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firstSheet="5" activeTab="5"/>
  </bookViews>
  <sheets>
    <sheet name="gj" sheetId="1" r:id="rId1"/>
    <sheet name="2月" sheetId="10" r:id="rId2"/>
    <sheet name="2015.04-1" sheetId="11" r:id="rId3"/>
    <sheet name="2015.06-1" sheetId="5" r:id="rId4"/>
    <sheet name="9月" sheetId="3" r:id="rId5"/>
    <sheet name="2016年4月" sheetId="7" r:id="rId6"/>
  </sheets>
  <definedNames>
    <definedName name="_xlnm._FilterDatabase" localSheetId="0" hidden="1">gj!$A$1:$XDD$6003</definedName>
    <definedName name="_xlnm._FilterDatabase" localSheetId="3" hidden="1">'2015.06-1'!$1:$1572</definedName>
    <definedName name="_xlnm._FilterDatabase" localSheetId="5" hidden="1">'2016年4月'!$A$1:$XDB$1184</definedName>
  </definedNames>
  <calcPr calcId="144525" concurrentCalc="0"/>
</workbook>
</file>

<file path=xl/sharedStrings.xml><?xml version="1.0" encoding="utf-8"?>
<sst xmlns="http://schemas.openxmlformats.org/spreadsheetml/2006/main" count="4160">
  <si>
    <t>出库日期</t>
  </si>
  <si>
    <t>商品去向</t>
  </si>
  <si>
    <t>品名</t>
  </si>
  <si>
    <t>规格</t>
  </si>
  <si>
    <t>生产企业</t>
  </si>
  <si>
    <t>数量</t>
  </si>
  <si>
    <t>不含税金额</t>
  </si>
  <si>
    <t>含税金额</t>
  </si>
  <si>
    <t>凭证数</t>
  </si>
  <si>
    <t>2月</t>
  </si>
  <si>
    <t>崇州市中医医院</t>
  </si>
  <si>
    <t>注射用头孢噻肟钠</t>
  </si>
  <si>
    <t>1.0g</t>
  </si>
  <si>
    <t>上海新亚药业有限公司</t>
  </si>
  <si>
    <t>注射用磺苄西林钠</t>
  </si>
  <si>
    <t>1g</t>
  </si>
  <si>
    <t>湖南尔康湘药制药有限公司</t>
  </si>
  <si>
    <t>盐酸溴己新葡萄糖注射液</t>
  </si>
  <si>
    <t>100ml:4mg</t>
  </si>
  <si>
    <t>江西科伦药业有限公司</t>
  </si>
  <si>
    <t>崇州市妇幼保健院</t>
  </si>
  <si>
    <t>乳癖舒片</t>
  </si>
  <si>
    <t>0.5g*45片</t>
  </si>
  <si>
    <t>成都森科</t>
  </si>
  <si>
    <t>大邑县人民医院</t>
  </si>
  <si>
    <t>注射用血栓通</t>
  </si>
  <si>
    <t>250mg</t>
  </si>
  <si>
    <t>广西梧州</t>
  </si>
  <si>
    <t>成都市龙泉驿区第一人民医院</t>
  </si>
  <si>
    <t>注射用乙酰谷酰胺</t>
  </si>
  <si>
    <t>0.3g</t>
  </si>
  <si>
    <t>成都天台山制药</t>
  </si>
  <si>
    <t>阿奇霉素分散片</t>
  </si>
  <si>
    <t>0.25g*12片</t>
  </si>
  <si>
    <t>四川泰华堂制药有限公司</t>
  </si>
  <si>
    <t>头孢克肟颗粒</t>
  </si>
  <si>
    <t>50mg*12袋</t>
  </si>
  <si>
    <t>成都倍特</t>
  </si>
  <si>
    <t>头孢克肟片</t>
  </si>
  <si>
    <t>0.1g*12片</t>
  </si>
  <si>
    <t>活血止痛片</t>
  </si>
  <si>
    <t>0.8g*24片</t>
  </si>
  <si>
    <t>江西桔王药业有限公司</t>
  </si>
  <si>
    <t>脂溶性维生素注射液</t>
  </si>
  <si>
    <t>10ml</t>
  </si>
  <si>
    <t>江西科伦药业股份有限公司</t>
  </si>
  <si>
    <t>成都市新都区人民医院</t>
  </si>
  <si>
    <t>注射用卡络磺钠</t>
  </si>
  <si>
    <t>20mg</t>
  </si>
  <si>
    <t>150mg</t>
  </si>
  <si>
    <t>乙酰谷酰胺注射液</t>
  </si>
  <si>
    <t>5ml:0.25g</t>
  </si>
  <si>
    <t>山东振东制药股份有限公司</t>
  </si>
  <si>
    <t>成都市新都区中医医院</t>
  </si>
  <si>
    <t>注射用长春西汀</t>
  </si>
  <si>
    <t>10mg</t>
  </si>
  <si>
    <t>山西普德药业股份有限公司</t>
  </si>
  <si>
    <t>鹿瓜多肽注射液</t>
  </si>
  <si>
    <t>2ml:4mg</t>
  </si>
  <si>
    <t>哈尔滨誉衡药业股份有限公司</t>
  </si>
  <si>
    <t>眉山市人民医院</t>
  </si>
  <si>
    <t>葡萄糖注射液（10%）</t>
  </si>
  <si>
    <t>50ml:5g</t>
  </si>
  <si>
    <t>四川科伦</t>
  </si>
  <si>
    <t>5%葡萄糖注射液</t>
  </si>
  <si>
    <t>50ml</t>
  </si>
  <si>
    <t>0.9%氯化钠注射液（立软）</t>
  </si>
  <si>
    <t>50ml:0.45g</t>
  </si>
  <si>
    <t>0.9%氯化钠注射液</t>
  </si>
  <si>
    <t>500ml:4.5g</t>
  </si>
  <si>
    <t>葡萄糖注射液（5%）</t>
  </si>
  <si>
    <t>500ml:25g</t>
  </si>
  <si>
    <t>0.9%氯化钠注射液(PP瓶)</t>
  </si>
  <si>
    <t>250ml:2.25g</t>
  </si>
  <si>
    <t>100ml:0.9g</t>
  </si>
  <si>
    <t>250ml:12.5g</t>
  </si>
  <si>
    <t>灭菌注射用水</t>
  </si>
  <si>
    <t>500ml</t>
  </si>
  <si>
    <t>甲磺酸左氧氟沙星注射液</t>
  </si>
  <si>
    <t>100ml:0.2g</t>
  </si>
  <si>
    <t>华润双鹤</t>
  </si>
  <si>
    <t>盐酸格拉司琼注射液</t>
  </si>
  <si>
    <t>300:3ml</t>
  </si>
  <si>
    <t>四川升和药业股份有限公司</t>
  </si>
  <si>
    <t>甲硫酸新斯的明注射液</t>
  </si>
  <si>
    <t>1ml:0.5mg*10支</t>
  </si>
  <si>
    <t>河南润弘制药股份有限公司</t>
  </si>
  <si>
    <t>100ml*12片</t>
  </si>
  <si>
    <t>氨甲环酸注射液</t>
  </si>
  <si>
    <t>10ml:1g</t>
  </si>
  <si>
    <t>天津金耀集团湖北天药</t>
  </si>
  <si>
    <t>注射用促肝细胞生长素</t>
  </si>
  <si>
    <t>长春海悦药业有限公司</t>
  </si>
  <si>
    <t>山西振东制药股份有限公司</t>
  </si>
  <si>
    <t>血塞通片</t>
  </si>
  <si>
    <t>0.1g*24片</t>
  </si>
  <si>
    <t>云南维和药业股份有限公司</t>
  </si>
  <si>
    <t>肾石通颗粒</t>
  </si>
  <si>
    <t>15g*10袋</t>
  </si>
  <si>
    <t>布洛芬混悬液</t>
  </si>
  <si>
    <t>25ml*4瓶</t>
  </si>
  <si>
    <t>扬州市三药制药有限公司</t>
  </si>
  <si>
    <t>注射用环磷腺苷葡胺</t>
  </si>
  <si>
    <t>30mg</t>
  </si>
  <si>
    <t>瑞阳制药有限公司</t>
  </si>
  <si>
    <t>眉山老年病医院</t>
  </si>
  <si>
    <t>双歧杆菌三联活菌胶囊</t>
  </si>
  <si>
    <t>210mg*24s</t>
  </si>
  <si>
    <t>晋城海斯药业有限公司</t>
  </si>
  <si>
    <t>注射用盐酸氨溴索</t>
  </si>
  <si>
    <t>15mg</t>
  </si>
  <si>
    <t>山东罗欣</t>
  </si>
  <si>
    <t>美洛首康胶囊</t>
  </si>
  <si>
    <t>7.5mg*10粒</t>
  </si>
  <si>
    <t>奥美拉唑肠溶胶囊</t>
  </si>
  <si>
    <t>20mg*14粒</t>
  </si>
  <si>
    <t>山东省惠诺药业有限公司</t>
  </si>
  <si>
    <t>脂肪乳注射液</t>
  </si>
  <si>
    <t>250ml:50g:3</t>
  </si>
  <si>
    <t>单硝酸异山梨酯缓释片</t>
  </si>
  <si>
    <t>40mg*20片</t>
  </si>
  <si>
    <t>山东力诺科峰制药有限公司</t>
  </si>
  <si>
    <t>注射用泮托拉唑钠</t>
  </si>
  <si>
    <t>40mg</t>
  </si>
  <si>
    <t>湖南双成</t>
  </si>
  <si>
    <t>盐酸贝那普利片</t>
  </si>
  <si>
    <t>10mg*14片</t>
  </si>
  <si>
    <t>上海新亚药业闵行有限公司</t>
  </si>
  <si>
    <t>铝碳酸镁颗粒</t>
  </si>
  <si>
    <t>2g:0.5g*12袋</t>
  </si>
  <si>
    <t>海南凯健</t>
  </si>
  <si>
    <t>胸腺肽肠溶片</t>
  </si>
  <si>
    <t>20mg*10片</t>
  </si>
  <si>
    <t>哈高科白天鹅</t>
  </si>
  <si>
    <t>抗菌凝胶</t>
  </si>
  <si>
    <t>3ml±0.5ml</t>
  </si>
  <si>
    <t>河南英泰医疗</t>
  </si>
  <si>
    <t>用生长抑素</t>
  </si>
  <si>
    <t>3mg</t>
  </si>
  <si>
    <t>海南双成药业股份有限公司</t>
  </si>
  <si>
    <t>低分子量肝素钙注射液</t>
  </si>
  <si>
    <t>1ml:5000抗Xa因子国际单位</t>
  </si>
  <si>
    <t>海南通用同盟</t>
  </si>
  <si>
    <t>参芎葡萄糖注射液</t>
  </si>
  <si>
    <t>100ml</t>
  </si>
  <si>
    <t>贵州景峰注射剂</t>
  </si>
  <si>
    <t>注射用头孢他啶</t>
  </si>
  <si>
    <t>0.5g</t>
  </si>
  <si>
    <t>海南海灵化学制药有限公司</t>
  </si>
  <si>
    <t>注射用奥美拉唑钠</t>
  </si>
  <si>
    <t>湖南一格</t>
  </si>
  <si>
    <t>鲑降钙素</t>
  </si>
  <si>
    <t>100IU</t>
  </si>
  <si>
    <t>青岛国大生物制药股份有限公司</t>
  </si>
  <si>
    <t>四川省第五人民医院</t>
  </si>
  <si>
    <t>十味龙胆花颗粒</t>
  </si>
  <si>
    <t>3g*6袋</t>
  </si>
  <si>
    <t>西藏藏药股份有限公司</t>
  </si>
  <si>
    <t>广安市广安区中医医院</t>
  </si>
  <si>
    <t>兰索拉唑片</t>
  </si>
  <si>
    <t>15mg*14s</t>
  </si>
  <si>
    <t>大英县人民医院</t>
  </si>
  <si>
    <t>注射用头孢呋辛钠</t>
  </si>
  <si>
    <t>1.5g</t>
  </si>
  <si>
    <t>欧洲塞浦路斯麦道甘美大药厂</t>
  </si>
  <si>
    <t>吡拉西坦氯化钠注射液</t>
  </si>
  <si>
    <t>50ml:10g</t>
  </si>
  <si>
    <t>江苏晨牌药业有限公司</t>
  </si>
  <si>
    <t>射洪县人民医院</t>
  </si>
  <si>
    <t>注射用脑蛋白水解物</t>
  </si>
  <si>
    <t>游离氨基酸350mg</t>
  </si>
  <si>
    <t>哈尔滨三联药业股份有限公司</t>
  </si>
  <si>
    <t>天麻素注射液</t>
  </si>
  <si>
    <t>2ml:200mg</t>
  </si>
  <si>
    <t>西南药业股份有限公司</t>
  </si>
  <si>
    <t>仁寿县人民医院</t>
  </si>
  <si>
    <t>三台县人民医院</t>
  </si>
  <si>
    <t>游离氨基酸175.55mg</t>
  </si>
  <si>
    <t>广西隆赋</t>
  </si>
  <si>
    <t>妇炎康复胶囊</t>
  </si>
  <si>
    <t>0.38g*48粒</t>
  </si>
  <si>
    <t>江西杏林白马药业有限公司</t>
  </si>
  <si>
    <t>蒲地蓝消炎片</t>
  </si>
  <si>
    <t>0.3g*48片</t>
  </si>
  <si>
    <t>安徽济人</t>
  </si>
  <si>
    <t>犍为县人民医院</t>
  </si>
  <si>
    <t>利培酮片</t>
  </si>
  <si>
    <t>1mg*20片</t>
  </si>
  <si>
    <t>天津药物研究院药业有限责任公司</t>
  </si>
  <si>
    <t>眉山浩锐医药有限公司</t>
  </si>
  <si>
    <t>维生素D滴剂</t>
  </si>
  <si>
    <t>12粒*3板</t>
  </si>
  <si>
    <t>青岛双鲸药业有限公司</t>
  </si>
  <si>
    <t>四川省眉山市迪康中药材有限公司</t>
  </si>
  <si>
    <t>清热通淋片</t>
  </si>
  <si>
    <t>0.39g*36片</t>
  </si>
  <si>
    <t>灵芝益寿胶囊</t>
  </si>
  <si>
    <t>0.55g*60粒</t>
  </si>
  <si>
    <t>重庆科瑞南海</t>
  </si>
  <si>
    <t>止痛化癓片</t>
  </si>
  <si>
    <t>0.4g*36片</t>
  </si>
  <si>
    <t>葡萄糖酸钙锌口服溶液</t>
  </si>
  <si>
    <t>10ml*24支</t>
  </si>
  <si>
    <t>澳诺（中国）</t>
  </si>
  <si>
    <t>心舒宝胶囊</t>
  </si>
  <si>
    <t>0.25g*12粒*2板</t>
  </si>
  <si>
    <t>四川川悦医药有限公司</t>
  </si>
  <si>
    <t>四川圣欣医药有限公司</t>
  </si>
  <si>
    <t>注射用阿莫西林钠舒巴坦钠</t>
  </si>
  <si>
    <t>四川制药制剂有限公司</t>
  </si>
  <si>
    <t>巴中科伦医药贸易有限公司</t>
  </si>
  <si>
    <t>太极集团四川省德阳大中药业有限公司</t>
  </si>
  <si>
    <t>10ml*12支</t>
  </si>
  <si>
    <t>成都同康药房有限责任公司</t>
  </si>
  <si>
    <t>成都平原大生源医药有限公司</t>
  </si>
  <si>
    <t>成都济仁康药业有限公司</t>
  </si>
  <si>
    <t>肺结核丸</t>
  </si>
  <si>
    <t>81g</t>
  </si>
  <si>
    <t>芜湖张恒春</t>
  </si>
  <si>
    <t>四川金沙药业有限公司</t>
  </si>
  <si>
    <t>宜宾众生医药有限公司</t>
  </si>
  <si>
    <t>注射用哌拉西林钠他唑巴坦钠</t>
  </si>
  <si>
    <t>2.25g</t>
  </si>
  <si>
    <t>湖南科伦制药有限公司</t>
  </si>
  <si>
    <t>四川省德本药业股份有限公司</t>
  </si>
  <si>
    <t>十五味乳鹏丸</t>
  </si>
  <si>
    <t>0.3g*12粒</t>
  </si>
  <si>
    <t>西藏金珠雅砻藏药有限责任公司</t>
  </si>
  <si>
    <t>四川善诺生物医药有限公司</t>
  </si>
  <si>
    <t>水飞蓟宾葡甲胺片</t>
  </si>
  <si>
    <t>50mg*36片</t>
  </si>
  <si>
    <t>湖南千金协力药业有限公司</t>
  </si>
  <si>
    <t>绵阳本草堂医药股份有限公司</t>
  </si>
  <si>
    <t>维生素AD滴剂（一岁以下）</t>
  </si>
  <si>
    <t>30粒</t>
  </si>
  <si>
    <t>广安金山药业公司</t>
  </si>
  <si>
    <t>维生素AD滴剂（一岁以上）</t>
  </si>
  <si>
    <t>四川桓远医药发展有限公司</t>
  </si>
  <si>
    <t>10粒*3板</t>
  </si>
  <si>
    <t>四川和成医药有限公司</t>
  </si>
  <si>
    <t>重庆桐君阁博瀚医药有限公司</t>
  </si>
  <si>
    <t>维生素AD滴剂（胶囊剂）伊童欣</t>
  </si>
  <si>
    <t>上海东海制药股份有限公司东海制药厂</t>
  </si>
  <si>
    <t>四川省医药物资有限公司</t>
  </si>
  <si>
    <t>抗痨胶囊</t>
  </si>
  <si>
    <t>0.5g*50粒</t>
  </si>
  <si>
    <t>西安康拜尔制药有限公司</t>
  </si>
  <si>
    <t>犍为县鸿康医药有限公司</t>
  </si>
  <si>
    <t>肝精补血素口服液</t>
  </si>
  <si>
    <t>河南灵佑药业有限公司</t>
  </si>
  <si>
    <t>四川聚创医药有限公司</t>
  </si>
  <si>
    <t>成都昇和医药有限责任公司</t>
  </si>
  <si>
    <t>四川利信药业有限公司</t>
  </si>
  <si>
    <t>补金片</t>
  </si>
  <si>
    <t>100片</t>
  </si>
  <si>
    <t>通化汇金堂药业股份有限公司</t>
  </si>
  <si>
    <t>国药控股四川医药股份有限公司</t>
  </si>
  <si>
    <t>100ml：4mg</t>
  </si>
  <si>
    <t>四川弘益药业有限公司</t>
  </si>
  <si>
    <t>12粒*2板</t>
  </si>
  <si>
    <t>四川圣诺华药业有限责任公司</t>
  </si>
  <si>
    <t>肤疾洗剂</t>
  </si>
  <si>
    <t>100ml+8.3g</t>
  </si>
  <si>
    <t>八珍益母胶囊</t>
  </si>
  <si>
    <t>0.28g*36粒</t>
  </si>
  <si>
    <t>江西南昌桑海制药厂</t>
  </si>
  <si>
    <t>保妇康凝胶</t>
  </si>
  <si>
    <t>4g*5支</t>
  </si>
  <si>
    <t>四川宜宾福星药业有限责任公司</t>
  </si>
  <si>
    <t>四川省华川药业有限公司</t>
  </si>
  <si>
    <t>50mg*60片</t>
  </si>
  <si>
    <t>成都市诚心人大药房</t>
  </si>
  <si>
    <t>4g*3支</t>
  </si>
  <si>
    <t>四川智同医药有限公司</t>
  </si>
  <si>
    <t>维生素AD滴剂</t>
  </si>
  <si>
    <t>大连旅顺卓越大药房</t>
  </si>
  <si>
    <t>12丸</t>
  </si>
  <si>
    <t>四川森茂医药有限公司</t>
  </si>
  <si>
    <t>维生素C咀嚼片</t>
  </si>
  <si>
    <t>100mg*24片</t>
  </si>
  <si>
    <t>太极集团四川德阳荣升药业有限公司</t>
  </si>
  <si>
    <t>凉山州康华医药贸易有限公司</t>
  </si>
  <si>
    <t>四川省仁寿县中药材有限公司</t>
  </si>
  <si>
    <t>猴耳环消炎颗粒</t>
  </si>
  <si>
    <t>6g*6袋</t>
  </si>
  <si>
    <t>清热止痒洗剂</t>
  </si>
  <si>
    <t>200ml</t>
  </si>
  <si>
    <t>云南优克制药公司</t>
  </si>
  <si>
    <t>成都市妇女儿童中心医院</t>
  </si>
  <si>
    <t>仁寿县妇幼保健院</t>
  </si>
  <si>
    <t>双黄连颗粒</t>
  </si>
  <si>
    <t>5g*15袋</t>
  </si>
  <si>
    <t>哈尔滨儿童制药厂有限公司</t>
  </si>
  <si>
    <t>30s</t>
  </si>
  <si>
    <t>丹鳖胶囊</t>
  </si>
  <si>
    <t>0.38g*45s</t>
  </si>
  <si>
    <t>广州白云山潘高寿</t>
  </si>
  <si>
    <t>青白江妇幼保健院</t>
  </si>
  <si>
    <t>复方苦参洗剂</t>
  </si>
  <si>
    <t>280ml</t>
  </si>
  <si>
    <t>浙江中法制药有限公司</t>
  </si>
  <si>
    <t>止痛化症片</t>
  </si>
  <si>
    <t>0.4g*36s</t>
  </si>
  <si>
    <t xml:space="preserve">30s </t>
  </si>
  <si>
    <t>调经养血丸</t>
  </si>
  <si>
    <t>9g*8袋</t>
  </si>
  <si>
    <t>台州南峰药业有限公司</t>
  </si>
  <si>
    <t>丹棱县疾病控制中心</t>
  </si>
  <si>
    <t>丙硫异烟胺肠溶片</t>
  </si>
  <si>
    <t>0.1g*100s</t>
  </si>
  <si>
    <t>辽宁倍奇药业有限公司</t>
  </si>
  <si>
    <t>渠县结核病防治所</t>
  </si>
  <si>
    <t>威远县疾病预防控制中心</t>
  </si>
  <si>
    <t>都江堰市人民医院</t>
  </si>
  <si>
    <t>医用彩色影像成像胶片</t>
  </si>
  <si>
    <t>A4</t>
  </si>
  <si>
    <t>界首市龙鑫生物科技有限公司</t>
  </si>
  <si>
    <t>乐山市妇幼保健院</t>
  </si>
  <si>
    <t>盐酸氨溴素口服溶液</t>
  </si>
  <si>
    <t>10ml:30g*15支</t>
  </si>
  <si>
    <t>山东益康药业有限公司</t>
  </si>
  <si>
    <t>单唾液酸四己糖神经节苷脂钠注射液</t>
  </si>
  <si>
    <t>2ml:20mg</t>
  </si>
  <si>
    <t>北京赛升药业股份有限公司</t>
  </si>
  <si>
    <t>注射用头孢硫脒</t>
  </si>
  <si>
    <t>广州白云山天心</t>
  </si>
  <si>
    <t>德阳市妇幼保健院</t>
  </si>
  <si>
    <t>复方头孢克洛干混悬剂</t>
  </si>
  <si>
    <t>复方3g*6包</t>
  </si>
  <si>
    <t>上海美优制药有限公司</t>
  </si>
  <si>
    <t>10ml*12</t>
  </si>
  <si>
    <t>36s</t>
  </si>
  <si>
    <t>都江堰市中医医院</t>
  </si>
  <si>
    <t>江油市疾病预防控制中心</t>
  </si>
  <si>
    <t>复方柳菊片</t>
  </si>
  <si>
    <t>0.58g*48s</t>
  </si>
  <si>
    <t>江西国药有限责任公司</t>
  </si>
  <si>
    <t>硫酸特布他林注射液</t>
  </si>
  <si>
    <t>1ml:0.25mg</t>
  </si>
  <si>
    <t>成都华宇制药有限公司</t>
  </si>
  <si>
    <t>0.28g*36s</t>
  </si>
  <si>
    <t>筠连县疾病预防控制中心</t>
  </si>
  <si>
    <t>阿尔梅TX医用X射线胶片</t>
  </si>
  <si>
    <t>14*14in*100张</t>
  </si>
  <si>
    <t>锐珂（厦门）医疗器械有限公司</t>
  </si>
  <si>
    <t>显影液及其补充液</t>
  </si>
  <si>
    <t>2*20L</t>
  </si>
  <si>
    <t>柯达（无锡）股份有限公司</t>
  </si>
  <si>
    <t>定影液及其补充液</t>
  </si>
  <si>
    <t>绵竹友好医院</t>
  </si>
  <si>
    <t>地衣芽孢杆菌活菌胶囊</t>
  </si>
  <si>
    <t>0.25g*6粒</t>
  </si>
  <si>
    <t>沈阳第一制药厂</t>
  </si>
  <si>
    <t>H94020325</t>
  </si>
  <si>
    <t>10g</t>
  </si>
  <si>
    <t>国药集团三益</t>
  </si>
  <si>
    <t>铝碳酸镁咀嚼片</t>
  </si>
  <si>
    <t>0.5g*24片</t>
  </si>
  <si>
    <t>江苏万高药业有限公司</t>
  </si>
  <si>
    <t>伤科接骨片</t>
  </si>
  <si>
    <t>60片</t>
  </si>
  <si>
    <t>大连美罗中药厂有限公司</t>
  </si>
  <si>
    <t>Z20083067</t>
  </si>
  <si>
    <t>0.5g*30粒</t>
  </si>
  <si>
    <t>江西百神昌诺药业有限公司</t>
  </si>
  <si>
    <t>Z52020063</t>
  </si>
  <si>
    <t>0.5g*12粒</t>
  </si>
  <si>
    <t>贵州益康</t>
  </si>
  <si>
    <t>硫酸特布他林片</t>
  </si>
  <si>
    <t>2.5mg*20片</t>
  </si>
  <si>
    <t>阿斯利康</t>
  </si>
  <si>
    <t>黄芪注射液</t>
  </si>
  <si>
    <t>10ml*5支</t>
  </si>
  <si>
    <t>大理药业</t>
  </si>
  <si>
    <t>注射用糜蛋白酶</t>
  </si>
  <si>
    <t>4000单位*2瓶</t>
  </si>
  <si>
    <t>上海第一生化药业有限公司</t>
  </si>
  <si>
    <t>双氯芬酸钠缓释片</t>
  </si>
  <si>
    <t>深圳致君制药有限公司</t>
  </si>
  <si>
    <t>盐酸左氧氟沙星片</t>
  </si>
  <si>
    <t>0.1g*6片</t>
  </si>
  <si>
    <t>盐酸二甲双胍缓释片</t>
  </si>
  <si>
    <t>0.5g*30s</t>
  </si>
  <si>
    <t>悦康药业</t>
  </si>
  <si>
    <t>H51020251</t>
  </si>
  <si>
    <t>0.1g*1000片</t>
  </si>
  <si>
    <t>四川依科</t>
  </si>
  <si>
    <t>尼可刹米注射液</t>
  </si>
  <si>
    <t>1.5ml:0.375支</t>
  </si>
  <si>
    <t>注射用氨曲南</t>
  </si>
  <si>
    <t>重庆圣华曦药业股份有限公司</t>
  </si>
  <si>
    <t>甲钴胺注射液</t>
  </si>
  <si>
    <t>0.5mg:1ml</t>
  </si>
  <si>
    <t>亚宝</t>
  </si>
  <si>
    <t>注射用阿昔洛韦</t>
  </si>
  <si>
    <t>0.25g</t>
  </si>
  <si>
    <t>辅仁药业</t>
  </si>
  <si>
    <t>H20052007</t>
  </si>
  <si>
    <t>100ml:0.3g</t>
  </si>
  <si>
    <t>重庆莱美药业股份有限公司</t>
  </si>
  <si>
    <t>坎地沙坦酯片</t>
  </si>
  <si>
    <t>4mg*14片</t>
  </si>
  <si>
    <t>H42022670</t>
  </si>
  <si>
    <t>马应龙药业</t>
  </si>
  <si>
    <t>云南白药气雾剂+保险</t>
  </si>
  <si>
    <t>50g+60g</t>
  </si>
  <si>
    <t>云南白药集团</t>
  </si>
  <si>
    <t>维生素B12注射液</t>
  </si>
  <si>
    <t>H33021687</t>
  </si>
  <si>
    <t>200mg*12片*2板</t>
  </si>
  <si>
    <t>浙江亚太</t>
  </si>
  <si>
    <t>维C银翘片（双层片）</t>
  </si>
  <si>
    <t>12片*2板</t>
  </si>
  <si>
    <t>贵州百灵</t>
  </si>
  <si>
    <t>三磷酸腺苷二钠注射液</t>
  </si>
  <si>
    <t>20mg:2ml*10支</t>
  </si>
  <si>
    <t>湖北天药</t>
  </si>
  <si>
    <t>参麦注射液</t>
  </si>
  <si>
    <t>加巴喷丁胶囊</t>
  </si>
  <si>
    <t>0.1g*10粒*5板</t>
  </si>
  <si>
    <t>江苏恒瑞医药股份有限公司</t>
  </si>
  <si>
    <t>阿法骨化醇胶丸</t>
  </si>
  <si>
    <t>0.25ug*20粒</t>
  </si>
  <si>
    <t>广州星群药业股份有限公司</t>
  </si>
  <si>
    <t>H42020033</t>
  </si>
  <si>
    <t>2ml:100mg*1支</t>
  </si>
  <si>
    <t>龙胆泻肝丸</t>
  </si>
  <si>
    <t>6g*9袋</t>
  </si>
  <si>
    <t>太极集团四川绵阳制药有限公司</t>
  </si>
  <si>
    <t>硫糖铝咀嚼片</t>
  </si>
  <si>
    <t>0.25g*100片</t>
  </si>
  <si>
    <t>南京白敬宇制药有限责任公司</t>
  </si>
  <si>
    <t>湖南五洲通</t>
  </si>
  <si>
    <t>注射用更昔洛韦</t>
  </si>
  <si>
    <t>注射用氯诺昔康</t>
  </si>
  <si>
    <t>8mg</t>
  </si>
  <si>
    <t>浙江震元制药有限公司</t>
  </si>
  <si>
    <t>地塞米松磷酸钠注射液</t>
  </si>
  <si>
    <t>4ml:5mg*10支</t>
  </si>
  <si>
    <t>天津药业集团新郑股份有限公司</t>
  </si>
  <si>
    <t>华北制药</t>
  </si>
  <si>
    <t>盐酸氟桂利嗪胶囊</t>
  </si>
  <si>
    <t>5mg*60粒</t>
  </si>
  <si>
    <t>山西津华晖星制药有限公司</t>
  </si>
  <si>
    <t>盐酸克林霉素胶囊</t>
  </si>
  <si>
    <t>0.15g*12片</t>
  </si>
  <si>
    <t>富马酸酮替芬片</t>
  </si>
  <si>
    <t>1.38mg*60片</t>
  </si>
  <si>
    <t>江苏云阳集团药业有限公司</t>
  </si>
  <si>
    <t>猴耳环消炎片</t>
  </si>
  <si>
    <t>广州市花城制药厂</t>
  </si>
  <si>
    <t>六味地黄丸</t>
  </si>
  <si>
    <t>300粒</t>
  </si>
  <si>
    <t>北京同仁堂科技发展股份有限公司制药厂</t>
  </si>
  <si>
    <t>盐酸西替利嗪片</t>
  </si>
  <si>
    <t>10mg*12片</t>
  </si>
  <si>
    <t>成都恒瑞制药有限公司</t>
  </si>
  <si>
    <t>格列齐特片</t>
  </si>
  <si>
    <t>80mg*60片</t>
  </si>
  <si>
    <t>四川美大康</t>
  </si>
  <si>
    <t>甲硝唑氯化钠注射液</t>
  </si>
  <si>
    <t>100ml:0.5g</t>
  </si>
  <si>
    <t>盐酸曲美他嗪片</t>
  </si>
  <si>
    <t>20mg*12片*2板</t>
  </si>
  <si>
    <t>湖北四环制药有限公司</t>
  </si>
  <si>
    <t>阿托伐他汀钙片</t>
  </si>
  <si>
    <t>20mg*7片</t>
  </si>
  <si>
    <t>北京嘉林药业股份有限公司</t>
  </si>
  <si>
    <t>急支糖浆</t>
  </si>
  <si>
    <t>太极集团重庆涪陵制药厂有限公司</t>
  </si>
  <si>
    <t>氯雷他定片</t>
  </si>
  <si>
    <t>10mg*6片</t>
  </si>
  <si>
    <t>河北元森</t>
  </si>
  <si>
    <t>尼莫地平片</t>
  </si>
  <si>
    <t>20mg*50片</t>
  </si>
  <si>
    <t>山西亚宝</t>
  </si>
  <si>
    <t>归脾丸</t>
  </si>
  <si>
    <t>60克</t>
  </si>
  <si>
    <t>香丹注射液</t>
  </si>
  <si>
    <t>四川省宜宾五粮液集团宜宾制药有限责任公司</t>
  </si>
  <si>
    <t>红花注射液</t>
  </si>
  <si>
    <t>5ml</t>
  </si>
  <si>
    <t>石药银湖制药有限公司</t>
  </si>
  <si>
    <t>肿痛安胶囊</t>
  </si>
  <si>
    <t>河北奥星集团药业有限公司</t>
  </si>
  <si>
    <t>赤芍</t>
  </si>
  <si>
    <t>切制</t>
  </si>
  <si>
    <t>四川众仁药业有限公司</t>
  </si>
  <si>
    <t>知母</t>
  </si>
  <si>
    <t>白术</t>
  </si>
  <si>
    <t>片 切制</t>
  </si>
  <si>
    <t>白花蛇舌草</t>
  </si>
  <si>
    <t>葛根</t>
  </si>
  <si>
    <t>净制</t>
  </si>
  <si>
    <t>平贝母</t>
  </si>
  <si>
    <t>细辛</t>
  </si>
  <si>
    <t>段 切制</t>
  </si>
  <si>
    <t>炒芥子</t>
  </si>
  <si>
    <t>清炒</t>
  </si>
  <si>
    <t>延胡索</t>
  </si>
  <si>
    <t>芡实</t>
  </si>
  <si>
    <t>枳壳</t>
  </si>
  <si>
    <t>川木通</t>
  </si>
  <si>
    <t>（片）净制</t>
  </si>
  <si>
    <t>防风</t>
  </si>
  <si>
    <t>桃仁</t>
  </si>
  <si>
    <t>甘草</t>
  </si>
  <si>
    <t>升麻</t>
  </si>
  <si>
    <t>陈皮</t>
  </si>
  <si>
    <t>当归</t>
  </si>
  <si>
    <t>羌活</t>
  </si>
  <si>
    <t>伸筋草</t>
  </si>
  <si>
    <t>水蛭</t>
  </si>
  <si>
    <t>酒炙</t>
  </si>
  <si>
    <t>木香</t>
  </si>
  <si>
    <t>茯苓</t>
  </si>
  <si>
    <t>黄芪</t>
  </si>
  <si>
    <t>川芎</t>
  </si>
  <si>
    <t>三七粉</t>
  </si>
  <si>
    <t>粉碎</t>
  </si>
  <si>
    <t>黄连</t>
  </si>
  <si>
    <t>天麻</t>
  </si>
  <si>
    <t>竹叶柴胡</t>
  </si>
  <si>
    <t>桔梗</t>
  </si>
  <si>
    <t>德阳高新康复医院</t>
  </si>
  <si>
    <t>盐酸氨溴素注射液</t>
  </si>
  <si>
    <t>2ml:15mg</t>
  </si>
  <si>
    <t>上海勃林格殷格翰</t>
  </si>
  <si>
    <t>注射用头孢米诺钠</t>
  </si>
  <si>
    <t>冠心宁注射液</t>
  </si>
  <si>
    <t>60mg</t>
  </si>
  <si>
    <t>海南通用同盟药业有限公司</t>
  </si>
  <si>
    <t>J20120063</t>
  </si>
  <si>
    <t>200mg*6粒</t>
  </si>
  <si>
    <t>辉瑞制药</t>
  </si>
  <si>
    <t>多烯磷脂酰胆碱胶囊</t>
  </si>
  <si>
    <t>228mg*24粒</t>
  </si>
  <si>
    <t>赛诺菲安万特（北京）制药有限公司</t>
  </si>
  <si>
    <t>酒石酸托特罗定片</t>
  </si>
  <si>
    <t>2mg*14片</t>
  </si>
  <si>
    <t>南京美瑞制药有限公司</t>
  </si>
  <si>
    <t>成都锦华药业有限责任公司</t>
  </si>
  <si>
    <t>拉米夫定片</t>
  </si>
  <si>
    <t>100mg*14片</t>
  </si>
  <si>
    <t>湖南千金湘药</t>
  </si>
  <si>
    <t>东美医疗美容整形门诊部</t>
  </si>
  <si>
    <t>氯霉素滴眼液</t>
  </si>
  <si>
    <t>8ml:20mg</t>
  </si>
  <si>
    <t>四川美大康华康</t>
  </si>
  <si>
    <t>地塞米松磷酸钠滴眼液</t>
  </si>
  <si>
    <t>5ml:1.25mg</t>
  </si>
  <si>
    <t>武汉五景药业有限公司</t>
  </si>
  <si>
    <t>酚磺乙胺注射液</t>
  </si>
  <si>
    <t>2ml:0.5g*10支</t>
  </si>
  <si>
    <t>洛索洛芬钠片</t>
  </si>
  <si>
    <t>60mg*10片</t>
  </si>
  <si>
    <t>辽宁天医生物制药股份有限公司</t>
  </si>
  <si>
    <t>昆明南疆</t>
  </si>
  <si>
    <t>复方氯化钠注射液</t>
  </si>
  <si>
    <t>盐酸左氧氟沙星氯化钠注射液</t>
  </si>
  <si>
    <t>100ml:0.2g:0.9g</t>
  </si>
  <si>
    <t>H20043200</t>
  </si>
  <si>
    <t>齐鲁制药有限公司</t>
  </si>
  <si>
    <t>甲紫溶液</t>
  </si>
  <si>
    <t>20ml</t>
  </si>
  <si>
    <t>H31021812</t>
  </si>
  <si>
    <t>射洪县疾病预防控制中心</t>
  </si>
  <si>
    <t>异福胶囊</t>
  </si>
  <si>
    <t>0.45g*30s</t>
  </si>
  <si>
    <t>浙江南洋药业有限公司</t>
  </si>
  <si>
    <t>南部县疾病预防控制中心</t>
  </si>
  <si>
    <t>二维葡醛内酯片</t>
  </si>
  <si>
    <t>50mg*12片*4板</t>
  </si>
  <si>
    <t>河北东风药业有限公司</t>
  </si>
  <si>
    <t>梅河口市结核病防治所</t>
  </si>
  <si>
    <t>利福喷丁胶囊</t>
  </si>
  <si>
    <t>0.15g*20s</t>
  </si>
  <si>
    <t>四川省长征药业股份有限公司</t>
  </si>
  <si>
    <t>泸县疾病预防控制中心</t>
  </si>
  <si>
    <t>对氨基水杨酸异烟肼片</t>
  </si>
  <si>
    <t>贵州神奇药业股份有限公司</t>
  </si>
  <si>
    <t>复方益肝灵片</t>
  </si>
  <si>
    <t>21mg*100片</t>
  </si>
  <si>
    <t>吉林紫鑫药业股份有限公司</t>
  </si>
  <si>
    <t>遂宁船山区疾病预防控制中心</t>
  </si>
  <si>
    <t>盐酸乙胺丁醇片</t>
  </si>
  <si>
    <t>0.5g*50s</t>
  </si>
  <si>
    <t>痰盒KJ519-2</t>
  </si>
  <si>
    <t>江苏康健医疗用品有限公司</t>
  </si>
  <si>
    <t>益肺止咳胶囊</t>
  </si>
  <si>
    <t>0.3g*36s</t>
  </si>
  <si>
    <t>贵州飞云岭</t>
  </si>
  <si>
    <t>无锡福祈制药有限公司</t>
  </si>
  <si>
    <t>桂枝茯苓丸</t>
  </si>
  <si>
    <t>90丸</t>
  </si>
  <si>
    <t>山西正元盛邦制药有限公司</t>
  </si>
  <si>
    <t>通江县中医院</t>
  </si>
  <si>
    <t>奥硝唑氯化钠注射液</t>
  </si>
  <si>
    <t>0.5g:100ml</t>
  </si>
  <si>
    <t>4g*10袋</t>
  </si>
  <si>
    <t>注射用美罗培南</t>
  </si>
  <si>
    <t xml:space="preserve">0.25g </t>
  </si>
  <si>
    <t>北大医药</t>
  </si>
  <si>
    <t>中江县疾病预防控制中心</t>
  </si>
  <si>
    <t>德阳市旌阳区疾病预防控制中心</t>
  </si>
  <si>
    <t>载玻片</t>
  </si>
  <si>
    <t>76*26mm*50片</t>
  </si>
  <si>
    <t>盐城市  医疗器械厂</t>
  </si>
  <si>
    <t>盐酸氨溴素葡萄糖注射液</t>
  </si>
  <si>
    <t>100ml:30mg</t>
  </si>
  <si>
    <t>青岛金峰制药有限公司</t>
  </si>
  <si>
    <t>习水县疾病预防控制中心</t>
  </si>
  <si>
    <t>益肝灵片</t>
  </si>
  <si>
    <t>77mg*100s</t>
  </si>
  <si>
    <t>惠州市九惠制药股份有限公司</t>
  </si>
  <si>
    <t>板式组合药A2</t>
  </si>
  <si>
    <t>15板</t>
  </si>
  <si>
    <t>4月</t>
  </si>
  <si>
    <t>西藏自治区人民医院</t>
  </si>
  <si>
    <t>注射用盐酸博来霉素</t>
  </si>
  <si>
    <t>1.5万博来霉素单位(相当于15个USP博来霉素单位)</t>
  </si>
  <si>
    <t xml:space="preserve"> 浙江海正药业股份有限公司</t>
  </si>
  <si>
    <t>硫酸羟氯喹片</t>
  </si>
  <si>
    <t>0.1g*14片</t>
  </si>
  <si>
    <t>上海中西制药有限公司</t>
  </si>
  <si>
    <t>德国Takeda GmbH</t>
  </si>
  <si>
    <t>门冬胰岛素注射液</t>
  </si>
  <si>
    <t>3ml:300iu(特充）</t>
  </si>
  <si>
    <t>诺和诺德（中国）制药有限公司</t>
  </si>
  <si>
    <t>3ml:300iu(笔芯）</t>
  </si>
  <si>
    <t>葡醛内酯片</t>
  </si>
  <si>
    <t>50mg*100片</t>
  </si>
  <si>
    <t>山西太原药业有限公司</t>
  </si>
  <si>
    <t>猪肺磷脂注射液</t>
  </si>
  <si>
    <t>3ml:0.24g</t>
  </si>
  <si>
    <t>意大利Chiesi Farmaceutici S.p.A.</t>
  </si>
  <si>
    <t>注射用丝裂霉素</t>
  </si>
  <si>
    <t>2mg</t>
  </si>
  <si>
    <t>瑞格列奈片</t>
  </si>
  <si>
    <t>2.0mg*30s</t>
  </si>
  <si>
    <t>德国Boehringer Ingel</t>
  </si>
  <si>
    <t>一次性使用无菌注射针</t>
  </si>
  <si>
    <t>30G.8mm*7枚</t>
  </si>
  <si>
    <t>感冒清热颗粒</t>
  </si>
  <si>
    <t>12g*6袋</t>
  </si>
  <si>
    <t>门冬胰岛素30注射液</t>
  </si>
  <si>
    <t>100单位/毫升 3毫升/支</t>
  </si>
  <si>
    <t>精蛋白生物合成人胰岛素注射液</t>
  </si>
  <si>
    <t>3ml:300iu</t>
  </si>
  <si>
    <t>注射用重组人干扰素a1b</t>
  </si>
  <si>
    <t>30ug</t>
  </si>
  <si>
    <t>北京三元</t>
  </si>
  <si>
    <t>左乙拉西坦片</t>
  </si>
  <si>
    <t>0.25g*30片</t>
  </si>
  <si>
    <t>比利时UCB Pharma S.A.</t>
  </si>
  <si>
    <t>萘哌地尔片</t>
  </si>
  <si>
    <t>25mg*20片</t>
  </si>
  <si>
    <t>上海现代</t>
  </si>
  <si>
    <t>非布司他片</t>
  </si>
  <si>
    <t>40mg*10片</t>
  </si>
  <si>
    <t>艾司唑仑片</t>
  </si>
  <si>
    <t>1mg*150片</t>
  </si>
  <si>
    <t>华中药业</t>
  </si>
  <si>
    <t>沙美特罗替卡松粉吸入剂</t>
  </si>
  <si>
    <t>50ug/500ug*泡</t>
  </si>
  <si>
    <t xml:space="preserve">英国Glaxo Operations UK Limited </t>
  </si>
  <si>
    <t>熊去氧胆酸胶囊</t>
  </si>
  <si>
    <t>250mg*25粒</t>
  </si>
  <si>
    <t>德国Losan Pharma GmbH</t>
  </si>
  <si>
    <t>瑞舒伐他汀钙片</t>
  </si>
  <si>
    <t>10mg*7片</t>
  </si>
  <si>
    <t>依达拉奉注射液</t>
  </si>
  <si>
    <t>5ml:10mg</t>
  </si>
  <si>
    <t>南京先声东元制药有限公司</t>
  </si>
  <si>
    <t>盐酸氨溴索片</t>
  </si>
  <si>
    <t>30mg*20片</t>
  </si>
  <si>
    <t>注射用硫酸长春新碱</t>
  </si>
  <si>
    <t>1mg</t>
  </si>
  <si>
    <t>广东岭南</t>
  </si>
  <si>
    <t>格列喹酮片（糖适平片）</t>
  </si>
  <si>
    <t>30mg*60片</t>
  </si>
  <si>
    <t>北京万辉双鹤</t>
  </si>
  <si>
    <t>玻璃酸钠注射液</t>
  </si>
  <si>
    <t>2.5ml:25mg附针管</t>
  </si>
  <si>
    <t>日本生化学工业株式会社 高萩工厂</t>
  </si>
  <si>
    <t>地特胰岛素注射液（笔芯）</t>
  </si>
  <si>
    <t>300单位/3ml</t>
  </si>
  <si>
    <t>1.25g</t>
  </si>
  <si>
    <t>曲安奈德注射液</t>
  </si>
  <si>
    <t>1ml:40mg</t>
  </si>
  <si>
    <t>昆明积大制药股份有限公司</t>
  </si>
  <si>
    <t>注射用紫杉醇脂质体</t>
  </si>
  <si>
    <t>南京思科药业有限公司</t>
  </si>
  <si>
    <t>注射用甲磺酸酚妥拉明</t>
  </si>
  <si>
    <t>10mg*5支</t>
  </si>
  <si>
    <t>上海复旦复华药业有限公司</t>
  </si>
  <si>
    <t>暖宫七味散</t>
  </si>
  <si>
    <t>3g*5袋</t>
  </si>
  <si>
    <t>内蒙古大唐药业有限公司</t>
  </si>
  <si>
    <t>6月</t>
  </si>
  <si>
    <t>四川桓远医药发展</t>
  </si>
  <si>
    <t>银杏蜜环口服液</t>
  </si>
  <si>
    <t>成都天银制药</t>
  </si>
  <si>
    <t>四川医药工贸</t>
  </si>
  <si>
    <t>四川众源药业</t>
  </si>
  <si>
    <t>去感热口服液</t>
  </si>
  <si>
    <t>四川康特能药业</t>
  </si>
  <si>
    <t>盐酸氟西汀胶囊</t>
  </si>
  <si>
    <t>20mg*14s</t>
  </si>
  <si>
    <t>山西仟源医药</t>
  </si>
  <si>
    <t>细辛脑注射液</t>
  </si>
  <si>
    <t>2ml:8mg</t>
  </si>
  <si>
    <t>成都力思特制药</t>
  </si>
  <si>
    <t>克霉唑阴道片</t>
  </si>
  <si>
    <t>0.5g*2s</t>
  </si>
  <si>
    <t>济南利民制药</t>
  </si>
  <si>
    <t>10ml*6支</t>
  </si>
  <si>
    <t>银杏蜜环口服溶液</t>
  </si>
  <si>
    <t>邛崃天银制药</t>
  </si>
  <si>
    <t>气体压缩式雾化器</t>
  </si>
  <si>
    <t>QW2605B儿童面罩</t>
  </si>
  <si>
    <t>成都维信电子科大新技术</t>
  </si>
  <si>
    <t>QW2605B含嘴型</t>
  </si>
  <si>
    <t>四川省城乡规划设计研究院医务室</t>
  </si>
  <si>
    <t>厄贝沙坦氢氯噻嗪片</t>
  </si>
  <si>
    <t>150mg:12.5m*7s</t>
  </si>
  <si>
    <t>赛诺菲（杭州）</t>
  </si>
  <si>
    <t>盐酸二甲双胍片</t>
  </si>
  <si>
    <t>0.85g*20s</t>
  </si>
  <si>
    <t>中美上海施贵宝</t>
  </si>
  <si>
    <t>厄贝沙坦片</t>
  </si>
  <si>
    <t>0.15g*7s</t>
  </si>
  <si>
    <t>氯沙坦钾片</t>
  </si>
  <si>
    <t>50mg*7s</t>
  </si>
  <si>
    <t>杭州默沙东</t>
  </si>
  <si>
    <t>苯磺酸氨氯地平片</t>
  </si>
  <si>
    <t>5mg*7s</t>
  </si>
  <si>
    <t>桑姜感冒片</t>
  </si>
  <si>
    <t>四川好医生攀西药业</t>
  </si>
  <si>
    <t>血脂康胶囊</t>
  </si>
  <si>
    <t>24s</t>
  </si>
  <si>
    <t>北京北大维信</t>
  </si>
  <si>
    <t>珍珠明目滴眼液</t>
  </si>
  <si>
    <t>8ml</t>
  </si>
  <si>
    <t>苏州太湖美药业</t>
  </si>
  <si>
    <t>盐酸金霉素眼膏</t>
  </si>
  <si>
    <t>0.5%*2g</t>
  </si>
  <si>
    <t>南京白敬宇制药</t>
  </si>
  <si>
    <t>麝香痔疮栓</t>
  </si>
  <si>
    <t>12s</t>
  </si>
  <si>
    <t>硝苯地平控释片</t>
  </si>
  <si>
    <t>30mg*7s</t>
  </si>
  <si>
    <t>拜耳医药保健</t>
  </si>
  <si>
    <t>多酶片</t>
  </si>
  <si>
    <t>100s</t>
  </si>
  <si>
    <t>重庆申高生化制药</t>
  </si>
  <si>
    <t>盐酸小 碱片</t>
  </si>
  <si>
    <t>成都锦华药业</t>
  </si>
  <si>
    <t>化痰片（羧甲司坦片）</t>
  </si>
  <si>
    <t>0.25g*12s</t>
  </si>
  <si>
    <t>广州白云山</t>
  </si>
  <si>
    <t>维生素E软胶囊</t>
  </si>
  <si>
    <t>0.1g*10s*2板</t>
  </si>
  <si>
    <t>国药控股星鲨制药（厦门）</t>
  </si>
  <si>
    <t>10mg*7s</t>
  </si>
  <si>
    <t>氨苄西林胶囊</t>
  </si>
  <si>
    <t>0.25g*24s</t>
  </si>
  <si>
    <t>珠海联邦制药中山分公司</t>
  </si>
  <si>
    <t>云南白药膏</t>
  </si>
  <si>
    <t>10片</t>
  </si>
  <si>
    <t>云南白药集团无锡药业</t>
  </si>
  <si>
    <t>复方甘草口服溶液</t>
  </si>
  <si>
    <t>西南药业</t>
  </si>
  <si>
    <t>健胃消食片</t>
  </si>
  <si>
    <t>0.8g*8s*4板</t>
  </si>
  <si>
    <t>江中药业</t>
  </si>
  <si>
    <t>复方丹参滴丸</t>
  </si>
  <si>
    <t>27mg*180丸</t>
  </si>
  <si>
    <t>天津天士力</t>
  </si>
  <si>
    <t>稳心颗粒</t>
  </si>
  <si>
    <t>5g*9袋</t>
  </si>
  <si>
    <t>山东步长</t>
  </si>
  <si>
    <t>善存银片</t>
  </si>
  <si>
    <t>60s</t>
  </si>
  <si>
    <t>惠氏制药</t>
  </si>
  <si>
    <t>伤湿止痛膏</t>
  </si>
  <si>
    <t>5cm*7cm*8贴</t>
  </si>
  <si>
    <t>河南羚锐制药</t>
  </si>
  <si>
    <t>复方醋酸地塞米松乳膏</t>
  </si>
  <si>
    <t>20g:15mg</t>
  </si>
  <si>
    <t>华润三九医药</t>
  </si>
  <si>
    <t>润舒（氯霉素滴眼液）</t>
  </si>
  <si>
    <t>5ml:12.5mg</t>
  </si>
  <si>
    <t>H20013024</t>
  </si>
  <si>
    <t>20mg*7s</t>
  </si>
  <si>
    <t>0.1g*60s</t>
  </si>
  <si>
    <t>马来酸依那普利片</t>
  </si>
  <si>
    <t>10mg*16s</t>
  </si>
  <si>
    <t>扬子江药业集团江苏制药</t>
  </si>
  <si>
    <t>9g*9袋</t>
  </si>
  <si>
    <t>杞菊地黄丸</t>
  </si>
  <si>
    <t>200丸</t>
  </si>
  <si>
    <t>湖南九芝堂</t>
  </si>
  <si>
    <t>地奥心血康胶囊</t>
  </si>
  <si>
    <t>100mg*20s</t>
  </si>
  <si>
    <t>成都地奥制药</t>
  </si>
  <si>
    <t>善存多维元素片</t>
  </si>
  <si>
    <t xml:space="preserve">60s </t>
  </si>
  <si>
    <t>洁尔阴洗液</t>
  </si>
  <si>
    <t>160ml</t>
  </si>
  <si>
    <t>成都思威</t>
  </si>
  <si>
    <t>非诺贝特胶囊</t>
  </si>
  <si>
    <t>20mg*10s</t>
  </si>
  <si>
    <t>Laboratoires FOURNIER S.A.</t>
  </si>
  <si>
    <t>0.1g*6s</t>
  </si>
  <si>
    <t>浙江京新药业</t>
  </si>
  <si>
    <t>酒石酸美托洛尔片</t>
  </si>
  <si>
    <t>25mg*20s</t>
  </si>
  <si>
    <t>琥珀酸美托洛尔缓释片</t>
  </si>
  <si>
    <t>47.5mg*7s</t>
  </si>
  <si>
    <t>抗病毒颗粒</t>
  </si>
  <si>
    <t>四川光大</t>
  </si>
  <si>
    <t>藿香正气口服液</t>
  </si>
  <si>
    <t>太极集团重庆涪陵</t>
  </si>
  <si>
    <t>维C银翘片</t>
  </si>
  <si>
    <t>12s*2板</t>
  </si>
  <si>
    <t>金钱草颗粒</t>
  </si>
  <si>
    <t>10g*20袋</t>
  </si>
  <si>
    <t>重庆科瑞</t>
  </si>
  <si>
    <t>夏桑菊颗粒</t>
  </si>
  <si>
    <t>四川逢春</t>
  </si>
  <si>
    <t>玄麦甘桔颗粒</t>
  </si>
  <si>
    <t>香砂六君丸</t>
  </si>
  <si>
    <t>河南宛西制药</t>
  </si>
  <si>
    <t>鼻渊 口服液</t>
  </si>
  <si>
    <t>成都华神集团</t>
  </si>
  <si>
    <t>通天口服液</t>
  </si>
  <si>
    <t>太极集团四川太极</t>
  </si>
  <si>
    <t>复方板蓝根颗粒</t>
  </si>
  <si>
    <t>15g*20袋</t>
  </si>
  <si>
    <t>联苯苄唑乳膏</t>
  </si>
  <si>
    <t>15g:150mg</t>
  </si>
  <si>
    <t>北京华素</t>
  </si>
  <si>
    <t>风油精</t>
  </si>
  <si>
    <t>3ml</t>
  </si>
  <si>
    <t>漳州水仙</t>
  </si>
  <si>
    <t>硝酸咪康唑乳膏</t>
  </si>
  <si>
    <t>20g:20mg</t>
  </si>
  <si>
    <t>西安杨森</t>
  </si>
  <si>
    <t>非那雄胺片</t>
  </si>
  <si>
    <t>5mg*10s</t>
  </si>
  <si>
    <t>10mg*6s</t>
  </si>
  <si>
    <t>上海先灵葆雅</t>
  </si>
  <si>
    <t>银黄含片</t>
  </si>
  <si>
    <t>0.65g*24s</t>
  </si>
  <si>
    <t>上海信谊嘉华</t>
  </si>
  <si>
    <t>清凉油</t>
  </si>
  <si>
    <t>3g</t>
  </si>
  <si>
    <t>南通薄荷厂</t>
  </si>
  <si>
    <t>复方丹参片</t>
  </si>
  <si>
    <t>广州白云山和记黄埔中药</t>
  </si>
  <si>
    <t>头孢克肟分散片</t>
  </si>
  <si>
    <t>珠海金鸿</t>
  </si>
  <si>
    <t>阿司匹林肠溶片</t>
  </si>
  <si>
    <t>100mg*30s</t>
  </si>
  <si>
    <t>内江市第二人民医院</t>
  </si>
  <si>
    <t>间苯三酚注射液</t>
  </si>
  <si>
    <t>4ml:40mg</t>
  </si>
  <si>
    <t>南京恒生</t>
  </si>
  <si>
    <t>郫县人民医院</t>
  </si>
  <si>
    <t>注射用哌拉西林钠舒巴坦钠</t>
  </si>
  <si>
    <t>四川制药制剂</t>
  </si>
  <si>
    <t>成都市中西医结合医院</t>
  </si>
  <si>
    <t>丙氨酰谷氨酰胺注射液</t>
  </si>
  <si>
    <t>辰欣药业</t>
  </si>
  <si>
    <t>头孢地尼分散片</t>
  </si>
  <si>
    <t>100mg*6s</t>
  </si>
  <si>
    <t>天津市津兰药业</t>
  </si>
  <si>
    <t>洛芬待因缓释片</t>
  </si>
  <si>
    <t>20s</t>
  </si>
  <si>
    <t>注射用复合辅酶</t>
  </si>
  <si>
    <t>辅酶A100单位辅酶I0.1</t>
  </si>
  <si>
    <t>北京双鹭</t>
  </si>
  <si>
    <t>门冬氨酸鸟氨酸颗粒剂</t>
  </si>
  <si>
    <t>3g*10袋</t>
  </si>
  <si>
    <t>武汉启瑞</t>
  </si>
  <si>
    <t>枸橼酸坦度螺酮胶囊</t>
  </si>
  <si>
    <t>5mg*48s</t>
  </si>
  <si>
    <t>四川科瑞德</t>
  </si>
  <si>
    <t>前列地尔注射液</t>
  </si>
  <si>
    <t>2ml:10ug</t>
  </si>
  <si>
    <t>哈药集团生物工程</t>
  </si>
  <si>
    <t>丙泊酚注射液</t>
  </si>
  <si>
    <t>20ml:0.2g</t>
  </si>
  <si>
    <t>四川国瑞</t>
  </si>
  <si>
    <t>注射用腺苷钴胺</t>
  </si>
  <si>
    <t>0.5mg</t>
  </si>
  <si>
    <t>重庆药友</t>
  </si>
  <si>
    <t>琥珀酰明胶注射液</t>
  </si>
  <si>
    <t>500ml:20g</t>
  </si>
  <si>
    <t>吉林省长源</t>
  </si>
  <si>
    <t>氨甲苯酸氯化钠注射液</t>
  </si>
  <si>
    <t>江苏晨牌</t>
  </si>
  <si>
    <t>注射用生长抑素</t>
  </si>
  <si>
    <t>注射用尖吻蝮蛇血凝酶</t>
  </si>
  <si>
    <t>1单位</t>
  </si>
  <si>
    <t>北京康辰</t>
  </si>
  <si>
    <t>盐酸替扎尼定片</t>
  </si>
  <si>
    <t>1mg*24s</t>
  </si>
  <si>
    <t>丁酸氢化可的松乳膏</t>
  </si>
  <si>
    <t>10g:10mg</t>
  </si>
  <si>
    <t>天津金耀</t>
  </si>
  <si>
    <t>250ml:0.5g</t>
  </si>
  <si>
    <t>注射用鼠神经生长因子</t>
  </si>
  <si>
    <t>舒泰神(北京)生物制药</t>
  </si>
  <si>
    <t>0.1g*8s</t>
  </si>
  <si>
    <t>盐酸氨基葡萄糖片</t>
  </si>
  <si>
    <t>0.24g*42s</t>
  </si>
  <si>
    <t>四川新斯顿</t>
  </si>
  <si>
    <t>奥硝唑分散片</t>
  </si>
  <si>
    <t>0.25g*20s</t>
  </si>
  <si>
    <t>河南天方</t>
  </si>
  <si>
    <t>硝呋太尔制霉素阴道软胶囊</t>
  </si>
  <si>
    <t>6s</t>
  </si>
  <si>
    <t>国药集团川抗制药</t>
  </si>
  <si>
    <t>天方</t>
  </si>
  <si>
    <t>盐酸纳美芬注射液</t>
  </si>
  <si>
    <t>1ml:0.1mg</t>
  </si>
  <si>
    <t>阿奇霉素肠溶片</t>
  </si>
  <si>
    <t>0.125g*24s</t>
  </si>
  <si>
    <t xml:space="preserve"> 药集团欧意</t>
  </si>
  <si>
    <t>硼酸</t>
  </si>
  <si>
    <t>500g</t>
  </si>
  <si>
    <t>自贡鸿鹤</t>
  </si>
  <si>
    <t>碳酸氢钠</t>
  </si>
  <si>
    <t>氯化钠</t>
  </si>
  <si>
    <t>1000g</t>
  </si>
  <si>
    <t>玉屏风颗粒</t>
  </si>
  <si>
    <t>广东环球</t>
  </si>
  <si>
    <t>安脑片</t>
  </si>
  <si>
    <t>0.5g*24s</t>
  </si>
  <si>
    <t>哈尔滨蒲公英</t>
  </si>
  <si>
    <t>夏枯草口服液</t>
  </si>
  <si>
    <t>贵阳新天</t>
  </si>
  <si>
    <t>成都市第七人民医院</t>
  </si>
  <si>
    <t>复方氨基酸注射液（3AA）</t>
  </si>
  <si>
    <t>250ml</t>
  </si>
  <si>
    <t>宜昌三峡</t>
  </si>
  <si>
    <t>0.1g*12s</t>
  </si>
  <si>
    <t>复方氨基酸注射液（9AA）</t>
  </si>
  <si>
    <t>成都市第二人民医院</t>
  </si>
  <si>
    <t>注射用美洛西林钠舒巴坦钠</t>
  </si>
  <si>
    <t>海南通用三洋</t>
  </si>
  <si>
    <t>注射用血塞通</t>
  </si>
  <si>
    <t>0.2g</t>
  </si>
  <si>
    <t>哈尔滨珍宝</t>
  </si>
  <si>
    <t>宁泌泰胶囊 </t>
  </si>
  <si>
    <t>0.38g*36s</t>
  </si>
  <si>
    <t>清脑复神液</t>
  </si>
  <si>
    <t>四川中方</t>
  </si>
  <si>
    <t>15袋</t>
  </si>
  <si>
    <t>成都市第三人民医院</t>
  </si>
  <si>
    <t>胎盘多肽注射液</t>
  </si>
  <si>
    <t>4ml</t>
  </si>
  <si>
    <t>贵州泰邦生物</t>
  </si>
  <si>
    <t>羟乙基淀粉130/0.4氯化钠注射液</t>
  </si>
  <si>
    <t>500ml:30g</t>
  </si>
  <si>
    <t>成都正康</t>
  </si>
  <si>
    <t>注射用克林霉素磷酸酯</t>
  </si>
  <si>
    <t>0.6g</t>
  </si>
  <si>
    <t>珠海亿邦</t>
  </si>
  <si>
    <t>注射用头孢西丁钠</t>
  </si>
  <si>
    <t>头孢克肟胶囊</t>
  </si>
  <si>
    <t>注射用头孢哌酮钠他唑巴坦钠</t>
  </si>
  <si>
    <t>2.0g</t>
  </si>
  <si>
    <t>50%葡萄糖注射液</t>
  </si>
  <si>
    <t>20ml:10g</t>
  </si>
  <si>
    <t>中国大冢</t>
  </si>
  <si>
    <t>托拉塞米片</t>
  </si>
  <si>
    <t>10mg*12s</t>
  </si>
  <si>
    <t>南京正科</t>
  </si>
  <si>
    <t>利巴韦林片</t>
  </si>
  <si>
    <t>10mg*20s</t>
  </si>
  <si>
    <t>四川  康</t>
  </si>
  <si>
    <t>辛伐他汀片</t>
  </si>
  <si>
    <t>成都华宇</t>
  </si>
  <si>
    <t>螺内酯片</t>
  </si>
  <si>
    <t>20mg*100s</t>
  </si>
  <si>
    <t xml:space="preserve">杭州 </t>
  </si>
  <si>
    <t>硝苯地平片</t>
  </si>
  <si>
    <t>10mg*100s</t>
  </si>
  <si>
    <t>阿莫西林胶囊</t>
  </si>
  <si>
    <t>0.25g*50s</t>
  </si>
  <si>
    <t>醋酸去氨加压素注射液</t>
  </si>
  <si>
    <t>1ml:15ug</t>
  </si>
  <si>
    <t>深圳翰宇</t>
  </si>
  <si>
    <t>头孢克洛胶囊</t>
  </si>
  <si>
    <t>甲硝唑片</t>
  </si>
  <si>
    <t>0.2g*21s</t>
  </si>
  <si>
    <t>久荣消毒粉</t>
  </si>
  <si>
    <t>450g</t>
  </si>
  <si>
    <t>四川久荣日用化工品</t>
  </si>
  <si>
    <t>30mg*20s</t>
  </si>
  <si>
    <t>盐酸去氨加压素注射液</t>
  </si>
  <si>
    <t>消毒酒精</t>
  </si>
  <si>
    <t>四川 伊洁医疗科技</t>
  </si>
  <si>
    <t>清淋颗粒</t>
  </si>
  <si>
    <t>四川绵阳一康</t>
  </si>
  <si>
    <t>祖师麻片</t>
  </si>
  <si>
    <t>0.38g*54s</t>
  </si>
  <si>
    <t>秦  市山海关</t>
  </si>
  <si>
    <t>成都市公共卫生临床医疗中心</t>
  </si>
  <si>
    <t>硫普罗宁注射液</t>
  </si>
  <si>
    <t>2ml:0.1g</t>
  </si>
  <si>
    <t>江苏神龙</t>
  </si>
  <si>
    <t>可吸收性外科缝线</t>
  </si>
  <si>
    <t>RC411</t>
  </si>
  <si>
    <t>上海浦东金环医疗用品</t>
  </si>
  <si>
    <t>RC537</t>
  </si>
  <si>
    <t>四川省建筑医院</t>
  </si>
  <si>
    <t>7#</t>
  </si>
  <si>
    <t>浙江欧健医用器材</t>
  </si>
  <si>
    <t>直接检眼镜</t>
  </si>
  <si>
    <t>XP</t>
  </si>
  <si>
    <t xml:space="preserve">上海跃进 </t>
  </si>
  <si>
    <t>一次性使用医用橡胶检查手套</t>
  </si>
  <si>
    <t>中号小号</t>
  </si>
  <si>
    <t>广州市加明橡胶制品</t>
  </si>
  <si>
    <t>一次性使用无菌阴道扩张器</t>
  </si>
  <si>
    <t>小号</t>
  </si>
  <si>
    <t>常州晓春医疗器械</t>
  </si>
  <si>
    <t>一次性PE手套</t>
  </si>
  <si>
    <t>中号</t>
  </si>
  <si>
    <t>上海科邦医用乳胶器材</t>
  </si>
  <si>
    <t>一次性使用手术衣</t>
  </si>
  <si>
    <t>新乡市亚太医疗用品</t>
  </si>
  <si>
    <t>成都军区空军机关医院</t>
  </si>
  <si>
    <t>10mg*14s</t>
  </si>
  <si>
    <t>北京诺华</t>
  </si>
  <si>
    <t>藿香正气水</t>
  </si>
  <si>
    <t>10ml*10支</t>
  </si>
  <si>
    <t>四川省通园</t>
  </si>
  <si>
    <t>四川菲德力</t>
  </si>
  <si>
    <t xml:space="preserve">  输液器</t>
  </si>
  <si>
    <t>C1 0.7</t>
  </si>
  <si>
    <t>四川双陆</t>
  </si>
  <si>
    <t xml:space="preserve">  润喉片H45021646</t>
  </si>
  <si>
    <t>0.6g*20s</t>
  </si>
  <si>
    <t>桂林三金</t>
  </si>
  <si>
    <t>人丹</t>
  </si>
  <si>
    <t>1.725g</t>
  </si>
  <si>
    <t>广州王老吉</t>
  </si>
  <si>
    <t>硝酸甘油片</t>
  </si>
  <si>
    <t>0.5mg*100s</t>
  </si>
  <si>
    <t>山东信谊</t>
  </si>
  <si>
    <t>替硝唑片</t>
  </si>
  <si>
    <t>0.5g*8s</t>
  </si>
  <si>
    <t>湖南迪诺</t>
  </si>
  <si>
    <t>0.5g*20s</t>
  </si>
  <si>
    <t>格列美脲片</t>
  </si>
  <si>
    <t>2mg*15s</t>
  </si>
  <si>
    <t>赛诺菲安万特（北京）</t>
  </si>
  <si>
    <t>云南白药气雾剂</t>
  </si>
  <si>
    <t>85g:30g*2瓶</t>
  </si>
  <si>
    <t>盐酸左氧氟沙星滴眼液</t>
  </si>
  <si>
    <t>5ml:15mg</t>
  </si>
  <si>
    <t>江苏亚邦爱普森</t>
  </si>
  <si>
    <t>麝香壮骨膏</t>
  </si>
  <si>
    <t>7cm*10cm*8贴</t>
  </si>
  <si>
    <t>九寨沟天然</t>
  </si>
  <si>
    <t>蛇胆川贝液</t>
  </si>
  <si>
    <t>广州梧</t>
  </si>
  <si>
    <t>西地碘含片</t>
  </si>
  <si>
    <t>1.5mg*15s</t>
  </si>
  <si>
    <t>维生素B6片</t>
  </si>
  <si>
    <t>一力咳特灵胶囊</t>
  </si>
  <si>
    <t>格列喹酮片</t>
  </si>
  <si>
    <t>30mg*60s</t>
  </si>
  <si>
    <t>西瓜霜润喉片</t>
  </si>
  <si>
    <t>桂林西瓜霜</t>
  </si>
  <si>
    <t>3.5g</t>
  </si>
  <si>
    <t>谷维素片</t>
  </si>
  <si>
    <t>上海玉瑞生物科技</t>
  </si>
  <si>
    <t>维生素B2片</t>
  </si>
  <si>
    <t>5mg*100s</t>
  </si>
  <si>
    <t>湖北华中药业</t>
  </si>
  <si>
    <t>诺氟沙星胶囊</t>
  </si>
  <si>
    <t>0.1g*24s</t>
  </si>
  <si>
    <t>金日制药</t>
  </si>
  <si>
    <t>成都国光电气股份有限公司医院</t>
  </si>
  <si>
    <t>十二导心电图纸MAC-1200</t>
  </si>
  <si>
    <t>210*295-20</t>
  </si>
  <si>
    <t>天津广大纸业</t>
  </si>
  <si>
    <t>医用脱脂纱布垫</t>
  </si>
  <si>
    <t>8*8*8</t>
  </si>
  <si>
    <t>成都市卫生材料厂</t>
  </si>
  <si>
    <t>针灸针</t>
  </si>
  <si>
    <t>0.25mm*40mm</t>
  </si>
  <si>
    <t>苏州医疗用品厂</t>
  </si>
  <si>
    <t>医用外科口罩</t>
  </si>
  <si>
    <t>YB.WKKZ.D2</t>
  </si>
  <si>
    <t>四川友邦企业</t>
  </si>
  <si>
    <t>3M压力蒸汽灭菌指示胶带</t>
  </si>
  <si>
    <t>1322L</t>
  </si>
  <si>
    <t>3M中国</t>
  </si>
  <si>
    <t>一次性使用静脉输液针</t>
  </si>
  <si>
    <t>5.5#</t>
  </si>
  <si>
    <t>微量泵延长管</t>
  </si>
  <si>
    <t>YV-1 1.5米</t>
  </si>
  <si>
    <t>浙江 升医疗器械</t>
  </si>
  <si>
    <t>一次性使用肠营养管</t>
  </si>
  <si>
    <t>F16</t>
  </si>
  <si>
    <t>上海上医康鸽医用器材</t>
  </si>
  <si>
    <t>一次性使用无菌导尿包</t>
  </si>
  <si>
    <t>18Fr 30ml</t>
  </si>
  <si>
    <t>湛江市事达实业</t>
  </si>
  <si>
    <t>0.1g*30s</t>
  </si>
  <si>
    <t>天津市中央药业</t>
  </si>
  <si>
    <t>维生素D3注射液</t>
  </si>
  <si>
    <t>1ml:7.5mg*1支</t>
  </si>
  <si>
    <t>上海通用</t>
  </si>
  <si>
    <t>氨茶碱注射液</t>
  </si>
  <si>
    <t>2ml:0.25g*10支</t>
  </si>
  <si>
    <t>山西晋新双鹤</t>
  </si>
  <si>
    <t>天麻蜜环菌片</t>
  </si>
  <si>
    <t>0.25g*36s</t>
  </si>
  <si>
    <t>山西 欣</t>
  </si>
  <si>
    <t>0.5g*10s</t>
  </si>
  <si>
    <t>茶碱缓释片</t>
  </si>
  <si>
    <t>广州迈特兴华</t>
  </si>
  <si>
    <t>银杏叶片</t>
  </si>
  <si>
    <t>银杏酮酯滴丸</t>
  </si>
  <si>
    <t>5mg*120丸</t>
  </si>
  <si>
    <t>山西千汇</t>
  </si>
  <si>
    <t>100mg</t>
  </si>
  <si>
    <t>复方氨林巴比妥注射液</t>
  </si>
  <si>
    <t>2ml*10支</t>
  </si>
  <si>
    <t>吲达帕胺片</t>
  </si>
  <si>
    <t>2.5mg*30s</t>
  </si>
  <si>
    <t>肝素钠注射液</t>
  </si>
  <si>
    <t>2ml:12500u</t>
  </si>
  <si>
    <t>成都市海通</t>
  </si>
  <si>
    <t>葡萄糖酸钙注射液</t>
  </si>
  <si>
    <t>10ml:1g*5支</t>
  </si>
  <si>
    <t>国药集团容生制药</t>
  </si>
  <si>
    <t>罗红霉素胶囊</t>
  </si>
  <si>
    <t>150mg*12s</t>
  </si>
  <si>
    <t>神威药业</t>
  </si>
  <si>
    <t>注射用还原型谷胱甘</t>
  </si>
  <si>
    <t>山东绿叶</t>
  </si>
  <si>
    <t>胞磷胆碱钠注射液</t>
  </si>
  <si>
    <t>天津市生物化学</t>
  </si>
  <si>
    <t>5%复方氨基酸注射液（18AA）</t>
  </si>
  <si>
    <t>四川  药业</t>
  </si>
  <si>
    <t>复方氯唑沙宗片</t>
  </si>
  <si>
    <t>山东力诺科峰</t>
  </si>
  <si>
    <t>氯化钠注射液</t>
  </si>
  <si>
    <t>10ml:90mg*5支</t>
  </si>
  <si>
    <t>海南通用康力</t>
  </si>
  <si>
    <t>10cm*7cm*10贴/袋*10袋</t>
  </si>
  <si>
    <t>维生素C片</t>
  </si>
  <si>
    <t>成都第一</t>
  </si>
  <si>
    <t>硫酸镁注射液</t>
  </si>
  <si>
    <t>10ml:2.5g*5支</t>
  </si>
  <si>
    <t>复方黄连素片</t>
  </si>
  <si>
    <t>30mg*100s</t>
  </si>
  <si>
    <t>氢氯噻嗉片</t>
  </si>
  <si>
    <t>25mg*100s</t>
  </si>
  <si>
    <t>山西云鹏</t>
  </si>
  <si>
    <t>0.25g*100s</t>
  </si>
  <si>
    <t>南</t>
  </si>
  <si>
    <t>呋塞米注射液</t>
  </si>
  <si>
    <t>2ml:20mg*10支</t>
  </si>
  <si>
    <t>河南润弘</t>
  </si>
  <si>
    <t>硫酸庆大霉素注射液</t>
  </si>
  <si>
    <t>2ml:8万单位*10支</t>
  </si>
  <si>
    <t>四川省长征</t>
  </si>
  <si>
    <t>全天麻胶囊</t>
  </si>
  <si>
    <t>贵州益州</t>
  </si>
  <si>
    <t>枸橼酸喷托维林片</t>
  </si>
  <si>
    <t>25mg*1000s</t>
  </si>
  <si>
    <t>山  欣</t>
  </si>
  <si>
    <t>邦迪牌苯扎氯胺贴</t>
  </si>
  <si>
    <t>100张</t>
  </si>
  <si>
    <t>上海强生</t>
  </si>
  <si>
    <t>利巴韦林注射液</t>
  </si>
  <si>
    <t>1ml:100mg*10支</t>
  </si>
  <si>
    <t>250ml:10.65g</t>
  </si>
  <si>
    <t>氯化钾缓释片</t>
  </si>
  <si>
    <t>山东鲁抗</t>
  </si>
  <si>
    <t>1ml:5mg*10支</t>
  </si>
  <si>
    <t>雷公藤多甙片</t>
  </si>
  <si>
    <t xml:space="preserve">10mg*50s </t>
  </si>
  <si>
    <t>黄石飞云</t>
  </si>
  <si>
    <t>便携式多参数监护仪</t>
  </si>
  <si>
    <t>MEC-1000</t>
  </si>
  <si>
    <t>深圳  生物医疗</t>
  </si>
  <si>
    <t>三六三医院</t>
  </si>
  <si>
    <t>甘油</t>
  </si>
  <si>
    <t>广东恒健</t>
  </si>
  <si>
    <t>501g</t>
  </si>
  <si>
    <t>柯达DV医用红外激光胶片</t>
  </si>
  <si>
    <t>DVB+ 14*17</t>
  </si>
  <si>
    <t>锐珂（厦门）</t>
  </si>
  <si>
    <t>一次性使用橡胶检查手套</t>
  </si>
  <si>
    <t>中</t>
  </si>
  <si>
    <t>丝线编织非吸收性缝线</t>
  </si>
  <si>
    <t>不带针SA86G 0</t>
  </si>
  <si>
    <t>强生</t>
  </si>
  <si>
    <t>一次性使用心电电极</t>
  </si>
  <si>
    <t>上海中风医疗保健用品</t>
  </si>
  <si>
    <t>3L医用胶贴</t>
  </si>
  <si>
    <t>JW布7*4A</t>
  </si>
  <si>
    <t>江西3L医用制品</t>
  </si>
  <si>
    <t>聚乙烯（PE)薄膜制一次性用卫生手套</t>
  </si>
  <si>
    <t>上海都得利塑料制品</t>
  </si>
  <si>
    <t>一次性使用换药包</t>
  </si>
  <si>
    <t>A型</t>
  </si>
  <si>
    <t>成都稳健利康</t>
  </si>
  <si>
    <t>速干手消毒液</t>
  </si>
  <si>
    <t>四川联发</t>
  </si>
  <si>
    <t>一次性使用手术治疗巾</t>
  </si>
  <si>
    <t>60*40cm</t>
  </si>
  <si>
    <t>成都明森</t>
  </si>
  <si>
    <t>一次性使用口罩、帽子</t>
  </si>
  <si>
    <t>三层吊带口罩+弹力帽</t>
  </si>
  <si>
    <t>健之素抗菌洗手液</t>
  </si>
  <si>
    <t>北京长江脉</t>
  </si>
  <si>
    <t>无水乙醇（AR)</t>
  </si>
  <si>
    <t>成都市科龙化工试剂厂</t>
  </si>
  <si>
    <t>T型胆管引流管</t>
  </si>
  <si>
    <t>20#</t>
  </si>
  <si>
    <t>24#</t>
  </si>
  <si>
    <t>22#</t>
  </si>
  <si>
    <t>一次性使用咬嘴</t>
  </si>
  <si>
    <t>胃镜咬嘴</t>
  </si>
  <si>
    <t>扬州市安宁</t>
  </si>
  <si>
    <t>一次性使用口罩</t>
  </si>
  <si>
    <t>耳挂</t>
  </si>
  <si>
    <t>柯达DV医用红外激光胶片（5850相机</t>
  </si>
  <si>
    <t>DVB+ 8*10</t>
  </si>
  <si>
    <t>灭菌橡胶外科手套</t>
  </si>
  <si>
    <t>7.5号</t>
  </si>
  <si>
    <t>不带针SA84G 3-0</t>
  </si>
  <si>
    <t xml:space="preserve">不带针SA845G </t>
  </si>
  <si>
    <t>一次性医用垫</t>
  </si>
  <si>
    <t>150cm*260cm</t>
  </si>
  <si>
    <t>无菌保护套</t>
  </si>
  <si>
    <t>14*150</t>
  </si>
  <si>
    <t>广州雅夫</t>
  </si>
  <si>
    <t>一次性使用无菌导尿管</t>
  </si>
  <si>
    <t>双腔16Fr</t>
  </si>
  <si>
    <t>双腔18Fr</t>
  </si>
  <si>
    <t>止血海绵</t>
  </si>
  <si>
    <t>MHC-5型 6cm*2cm*0.</t>
  </si>
  <si>
    <t>广州市快康</t>
  </si>
  <si>
    <t>一次性使用无菌口腔护理包</t>
  </si>
  <si>
    <t>北京金新兴</t>
  </si>
  <si>
    <t>干式胶片</t>
  </si>
  <si>
    <t>DT2B 14*17*100张</t>
  </si>
  <si>
    <t>比利时AGFA GevaertN.V.</t>
  </si>
  <si>
    <t>18Fr 10ml</t>
  </si>
  <si>
    <t>3L医用胶带</t>
  </si>
  <si>
    <t>1.25cm*91</t>
  </si>
  <si>
    <t>一次性使用负压引流器</t>
  </si>
  <si>
    <t>1000ml</t>
  </si>
  <si>
    <t>山东威高</t>
  </si>
  <si>
    <t>医用脱脂纱布</t>
  </si>
  <si>
    <t>8m</t>
  </si>
  <si>
    <t>带线缝合针</t>
  </si>
  <si>
    <t>R316</t>
  </si>
  <si>
    <t>上  金环</t>
  </si>
  <si>
    <t>一次性使用灭菌橡胶外科手套</t>
  </si>
  <si>
    <t>6号有粉</t>
  </si>
  <si>
    <t>上海华新</t>
  </si>
  <si>
    <t>PH广泛试纸</t>
  </si>
  <si>
    <t>1--14</t>
  </si>
  <si>
    <t>杭州特种</t>
  </si>
  <si>
    <t>3M医用纸塑包装材料</t>
  </si>
  <si>
    <t>7.5cm*200</t>
  </si>
  <si>
    <t>明   达矿业制造</t>
  </si>
  <si>
    <t>医用棉签</t>
  </si>
  <si>
    <t>5支</t>
  </si>
  <si>
    <t>安必洁医用超声耦合剂</t>
  </si>
  <si>
    <t>12g</t>
  </si>
  <si>
    <t>重庆安碧捷</t>
  </si>
  <si>
    <t>医用弹性绷带</t>
  </si>
  <si>
    <t>100mm*450</t>
  </si>
  <si>
    <t>上海医用敷料厂</t>
  </si>
  <si>
    <t>1222L</t>
  </si>
  <si>
    <t>小</t>
  </si>
  <si>
    <t>脱敏糊剂</t>
  </si>
  <si>
    <t>120g</t>
  </si>
  <si>
    <t>四川天福精细化工</t>
  </si>
  <si>
    <t>多酶清洗剂</t>
  </si>
  <si>
    <t>2.5L</t>
  </si>
  <si>
    <t>安徽先科四环消毒用品</t>
  </si>
  <si>
    <t>一次性使用引流袋</t>
  </si>
  <si>
    <t>76*26mm*5 片</t>
  </si>
  <si>
    <t>盐城市信泰</t>
  </si>
  <si>
    <t xml:space="preserve">  压力蒸汽灭菌包  学指示卡</t>
  </si>
  <si>
    <t>美国3M公司</t>
  </si>
  <si>
    <t>一次性使用医用单</t>
  </si>
  <si>
    <t>140*70cm</t>
  </si>
  <si>
    <t>电子血 针</t>
  </si>
  <si>
    <t>HEM-7200</t>
  </si>
  <si>
    <t>欧姆龙（大连）</t>
  </si>
  <si>
    <t>一次性活检枪</t>
  </si>
  <si>
    <t>MC1616</t>
  </si>
  <si>
    <t>美国 Bard Peripheral</t>
  </si>
  <si>
    <t>纱布绷带</t>
  </si>
  <si>
    <t>10*600厘米</t>
  </si>
  <si>
    <t>3M爱护免洗外科洗手液</t>
  </si>
  <si>
    <t>医用脱脂纱布块</t>
  </si>
  <si>
    <t>21*21*1层</t>
  </si>
  <si>
    <t>成都市新津事丰</t>
  </si>
  <si>
    <t>CR537</t>
  </si>
  <si>
    <t>一次性使用吸引连接管</t>
  </si>
  <si>
    <t>单头子</t>
  </si>
  <si>
    <t xml:space="preserve">扬州  </t>
  </si>
  <si>
    <t>上海塑料制品公司群利</t>
  </si>
  <si>
    <t>一次性无菌阴道扩张器</t>
  </si>
  <si>
    <t>TT型15支</t>
  </si>
  <si>
    <t>棉垫</t>
  </si>
  <si>
    <t>20*30cm</t>
  </si>
  <si>
    <t>绍兴好士德</t>
  </si>
  <si>
    <t>CR333</t>
  </si>
  <si>
    <t>医用缝合针</t>
  </si>
  <si>
    <t>NW1039</t>
  </si>
  <si>
    <t>FC1405</t>
  </si>
  <si>
    <t>灭菌手术刀片</t>
  </si>
  <si>
    <t>15#</t>
  </si>
  <si>
    <t>半透明调节式中号</t>
  </si>
  <si>
    <t>医用愈肤膜</t>
  </si>
  <si>
    <t>6cm*7cm</t>
  </si>
  <si>
    <t>山东圣纳</t>
  </si>
  <si>
    <t>医用超声耦合剂</t>
  </si>
  <si>
    <t>TM-100型250ml</t>
  </si>
  <si>
    <t>天津市</t>
  </si>
  <si>
    <t>无水乙醇</t>
  </si>
  <si>
    <t>一次性尿杯</t>
  </si>
  <si>
    <t>大号</t>
  </si>
  <si>
    <t>江苏康健</t>
  </si>
  <si>
    <t>肝素帽</t>
  </si>
  <si>
    <t>苏州林华</t>
  </si>
  <si>
    <t>3M安必洁多酶清洗剂</t>
  </si>
  <si>
    <t>5L</t>
  </si>
  <si>
    <t>医用真丝编织袋</t>
  </si>
  <si>
    <t>5-0</t>
  </si>
  <si>
    <t>不锈钢盆子</t>
  </si>
  <si>
    <t>30cm</t>
  </si>
  <si>
    <t>潮安县宏超</t>
  </si>
  <si>
    <t xml:space="preserve">  丙醇棉片</t>
  </si>
  <si>
    <t xml:space="preserve">Becton Dickinson and </t>
  </si>
  <si>
    <t>一次性使用腹腔穿刺包</t>
  </si>
  <si>
    <t>江苏省华星</t>
  </si>
  <si>
    <t>资中县高楼镇卫生院</t>
  </si>
  <si>
    <t>山西华卫</t>
  </si>
  <si>
    <t>资阳市第一医院</t>
  </si>
  <si>
    <t>一次性使用无菌手术膜</t>
  </si>
  <si>
    <t>MD45*45三连袋</t>
  </si>
  <si>
    <t>浙江省淳安县人和</t>
  </si>
  <si>
    <t>无菌敷贴</t>
  </si>
  <si>
    <t>常规性WFX6cm*7cm</t>
  </si>
  <si>
    <t>Y2247</t>
  </si>
  <si>
    <t>南通华尔康</t>
  </si>
  <si>
    <t>四川省科欣医药贸易有限公司</t>
  </si>
  <si>
    <t>重组人干扰素a-2b阴道泡腾胶囊</t>
  </si>
  <si>
    <t>80万iu/s*2s</t>
  </si>
  <si>
    <t>成都中药材采购供应站有限公司</t>
  </si>
  <si>
    <t>黄体酮胶丸</t>
  </si>
  <si>
    <t>浙江爱生</t>
  </si>
  <si>
    <t>5mg*24s</t>
  </si>
  <si>
    <t>四川省百草生物</t>
  </si>
  <si>
    <t>成都市双鹏药业有限公司</t>
  </si>
  <si>
    <t>益母颗粒</t>
  </si>
  <si>
    <t>4g*12袋</t>
  </si>
  <si>
    <t>四川迪康</t>
  </si>
  <si>
    <t>四川昊阳药业股份有限公司</t>
  </si>
  <si>
    <t>成都众牌医药有限责任公司</t>
  </si>
  <si>
    <t>乳酸菌阴道胶囊</t>
  </si>
  <si>
    <t>0.25g:600万活乳酸菌*14s</t>
  </si>
  <si>
    <t>西安正浩</t>
  </si>
  <si>
    <t>保胎灵胶囊</t>
  </si>
  <si>
    <t>陕西东泰</t>
  </si>
  <si>
    <t>新生化颗粒</t>
  </si>
  <si>
    <t>西安兆兴</t>
  </si>
  <si>
    <t>盐酸氨溴索注射液</t>
  </si>
  <si>
    <t>天津药物研究院</t>
  </si>
  <si>
    <t>阿奇霉素肠溶胶囊</t>
  </si>
  <si>
    <t>0.25g*6s</t>
  </si>
  <si>
    <t>浙江众益</t>
  </si>
  <si>
    <t>叶酸片</t>
  </si>
  <si>
    <t>0.4mg*31s</t>
  </si>
  <si>
    <t>天津亚宝</t>
  </si>
  <si>
    <t>深圳致君</t>
  </si>
  <si>
    <t>金刚藤咀嚼片</t>
  </si>
  <si>
    <t>12s*3板</t>
  </si>
  <si>
    <t>湖南九典</t>
  </si>
  <si>
    <t>重庆宽仁医药卫生科技开发公司宽仁药房</t>
  </si>
  <si>
    <t>金英胶囊</t>
  </si>
  <si>
    <t>0.5g*12s*2板</t>
  </si>
  <si>
    <t>湖南万盛</t>
  </si>
  <si>
    <t>重庆渝高医药有限公司</t>
  </si>
  <si>
    <t>内蒙古大唐</t>
  </si>
  <si>
    <t>四川海州药业有限公司</t>
  </si>
  <si>
    <t>盐酸丙卡特罗片</t>
  </si>
  <si>
    <t>25ug*40s</t>
  </si>
  <si>
    <t>安徽环球</t>
  </si>
  <si>
    <t>富顺县中医院</t>
  </si>
  <si>
    <t>丹东医创</t>
  </si>
  <si>
    <t>注射用头孢替唑钠</t>
  </si>
  <si>
    <t>苏州东瑞</t>
  </si>
  <si>
    <t>2.5ml</t>
  </si>
  <si>
    <t>明治制果</t>
  </si>
  <si>
    <t>富顺县晨光医院</t>
  </si>
  <si>
    <t>元胡止痛滴丸</t>
  </si>
  <si>
    <t>8袋*30丸</t>
  </si>
  <si>
    <t>甘肃陇神戎发</t>
  </si>
  <si>
    <t>成都市温江区中医医院</t>
  </si>
  <si>
    <t>小牛血清去蛋白注射液</t>
  </si>
  <si>
    <t>5ml:0.2g</t>
  </si>
  <si>
    <t>锦州奥鸿</t>
  </si>
  <si>
    <t>拉萨市人民医院</t>
  </si>
  <si>
    <t>诺和诺德（中国）</t>
  </si>
  <si>
    <t xml:space="preserve">  氟替卡松鼻喷雾剂</t>
  </si>
  <si>
    <t>50ug*120喷</t>
  </si>
  <si>
    <t>西班牙Glaxo Wellcome S.A.</t>
  </si>
  <si>
    <t>中国人民解放军第三军医大学第一附属医院</t>
  </si>
  <si>
    <t>鱼腥草素钠片</t>
  </si>
  <si>
    <t>30mg*36s</t>
  </si>
  <si>
    <t>广州一品红</t>
  </si>
  <si>
    <t>罗通定片</t>
  </si>
  <si>
    <t>地巴唑片</t>
  </si>
  <si>
    <t>山西临汾健民</t>
  </si>
  <si>
    <t>中国人民解放军第三军医大学第二附属医院</t>
  </si>
  <si>
    <t>胱氨酸片</t>
  </si>
  <si>
    <t>50mg*100s</t>
  </si>
  <si>
    <t>成都市湔江</t>
  </si>
  <si>
    <t>鲨肝醇片</t>
  </si>
  <si>
    <t>江苏鹏鹤</t>
  </si>
  <si>
    <t>天信牌碘伏消毒液</t>
  </si>
  <si>
    <t>四川</t>
  </si>
  <si>
    <t>艾利克（聚维酮碘溶液）</t>
  </si>
  <si>
    <t>成都永安</t>
  </si>
  <si>
    <t>注射用泮托拉唑</t>
  </si>
  <si>
    <t>ALTANA Pharman AG（德国）</t>
  </si>
  <si>
    <t>甘草酸二铵胶囊</t>
  </si>
  <si>
    <t>50mg*24s</t>
  </si>
  <si>
    <t>盐酸坦索罗辛缓释胶囊</t>
  </si>
  <si>
    <t>0.2mg*10s</t>
  </si>
  <si>
    <t>安斯泰来</t>
  </si>
  <si>
    <t>10mg*5s</t>
  </si>
  <si>
    <t>瑞士UCB Farchim SA</t>
  </si>
  <si>
    <t>羟糖甘滴眼液</t>
  </si>
  <si>
    <t>5ml:羟丙甲纤维素2910</t>
  </si>
  <si>
    <t>美国Alcon Laboratories Inc</t>
  </si>
  <si>
    <t xml:space="preserve"> 替加环素</t>
  </si>
  <si>
    <t>50mg</t>
  </si>
  <si>
    <t>正大天晴</t>
  </si>
  <si>
    <t>10ml:400iu</t>
  </si>
  <si>
    <t>10ml:0.4g</t>
  </si>
  <si>
    <t>南京先声东元</t>
  </si>
  <si>
    <t>扎钡葡胺注射液</t>
  </si>
  <si>
    <t>15ml</t>
  </si>
  <si>
    <t>上海博莱科信谊</t>
  </si>
  <si>
    <t>上海复旦复华</t>
  </si>
  <si>
    <t>注射用重组人干扰素</t>
  </si>
  <si>
    <t>北京三元基因工程</t>
  </si>
  <si>
    <t>盐酸帕罗西汀片</t>
  </si>
  <si>
    <t>中美天津史克</t>
  </si>
  <si>
    <t>丝裂霉素</t>
  </si>
  <si>
    <t>浙江海正药业</t>
  </si>
  <si>
    <t>注射用放线菌素D（更生霉素）</t>
  </si>
  <si>
    <t>0.2mg</t>
  </si>
  <si>
    <t>100iu/ml*3m</t>
  </si>
  <si>
    <t xml:space="preserve"> 罗西汀片</t>
  </si>
  <si>
    <t>标准  娘油肠溶胶囊</t>
  </si>
  <si>
    <t>300mg*10s</t>
  </si>
  <si>
    <t>德国R.P.SCHERER GMBH</t>
  </si>
  <si>
    <t>钆贝葡胺注射液</t>
  </si>
  <si>
    <t xml:space="preserve">碘帕醇注射液 </t>
  </si>
  <si>
    <t>30gI:100ml</t>
  </si>
  <si>
    <t>250mg*25s</t>
  </si>
  <si>
    <t>硫酸 丁氨醇气雾</t>
  </si>
  <si>
    <t>100微克/揿*200揿</t>
  </si>
  <si>
    <t>中国苏州葛兰素史克</t>
  </si>
  <si>
    <t>乳酸环丙沙星氯 钠注射液</t>
  </si>
  <si>
    <t>广州南新</t>
  </si>
  <si>
    <t>四川省名实医药有限公司</t>
  </si>
  <si>
    <t>麻黄止咳胶囊</t>
  </si>
  <si>
    <t>0.28g*24s</t>
  </si>
  <si>
    <t>陕西开元</t>
  </si>
  <si>
    <t>德阳市人民医院</t>
  </si>
  <si>
    <t>成都通德</t>
  </si>
  <si>
    <t>格列美脲胶囊</t>
  </si>
  <si>
    <t>2mg*12s</t>
  </si>
  <si>
    <t>四川普渡</t>
  </si>
  <si>
    <t>开喉剑喷雾剂</t>
  </si>
  <si>
    <t>30ml</t>
  </si>
  <si>
    <t>贵州三力</t>
  </si>
  <si>
    <t>雷公藤多苷片</t>
  </si>
  <si>
    <t>浙江普洛康裕</t>
  </si>
  <si>
    <t>七叶神安片</t>
  </si>
  <si>
    <t>100mg*24s</t>
  </si>
  <si>
    <t>云南植物</t>
  </si>
  <si>
    <t>玫芦消痤膏</t>
  </si>
  <si>
    <t>30g</t>
  </si>
  <si>
    <t>佳程药业</t>
  </si>
  <si>
    <t>复方醋酸棉酚片</t>
  </si>
  <si>
    <t>20mg*5s</t>
  </si>
  <si>
    <t>西安北方</t>
  </si>
  <si>
    <t>注射用盐酸去甲万古霉素</t>
  </si>
  <si>
    <t>0.4g</t>
  </si>
  <si>
    <t>厄贝沙坦分散片</t>
  </si>
  <si>
    <t>0.15g*12s</t>
  </si>
  <si>
    <t>德阳第五医院股份有限公司</t>
  </si>
  <si>
    <t>苦碟子注射液</t>
  </si>
  <si>
    <t>沈阳双鼎</t>
  </si>
  <si>
    <t>河北神威</t>
  </si>
  <si>
    <t>注射用多索茶碱</t>
  </si>
  <si>
    <t>陕西博森</t>
  </si>
  <si>
    <t>注射用奥硝唑</t>
  </si>
  <si>
    <t>武汉长联来福</t>
  </si>
  <si>
    <t>枸橼酸铋雷尼替丁胶囊</t>
  </si>
  <si>
    <t>0.2g*14s</t>
  </si>
  <si>
    <t>常州兰陵</t>
  </si>
  <si>
    <t>益母草分散片</t>
  </si>
  <si>
    <t>0.4g*24s</t>
  </si>
  <si>
    <t>浙江维康</t>
  </si>
  <si>
    <t>注射用阿莫西林钠克拉维酸钾</t>
  </si>
  <si>
    <t>1.2g</t>
  </si>
  <si>
    <t xml:space="preserve">  制药</t>
  </si>
  <si>
    <t>2g</t>
  </si>
  <si>
    <t>福安药业集团庆余堂</t>
  </si>
  <si>
    <t>硝苯地平缓释片</t>
  </si>
  <si>
    <t xml:space="preserve">30mg*7s </t>
  </si>
  <si>
    <t>广州环球</t>
  </si>
  <si>
    <t>南充市中心医院</t>
  </si>
  <si>
    <t>西充县人民医院</t>
  </si>
  <si>
    <t>注射用单唾液酸四己糖神经节苷脂钠</t>
  </si>
  <si>
    <t>齐鲁制药</t>
  </si>
  <si>
    <t>陕西兆兴</t>
  </si>
  <si>
    <t>阿法骨化醇软胶囊</t>
  </si>
  <si>
    <t>0.25ug*20s</t>
  </si>
  <si>
    <t>大连天宇奥森</t>
  </si>
  <si>
    <t>注射用阿洛西林钠</t>
  </si>
  <si>
    <t>胞磷胆碱钠氯化钠注射液</t>
  </si>
  <si>
    <t>重庆莱美</t>
  </si>
  <si>
    <t>盐酸氨溴索缓释胶囊</t>
  </si>
  <si>
    <t>75mg*12s</t>
  </si>
  <si>
    <t>乐普</t>
  </si>
  <si>
    <t>骨瓜提取物注射液</t>
  </si>
  <si>
    <t>2ml:10mg</t>
  </si>
  <si>
    <t>哈尔滨圣泰生物</t>
  </si>
  <si>
    <t>维生素D2注射液</t>
  </si>
  <si>
    <t>1ml:5mg</t>
  </si>
  <si>
    <t>江西赣南海欣</t>
  </si>
  <si>
    <t>注射用头孢唑肟钠</t>
  </si>
  <si>
    <t>天王补心片</t>
  </si>
  <si>
    <t>重庆巨琪诺美</t>
  </si>
  <si>
    <t>江苏海宏</t>
  </si>
  <si>
    <t>银杏叶丸</t>
  </si>
  <si>
    <t>0.2g*24s</t>
  </si>
  <si>
    <t>成都永康</t>
  </si>
  <si>
    <t>山西普德</t>
  </si>
  <si>
    <t>广东一信药业有限公司</t>
  </si>
  <si>
    <t>格列吡嗪控释片</t>
  </si>
  <si>
    <t>5mg*14s</t>
  </si>
  <si>
    <t>北京红林</t>
  </si>
  <si>
    <t>依诺沙星注射液</t>
  </si>
  <si>
    <t>酒石酸罗格列酮分散片</t>
  </si>
  <si>
    <t>4mg*12s</t>
  </si>
  <si>
    <t>400mg</t>
  </si>
  <si>
    <t>黑龙江珍宝岛</t>
  </si>
  <si>
    <t>硫辛酸注射液</t>
  </si>
  <si>
    <t>6ml:0.15g</t>
  </si>
  <si>
    <t>活血止痛膏</t>
  </si>
  <si>
    <t>8cm*12cm*6s</t>
  </si>
  <si>
    <t>安徽安科余良卿</t>
  </si>
  <si>
    <t>绞股蓝总甙胶囊</t>
  </si>
  <si>
    <t>60mg*36s</t>
  </si>
  <si>
    <t>安康北医大</t>
  </si>
  <si>
    <t>4mg*6s</t>
  </si>
  <si>
    <t>注射用磷酸肌酸钠</t>
  </si>
  <si>
    <t>吉林英联</t>
  </si>
  <si>
    <t>注射用香菇多糖</t>
  </si>
  <si>
    <t>江苏康缘</t>
  </si>
  <si>
    <t>苏州</t>
  </si>
  <si>
    <t>灯盏花素片</t>
  </si>
  <si>
    <t>20mg*24s</t>
  </si>
  <si>
    <t>广东</t>
  </si>
  <si>
    <t>2ml:0.2g</t>
  </si>
  <si>
    <t>海南惠普森</t>
  </si>
  <si>
    <t>甲钴胺胶囊</t>
  </si>
  <si>
    <t>0.5mg*30s</t>
  </si>
  <si>
    <t>福建华海</t>
  </si>
  <si>
    <t>甲钴胺分散片</t>
  </si>
  <si>
    <t>江苏四环</t>
  </si>
  <si>
    <t>厄贝沙坦氢氯噻嗪分散片</t>
  </si>
  <si>
    <t>江苏万高</t>
  </si>
  <si>
    <t>那格列奈分散片</t>
  </si>
  <si>
    <t xml:space="preserve">60mg*24s </t>
  </si>
  <si>
    <t>25mg*120丸</t>
  </si>
  <si>
    <t>佛山市平安药业有限公司</t>
  </si>
  <si>
    <t>一次性理疗用电极片</t>
  </si>
  <si>
    <t>2s</t>
  </si>
  <si>
    <t>桂林市威诺敦</t>
  </si>
  <si>
    <t>广东顺德国正医药有限公司</t>
  </si>
  <si>
    <t>吉林吉春</t>
  </si>
  <si>
    <t>总氮60mg与游离氨基酸350mg</t>
  </si>
  <si>
    <t>哈尔滨三联</t>
  </si>
  <si>
    <t>固肾安胎丸</t>
  </si>
  <si>
    <t>北京勃然</t>
  </si>
  <si>
    <t>四川添茂医药有限公司</t>
  </si>
  <si>
    <t>200mg</t>
  </si>
  <si>
    <t>缬沙坦胶囊</t>
  </si>
  <si>
    <t>80mg*14s</t>
  </si>
  <si>
    <t>天大药业（珠海）</t>
  </si>
  <si>
    <t>崇州市中医院</t>
  </si>
  <si>
    <t>湖南尔康湘药</t>
  </si>
  <si>
    <t>江西科伦</t>
  </si>
  <si>
    <t>妇炎康复片</t>
  </si>
  <si>
    <t>0.35g*36s</t>
  </si>
  <si>
    <t>云南吴邦</t>
  </si>
  <si>
    <t>益气补血片</t>
  </si>
  <si>
    <t>四平市吉特</t>
  </si>
  <si>
    <t>盆炎净胶囊</t>
  </si>
  <si>
    <t>0.55g*36s</t>
  </si>
  <si>
    <t>四川奇力</t>
  </si>
  <si>
    <t>0.5g*45s</t>
  </si>
  <si>
    <t>广州梧州</t>
  </si>
  <si>
    <t>山西振东</t>
  </si>
  <si>
    <t>盐酸纳洛酮注射液</t>
  </si>
  <si>
    <t>2ml:2mg</t>
  </si>
  <si>
    <t>成都苑东</t>
  </si>
  <si>
    <t>哈尔滨誉衡</t>
  </si>
  <si>
    <t>中国五冶集团有限公司医院</t>
  </si>
  <si>
    <t>孕妇金花片</t>
  </si>
  <si>
    <t>0.62g*24s</t>
  </si>
  <si>
    <t>三门峡赛诺维</t>
  </si>
  <si>
    <t>复方血栓通片</t>
  </si>
  <si>
    <t>扬州中惠</t>
  </si>
  <si>
    <t>云南维和</t>
  </si>
  <si>
    <t>100mg*12s</t>
  </si>
  <si>
    <t>2ml:1.25万U*10支</t>
  </si>
  <si>
    <t>2mg*20s</t>
  </si>
  <si>
    <t>重庆康刻尔</t>
  </si>
  <si>
    <t>消炎利胆片</t>
  </si>
  <si>
    <t>广东万年青</t>
  </si>
  <si>
    <t>注射用阿奇霉素</t>
  </si>
  <si>
    <t>湖南科伦</t>
  </si>
  <si>
    <t>甲钴胺片</t>
  </si>
  <si>
    <t>0.5mg*24s</t>
  </si>
  <si>
    <t>海南斯达</t>
  </si>
  <si>
    <t>4ml:30mg</t>
  </si>
  <si>
    <t>尼麦角林胶囊</t>
  </si>
  <si>
    <t>15mg*10s</t>
  </si>
  <si>
    <t>重组人粒细胞刺激因子注射液</t>
  </si>
  <si>
    <t>75ug</t>
  </si>
  <si>
    <t>注射用甘草酸二铵</t>
  </si>
  <si>
    <t>欧洲塞浦路斯麦道甘美</t>
  </si>
  <si>
    <t>枸橼酸莫沙必利胶囊</t>
  </si>
  <si>
    <t>上海信谊药厂</t>
  </si>
  <si>
    <t>注射用布美他尼</t>
  </si>
  <si>
    <t>成都信立邦</t>
  </si>
  <si>
    <t>2mg*24s</t>
  </si>
  <si>
    <t>独一味软胶囊</t>
  </si>
  <si>
    <t>0.35g*75s</t>
  </si>
  <si>
    <t>蒲地蓝消炎胶囊</t>
  </si>
  <si>
    <t>0.4g*48s</t>
  </si>
  <si>
    <t>广东心宝</t>
  </si>
  <si>
    <t>一次性切口保护套</t>
  </si>
  <si>
    <t>SHKB50</t>
  </si>
  <si>
    <t>无锡市舒康</t>
  </si>
  <si>
    <t>SHKB70</t>
  </si>
  <si>
    <t>SHKA220/230-220/250</t>
  </si>
  <si>
    <t>1mg*20s</t>
  </si>
  <si>
    <t>北京天衡</t>
  </si>
  <si>
    <t>解郁安神颗粒</t>
  </si>
  <si>
    <t>5g*10袋</t>
  </si>
  <si>
    <t>10%葡萄糖注射液</t>
  </si>
  <si>
    <t>250ml:25g</t>
  </si>
  <si>
    <t>葡萄糖氯化钠注射液</t>
  </si>
  <si>
    <t>100m:5g</t>
  </si>
  <si>
    <t>100ml:5g</t>
  </si>
  <si>
    <t>250ml:12.5g：2.25g</t>
  </si>
  <si>
    <t>50ml:1.45g</t>
  </si>
  <si>
    <t>瑞阳</t>
  </si>
  <si>
    <t>3ml:3mg</t>
  </si>
  <si>
    <t>四川升和</t>
  </si>
  <si>
    <t>硝酸甘油注射液</t>
  </si>
  <si>
    <t>长春海悦</t>
  </si>
  <si>
    <t>扬州市三药</t>
  </si>
  <si>
    <t>注射用盐酸乌拉地尔</t>
  </si>
  <si>
    <t>25mg</t>
  </si>
  <si>
    <t>阿托伐他汀钙胶囊</t>
  </si>
  <si>
    <t>宫瘤宁胶囊</t>
  </si>
  <si>
    <t>0.45g*36s</t>
  </si>
  <si>
    <t>吉林省东北亚</t>
  </si>
  <si>
    <t>双歧杆菌三联活菌肠溶胶囊</t>
  </si>
  <si>
    <t>晋城海斯</t>
  </si>
  <si>
    <t>脑苷肌肽注射液</t>
  </si>
  <si>
    <t>2ml</t>
  </si>
  <si>
    <t>吉林四环</t>
  </si>
  <si>
    <t>乳核内消液</t>
  </si>
  <si>
    <t>四川省新鹿</t>
  </si>
  <si>
    <t>复方氨基酸注射液（18AA）</t>
  </si>
  <si>
    <t>250ml:21.25</t>
  </si>
  <si>
    <t>深圳市海滨</t>
  </si>
  <si>
    <t>金刚藤软胶囊</t>
  </si>
  <si>
    <t>0.85g*24s</t>
  </si>
  <si>
    <t>1ml:0.4mg</t>
  </si>
  <si>
    <t>40mg*20s</t>
  </si>
  <si>
    <t>注射用鲑降钙素</t>
  </si>
  <si>
    <t>青岛国大</t>
  </si>
  <si>
    <t>复方黄柏液</t>
  </si>
  <si>
    <t>山东汉方</t>
  </si>
  <si>
    <t>美洛昔康分散片</t>
  </si>
  <si>
    <t>7.5mg*12s</t>
  </si>
  <si>
    <t>0.39g*36s</t>
  </si>
  <si>
    <t>江西杏林白马</t>
  </si>
  <si>
    <t>独一味分散片</t>
  </si>
  <si>
    <t>0.5g*36s</t>
  </si>
  <si>
    <t>江西南昌</t>
  </si>
  <si>
    <t>成都利民药业连锁有限公司</t>
  </si>
  <si>
    <t>灵芝糖浆</t>
  </si>
  <si>
    <t>葡萄糖酸锌口服溶液</t>
  </si>
  <si>
    <t>裸花紫珠胶囊</t>
  </si>
  <si>
    <t>复方滋补力膏</t>
  </si>
  <si>
    <t>200g</t>
  </si>
  <si>
    <t>锌钙特软胶囊</t>
  </si>
  <si>
    <t>1200mg*30s</t>
  </si>
  <si>
    <t>澳诺（青岛）</t>
  </si>
  <si>
    <t>青岛双鲸</t>
  </si>
  <si>
    <t>1200mg*60s</t>
  </si>
  <si>
    <t>威海市天福医药有限公司</t>
  </si>
  <si>
    <t>0.3g*12s</t>
  </si>
  <si>
    <t>西藏金珠雅砻藏药</t>
  </si>
  <si>
    <t>硝呋太尔制霉素阴道软膏</t>
  </si>
  <si>
    <t>南京南大</t>
  </si>
  <si>
    <t>50mg*60s</t>
  </si>
  <si>
    <t>湖南千金协力</t>
  </si>
  <si>
    <t>四川贝尔康医药有限公司</t>
  </si>
  <si>
    <t>桑椹膏</t>
  </si>
  <si>
    <t>折扣</t>
  </si>
  <si>
    <t>四川省崇州市三元药业有限责任公司</t>
  </si>
  <si>
    <t>泸州宝光医药有限公司</t>
  </si>
  <si>
    <t>成都市新世纪川康大药房有限公司</t>
  </si>
  <si>
    <t>云南优克</t>
  </si>
  <si>
    <t>双流县文星利民药店</t>
  </si>
  <si>
    <t>风寒咳嗽颗粒</t>
  </si>
  <si>
    <t>河南灵佑</t>
  </si>
  <si>
    <t>感冒咳嗽颗粒</t>
  </si>
  <si>
    <t>10g*12袋</t>
  </si>
  <si>
    <t>江西华太</t>
  </si>
  <si>
    <t>160ml*4瓶</t>
  </si>
  <si>
    <t>芦根枇杷叶颗粒</t>
  </si>
  <si>
    <t>清火片</t>
  </si>
  <si>
    <t>湖北纽兰</t>
  </si>
  <si>
    <t>小儿清热止咳口服液</t>
  </si>
  <si>
    <t>凉山佳能达医药贸易有限责任公司</t>
  </si>
  <si>
    <t>攀枝花市敬德堂医药有限责任公司</t>
  </si>
  <si>
    <t>富马酸喹硫平片</t>
  </si>
  <si>
    <t>苏州第壹制药</t>
  </si>
  <si>
    <t>注射用拉氧头孢钠</t>
  </si>
  <si>
    <t>浙江惠迪森</t>
  </si>
  <si>
    <t>上海东海</t>
  </si>
  <si>
    <t>0.25g*12s*2板</t>
  </si>
  <si>
    <t>0.55g*60s</t>
  </si>
  <si>
    <t>四川勤康健之佳医药有限责任公司</t>
  </si>
  <si>
    <t>胃灵颗粒</t>
  </si>
  <si>
    <t>成都本草堂医药贸易有限公司</t>
  </si>
  <si>
    <t>和平泰康资阳药业有限责任公司</t>
  </si>
  <si>
    <t>50mg*18s</t>
  </si>
  <si>
    <t>湖南方盛</t>
  </si>
  <si>
    <t>0.5g*12s*3板</t>
  </si>
  <si>
    <t>羚贝止咳糖浆</t>
  </si>
  <si>
    <t>吉林敖东集团力源制药</t>
  </si>
  <si>
    <t>通化汇金堂</t>
  </si>
  <si>
    <t>永清县东方医药药材有限公司</t>
  </si>
  <si>
    <t>成都安一达药业有限公司</t>
  </si>
  <si>
    <t>达州市强生药业有限公司</t>
  </si>
  <si>
    <t>10s*3板</t>
  </si>
  <si>
    <t>断血流分散片</t>
  </si>
  <si>
    <t>0.5g*18s*2板</t>
  </si>
  <si>
    <t>四川大药房医药连锁有限公司</t>
  </si>
  <si>
    <t>西安康拜尔</t>
  </si>
  <si>
    <t>四川科创医药集团有限公司</t>
  </si>
  <si>
    <t>成都蓉华医药科技发展有限公司</t>
  </si>
  <si>
    <t>宜宾天天康大药房零售连锁有限责任公司</t>
  </si>
  <si>
    <t>复方补骨脂颗粒</t>
  </si>
  <si>
    <t>20g*8袋</t>
  </si>
  <si>
    <t>重庆科瑞东和</t>
  </si>
  <si>
    <t>成都震康大药房有限责任公司</t>
  </si>
  <si>
    <t>成都震康大药房有限责任公司青羊区双清南路药店</t>
  </si>
  <si>
    <t>龙泉驿区大面街办仁康药店</t>
  </si>
  <si>
    <t>妇科止带胶囊</t>
  </si>
  <si>
    <t>盐酸特比萘芬凝胶</t>
  </si>
  <si>
    <t>200g*4瓶</t>
  </si>
  <si>
    <t>野苏胶囊</t>
  </si>
  <si>
    <t>0.33g*36s</t>
  </si>
  <si>
    <t>石椒草咳喘颗粒</t>
  </si>
  <si>
    <t>8g*6袋</t>
  </si>
  <si>
    <t>100ml*24s</t>
  </si>
  <si>
    <t>热毒平颗粒</t>
  </si>
  <si>
    <t>7g*12袋</t>
  </si>
  <si>
    <t>四川省神草堂大药房有限责任公司</t>
  </si>
  <si>
    <t>四川省格瑞药业有限公司</t>
  </si>
  <si>
    <t>四川新天奇药业有限公司</t>
  </si>
  <si>
    <t>四川省新汇药业有限责任公司</t>
  </si>
  <si>
    <t>连云港康缘医药商业有限公司</t>
  </si>
  <si>
    <t>贵州神奇</t>
  </si>
  <si>
    <t>四川诚隆药业有限责任公司</t>
  </si>
  <si>
    <t>四川金仁医药有限公司</t>
  </si>
  <si>
    <t>四川匹特欧医药贸易有限公司</t>
  </si>
  <si>
    <t>江西银涛</t>
  </si>
  <si>
    <t>抗骨增生片</t>
  </si>
  <si>
    <t>磷酸苯丙哌林口服溶液</t>
  </si>
  <si>
    <t>四川凯艺药业有限公司</t>
  </si>
  <si>
    <t>四川诚隆药业连锁经营有限公司</t>
  </si>
  <si>
    <t>退热贴</t>
  </si>
  <si>
    <t>5cm*12cm*2贴</t>
  </si>
  <si>
    <t>三门峡博科医疗</t>
  </si>
  <si>
    <t>八珍胶囊</t>
  </si>
  <si>
    <t>3g*12袋</t>
  </si>
  <si>
    <t>辽宁倍奇</t>
  </si>
  <si>
    <t>绵竹市疾病预防控制中心</t>
  </si>
  <si>
    <t>阿坝州林业中心医院</t>
  </si>
  <si>
    <t>智能电子血压计</t>
  </si>
  <si>
    <t>HEM-6111</t>
  </si>
  <si>
    <t xml:space="preserve">0.38s*45s </t>
  </si>
  <si>
    <t>内江市中区疾病预防控制中心</t>
  </si>
  <si>
    <t>卡介菌多糖核酸注射液</t>
  </si>
  <si>
    <t>1ml:0.35mg</t>
  </si>
  <si>
    <t>陕西医药控股集团</t>
  </si>
  <si>
    <t>前郭县结核病防治所</t>
  </si>
  <si>
    <t>哈尔滨儿童</t>
  </si>
  <si>
    <t>开江县疾病预防控制中心</t>
  </si>
  <si>
    <t>50mg*12s*4板</t>
  </si>
  <si>
    <t>河北东风</t>
  </si>
  <si>
    <t>81g/瓶</t>
  </si>
  <si>
    <t>结核灵片</t>
  </si>
  <si>
    <t>0.12*24s*3片</t>
  </si>
  <si>
    <t>辽宁康辰</t>
  </si>
  <si>
    <t>左旋氨氯地平</t>
  </si>
  <si>
    <t>2.5mg*14s</t>
  </si>
  <si>
    <t>南昌弘益</t>
  </si>
  <si>
    <t>千柏鼻炎片</t>
  </si>
  <si>
    <t>0.24g*100s</t>
  </si>
  <si>
    <t>广东省惠州市中药厂</t>
  </si>
  <si>
    <t>复方骨肽</t>
  </si>
  <si>
    <t>河北智同</t>
  </si>
  <si>
    <t>石药银湖</t>
  </si>
  <si>
    <t>10mg*10s</t>
  </si>
  <si>
    <t>活血止痛胶囊</t>
  </si>
  <si>
    <t>江西百神昌诺</t>
  </si>
  <si>
    <t>维生素C注射液</t>
  </si>
  <si>
    <t>1g:5ml*5支</t>
  </si>
  <si>
    <t>板蓝根注射液</t>
  </si>
  <si>
    <t>广东新峰</t>
  </si>
  <si>
    <t>芬必得胶囊</t>
  </si>
  <si>
    <t>0.3g*20s</t>
  </si>
  <si>
    <t>200s</t>
  </si>
  <si>
    <t>太极集团重庆中药</t>
  </si>
  <si>
    <t>氟轻松乳膏</t>
  </si>
  <si>
    <t>10g*2.5mg</t>
  </si>
  <si>
    <t>天津太平洋</t>
  </si>
  <si>
    <t>血塞通注射液</t>
  </si>
  <si>
    <t>2ml:100ml*10支</t>
  </si>
  <si>
    <t>云南</t>
  </si>
  <si>
    <t>碱注射液</t>
  </si>
  <si>
    <t>维生素B1片</t>
  </si>
  <si>
    <t>10mg*1000s</t>
  </si>
  <si>
    <t>2.5mg*20s</t>
  </si>
  <si>
    <t>河  弘</t>
  </si>
  <si>
    <t xml:space="preserve"> 酸地芬尼多片</t>
  </si>
  <si>
    <t>25mg*30s</t>
  </si>
  <si>
    <t>注射用盐酸倍他司汀</t>
  </si>
  <si>
    <t>国药集团国瑞</t>
  </si>
  <si>
    <t>颈复康颗粒</t>
  </si>
  <si>
    <t>颈复康</t>
  </si>
  <si>
    <t>血塞通分散片</t>
  </si>
  <si>
    <t>0.17g/25mg*s</t>
  </si>
  <si>
    <t>维生素B1注射液</t>
  </si>
  <si>
    <t>2ml:0.1g*10支</t>
  </si>
  <si>
    <t>银杏达莫注射液</t>
  </si>
  <si>
    <t xml:space="preserve">  氟桂利嗪胶囊</t>
  </si>
  <si>
    <t>5mg*60s</t>
  </si>
  <si>
    <t>山西津华晖星</t>
  </si>
  <si>
    <t>咽炎片</t>
  </si>
  <si>
    <t>醋酸泼尼松龙注射液</t>
  </si>
  <si>
    <t>5ml:125mg</t>
  </si>
  <si>
    <t>华</t>
  </si>
  <si>
    <t>大连美罗中药</t>
  </si>
  <si>
    <t>0.5mg*20s</t>
  </si>
  <si>
    <t>醋酸泼尼松片</t>
  </si>
  <si>
    <t>5mg*1000s</t>
  </si>
  <si>
    <t>浙江仙琚</t>
  </si>
  <si>
    <t>布洛芬缓释胶囊</t>
  </si>
  <si>
    <t>葛根素注射液</t>
  </si>
  <si>
    <t>成都</t>
  </si>
  <si>
    <t>苍术</t>
  </si>
  <si>
    <t>四川众仁药业</t>
  </si>
  <si>
    <t>黄芩</t>
  </si>
  <si>
    <t>三七</t>
  </si>
  <si>
    <t>蒲公英</t>
  </si>
  <si>
    <t>薏苡仁</t>
  </si>
  <si>
    <t>制川乌</t>
  </si>
  <si>
    <t>煮制</t>
  </si>
  <si>
    <t>桂枝</t>
  </si>
  <si>
    <t>制草乌</t>
  </si>
  <si>
    <t>木瓜</t>
  </si>
  <si>
    <t>荆芥</t>
  </si>
  <si>
    <t>切制 段</t>
  </si>
  <si>
    <t>地肤子</t>
  </si>
  <si>
    <t>精制</t>
  </si>
  <si>
    <t>牛蒡子</t>
  </si>
  <si>
    <t>20mg*12s*2板</t>
  </si>
  <si>
    <t>湖北四环</t>
  </si>
  <si>
    <t>复方利血平氨苯碟啶片</t>
  </si>
  <si>
    <t>10s</t>
  </si>
  <si>
    <t>麻仁丸</t>
  </si>
  <si>
    <t>6g*5袋</t>
  </si>
  <si>
    <t>太极集团重庆</t>
  </si>
  <si>
    <t>三磷酸腺苷注射液</t>
  </si>
  <si>
    <t>肌苷注射液</t>
  </si>
  <si>
    <t>2ml:100ml*1支</t>
  </si>
  <si>
    <t>四川省宜宾五粮液</t>
  </si>
  <si>
    <t>西咪替丁注射液</t>
  </si>
  <si>
    <t>2ml:0.2g*10支</t>
  </si>
  <si>
    <t>山东方明</t>
  </si>
  <si>
    <t>0.3g*24s</t>
  </si>
  <si>
    <t>山东仙河</t>
  </si>
  <si>
    <t>河北奥星</t>
  </si>
  <si>
    <t>通宣理肺丸</t>
  </si>
  <si>
    <t>6g*50小袋</t>
  </si>
  <si>
    <t>太极集团四川绵阳</t>
  </si>
  <si>
    <t>马钱片</t>
  </si>
  <si>
    <t>28s</t>
  </si>
  <si>
    <t>金水宝胶囊</t>
  </si>
  <si>
    <t>0.33g*63s</t>
  </si>
  <si>
    <t>山西济民可信金水宝</t>
  </si>
  <si>
    <t>僵蚕</t>
  </si>
  <si>
    <t>麸炒</t>
  </si>
  <si>
    <t>牛膝</t>
  </si>
  <si>
    <t>川桐皮</t>
  </si>
  <si>
    <t>天花粉</t>
  </si>
  <si>
    <t>续断</t>
  </si>
  <si>
    <t>自然铜</t>
  </si>
  <si>
    <t>大黄</t>
  </si>
  <si>
    <t>切制 片</t>
  </si>
  <si>
    <t>土鳖虫</t>
  </si>
  <si>
    <t>姜黄</t>
  </si>
  <si>
    <t>三棱</t>
  </si>
  <si>
    <t>莪术</t>
  </si>
  <si>
    <t>鸡血藤</t>
  </si>
  <si>
    <t>骨碎补</t>
  </si>
  <si>
    <t>乳香</t>
  </si>
  <si>
    <t>没药</t>
  </si>
  <si>
    <t>丹参</t>
  </si>
  <si>
    <t>黄桔</t>
  </si>
  <si>
    <t>红花</t>
  </si>
  <si>
    <t>栀子</t>
  </si>
  <si>
    <t>夫西地酸乳膏</t>
  </si>
  <si>
    <t>5g:0.1g</t>
  </si>
  <si>
    <t>澳美</t>
  </si>
  <si>
    <t>炉甘石洗剂</t>
  </si>
  <si>
    <t>广州白云山星群</t>
  </si>
  <si>
    <t>别嘌醇片</t>
  </si>
  <si>
    <t>重庆青阳</t>
  </si>
  <si>
    <t>消旋山莨菪碱片</t>
  </si>
  <si>
    <t>杭州民生</t>
  </si>
  <si>
    <t>重庆东方</t>
  </si>
  <si>
    <t>甲硝唑芬布芬胶囊</t>
  </si>
  <si>
    <t>腰痛宁胶囊</t>
  </si>
  <si>
    <t>0.3g*20s+10ml*5支</t>
  </si>
  <si>
    <t>地榆升白片</t>
  </si>
  <si>
    <t>0.1g*20s*2板</t>
  </si>
  <si>
    <t>秋水仙碱片</t>
  </si>
  <si>
    <t>0.1g*1000s</t>
  </si>
  <si>
    <t>普乐安片</t>
  </si>
  <si>
    <t>楚雄老拨云堂</t>
  </si>
  <si>
    <t>云南白药散</t>
  </si>
  <si>
    <t>4g</t>
  </si>
  <si>
    <t>醋酸氟轻松乳膏</t>
  </si>
  <si>
    <t>10g:2.5mg</t>
  </si>
  <si>
    <t>武汉五景</t>
  </si>
  <si>
    <t>注射用还原性谷胱甘肽</t>
  </si>
  <si>
    <t>匹罗星软膏</t>
  </si>
  <si>
    <t>康妇炎胶囊</t>
  </si>
  <si>
    <t>山东神州</t>
  </si>
  <si>
    <t>壮骨关节丸</t>
  </si>
  <si>
    <t>60g</t>
  </si>
  <si>
    <t>万源市疾病预防控制中心</t>
  </si>
  <si>
    <t>板式组合药A4</t>
  </si>
  <si>
    <t>板式18板+板式117板</t>
  </si>
  <si>
    <t>界首市龙鑫</t>
  </si>
  <si>
    <t>资阳市雁江区疾病预防控制中心</t>
  </si>
  <si>
    <t>无锡福祈</t>
  </si>
  <si>
    <t>巴州区疾病预防控制中心</t>
  </si>
  <si>
    <t>利福平注射液</t>
  </si>
  <si>
    <t>惠州市九惠制药</t>
  </si>
  <si>
    <t>板式组合药A4盐酸乙胺丁醇片+利福喷丁胶囊</t>
  </si>
  <si>
    <t>宜宾市第二人民医院</t>
  </si>
  <si>
    <t>注射用醋酸奥曲肽</t>
  </si>
  <si>
    <t>0.1mg</t>
  </si>
  <si>
    <t>抗酸染色液</t>
  </si>
  <si>
    <t>4*250ml</t>
  </si>
  <si>
    <t>安徽省巢湖市弘慈</t>
  </si>
  <si>
    <t>高级油镜油</t>
  </si>
  <si>
    <t>4*20ml</t>
  </si>
  <si>
    <t>珠海</t>
  </si>
  <si>
    <t>X光胶片显影</t>
  </si>
  <si>
    <t>5加仑</t>
  </si>
  <si>
    <t>泰兴市</t>
  </si>
  <si>
    <t>痰培养瓶</t>
  </si>
  <si>
    <t>25ml</t>
  </si>
  <si>
    <t>塑料吸管</t>
  </si>
  <si>
    <t>1ml</t>
  </si>
  <si>
    <t>X胶片套液</t>
  </si>
  <si>
    <t>板式组合药B4</t>
  </si>
  <si>
    <t>盐酸氨溴索口服溶液</t>
  </si>
  <si>
    <t>10ml:30mg*15支</t>
  </si>
  <si>
    <t>山东益康</t>
  </si>
  <si>
    <t>青羊区天天康大药房</t>
  </si>
  <si>
    <t>江西国药</t>
  </si>
  <si>
    <t>成都市金牛区妇幼保健院</t>
  </si>
  <si>
    <t>50mg*6袋</t>
  </si>
  <si>
    <t>口服补液盐III</t>
  </si>
  <si>
    <t>5.125g*6袋</t>
  </si>
  <si>
    <t>西安安健</t>
  </si>
  <si>
    <t>青岛首和金海</t>
  </si>
  <si>
    <t>注射用维库溴铵</t>
  </si>
  <si>
    <t>4mg</t>
  </si>
  <si>
    <t>南京新百</t>
  </si>
  <si>
    <t>金刚藤丸</t>
  </si>
  <si>
    <t>4g*9袋</t>
  </si>
  <si>
    <t>怀化正好</t>
  </si>
  <si>
    <t>复方锌布颗粒</t>
  </si>
  <si>
    <t>3g*12s</t>
  </si>
  <si>
    <t>西安天一秦昆</t>
  </si>
  <si>
    <t>小儿复方氨基酸注射液</t>
  </si>
  <si>
    <t>50ml:3.0g</t>
  </si>
  <si>
    <t>上海长征富民金山</t>
  </si>
  <si>
    <t>益母草注射液</t>
  </si>
  <si>
    <t xml:space="preserve"> 成都第一</t>
  </si>
  <si>
    <t>复方莪术油栓</t>
  </si>
  <si>
    <t>50mg*6s</t>
  </si>
  <si>
    <t>核黄素磷酸钠注射液</t>
  </si>
  <si>
    <t>江西制药</t>
  </si>
  <si>
    <t>小儿电解质补给注射液</t>
  </si>
  <si>
    <t>维妇康洗液</t>
  </si>
  <si>
    <t>洗剂外用</t>
  </si>
  <si>
    <t>成都芝芝</t>
  </si>
  <si>
    <t>宝宝乐</t>
  </si>
  <si>
    <t>五维葡钙口服溶液</t>
  </si>
  <si>
    <t>云南红药胶囊</t>
  </si>
  <si>
    <t>黑龙江中桂</t>
  </si>
  <si>
    <t>300ml</t>
  </si>
  <si>
    <t>浙江中法</t>
  </si>
  <si>
    <t>0.5g:5ml</t>
  </si>
  <si>
    <t>湖南洞庭</t>
  </si>
  <si>
    <t>布洛芬缓释混悬液</t>
  </si>
  <si>
    <t>50ml(100ml:3g)</t>
  </si>
  <si>
    <t>乳果糖口服溶液</t>
  </si>
  <si>
    <t>60ml:40.02g</t>
  </si>
  <si>
    <t>四川健能</t>
  </si>
  <si>
    <t>龙胆泻肝胶囊</t>
  </si>
  <si>
    <t>利可君片</t>
  </si>
  <si>
    <t>20mg*48s</t>
  </si>
  <si>
    <t>江苏吉贝尔</t>
  </si>
  <si>
    <t>注射用苄星青霉素</t>
  </si>
  <si>
    <t>120万U</t>
  </si>
  <si>
    <t>石药集团中诺</t>
  </si>
  <si>
    <t>降温贴</t>
  </si>
  <si>
    <t>45mm*125mm*2帖</t>
  </si>
  <si>
    <t>武汉兵兵药业</t>
  </si>
  <si>
    <t>成都市金牛区荷花池社区卫生服务中心</t>
  </si>
  <si>
    <t>合计</t>
  </si>
  <si>
    <t>报表数</t>
  </si>
  <si>
    <t>差额</t>
  </si>
  <si>
    <t>绵阳市妇幼保健院</t>
  </si>
  <si>
    <t>9月</t>
  </si>
  <si>
    <t>成都市第五人民医院</t>
  </si>
  <si>
    <t>如意金黄散</t>
  </si>
  <si>
    <t>12g*10袋</t>
  </si>
  <si>
    <t>彭州市中医医院</t>
  </si>
  <si>
    <t>胆康胶囊</t>
  </si>
  <si>
    <t>0.38g*60s</t>
  </si>
  <si>
    <t>维生素K1注射液</t>
  </si>
  <si>
    <t>1ml:10mg*10支</t>
  </si>
  <si>
    <t>彭州市中西医结合医院</t>
  </si>
  <si>
    <t>宝咳宁颗粒</t>
  </si>
  <si>
    <t>2.5g*12袋</t>
  </si>
  <si>
    <t>四川琦云</t>
  </si>
  <si>
    <t>丹参川芎嗪注射液</t>
  </si>
  <si>
    <t>贵州拜特</t>
  </si>
  <si>
    <t>吲哚美辛栓</t>
  </si>
  <si>
    <t>0.1g*10s</t>
  </si>
  <si>
    <t>氯化钾注射液</t>
  </si>
  <si>
    <t>四川  康华康</t>
  </si>
  <si>
    <t>注射用甲泼尼龙琥珀酸钠</t>
  </si>
  <si>
    <t>米格列醇片</t>
  </si>
  <si>
    <t>50mg*30s</t>
  </si>
  <si>
    <t>浙江医药新昌</t>
  </si>
  <si>
    <t>妇科千金片</t>
  </si>
  <si>
    <t>108s</t>
  </si>
  <si>
    <t>株洲千金</t>
  </si>
  <si>
    <t>海珠喘息定片</t>
  </si>
  <si>
    <t>50s</t>
  </si>
  <si>
    <t>沈阳红药</t>
  </si>
  <si>
    <t>阿莫西林分散片</t>
  </si>
  <si>
    <t>山西同达</t>
  </si>
  <si>
    <t>氟康唑分散片</t>
  </si>
  <si>
    <t>海南皇隆</t>
  </si>
  <si>
    <t>1.25万单位/2ml*10支</t>
  </si>
  <si>
    <t>注射用乳糖酸阿奇霉素</t>
  </si>
  <si>
    <t>东北制药集团沈阳第一</t>
  </si>
  <si>
    <t>10ml:0.25g*5支</t>
  </si>
  <si>
    <t>氟康唑氯化钠注射液</t>
  </si>
  <si>
    <t>贵州天地</t>
  </si>
  <si>
    <t>北京益民</t>
  </si>
  <si>
    <t>贞芪扶正颗粒</t>
  </si>
  <si>
    <t>修正药业</t>
  </si>
  <si>
    <t>盐酸溴己新片</t>
  </si>
  <si>
    <t>8mg*1000s</t>
  </si>
  <si>
    <t>地奥集团成都药业</t>
  </si>
  <si>
    <t>法莫替丁氯化钠注射液</t>
  </si>
  <si>
    <t>100ml:20mg</t>
  </si>
  <si>
    <t>福建天泉</t>
  </si>
  <si>
    <t>四川金辉</t>
  </si>
  <si>
    <t>沙丁胺醇气雾剂</t>
  </si>
  <si>
    <t>0.1mg*200掀</t>
  </si>
  <si>
    <t>潍坊中狮</t>
  </si>
  <si>
    <t>复合维生素B片</t>
  </si>
  <si>
    <t>昆明振华</t>
  </si>
  <si>
    <t>盐酸甲氧氯普胺注射液</t>
  </si>
  <si>
    <t>柴胡注射液</t>
  </si>
  <si>
    <t>80mg*60s</t>
  </si>
  <si>
    <t>成都  大康</t>
  </si>
  <si>
    <t>注射用穿琥宁</t>
  </si>
  <si>
    <t>四川华新</t>
  </si>
  <si>
    <t>红霉素软膏</t>
  </si>
  <si>
    <t>安徽新和成皖南</t>
  </si>
  <si>
    <t>胞磷胆碱片</t>
  </si>
  <si>
    <t>小儿清肺化痰颗粒</t>
  </si>
  <si>
    <t>6g*10小包</t>
  </si>
  <si>
    <t>北京长城</t>
  </si>
  <si>
    <t>川贝枇杷糖浆</t>
  </si>
  <si>
    <t>阿魏酸钠片</t>
  </si>
  <si>
    <t>胆宁片</t>
  </si>
  <si>
    <t>养心氏片</t>
  </si>
  <si>
    <t>0.3g*90s</t>
  </si>
  <si>
    <t>青岛国风</t>
  </si>
  <si>
    <t>浓氯化钠注射液</t>
  </si>
  <si>
    <t>湖北天圣康迪</t>
  </si>
  <si>
    <t>维生素B6注射液</t>
  </si>
  <si>
    <t>山西太原</t>
  </si>
  <si>
    <t>盐酸精氨酸注射液</t>
  </si>
  <si>
    <t>20ml*5支</t>
  </si>
  <si>
    <t>山东仁和堂</t>
  </si>
  <si>
    <t>参松养心胶囊</t>
  </si>
  <si>
    <t>北京以岭</t>
  </si>
  <si>
    <t>1ml：0.5mg*10支</t>
  </si>
  <si>
    <t>复方南板蓝根片</t>
  </si>
  <si>
    <t>广东  山</t>
  </si>
  <si>
    <t>碳酸氢钠注射液</t>
  </si>
  <si>
    <t>林州亚神</t>
  </si>
  <si>
    <t>盐酸利多卡因注射液</t>
  </si>
  <si>
    <t>5ml:0.1g*5支</t>
  </si>
  <si>
    <t>天津药业集团新郑</t>
  </si>
  <si>
    <t>生脉注射液</t>
  </si>
  <si>
    <t>注射用半托拉唑钠</t>
  </si>
  <si>
    <t>42.3mg</t>
  </si>
  <si>
    <t>100ml:500mg</t>
  </si>
  <si>
    <t>左旋糖酐40葡萄糖注射液</t>
  </si>
  <si>
    <t>500ml:30g:2</t>
  </si>
  <si>
    <t>卡托普利片</t>
  </si>
  <si>
    <t>汕头金石</t>
  </si>
  <si>
    <t>湖北诺得胜</t>
  </si>
  <si>
    <t>马来酸曲美布汀片</t>
  </si>
  <si>
    <t>0.1g*20s</t>
  </si>
  <si>
    <t>海南普利</t>
  </si>
  <si>
    <t>0.3g*10s*2板</t>
  </si>
  <si>
    <t>广州柏赛罗</t>
  </si>
  <si>
    <t>12ml:0.3g</t>
  </si>
  <si>
    <t>盐酸氨溴索葡萄糖注射液</t>
  </si>
  <si>
    <t>100ml：30mg</t>
  </si>
  <si>
    <t>甘油果糖氯化钠注射液</t>
  </si>
  <si>
    <t>四川太平洋</t>
  </si>
  <si>
    <t>6.5cm*10cm* 片</t>
  </si>
  <si>
    <t>广西济民</t>
  </si>
  <si>
    <t>克拉霉素胶囊</t>
  </si>
  <si>
    <t>江苏润邦</t>
  </si>
  <si>
    <t>呋塞米片</t>
  </si>
  <si>
    <t>上海</t>
  </si>
  <si>
    <t>乳酸左氧氟沙星氯化钠注射液</t>
  </si>
  <si>
    <t>注射用辅酶A</t>
  </si>
  <si>
    <t>100单位*10支</t>
  </si>
  <si>
    <t>上海现代哈森</t>
  </si>
  <si>
    <t xml:space="preserve">裕  </t>
  </si>
  <si>
    <t>注射用青霉素钠</t>
  </si>
  <si>
    <t>160万单位</t>
  </si>
  <si>
    <t>石淋通颗粒</t>
  </si>
  <si>
    <t>桂</t>
  </si>
  <si>
    <t>甲磺酸罗哌卡因注射液</t>
  </si>
  <si>
    <t>10ml:119 2mg</t>
  </si>
  <si>
    <t>山东翔宇健康</t>
  </si>
  <si>
    <t>阿魏酸哌嗪片</t>
  </si>
  <si>
    <t>50mg*50s</t>
  </si>
  <si>
    <t>六合维生素丸</t>
  </si>
  <si>
    <t>沈阳新马</t>
  </si>
  <si>
    <t>镇脑宁胶囊</t>
  </si>
  <si>
    <t>0.3g*60s</t>
  </si>
  <si>
    <t>通化东宝</t>
  </si>
  <si>
    <t>浙江金华康恩贝</t>
  </si>
  <si>
    <t>庆大霉素普鲁卡因维B12颗粒</t>
  </si>
  <si>
    <t>5g*20袋</t>
  </si>
  <si>
    <t>上海华源长富药业集团旌德</t>
  </si>
  <si>
    <t>10mg*24s</t>
  </si>
  <si>
    <t>成都利尔</t>
  </si>
  <si>
    <t>愈美分散片</t>
  </si>
  <si>
    <t>赤峰维康</t>
  </si>
  <si>
    <t>氨甲苯酸注射液</t>
  </si>
  <si>
    <t>10ml:0.1g*5支</t>
  </si>
  <si>
    <t>扬州制药</t>
  </si>
  <si>
    <t>复方甘露醇注射液</t>
  </si>
  <si>
    <t>氨基己酸注射液</t>
  </si>
  <si>
    <t>10ml:2g*5支</t>
  </si>
  <si>
    <t>上海信谊金朱</t>
  </si>
  <si>
    <t>注射用还原型谷胱甘肽钠</t>
  </si>
  <si>
    <t>昆明积大</t>
  </si>
  <si>
    <t>盐酸左氧氟沙星胶囊</t>
  </si>
  <si>
    <t>0.2g*12s</t>
  </si>
  <si>
    <t>海口奇力</t>
  </si>
  <si>
    <t>羧甲司坦片</t>
  </si>
  <si>
    <t>广东南国</t>
  </si>
  <si>
    <t>20mg*50s</t>
  </si>
  <si>
    <t>三号蛇胆川贝片</t>
  </si>
  <si>
    <t>银丹心脑通软胶囊</t>
  </si>
  <si>
    <t>贵州</t>
  </si>
  <si>
    <t>太极</t>
  </si>
  <si>
    <t>复方桔梗止咳片</t>
  </si>
  <si>
    <t>云南万裕</t>
  </si>
  <si>
    <t>银柴颗粒</t>
  </si>
  <si>
    <t>12g*20袋</t>
  </si>
  <si>
    <t>保妇康栓</t>
  </si>
  <si>
    <t>1.74g*8s</t>
  </si>
  <si>
    <t>海南</t>
  </si>
  <si>
    <t>二甲硅油片</t>
  </si>
  <si>
    <t>四川同人泰</t>
  </si>
  <si>
    <t>格列本脲片</t>
  </si>
  <si>
    <t>2.5mg*100s</t>
  </si>
  <si>
    <t>枯草杆菌，肠球菌、二联活菌多维</t>
  </si>
  <si>
    <t>1g*30包</t>
  </si>
  <si>
    <t>北京韩美</t>
  </si>
  <si>
    <t>肝苏颗粒</t>
  </si>
  <si>
    <t>四川古蔺肝苏</t>
  </si>
  <si>
    <t>消核片</t>
  </si>
  <si>
    <t>0.46g*60s</t>
  </si>
  <si>
    <t>胆舒软胶囊</t>
  </si>
  <si>
    <t>120mg*15s*2板</t>
  </si>
  <si>
    <t>硫酸镁</t>
  </si>
  <si>
    <t>南昌白</t>
  </si>
  <si>
    <t>20g</t>
  </si>
  <si>
    <t>广州白云山何济公</t>
  </si>
  <si>
    <t>阿昔洛韦乳膏</t>
  </si>
  <si>
    <t>10g:0.3g</t>
  </si>
  <si>
    <t>福建太平洋</t>
  </si>
  <si>
    <t>盐酸异丙嗪注射液</t>
  </si>
  <si>
    <t>2ml:50mg*10支</t>
  </si>
  <si>
    <t>彭州市敖平镇卫生院</t>
  </si>
  <si>
    <t>彭州市丽春镇卫生院</t>
  </si>
  <si>
    <t>彭州市致和镇卫生院</t>
  </si>
  <si>
    <t>0.25g*60s</t>
  </si>
  <si>
    <t>缬沙坦分散片</t>
  </si>
  <si>
    <t>80mg*7s</t>
  </si>
  <si>
    <t>消咳喘胶囊</t>
  </si>
  <si>
    <t>6*30丸</t>
  </si>
  <si>
    <t>12月</t>
  </si>
  <si>
    <t>成都市温江区世纪常春药房有限责任公司</t>
  </si>
  <si>
    <t>四川医药工贸有限责任公司</t>
  </si>
  <si>
    <t>四川蜀南医药有限责任公司</t>
  </si>
  <si>
    <t>四川四和医药集团有限公司</t>
  </si>
  <si>
    <t>四川华信药业有限责任公司</t>
  </si>
  <si>
    <t>四川省川双大药房有限公司</t>
  </si>
  <si>
    <t>四川众源药业有限公司</t>
  </si>
  <si>
    <t>郫县妇幼保健院</t>
  </si>
  <si>
    <t>10mg*30s</t>
  </si>
  <si>
    <t>50支*50包</t>
  </si>
  <si>
    <t>新津事丰医疗</t>
  </si>
  <si>
    <t>陈香露白露片</t>
  </si>
  <si>
    <t>0.3g*100s</t>
  </si>
  <si>
    <t>酚麻美敏片</t>
  </si>
  <si>
    <t>复方盐酸伪麻黄碱缓释胶囊</t>
  </si>
  <si>
    <t>8s</t>
  </si>
  <si>
    <t>复方酚伽伪麻胶囊</t>
  </si>
  <si>
    <t>18s</t>
  </si>
  <si>
    <t>四川杨天生物</t>
  </si>
  <si>
    <t>金嗓子喉片</t>
  </si>
  <si>
    <t>2g*12s</t>
  </si>
  <si>
    <t>广西金嗓子</t>
  </si>
  <si>
    <t>京必妥新</t>
  </si>
  <si>
    <t>麻杏止咳片</t>
  </si>
  <si>
    <t>甘肃中天金丹</t>
  </si>
  <si>
    <t>连花清瘟胶囊</t>
  </si>
  <si>
    <t>0.35g*24s</t>
  </si>
  <si>
    <t>石家庄以岭</t>
  </si>
  <si>
    <t>氯沙坦钾/氢氯噻嗪片</t>
  </si>
  <si>
    <t>50mg:12.5mg</t>
  </si>
  <si>
    <t>双黄连口服液</t>
  </si>
  <si>
    <t>黑龙江瑞格</t>
  </si>
  <si>
    <t>九味羌活丸</t>
  </si>
  <si>
    <t>香砂养胃丸</t>
  </si>
  <si>
    <t>太极集团重庆中药二厂</t>
  </si>
  <si>
    <t>拜耳药业</t>
  </si>
  <si>
    <t>口炎颗粒</t>
  </si>
  <si>
    <t xml:space="preserve">   颗粒</t>
  </si>
  <si>
    <t>六味安消胶囊</t>
  </si>
  <si>
    <t>碳酸钙D3片</t>
  </si>
  <si>
    <t>600mg*60s</t>
  </si>
  <si>
    <t>999感冒灵颗粒</t>
  </si>
  <si>
    <t>10g*9小袋</t>
  </si>
  <si>
    <t>苯磺酸左旋氨氯地平片</t>
  </si>
  <si>
    <t>施慧达</t>
  </si>
  <si>
    <t>马应龙麝香痔疮膏</t>
  </si>
  <si>
    <t>成都恩威</t>
  </si>
  <si>
    <t>阿卡波糖片</t>
  </si>
  <si>
    <t>北京拜耳</t>
  </si>
  <si>
    <t>7cm*10cm*10贴</t>
  </si>
  <si>
    <t>多潘立酮片</t>
  </si>
  <si>
    <t>醋酸奥曲肽注射液</t>
  </si>
  <si>
    <t>1mg:0.1mg</t>
  </si>
  <si>
    <t>广东星昊</t>
  </si>
  <si>
    <t>丙泊酚中/长链脂肪乳注射液</t>
  </si>
  <si>
    <t>石药集团欧意</t>
  </si>
  <si>
    <t>3s*10袋</t>
  </si>
  <si>
    <t>0.24*42s</t>
  </si>
  <si>
    <t>1mg*48s</t>
  </si>
  <si>
    <t>氨甲环酸氯化钠注射液</t>
  </si>
  <si>
    <t>100ml:1.0g:0.7g</t>
  </si>
  <si>
    <t>长春天诚</t>
  </si>
  <si>
    <t>氯甲苯酸氯化钠注射液</t>
  </si>
  <si>
    <t>参芪十一味颗粒</t>
  </si>
  <si>
    <t>2g*24袋</t>
  </si>
  <si>
    <t>江西山高</t>
  </si>
  <si>
    <t>淄博万杰</t>
  </si>
  <si>
    <t>50ml:0.5g</t>
  </si>
  <si>
    <t>丹参舒心胶囊</t>
  </si>
  <si>
    <t>0.3g*54s</t>
  </si>
  <si>
    <t>秦皇岛市山海关药业</t>
  </si>
  <si>
    <t>成都天宇</t>
  </si>
  <si>
    <t>20ml:10g*5支</t>
  </si>
  <si>
    <t>血液保存液（1）</t>
  </si>
  <si>
    <t>四川南格尔</t>
  </si>
  <si>
    <t>盐酸右美托咪定注射液</t>
  </si>
  <si>
    <t>2ml:0.2mg</t>
  </si>
  <si>
    <t xml:space="preserve">  消毒液</t>
  </si>
  <si>
    <t>2000ml</t>
  </si>
  <si>
    <t>成都中光消洗剂</t>
  </si>
  <si>
    <t>一次性使用医用口罩</t>
  </si>
  <si>
    <t>YB.YYKZ.DZ</t>
  </si>
  <si>
    <t>医用脱脂棉</t>
  </si>
  <si>
    <t>上海申风</t>
  </si>
  <si>
    <t>一次性无菌缝线包</t>
  </si>
  <si>
    <t>常规</t>
  </si>
  <si>
    <t>河南省安邦卫材</t>
  </si>
  <si>
    <t>一次性使用无菌注射器</t>
  </si>
  <si>
    <t>20ml 1.2</t>
  </si>
  <si>
    <t>男用小便器</t>
  </si>
  <si>
    <t>5ml 0.7</t>
  </si>
  <si>
    <t>注射用氨苄西  舒巴坦钠</t>
  </si>
  <si>
    <t>0.75g</t>
  </si>
  <si>
    <t>维生素B12片</t>
  </si>
  <si>
    <t>25ug*100s</t>
  </si>
  <si>
    <t>上海信谊九福</t>
  </si>
  <si>
    <t>5mg*10s*2板</t>
  </si>
  <si>
    <t>通宜理肺丸</t>
  </si>
  <si>
    <t>胆舒胶囊</t>
  </si>
  <si>
    <t>四川济生堂</t>
  </si>
  <si>
    <t>太极集团重庆桐君阁</t>
  </si>
  <si>
    <t xml:space="preserve">  复</t>
  </si>
  <si>
    <t>葡萄糖注射液</t>
  </si>
  <si>
    <t>注射用法莫替丁</t>
  </si>
  <si>
    <t>海南双成</t>
  </si>
  <si>
    <t>250ml:50g:3g</t>
  </si>
  <si>
    <t>海南卫康</t>
  </si>
  <si>
    <t>替硝唑氯化钠注射液</t>
  </si>
  <si>
    <t>100ml 立软</t>
  </si>
  <si>
    <t>1mg*60s</t>
  </si>
  <si>
    <t>江苏鹏鹞</t>
  </si>
  <si>
    <t>盐酸雷尼替丁胶囊</t>
  </si>
  <si>
    <t>0.15g*30s</t>
  </si>
  <si>
    <t>盐酸地尔硫卓片</t>
  </si>
  <si>
    <t>30mg*20s*2板</t>
  </si>
  <si>
    <t>咳特灵胶囊</t>
  </si>
  <si>
    <t>0.5g*8s*4板</t>
  </si>
  <si>
    <t>武汉健民集团随州</t>
  </si>
  <si>
    <t>头孢拉定胶囊</t>
  </si>
  <si>
    <t>颈颅多普勒血流分析仪</t>
  </si>
  <si>
    <t>TDD-II</t>
  </si>
  <si>
    <t>深圳市理邦精密仪器</t>
  </si>
  <si>
    <t>铅屏风</t>
  </si>
  <si>
    <t>三联</t>
  </si>
  <si>
    <t>成都云帆</t>
  </si>
  <si>
    <t>无菌粘贴敷料</t>
  </si>
  <si>
    <t>F2075</t>
  </si>
  <si>
    <t>银离子亲水涂层硅胶导尿管</t>
  </si>
  <si>
    <t>美昕医疗</t>
  </si>
  <si>
    <t>三腔20Fr</t>
  </si>
  <si>
    <t>医用酒精</t>
  </si>
  <si>
    <t>500ml(75%)</t>
  </si>
  <si>
    <t>成都蜀都</t>
  </si>
  <si>
    <t>DVB+ 10*12</t>
  </si>
  <si>
    <t>6.5号</t>
  </si>
  <si>
    <t>7号</t>
  </si>
  <si>
    <t>爱克发</t>
  </si>
  <si>
    <t xml:space="preserve">搪瓷有盖方 </t>
  </si>
  <si>
    <t>11.5寸 20*30cm</t>
  </si>
  <si>
    <t>上海搪瓷五厂</t>
  </si>
  <si>
    <t>无尘室粘尘垫</t>
  </si>
  <si>
    <t>26*45</t>
  </si>
  <si>
    <t>创选宝盘拓防静电科技</t>
  </si>
  <si>
    <t>天然橡胶导尿管3腔</t>
  </si>
  <si>
    <t>F22</t>
  </si>
  <si>
    <t>B.Braum</t>
  </si>
  <si>
    <t>一次性使用子宫造影通水管</t>
  </si>
  <si>
    <t>F14</t>
  </si>
  <si>
    <t>20*30*2层</t>
  </si>
  <si>
    <t>病  袋</t>
  </si>
  <si>
    <t>南京康煜</t>
  </si>
  <si>
    <t>II型15支</t>
  </si>
  <si>
    <t>一次性使用医用脚套</t>
  </si>
  <si>
    <t>80*80</t>
  </si>
  <si>
    <t>一次性使用手术包</t>
  </si>
  <si>
    <t>样本固定液</t>
  </si>
  <si>
    <t>2500ml</t>
  </si>
  <si>
    <t>广州维格斯</t>
  </si>
  <si>
    <t>一次性使用医用手术衣</t>
  </si>
  <si>
    <t>YB SSY A D</t>
  </si>
  <si>
    <t>鞋套（防滑）</t>
  </si>
  <si>
    <t xml:space="preserve"> 布口罩</t>
  </si>
  <si>
    <t>18*14*12</t>
  </si>
  <si>
    <t>P治疗器</t>
  </si>
  <si>
    <t>L-I-3</t>
  </si>
  <si>
    <t>重庆市国人</t>
  </si>
  <si>
    <t>手术薄膜</t>
  </si>
  <si>
    <t>20cm*30cm</t>
  </si>
  <si>
    <t>四川三和医用材料</t>
  </si>
  <si>
    <t>灭菌棉垫</t>
  </si>
  <si>
    <t>绍兴振德医用敷料</t>
  </si>
  <si>
    <t>3M胶带</t>
  </si>
  <si>
    <t>1538-1</t>
  </si>
  <si>
    <t>3M医用胶带</t>
  </si>
  <si>
    <t>12mm*9.1</t>
  </si>
  <si>
    <t>明尼苏达</t>
  </si>
  <si>
    <t>天然橡胶导尿管双腔</t>
  </si>
  <si>
    <t>F10</t>
  </si>
  <si>
    <t>19mm*50m</t>
  </si>
  <si>
    <t>R413</t>
  </si>
  <si>
    <t>30*40*2层</t>
  </si>
  <si>
    <t>医用橡皮膏</t>
  </si>
  <si>
    <t>26*500cm</t>
  </si>
  <si>
    <t>上海卫生材料厂</t>
  </si>
  <si>
    <t>3M蒸汽灭菌化学测试包</t>
  </si>
  <si>
    <t>3M医用无纺布包装材料</t>
  </si>
  <si>
    <t>50cm*50cm</t>
  </si>
  <si>
    <t>8号</t>
  </si>
  <si>
    <t>1.25cm*910</t>
  </si>
  <si>
    <t>扫床刷</t>
  </si>
  <si>
    <t>浙江省玉环县坎门</t>
  </si>
  <si>
    <t>液基细胞处理试剂盒</t>
  </si>
  <si>
    <t>美国LGM</t>
  </si>
  <si>
    <t>新华牌压力蒸汽灭菌综合测试包</t>
  </si>
  <si>
    <t>山东新华</t>
  </si>
  <si>
    <t>无纺布护目口罩</t>
  </si>
  <si>
    <t>17*9-3P</t>
  </si>
  <si>
    <t>切片石蜡56-58</t>
  </si>
  <si>
    <t>上海华灵康复</t>
  </si>
  <si>
    <t>R516</t>
  </si>
  <si>
    <t>4-0 90cm</t>
  </si>
  <si>
    <t>13*14*6层</t>
  </si>
  <si>
    <t>压力蒸汽灭菌生物指示剂</t>
  </si>
  <si>
    <t>自含式</t>
  </si>
  <si>
    <t>上海福泽</t>
  </si>
  <si>
    <t>医用脱脂棉球</t>
  </si>
  <si>
    <t>10个</t>
  </si>
  <si>
    <t>3M压力蒸汽灭菌包内化学指示卡</t>
  </si>
  <si>
    <t>60cm*60cm</t>
  </si>
  <si>
    <t>7.5cm*200m</t>
  </si>
  <si>
    <t xml:space="preserve">  标本袋</t>
  </si>
  <si>
    <t>11月</t>
  </si>
  <si>
    <t>四川回春堂医药有限公司</t>
  </si>
  <si>
    <t>四川省优胜美特医药有限公司</t>
  </si>
  <si>
    <t>45mm*125mm贴装</t>
  </si>
  <si>
    <t>四川射洪华通药业有限责任公司</t>
  </si>
  <si>
    <t>成都法和药业有限责任公司</t>
  </si>
  <si>
    <t>四川伦洋医药有限公司</t>
  </si>
  <si>
    <t>四川天纵医药有限公司</t>
  </si>
  <si>
    <t>达州市朝阳医药有限责任公司</t>
  </si>
  <si>
    <t>四川省西昌医药有限责任公司</t>
  </si>
  <si>
    <t>四川先峰康医药有限公司</t>
  </si>
  <si>
    <t>成都德鑫医药有限公司</t>
  </si>
  <si>
    <t>康疤膏</t>
  </si>
  <si>
    <t>成都市青羊区精细</t>
  </si>
  <si>
    <t>四川地和医药有限责任公司</t>
  </si>
  <si>
    <t>四川科伦医药贸易有限公司</t>
  </si>
  <si>
    <t>小儿肺咳颗粒</t>
  </si>
  <si>
    <t>2g*18袋</t>
  </si>
  <si>
    <t>天圣制药</t>
  </si>
  <si>
    <t>达州市天泰药业集团有限公司</t>
  </si>
  <si>
    <t>通化百信</t>
  </si>
  <si>
    <t>肺功能测定仪纸结口</t>
  </si>
  <si>
    <t>25mm*70mm</t>
  </si>
  <si>
    <t>广州市润锦</t>
  </si>
  <si>
    <t>76*26*50</t>
  </si>
  <si>
    <t>柯达（无锡）</t>
  </si>
  <si>
    <t>四川省科学城医院</t>
  </si>
  <si>
    <t>绵阳市人民医院</t>
  </si>
  <si>
    <t>巴中市巴州区疾病预防控制中心</t>
  </si>
  <si>
    <t>成都市成华区双水碾社区卫生服务中心</t>
  </si>
  <si>
    <t>小儿氨酚黄那敏颗粒</t>
  </si>
  <si>
    <t>6g*12袋</t>
  </si>
  <si>
    <t>成都市成华区桃溪路街道文德桃源社区卫生服务站</t>
  </si>
  <si>
    <t>罗江县疾病控制中心</t>
  </si>
  <si>
    <t>50mg*48s</t>
  </si>
  <si>
    <t>广汉康骨医院</t>
  </si>
  <si>
    <t>双氯芬酸钠缓释胶囊</t>
  </si>
  <si>
    <t>50mg*20s</t>
  </si>
  <si>
    <t>珠海润都</t>
  </si>
  <si>
    <t>0.4g*30s</t>
  </si>
  <si>
    <t>吉林省利华</t>
  </si>
  <si>
    <t>珠海安生凤凰</t>
  </si>
  <si>
    <t>强力定眩片</t>
  </si>
  <si>
    <t>陕西汉王</t>
  </si>
  <si>
    <t>枸橼酸莫沙必利片</t>
  </si>
  <si>
    <t>5mg*12s</t>
  </si>
  <si>
    <t>成都康弘</t>
  </si>
  <si>
    <t>百乐眠胶囊</t>
  </si>
  <si>
    <t>0.27g*24s</t>
  </si>
  <si>
    <t>江苏扬子江</t>
  </si>
  <si>
    <t>双歧杆菌乳杆菌三联活菌片</t>
  </si>
  <si>
    <t>内蒙古双奇</t>
  </si>
  <si>
    <t>上海第一</t>
  </si>
  <si>
    <t>100ml:1g</t>
  </si>
  <si>
    <t>注射用盐酸格 司琼</t>
  </si>
  <si>
    <t>氨苄西林丙磺舒胶囊</t>
  </si>
  <si>
    <t>0.25g*18s</t>
  </si>
  <si>
    <t>广东奇灵</t>
  </si>
  <si>
    <t>三七通舒胶囊</t>
  </si>
  <si>
    <t>0.2g*18s</t>
  </si>
  <si>
    <t>消炎止咳片</t>
  </si>
  <si>
    <t>四川省三星堆</t>
  </si>
  <si>
    <t>兰索拉唑肠溶片</t>
  </si>
  <si>
    <t>复方苦参注射液</t>
  </si>
  <si>
    <t>5ml*4支</t>
  </si>
  <si>
    <t>注射用美洛西林钠</t>
  </si>
  <si>
    <t>苏州 叶</t>
  </si>
  <si>
    <t>228mg*24s</t>
  </si>
  <si>
    <t>右旋糖酐40葡萄糖注射液（6%）</t>
  </si>
  <si>
    <t>注射用复方甘草酸苷</t>
  </si>
  <si>
    <t>注射用亚叶酸钙</t>
  </si>
  <si>
    <t>氟尿嘧啶注射液</t>
  </si>
  <si>
    <t>河南全星</t>
  </si>
  <si>
    <t>鲜竹沥</t>
  </si>
  <si>
    <t>江西民济</t>
  </si>
  <si>
    <t>银黄胶囊</t>
  </si>
  <si>
    <t>重庆陪都</t>
  </si>
  <si>
    <t>0.36g*24s</t>
  </si>
  <si>
    <t xml:space="preserve"> 虹药业集团玉溪</t>
  </si>
  <si>
    <t>奥硝唑片</t>
  </si>
  <si>
    <t>50mg*12s</t>
  </si>
  <si>
    <t>维生素B4片</t>
  </si>
  <si>
    <t>浙江天瑞</t>
  </si>
  <si>
    <t>林州市亚神</t>
  </si>
  <si>
    <t>什邡成南康复医院</t>
  </si>
  <si>
    <t xml:space="preserve">  菜</t>
  </si>
  <si>
    <t>白芍</t>
  </si>
  <si>
    <t>茵陈</t>
  </si>
  <si>
    <t>山茱萸</t>
  </si>
  <si>
    <t>盐炙</t>
  </si>
  <si>
    <t>丹皮</t>
  </si>
  <si>
    <t>山药</t>
  </si>
  <si>
    <t>0.2g*100s</t>
  </si>
  <si>
    <t>远大医药（中国）</t>
  </si>
  <si>
    <t>遂成药业</t>
  </si>
  <si>
    <t>氢氯噻嗪片</t>
  </si>
  <si>
    <t>25mg*500s</t>
  </si>
  <si>
    <t>肤痒颗粒</t>
  </si>
  <si>
    <t>9g*10袋</t>
  </si>
  <si>
    <t>14g:20mg</t>
  </si>
  <si>
    <t>海南制药</t>
  </si>
  <si>
    <t>阿仑膦酸钠片</t>
  </si>
  <si>
    <t>北京万生</t>
  </si>
  <si>
    <t>醋酸曲安奈德注射液</t>
  </si>
  <si>
    <t>5ml:50mg*5支</t>
  </si>
  <si>
    <t>20ml*3支</t>
  </si>
  <si>
    <t>四川皓博</t>
  </si>
  <si>
    <t>片</t>
  </si>
  <si>
    <t>10ml:0.5g*5支</t>
  </si>
  <si>
    <t>龙血竭胶囊</t>
  </si>
  <si>
    <t>0.3g*12s*2板</t>
  </si>
  <si>
    <t>云南云河</t>
  </si>
  <si>
    <t>贵州盛世龙方</t>
  </si>
  <si>
    <t>屏风生脉胶囊</t>
  </si>
  <si>
    <t>0.33g*24s</t>
  </si>
  <si>
    <t>山西康威</t>
  </si>
  <si>
    <t>注射用还原型谷胱甘肽</t>
  </si>
  <si>
    <t>消银颗粒</t>
  </si>
  <si>
    <t>3.5g*10袋</t>
  </si>
  <si>
    <t>陕西康惠</t>
  </si>
  <si>
    <t>乐力牌多种矿物质维生素D胶囊</t>
  </si>
  <si>
    <t>1.0g*30s</t>
  </si>
  <si>
    <t>武汉</t>
  </si>
  <si>
    <t>盐酸特拉唑嗪胶囊</t>
  </si>
  <si>
    <t>雷公藤片</t>
  </si>
  <si>
    <t>三九</t>
  </si>
  <si>
    <t>维D2果糖酸钙注射液</t>
  </si>
  <si>
    <t>1ml*10支</t>
  </si>
  <si>
    <t>注射用头孢哌酮钠舒巴坦钠</t>
  </si>
  <si>
    <t>咳速停糖浆</t>
  </si>
  <si>
    <t>遂宁市船山区疾病预防控制中心诊所</t>
  </si>
  <si>
    <t>自贡沿滩区疾病预防控制中心</t>
  </si>
  <si>
    <t>KI519-1痰杯</t>
  </si>
  <si>
    <t>40ml</t>
  </si>
  <si>
    <t>江西南昌桑海</t>
  </si>
  <si>
    <t>格列美脲分散片</t>
  </si>
  <si>
    <t>夹江县疾病预防控制中心</t>
  </si>
  <si>
    <t>遂宁市船山区疾病预防控制中心</t>
  </si>
  <si>
    <t>蓬溪县疾病预防控制中心</t>
  </si>
  <si>
    <t>复方氨酚烷胺片</t>
  </si>
  <si>
    <t>吉林省吴太感康</t>
  </si>
  <si>
    <t>北京赛升</t>
  </si>
  <si>
    <t>2ml：15mg</t>
  </si>
  <si>
    <t>茜芷胶囊</t>
  </si>
  <si>
    <t>甘肃扶正</t>
  </si>
  <si>
    <t>5ml:0.5g</t>
  </si>
  <si>
    <t>小儿双清颗粒</t>
  </si>
  <si>
    <t>2g*20袋</t>
  </si>
  <si>
    <t>西藏诺迪康</t>
  </si>
  <si>
    <t>碳酸钙D3颗粒</t>
  </si>
  <si>
    <t>北京康远</t>
  </si>
  <si>
    <t>赖氨肌醇维B12口服溶液</t>
  </si>
  <si>
    <t>成都迪康</t>
  </si>
  <si>
    <t>500ml:30g:4.5g</t>
  </si>
  <si>
    <t>金陵药业南京</t>
  </si>
  <si>
    <t>注射用水溶性维生素</t>
  </si>
  <si>
    <t>复方</t>
  </si>
  <si>
    <t>安徽威尔曼</t>
  </si>
  <si>
    <t>西帕依固龈液</t>
  </si>
  <si>
    <t>新疆奇康哈博维药</t>
  </si>
  <si>
    <t>硝酸咪康唑阴道软胶囊</t>
  </si>
  <si>
    <t>威海华新</t>
  </si>
  <si>
    <t>加味逍遥胶囊</t>
  </si>
  <si>
    <t>四川宝兴</t>
  </si>
  <si>
    <t>重组人促红素注射液</t>
  </si>
  <si>
    <t>5000IU/1ml</t>
  </si>
  <si>
    <t>深圳赛保尔生物</t>
  </si>
  <si>
    <t>贝诺酯片</t>
  </si>
  <si>
    <t>0.5g*100s</t>
  </si>
  <si>
    <t>重庆迪康</t>
  </si>
  <si>
    <t>上海新亚</t>
  </si>
  <si>
    <t>盐酸消旋山莨菪碱注射液</t>
  </si>
  <si>
    <t>阿昔洛韦片</t>
  </si>
  <si>
    <t>注射用奥扎格雷钠</t>
  </si>
  <si>
    <t>80mg</t>
  </si>
  <si>
    <t>氨茶碱片</t>
  </si>
  <si>
    <t>盐酸苯海拉明注射液</t>
  </si>
  <si>
    <t>1ml:20mg*10支</t>
  </si>
  <si>
    <t>湿毒清片</t>
  </si>
  <si>
    <t>0.5g*15s*2板</t>
  </si>
  <si>
    <t>广州诺金</t>
  </si>
  <si>
    <t>盐酸多巴胺注射液</t>
  </si>
  <si>
    <t>广州明兴</t>
  </si>
  <si>
    <t>2ml:100mg*10支</t>
  </si>
  <si>
    <t>江苏黄河</t>
  </si>
  <si>
    <t>湖北东信</t>
  </si>
  <si>
    <t>注射用硫普罗宁</t>
  </si>
  <si>
    <t>海南利能康泰</t>
  </si>
  <si>
    <t>辽宁海思科</t>
  </si>
  <si>
    <t>湖北科伦</t>
  </si>
  <si>
    <t>头孢呋辛酯分散片</t>
  </si>
  <si>
    <t>0.125g*12s</t>
  </si>
  <si>
    <t>5g*12袋</t>
  </si>
  <si>
    <t>蒙脱石散</t>
  </si>
  <si>
    <t>山东颐和</t>
  </si>
  <si>
    <t>开塞露</t>
  </si>
  <si>
    <t>上海运佳黄浦</t>
  </si>
  <si>
    <t>国药一心</t>
  </si>
  <si>
    <t>麝香舒活灵</t>
  </si>
  <si>
    <t>乳酸菌素片</t>
  </si>
  <si>
    <t>0.4g*60s</t>
  </si>
  <si>
    <t>黑龙江康麦斯</t>
  </si>
  <si>
    <t>盐酸小檗碱片</t>
  </si>
  <si>
    <t>桔梗冬花片</t>
  </si>
  <si>
    <t>四川德元</t>
  </si>
  <si>
    <t>脑心舒口服液</t>
  </si>
  <si>
    <t>湖北东信惠济堂</t>
  </si>
  <si>
    <t>洛阳天生</t>
  </si>
  <si>
    <t>河南省康华</t>
  </si>
  <si>
    <t>复方右旋糖酐40注射液</t>
  </si>
  <si>
    <t>西安万隆</t>
  </si>
  <si>
    <t>去乙酰毛花苷注射液</t>
  </si>
  <si>
    <t>2ml:0.4mg*5支</t>
  </si>
  <si>
    <t>雷贝拉唑钠肠溶片</t>
  </si>
  <si>
    <t>浙江震元</t>
  </si>
  <si>
    <t>重庆格瑞林</t>
  </si>
  <si>
    <t>10cm*7cm*5贴</t>
  </si>
  <si>
    <t>康复新液</t>
  </si>
  <si>
    <t>昆明赛诺</t>
  </si>
  <si>
    <t>20ml*2支</t>
  </si>
  <si>
    <t>注射用硫酸阿米卡星</t>
  </si>
  <si>
    <t>0.2g*10支</t>
  </si>
  <si>
    <t>江苏吴中苏州第六</t>
  </si>
  <si>
    <t>0.5mg*12s*2板</t>
  </si>
  <si>
    <t>硫普罗宁肠溶胶囊</t>
  </si>
  <si>
    <t>0.1g*12s*2板</t>
  </si>
  <si>
    <t>非洛地平缓释胶囊</t>
  </si>
  <si>
    <t>江苏联环</t>
  </si>
  <si>
    <t>胰激肽原酶肠溶片</t>
  </si>
  <si>
    <t>60单位*60片</t>
  </si>
  <si>
    <t>0.1g*5s*2板</t>
  </si>
  <si>
    <t>0.1g*10s*5板</t>
  </si>
  <si>
    <t>江苏恒瑞</t>
  </si>
  <si>
    <t>加劲穿心莲片</t>
  </si>
  <si>
    <t>广西嘉进</t>
  </si>
  <si>
    <t>鲑降钙素注射液</t>
  </si>
  <si>
    <t>1ml:8.3ug</t>
  </si>
  <si>
    <t>银谷制药</t>
  </si>
  <si>
    <t>胶体果胶铋胶囊</t>
  </si>
  <si>
    <t>100mg*36s</t>
  </si>
  <si>
    <t>湖南华纳</t>
  </si>
  <si>
    <t>硫酸阿托品注射液</t>
  </si>
  <si>
    <t>2ml:1mg*10支</t>
  </si>
  <si>
    <t>新乡市常乐</t>
  </si>
  <si>
    <t>芩连胶囊</t>
  </si>
  <si>
    <t>0.44g*48s</t>
  </si>
  <si>
    <t>肠炎宁片</t>
  </si>
  <si>
    <t>江西天施康弋阳</t>
  </si>
  <si>
    <t>清开灵片</t>
  </si>
  <si>
    <t>浙江远力健</t>
  </si>
  <si>
    <t>强腰壮骨膏</t>
  </si>
  <si>
    <t>8vm*12cm*4片</t>
  </si>
  <si>
    <t>四川厚生天佐</t>
  </si>
  <si>
    <t>复方天麻颗粒</t>
  </si>
  <si>
    <t>500ml:50g:6</t>
  </si>
  <si>
    <t>注射用甲钴胺</t>
  </si>
  <si>
    <t>盐酸胺碘酮片</t>
  </si>
  <si>
    <t>复方倍氯米松樟脑乳膏</t>
  </si>
  <si>
    <t>上海延安</t>
  </si>
  <si>
    <t>广东嘉博</t>
  </si>
  <si>
    <t>海南碧凯</t>
  </si>
  <si>
    <t>0.2g（20万单位）</t>
  </si>
  <si>
    <t>恩替卡韦分散片</t>
  </si>
  <si>
    <t>0.5mg*7s</t>
  </si>
  <si>
    <t>江西青峰</t>
  </si>
  <si>
    <t>四川凯京</t>
  </si>
  <si>
    <t>河南科伦</t>
  </si>
  <si>
    <t>0.5g:2ml*10支</t>
  </si>
  <si>
    <t>肾上腺色腙片</t>
  </si>
  <si>
    <t>阿奇霉素干混悬剂</t>
  </si>
  <si>
    <t>0.1g*6袋</t>
  </si>
  <si>
    <t>山东绿因</t>
  </si>
  <si>
    <t>20mg*15s*2板</t>
  </si>
  <si>
    <t>湖北荆江源</t>
  </si>
  <si>
    <t>5mg*20s</t>
  </si>
  <si>
    <t>莱阳市江波</t>
  </si>
  <si>
    <t>伤筋正骨酊</t>
  </si>
  <si>
    <t>12ml</t>
  </si>
  <si>
    <t>酚氨咖敏片</t>
  </si>
  <si>
    <t>1000s</t>
  </si>
  <si>
    <t>重庆和平</t>
  </si>
  <si>
    <t>硫酸沙丁胺醇气雾剂</t>
  </si>
  <si>
    <t>100ug/揿 200揿/瓶</t>
  </si>
  <si>
    <t>山东京卫</t>
  </si>
  <si>
    <t>广州白云山明兴</t>
  </si>
  <si>
    <t>2.5g*5支</t>
  </si>
  <si>
    <t>复方维生素注射液（4）</t>
  </si>
  <si>
    <t>聚肌胞注射液</t>
  </si>
  <si>
    <t>2ml:2mg*10支</t>
  </si>
  <si>
    <t>硫酸罗通定注射液</t>
  </si>
  <si>
    <t>2ml:60mg*10支</t>
  </si>
  <si>
    <t>消痔栓</t>
  </si>
  <si>
    <t>6枚</t>
  </si>
  <si>
    <t>辽源誉隆亚东</t>
  </si>
  <si>
    <t>翔宇</t>
  </si>
  <si>
    <t>一力感冒清片</t>
  </si>
  <si>
    <t>0.22g*100s</t>
  </si>
  <si>
    <t>碳酸氢钠片</t>
  </si>
  <si>
    <t>上海安丁生物（汤阴）</t>
  </si>
  <si>
    <t>复方硫酸软骨素片</t>
  </si>
  <si>
    <t>江苏普华克胜</t>
  </si>
  <si>
    <t xml:space="preserve">5mg*20s </t>
  </si>
  <si>
    <t>联苯双酯滴丸</t>
  </si>
  <si>
    <t>1.5mg*250丸</t>
  </si>
  <si>
    <t>万邦德</t>
  </si>
  <si>
    <t>卡络磺钠氯化钠注射液</t>
  </si>
  <si>
    <t>100ml:80mg</t>
  </si>
  <si>
    <t>重庆迪康长江</t>
  </si>
  <si>
    <t>通滞苏润江片</t>
  </si>
  <si>
    <t>0.52g*12s</t>
  </si>
  <si>
    <t>武汉健民药业</t>
  </si>
  <si>
    <t>甲氧氯普胺片</t>
  </si>
  <si>
    <t>常州康普</t>
  </si>
  <si>
    <t>甲硝唑栓</t>
  </si>
  <si>
    <t>头孢克洛缓释胶囊</t>
  </si>
  <si>
    <t>187.5mg*12s</t>
  </si>
  <si>
    <t>山东圣鲁</t>
  </si>
  <si>
    <t>50mg*12s*2板</t>
  </si>
  <si>
    <t>成都亨达</t>
  </si>
  <si>
    <t>山西宝泰</t>
  </si>
  <si>
    <t>多烯磷脂酰胆碱注射液</t>
  </si>
  <si>
    <t>5ml:232.5mg</t>
  </si>
  <si>
    <t>破伤风抗毒素</t>
  </si>
  <si>
    <t>1500IU/支</t>
  </si>
  <si>
    <t>江西生物</t>
  </si>
  <si>
    <t>彭州市传染病医院</t>
  </si>
  <si>
    <t>湖南利能康泰</t>
  </si>
  <si>
    <t>海南海灵</t>
  </si>
  <si>
    <t>200ml:20.65g</t>
  </si>
  <si>
    <t>1g:0.68g:100ml</t>
  </si>
  <si>
    <t>复方甘草酸苷胶囊</t>
  </si>
  <si>
    <t>40s</t>
  </si>
  <si>
    <t>150mg*20s</t>
  </si>
  <si>
    <t>注射用单磷酸阿糖腺苷</t>
  </si>
  <si>
    <t>0.1g</t>
  </si>
  <si>
    <t>广东先强</t>
  </si>
  <si>
    <t>100mg*14s</t>
  </si>
  <si>
    <t>安徽贝克</t>
  </si>
  <si>
    <t>彭州市天彭社区卫生服务中心</t>
  </si>
  <si>
    <t>复方风湿宁胶囊</t>
  </si>
  <si>
    <t>广州罗浮山</t>
  </si>
  <si>
    <t>0.125g</t>
  </si>
  <si>
    <t>彭州市天彭西郊社区卫生服务中心</t>
  </si>
  <si>
    <t>国药集团致君（深圳）坪山</t>
  </si>
  <si>
    <t>盐酸氨基葡萄糖胶囊</t>
  </si>
  <si>
    <t>0.24g*20s</t>
  </si>
  <si>
    <t>浙江诚意</t>
  </si>
  <si>
    <t>聚乙二醇4000散</t>
  </si>
  <si>
    <t>10g*10袋</t>
  </si>
  <si>
    <t>胞磷胆碱钠片</t>
  </si>
  <si>
    <t>富马酸酮替芬分散片</t>
  </si>
  <si>
    <t>来氟米特片</t>
  </si>
  <si>
    <t>河北万岁</t>
  </si>
  <si>
    <t>盐酸二甲双胍肠溶胶囊</t>
  </si>
  <si>
    <t>长春大政</t>
  </si>
  <si>
    <t>阿卡波糖胶囊</t>
  </si>
  <si>
    <t>四川绿叶宝光</t>
  </si>
  <si>
    <t>8cm*12cm*4片</t>
  </si>
  <si>
    <t>0.25g*30s</t>
  </si>
  <si>
    <t>依诺肝素钠注射液</t>
  </si>
  <si>
    <t>0.6ml:6000A</t>
  </si>
  <si>
    <t>成都百裕</t>
  </si>
  <si>
    <t>天府新区成都片区华阳川信大药房</t>
  </si>
  <si>
    <t>5kg</t>
  </si>
  <si>
    <t>河北华晨</t>
  </si>
  <si>
    <t>广州博洲</t>
  </si>
  <si>
    <t>红花黄色素氯化钠注射液</t>
  </si>
  <si>
    <t>山西华辉凯德</t>
  </si>
  <si>
    <t>四川制药</t>
  </si>
  <si>
    <t>100mm*4500mm</t>
  </si>
  <si>
    <t>BD试验包</t>
  </si>
  <si>
    <t>132度压力蒸汽灭菌化学指示卡</t>
  </si>
  <si>
    <t>北京四环</t>
  </si>
  <si>
    <t>不锈钢方盘</t>
  </si>
  <si>
    <t>45cm*35cm*4</t>
  </si>
  <si>
    <t>玻璃体温计</t>
  </si>
  <si>
    <t>1支</t>
  </si>
  <si>
    <t>重庆日月温度计</t>
  </si>
  <si>
    <t>天然橡胶导尿管2腔</t>
  </si>
  <si>
    <t>F20</t>
  </si>
  <si>
    <t>F14 30-45CC</t>
  </si>
  <si>
    <t>病理标本袋</t>
  </si>
  <si>
    <t>不锈钢病历夹（A）</t>
  </si>
  <si>
    <t>双面</t>
  </si>
  <si>
    <t xml:space="preserve"> 线胶片观察灯</t>
  </si>
  <si>
    <t>PD-HA 双联</t>
  </si>
  <si>
    <t>广东粤华</t>
  </si>
  <si>
    <t>一次性使用闭式引流瓶</t>
  </si>
  <si>
    <t>1600ml</t>
  </si>
  <si>
    <t>苏州市晶乐高分子</t>
  </si>
  <si>
    <t>7105P型</t>
  </si>
  <si>
    <t>江苏省海门市世泰实验器材</t>
  </si>
  <si>
    <t>一次性使用硅橡胶引流球、管</t>
  </si>
  <si>
    <t>扬州市新星硅胶厂</t>
  </si>
  <si>
    <t>不锈钢服药杯</t>
  </si>
  <si>
    <t>4cm</t>
  </si>
  <si>
    <t>不锈钢腰子盘</t>
  </si>
  <si>
    <t>医用脱脂棉片</t>
  </si>
  <si>
    <t>22*22</t>
  </si>
  <si>
    <t xml:space="preserve"> 14*200</t>
  </si>
  <si>
    <t>3M压力蒸汽灭菌封包专用指示胶带</t>
  </si>
  <si>
    <t>铅背心</t>
  </si>
  <si>
    <t>0.5mmph</t>
  </si>
  <si>
    <t>龙口市双鹰</t>
  </si>
  <si>
    <t>移动衣架</t>
  </si>
  <si>
    <t>5*7*8*200s</t>
  </si>
  <si>
    <t>灭菌凡士林纱布</t>
  </si>
  <si>
    <t>一次性肛门镜</t>
  </si>
  <si>
    <t>扬州市邗江华飞</t>
  </si>
  <si>
    <t>一次性使用输注泵</t>
  </si>
  <si>
    <t>CBI+PCA-M20</t>
  </si>
  <si>
    <t>常州生物医学</t>
  </si>
  <si>
    <t>成都市锦江区妇幼保健院</t>
  </si>
  <si>
    <t>成都锦欣妇产医院</t>
  </si>
  <si>
    <t>黄体酮软胶囊</t>
  </si>
  <si>
    <t>广东博洲</t>
  </si>
  <si>
    <t>坤复康片</t>
  </si>
  <si>
    <t>盐酸昂丹司琼注射液</t>
  </si>
  <si>
    <t>出库单多余</t>
  </si>
  <si>
    <t>黄藤素分散片</t>
  </si>
  <si>
    <t>资中县精神病医院</t>
  </si>
  <si>
    <t>盐酸舍曲林片</t>
  </si>
  <si>
    <t>50mg*14s</t>
  </si>
  <si>
    <t>替吉奥胶囊</t>
  </si>
  <si>
    <t>42s</t>
  </si>
  <si>
    <t>50ug/250ug* 泡</t>
  </si>
  <si>
    <t>英国Glaxo</t>
  </si>
  <si>
    <t>内镜专用多酶清洁剂</t>
  </si>
  <si>
    <t>4L</t>
  </si>
  <si>
    <t xml:space="preserve">美国  </t>
  </si>
  <si>
    <t>一次性使用高 注射器针筒及附件</t>
  </si>
  <si>
    <t>SDS-CTP-SP</t>
  </si>
  <si>
    <t>One Medrad</t>
  </si>
  <si>
    <t>出库单数</t>
  </si>
  <si>
    <t>来曲唑片</t>
  </si>
  <si>
    <t>2.5mg*10s</t>
  </si>
  <si>
    <t>0.1g*14s</t>
  </si>
  <si>
    <t>上海中西</t>
  </si>
  <si>
    <t>羟苯磺酸钙胶囊</t>
  </si>
  <si>
    <t>0.25g*48s</t>
  </si>
  <si>
    <t>宁夏康亚</t>
  </si>
  <si>
    <t>硫酸亚铁缓释片</t>
  </si>
  <si>
    <t>广西梧州三箭</t>
  </si>
  <si>
    <t>礼来苏州制药</t>
  </si>
  <si>
    <t>意大利Chiesi</t>
  </si>
  <si>
    <t>苯溴马隆片</t>
  </si>
  <si>
    <t>50mg*10s</t>
  </si>
  <si>
    <t>昆山龙灯瑞迪</t>
  </si>
  <si>
    <t>胰岛素笔式注射器</t>
  </si>
  <si>
    <t>37gI:100ml</t>
  </si>
  <si>
    <t>甘精胰岛素注射液</t>
  </si>
  <si>
    <t>赛诺菲（北京）</t>
  </si>
  <si>
    <t>西藏自治区第二人民医院</t>
  </si>
  <si>
    <t>250ml:25g:12.5g</t>
  </si>
  <si>
    <t>山东华信</t>
  </si>
  <si>
    <t>异烟肼片</t>
  </si>
  <si>
    <t>西安利君</t>
  </si>
  <si>
    <t>西藏自治区第三人民医院</t>
  </si>
  <si>
    <t>阿莫西林克拉维酸钾片</t>
  </si>
  <si>
    <t>0.375g*6s</t>
  </si>
  <si>
    <t>氯法齐明软胶囊</t>
  </si>
  <si>
    <t>10s/板*1板</t>
  </si>
  <si>
    <t>立业制药</t>
  </si>
  <si>
    <t>注射用硫酸卷曲霉素</t>
  </si>
  <si>
    <t>注射用盐酸溴己新</t>
  </si>
  <si>
    <t>120万单位</t>
  </si>
  <si>
    <t>注射用丹参多酚酸盐</t>
  </si>
  <si>
    <t>上海绿谷</t>
  </si>
  <si>
    <t>国网四川省电力公司技能培训中心卫生所</t>
  </si>
  <si>
    <t>天麻头痛片</t>
  </si>
  <si>
    <t>辽宁朝花</t>
  </si>
  <si>
    <t>牛黄解毒片</t>
  </si>
  <si>
    <t>三黄片</t>
  </si>
  <si>
    <t>0.26g*16s*3板</t>
  </si>
  <si>
    <t>湖北仁悦</t>
  </si>
  <si>
    <t>云南白药创可贴</t>
  </si>
  <si>
    <t>山东天顺</t>
  </si>
  <si>
    <t>酚咖片</t>
  </si>
  <si>
    <t>6g*10袋</t>
  </si>
  <si>
    <t>甘肃佛仁</t>
  </si>
  <si>
    <t>广东宏盈</t>
  </si>
  <si>
    <t>史克肠虫清</t>
  </si>
  <si>
    <t>0.2g*10s</t>
  </si>
  <si>
    <t>茶苯海明片</t>
  </si>
  <si>
    <t>皮肤病血毒丸</t>
  </si>
  <si>
    <t>北京同仁堂</t>
  </si>
  <si>
    <t>1ml:4万单位*10支</t>
  </si>
  <si>
    <t>20片</t>
  </si>
  <si>
    <t>浙江莎普爱思</t>
  </si>
  <si>
    <t>压敏胶带</t>
  </si>
  <si>
    <t>1*1500*10卷</t>
  </si>
  <si>
    <t>金华市景迪</t>
  </si>
  <si>
    <t>10YD*13卷</t>
  </si>
  <si>
    <t>AM*6*8*8*8</t>
  </si>
  <si>
    <t>注射用鹿瓜多肽</t>
  </si>
  <si>
    <t>黑龙江江世</t>
  </si>
  <si>
    <t>5ml:25mg</t>
  </si>
  <si>
    <t>哈尔滨松鹤</t>
  </si>
  <si>
    <t>普伐他汀钙片</t>
  </si>
  <si>
    <t>青岛金峰</t>
  </si>
  <si>
    <t>富顺县妇幼保健院</t>
  </si>
  <si>
    <t>上海景峰</t>
  </si>
  <si>
    <t>重庆渝友医药有限公司</t>
  </si>
  <si>
    <t>石家庄康力</t>
  </si>
  <si>
    <t>复方环磷酰胺片</t>
  </si>
  <si>
    <t>通化茂祥</t>
  </si>
  <si>
    <t>四川华天科技</t>
  </si>
  <si>
    <t>四川省宜宾永康医药有限责任公司</t>
  </si>
  <si>
    <t>注射用吲哚菁绿</t>
  </si>
  <si>
    <t>注射用盐酸地尔硫卓</t>
  </si>
  <si>
    <t>阿莫西林克拉维酸钾胶囊</t>
  </si>
  <si>
    <t>156.25mg*24s</t>
  </si>
  <si>
    <t>浙江巨泰</t>
  </si>
  <si>
    <t>心可舒颗粒</t>
  </si>
  <si>
    <t>3g*18袋</t>
  </si>
  <si>
    <t>胰酶肠溶胶囊</t>
  </si>
  <si>
    <t>0.15g*24s</t>
  </si>
  <si>
    <t>四川顺生</t>
  </si>
  <si>
    <t>75mg*10s</t>
  </si>
  <si>
    <t>安络痛片</t>
  </si>
  <si>
    <t>湖北美宝</t>
  </si>
  <si>
    <t>30ml*4瓶</t>
  </si>
  <si>
    <t>SHKA270/280-270/250</t>
  </si>
  <si>
    <t>SHKA150/160-150/250</t>
  </si>
  <si>
    <t>SHKA180/190-180/250</t>
  </si>
  <si>
    <t>注射液乙酰谷酰胺</t>
  </si>
  <si>
    <t>四川省蜀康医药连锁有限公司</t>
  </si>
  <si>
    <t>泸州本草堂医药有限公司</t>
  </si>
  <si>
    <t>甘露聚糖肽注射液</t>
  </si>
  <si>
    <t>2ml:5mg*6支</t>
  </si>
  <si>
    <t>青海南北药业有限公司</t>
  </si>
  <si>
    <t>浙江南洋</t>
  </si>
  <si>
    <t>宜宾市江安县疾病预防控制中心</t>
  </si>
  <si>
    <t>至灵菌丝胶囊</t>
  </si>
  <si>
    <t>河北瑞森</t>
  </si>
  <si>
    <t>资阳市第一人民医院</t>
  </si>
  <si>
    <t>体外冲击波治疗仪</t>
  </si>
  <si>
    <t>SONOTHERA-5</t>
  </si>
  <si>
    <t>安阳市翔宇</t>
  </si>
  <si>
    <t>动脉踝臂指数及脉搏波测量装置</t>
  </si>
  <si>
    <t>VBP-9</t>
  </si>
  <si>
    <t>北京 悦琦</t>
  </si>
  <si>
    <t>动态血压监护仪</t>
  </si>
  <si>
    <t>ABFM50</t>
  </si>
  <si>
    <t>康泰医学系统（秦皇岛）</t>
  </si>
  <si>
    <t>TLC动态心电图仪</t>
  </si>
  <si>
    <t>TLC4000</t>
  </si>
  <si>
    <t>KJ519-1痰杯</t>
  </si>
  <si>
    <t>柯达X-OMAT BT医用X射线胶片</t>
  </si>
  <si>
    <t>35*35cm*100张</t>
  </si>
  <si>
    <t>SDK</t>
  </si>
  <si>
    <t>新乡市大方</t>
  </si>
  <si>
    <t>绵竹市广济镇卫生院</t>
  </si>
  <si>
    <t>30ml*8支</t>
  </si>
  <si>
    <t>塞来昔布胶囊</t>
  </si>
  <si>
    <t>0.2g*36s</t>
  </si>
  <si>
    <t>芪苈强心胶囊</t>
  </si>
  <si>
    <t>0.3g*12s*3板</t>
  </si>
  <si>
    <t>前列舒通胶囊</t>
  </si>
  <si>
    <t>0.4g*18s*2板</t>
  </si>
  <si>
    <t>保定步长天浩</t>
  </si>
  <si>
    <t>0.4g*20s</t>
  </si>
  <si>
    <t>复方磷酸可待因 眼溶液</t>
  </si>
  <si>
    <t>150ml</t>
  </si>
  <si>
    <t>罗红霉素分散片</t>
  </si>
  <si>
    <t>150mg*6s</t>
  </si>
  <si>
    <t>四川泰华堂</t>
  </si>
  <si>
    <t>颠茄片</t>
  </si>
  <si>
    <t>曲安奈德益康唑乳膏</t>
  </si>
  <si>
    <t>15g</t>
  </si>
  <si>
    <t xml:space="preserve">0.4g*20s </t>
  </si>
  <si>
    <t>250mg*24s</t>
  </si>
  <si>
    <t>峨眉山通惠</t>
  </si>
  <si>
    <t>注射用门冬氨酸钾镁</t>
  </si>
  <si>
    <t>乳癖消片</t>
  </si>
  <si>
    <t>0.32g*100s</t>
  </si>
  <si>
    <t>辽宁好护士</t>
  </si>
  <si>
    <t>逍遥丸</t>
  </si>
  <si>
    <t>胃苏颗粒</t>
  </si>
  <si>
    <t>5g*3袋</t>
  </si>
  <si>
    <t>2ml/支</t>
  </si>
  <si>
    <t>氯唑沙宗片</t>
  </si>
  <si>
    <t>200mg*12s*2板</t>
  </si>
  <si>
    <t>667mg/ml*15袋</t>
  </si>
  <si>
    <t>荷兰Solvay</t>
  </si>
  <si>
    <t>广州市花城</t>
  </si>
  <si>
    <t>制霉素片</t>
  </si>
  <si>
    <t>50万单位/片*100s</t>
  </si>
  <si>
    <t>云南白药胶囊</t>
  </si>
  <si>
    <t>0.25g*32s</t>
  </si>
  <si>
    <t>注射用盐酸大观霉素</t>
  </si>
  <si>
    <t>注射用亚胺培南西司他丁钠</t>
  </si>
  <si>
    <t>海正辉瑞</t>
  </si>
  <si>
    <t>京都念慈庵蜜炼川贝枇杷膏</t>
  </si>
  <si>
    <t>京都念慈庵</t>
  </si>
  <si>
    <t>益母草颗粒</t>
  </si>
  <si>
    <t>0.1mg/200揿/瓶</t>
  </si>
  <si>
    <t>科瑞</t>
  </si>
  <si>
    <t>南昌白云</t>
  </si>
  <si>
    <t>比沙可啶肠溶片</t>
  </si>
  <si>
    <t>5mg*8s</t>
  </si>
  <si>
    <t>中国药科大学</t>
  </si>
  <si>
    <t>阿奇霉素片</t>
  </si>
  <si>
    <t>0.35g*30s</t>
  </si>
  <si>
    <t>重庆东田</t>
  </si>
  <si>
    <t>注射用血凝酶</t>
  </si>
  <si>
    <t>蓬莱诺康</t>
  </si>
  <si>
    <t>钙尔奇D片</t>
  </si>
  <si>
    <t>1500mg*60s</t>
  </si>
  <si>
    <t>20ml*20支</t>
  </si>
  <si>
    <t>克霉唑栓</t>
  </si>
  <si>
    <t>0.15g*10s</t>
  </si>
  <si>
    <t>三金片</t>
  </si>
  <si>
    <t>三七伤药片</t>
  </si>
  <si>
    <t>27s</t>
  </si>
  <si>
    <t>四川大千</t>
  </si>
  <si>
    <t>清开灵胶囊</t>
  </si>
  <si>
    <t>鼻渊舒口服液</t>
  </si>
  <si>
    <t>枸橼酸莫沙必利分散片</t>
  </si>
  <si>
    <t>250ml；12.5g</t>
  </si>
  <si>
    <t>多糖铁复合物胶囊</t>
  </si>
  <si>
    <t>上海医药集团青岛国风</t>
  </si>
  <si>
    <t>江</t>
  </si>
  <si>
    <t>海南制药厂</t>
  </si>
  <si>
    <t>广东寄灵</t>
  </si>
  <si>
    <t>消癌平片</t>
  </si>
  <si>
    <t>72s</t>
  </si>
  <si>
    <t>陕西省科学院</t>
  </si>
  <si>
    <t>杭州中美华东</t>
  </si>
  <si>
    <t>羟甲司坦片</t>
  </si>
  <si>
    <t>鱼石脂软膏</t>
  </si>
  <si>
    <t>速效救心丸</t>
  </si>
  <si>
    <t>40mg*60s*2瓶</t>
  </si>
  <si>
    <t>天津中新药业集团第六中药</t>
  </si>
  <si>
    <t>2ml：0.1g*10支</t>
  </si>
  <si>
    <t>100单位</t>
  </si>
  <si>
    <t>江苏万邦</t>
  </si>
  <si>
    <t>千年健</t>
  </si>
  <si>
    <t>饮片</t>
  </si>
  <si>
    <t>四川千金方</t>
  </si>
  <si>
    <t>统 饮片</t>
  </si>
  <si>
    <t>麻城九州中药</t>
  </si>
  <si>
    <t>血余炭</t>
  </si>
  <si>
    <t>河北楚风中药</t>
  </si>
  <si>
    <t>维生素E胶丸</t>
  </si>
  <si>
    <t>厦门星鲨</t>
  </si>
  <si>
    <t>成都恒瑞</t>
  </si>
  <si>
    <t>0.1g*6s*2板</t>
  </si>
  <si>
    <t>江苏亚邦强生</t>
  </si>
  <si>
    <t>卤米松乳膏</t>
  </si>
  <si>
    <t>盐酸米诺环素胶囊</t>
  </si>
  <si>
    <t>风湿马钱片</t>
  </si>
  <si>
    <t>贵州神奇第二制药</t>
  </si>
  <si>
    <t>3.5g*12袋</t>
  </si>
  <si>
    <t>异丙托溴铵气雾剂</t>
  </si>
  <si>
    <t>10ml:20ug</t>
  </si>
  <si>
    <t>舒筋活血片</t>
  </si>
  <si>
    <t>0.37g*100s</t>
  </si>
  <si>
    <t>四川大冢</t>
  </si>
  <si>
    <t>盐酸地芬尼多片</t>
  </si>
  <si>
    <t>钠钾镁钙葡萄糖注射液</t>
  </si>
  <si>
    <t>复方胃蛋白酶颗粒</t>
  </si>
  <si>
    <t>10g*18袋</t>
  </si>
  <si>
    <t>四川峨嵋山</t>
  </si>
  <si>
    <t>净制 kg</t>
  </si>
  <si>
    <t>四川原上草</t>
  </si>
  <si>
    <t>粉</t>
  </si>
  <si>
    <t>单身</t>
  </si>
  <si>
    <t>黄柏</t>
  </si>
  <si>
    <t>丝</t>
  </si>
  <si>
    <t>段</t>
  </si>
  <si>
    <t>绵阳富临医院</t>
  </si>
  <si>
    <t>多糖止血修复生物胶液</t>
  </si>
  <si>
    <t>贵州金玖</t>
  </si>
  <si>
    <t>顺发牌含氯消毒片</t>
  </si>
  <si>
    <t>1g*100s</t>
  </si>
  <si>
    <t>成都顺发消洗</t>
  </si>
  <si>
    <t>结核菌素纯蛋白衍生物</t>
  </si>
  <si>
    <t>20IU/ml:1ml</t>
  </si>
  <si>
    <t>北京祥瑞</t>
  </si>
  <si>
    <t>179号</t>
  </si>
  <si>
    <t>45丸*2板</t>
  </si>
  <si>
    <t>山西  邦</t>
  </si>
  <si>
    <t>对乙酰氨基酚干混悬剂</t>
  </si>
  <si>
    <t>6.5g:0.5g</t>
  </si>
  <si>
    <t>四川宜宾正源药业有限责任公司</t>
  </si>
  <si>
    <t>澳泰乐颗粒</t>
  </si>
  <si>
    <t>15g*9袋</t>
  </si>
  <si>
    <t>0.58g*12s*4板</t>
  </si>
  <si>
    <t>四川昌福药业有限公司</t>
  </si>
  <si>
    <t>台州市洪福堂医药连锁有限公司</t>
  </si>
  <si>
    <t>吉林省仁坤医药有限公司</t>
  </si>
  <si>
    <t>四川兴科林药业有限公司</t>
  </si>
  <si>
    <t>180号</t>
  </si>
  <si>
    <t>利福平胶囊</t>
  </si>
  <si>
    <t>0.15g*100s</t>
  </si>
  <si>
    <t>防颗粒物口罩</t>
  </si>
  <si>
    <t>3M8210CN</t>
  </si>
  <si>
    <t>普通脱脂纱布口罩</t>
  </si>
  <si>
    <t>16层</t>
  </si>
  <si>
    <t>四川遂宁康达</t>
  </si>
  <si>
    <t>过氧乙酸</t>
  </si>
  <si>
    <t>500ml*2</t>
  </si>
  <si>
    <t>四川乐康药用辅料</t>
  </si>
  <si>
    <t>当飞利肝宁片</t>
  </si>
  <si>
    <t>0.45g*48s</t>
  </si>
  <si>
    <t>江西心正</t>
  </si>
  <si>
    <t>肌苷片</t>
  </si>
  <si>
    <t>北京中新</t>
  </si>
  <si>
    <t>广汉市疾病预防控制中心</t>
  </si>
  <si>
    <t>0.4g*6s</t>
  </si>
  <si>
    <t>成都市成华区妇幼保健院</t>
  </si>
  <si>
    <t>绵竹市玉泉镇卫生院</t>
  </si>
  <si>
    <t>醋酸地塞米松片</t>
  </si>
  <si>
    <t>0.75mg*100s</t>
  </si>
  <si>
    <t>西咪替丁片</t>
  </si>
  <si>
    <t>妇科调经片</t>
  </si>
  <si>
    <t>0.31g*18s*4板</t>
  </si>
  <si>
    <t>0.4g*12s*3板</t>
  </si>
  <si>
    <t>四川维奥</t>
  </si>
  <si>
    <t>复方甘草片</t>
  </si>
  <si>
    <t>国药集团新疆</t>
  </si>
  <si>
    <t>安徽宏业</t>
  </si>
  <si>
    <t>穿心莲片</t>
  </si>
  <si>
    <t>广西鸿博</t>
  </si>
  <si>
    <t>替勃 片</t>
  </si>
  <si>
    <t>2.5mg*7s</t>
  </si>
  <si>
    <t>华润紫竹</t>
  </si>
  <si>
    <t>20ml*10支</t>
  </si>
  <si>
    <t>河南福森</t>
  </si>
  <si>
    <t>肺力咳合剂</t>
  </si>
  <si>
    <t>贵州健兴</t>
  </si>
  <si>
    <t>天麻素片</t>
  </si>
  <si>
    <t>小儿贝诺酯维B1颗粒</t>
  </si>
  <si>
    <t>0.3g*12袋</t>
  </si>
  <si>
    <t>复方氨基酸注射液（15AA）</t>
  </si>
  <si>
    <t>250ml:20g</t>
  </si>
  <si>
    <t>安徽丰原</t>
  </si>
  <si>
    <t>15g*8袋</t>
  </si>
  <si>
    <t>湖南康寿</t>
  </si>
  <si>
    <t>甘肃岷海</t>
  </si>
  <si>
    <t>1.5mg*12s*2袋</t>
  </si>
  <si>
    <t>0.1g*15s*2板</t>
  </si>
  <si>
    <t>常州制药厂</t>
  </si>
  <si>
    <t>80万单位</t>
  </si>
  <si>
    <t>北京悦康凯悦</t>
  </si>
  <si>
    <t>吲哚美辛呋喃唑酮栓</t>
  </si>
  <si>
    <t>5s*2板</t>
  </si>
  <si>
    <t>感冒灵颗粒</t>
  </si>
  <si>
    <t>10g*9袋</t>
  </si>
  <si>
    <t>强力枇杷露</t>
  </si>
  <si>
    <t>1.5ml:0.375</t>
  </si>
  <si>
    <t>仙灵骨葆胶囊</t>
  </si>
  <si>
    <t>0.5g*40s</t>
  </si>
  <si>
    <t>贵州同济堂</t>
  </si>
  <si>
    <t>0.33g*72s</t>
  </si>
  <si>
    <t>江西济民可信金水宝</t>
  </si>
  <si>
    <t>北京嘉林</t>
  </si>
  <si>
    <t>戊酸雌二醇片</t>
  </si>
  <si>
    <t>1mg*21s</t>
  </si>
  <si>
    <t>25mg*24s</t>
  </si>
  <si>
    <t>绵阳市游仙区妇幼保健院</t>
  </si>
  <si>
    <t>成都市温江区疾病预防控制中心</t>
  </si>
  <si>
    <t>玻片盒</t>
  </si>
  <si>
    <t>眉山市东坡区疾病预防控制中心</t>
  </si>
  <si>
    <t>广东逸舒</t>
  </si>
  <si>
    <t>0.15g*6s</t>
  </si>
  <si>
    <t>0.3g*15s</t>
  </si>
  <si>
    <t>吉林省力胜</t>
  </si>
  <si>
    <t>吡嗪酰胺片</t>
  </si>
  <si>
    <t>苏州弘森</t>
  </si>
  <si>
    <t>帕司烟肼片</t>
  </si>
  <si>
    <t>隆昌县疾病预防控制中心</t>
  </si>
  <si>
    <t>临时起搏器</t>
  </si>
  <si>
    <t>pace T10</t>
  </si>
  <si>
    <t>Livetec 德国</t>
  </si>
  <si>
    <t>181号</t>
  </si>
  <si>
    <t>川紫菀</t>
  </si>
  <si>
    <t>杜仲</t>
  </si>
  <si>
    <t>块</t>
  </si>
  <si>
    <t>决明子</t>
  </si>
  <si>
    <t>统片</t>
  </si>
  <si>
    <t>182号</t>
  </si>
  <si>
    <t>四川世博药业有限公司</t>
  </si>
  <si>
    <t>118号</t>
  </si>
  <si>
    <t>四川广元科伦医药贸易有限公司</t>
  </si>
  <si>
    <t>双流县彭镇壹杆旗药店</t>
  </si>
  <si>
    <t>成都市济州堂大药房连锁有限公司</t>
  </si>
  <si>
    <t>119号</t>
  </si>
  <si>
    <t>法莫替丁片</t>
  </si>
  <si>
    <t>20mg*30s</t>
  </si>
  <si>
    <t>出库单合计</t>
  </si>
  <si>
    <t>票</t>
  </si>
  <si>
    <t>正红花油</t>
  </si>
  <si>
    <t>成都东洋百信</t>
  </si>
  <si>
    <t>松龄 脉康胶囊</t>
  </si>
  <si>
    <t>通心络胶囊</t>
  </si>
  <si>
    <t>0.26g*30s</t>
  </si>
  <si>
    <t>念慈庵蜜炼川贝枇杷膏</t>
  </si>
  <si>
    <t>上海生灵葆雅</t>
  </si>
  <si>
    <t>足光散</t>
  </si>
  <si>
    <t>40g*3袋</t>
  </si>
  <si>
    <t>成都九芝堂金鼎</t>
  </si>
  <si>
    <t>0.26g*24s</t>
  </si>
  <si>
    <t>清火栀麦片</t>
  </si>
  <si>
    <t>12s*40小袋</t>
  </si>
  <si>
    <t>广西日田</t>
  </si>
  <si>
    <t>滴通鼻炎水</t>
  </si>
  <si>
    <t>16ml</t>
  </si>
  <si>
    <t>30mg*10s</t>
  </si>
  <si>
    <t>噻托溴铵粉吸入剂</t>
  </si>
  <si>
    <t>18ug*10s</t>
  </si>
  <si>
    <t>硫糖铝口服混悬液</t>
  </si>
  <si>
    <t>120ml:24g</t>
  </si>
  <si>
    <t>广东华南</t>
  </si>
  <si>
    <t>哈西奈德溶液</t>
  </si>
  <si>
    <t>8ml 0.1%</t>
  </si>
  <si>
    <t>200mg*10s</t>
  </si>
  <si>
    <t>清喉利咽颗粒</t>
  </si>
  <si>
    <t>5g*6袋</t>
  </si>
  <si>
    <t>奥拉西坦胶囊</t>
  </si>
  <si>
    <t>郑州瑞康</t>
  </si>
  <si>
    <t xml:space="preserve"> 2g</t>
  </si>
  <si>
    <t>碳酸钙维D3元素片</t>
  </si>
  <si>
    <t>硫酸氨基葡萄糖胶囊</t>
  </si>
  <si>
    <t>爱尔兰罗达</t>
  </si>
  <si>
    <t xml:space="preserve">0.3g*48s </t>
  </si>
  <si>
    <t>氧氟沙星滴眼液</t>
  </si>
  <si>
    <t>湖北潜江</t>
  </si>
  <si>
    <t>四川恩威</t>
  </si>
  <si>
    <t>博福益普生（天津）</t>
  </si>
  <si>
    <t>九芝堂</t>
  </si>
  <si>
    <t>山西桂龙</t>
  </si>
  <si>
    <t>安神补脑液</t>
  </si>
  <si>
    <t>江苏</t>
  </si>
  <si>
    <t>莫匹罗星软膏</t>
  </si>
  <si>
    <t>5g/2%</t>
  </si>
  <si>
    <t>40mg*120s</t>
  </si>
  <si>
    <t>四川广元蓉成</t>
  </si>
  <si>
    <t>冬凌草片</t>
  </si>
  <si>
    <t xml:space="preserve">0.25g*100s </t>
  </si>
  <si>
    <t>河南省济源市济世</t>
  </si>
  <si>
    <t>双氯芬酸钠双释放肠溶胶囊</t>
  </si>
  <si>
    <t>德国Temmler</t>
  </si>
  <si>
    <t>120号</t>
  </si>
  <si>
    <t>四川蓝天药业有限公司</t>
  </si>
  <si>
    <t>121号</t>
  </si>
  <si>
    <t>整形4支</t>
  </si>
  <si>
    <t>杭州爱普医疗</t>
  </si>
  <si>
    <t>骨科4支</t>
  </si>
  <si>
    <t>MP060*40</t>
  </si>
  <si>
    <t>MD45*45</t>
  </si>
  <si>
    <t>JE2449</t>
  </si>
  <si>
    <t>JE1357</t>
  </si>
  <si>
    <t>Y1357</t>
  </si>
  <si>
    <t>3-0Y2637</t>
  </si>
  <si>
    <t>122号</t>
  </si>
  <si>
    <t>成都市医药集团有限公司</t>
  </si>
  <si>
    <t>180ml</t>
  </si>
  <si>
    <t>123号</t>
  </si>
  <si>
    <t>国药集团广东环球</t>
  </si>
  <si>
    <t>0.5g:250ml</t>
  </si>
  <si>
    <t>0.24g*12s</t>
  </si>
  <si>
    <t>124号</t>
  </si>
  <si>
    <t xml:space="preserve">0.25g*12s </t>
  </si>
  <si>
    <t xml:space="preserve">0.1g*8s </t>
  </si>
  <si>
    <t xml:space="preserve">10mg*12s </t>
  </si>
  <si>
    <t xml:space="preserve">5mg*48s </t>
  </si>
  <si>
    <t>125号</t>
  </si>
  <si>
    <t>龙泉驿区龙泉街办怡和健康药房</t>
  </si>
  <si>
    <t>盐酸吡格列酮口腔崩解片</t>
  </si>
  <si>
    <t>15mg*30s</t>
  </si>
  <si>
    <t>湖南康芝</t>
  </si>
  <si>
    <t>格列美脲口腔崩解片</t>
  </si>
  <si>
    <t>2mg*30s</t>
  </si>
  <si>
    <t>武汉维奥</t>
  </si>
  <si>
    <t>126号</t>
  </si>
  <si>
    <t>中航国药医疗器械发展（北京）有限公司</t>
  </si>
  <si>
    <t>一次性使用无菌医用口罩、帽子</t>
  </si>
  <si>
    <t>医用手术薄膜</t>
  </si>
  <si>
    <t>450*450mm</t>
  </si>
  <si>
    <t>天津博安</t>
  </si>
  <si>
    <t>WNLK/HYB-A</t>
  </si>
  <si>
    <t>一次性使用无菌医用口罩</t>
  </si>
  <si>
    <t>MS/KZ-A</t>
  </si>
  <si>
    <t>一次性使用治疗巾</t>
  </si>
  <si>
    <t>YB 88Y A D</t>
  </si>
  <si>
    <t>SY1814-Y</t>
  </si>
  <si>
    <t>拆线剪</t>
  </si>
  <si>
    <t>14cm 直</t>
  </si>
  <si>
    <t>上海医疗器械</t>
  </si>
  <si>
    <t>一次性口腔器械盒</t>
  </si>
  <si>
    <t>A3</t>
  </si>
  <si>
    <t>天津市双利</t>
  </si>
  <si>
    <t>医用导电膏</t>
  </si>
  <si>
    <t>250g</t>
  </si>
  <si>
    <t>武汉双雄</t>
  </si>
  <si>
    <t>扫床巾</t>
  </si>
  <si>
    <t>14B</t>
  </si>
  <si>
    <t>扬州平安</t>
  </si>
  <si>
    <t>LG3支/套</t>
  </si>
  <si>
    <t>腹部14支</t>
  </si>
  <si>
    <t>手外10支/套</t>
  </si>
  <si>
    <t>鼻镜</t>
  </si>
  <si>
    <t>直头长28</t>
  </si>
  <si>
    <t>1.25cm*910cm</t>
  </si>
  <si>
    <t>F12</t>
  </si>
  <si>
    <t>非接触式电子体温计</t>
  </si>
  <si>
    <t>JXB-178</t>
  </si>
  <si>
    <t>广州市番禹金鑫宝</t>
  </si>
  <si>
    <t>潮州市潮安区宏超</t>
  </si>
  <si>
    <t>一次性活检针</t>
  </si>
  <si>
    <t>飞利浦灯泡</t>
  </si>
  <si>
    <t>230V 150W</t>
  </si>
  <si>
    <t>荷兰皇家飞利浦</t>
  </si>
  <si>
    <t>一次性使用医用外科口罩</t>
  </si>
  <si>
    <t>AI型（耳挂式）</t>
  </si>
  <si>
    <t>4M压力蒸汽灭菌包内化学指示卡</t>
  </si>
  <si>
    <t>300*450mm</t>
  </si>
  <si>
    <t>天津市西苑寺</t>
  </si>
  <si>
    <t>非吸收性外科缝线</t>
  </si>
  <si>
    <t>2-0（原4号）</t>
  </si>
  <si>
    <t>上海医用缝合针</t>
  </si>
  <si>
    <t>127号</t>
  </si>
  <si>
    <t>除锈剂</t>
  </si>
  <si>
    <t>新华封口测试纸（低温）</t>
  </si>
  <si>
    <t>24mm*9.1</t>
  </si>
  <si>
    <t>75cm*75cm</t>
  </si>
  <si>
    <t>3M蒸汽灭菌封包专用标示胶带</t>
  </si>
  <si>
    <t>7*10cm</t>
  </si>
  <si>
    <t>一次性使用乳胶胆管引流管</t>
  </si>
  <si>
    <t>南通安琪</t>
  </si>
  <si>
    <t>5cm*5cm*50</t>
  </si>
  <si>
    <t>10cm*10cm</t>
  </si>
  <si>
    <t>11号</t>
  </si>
  <si>
    <t>10*12</t>
  </si>
  <si>
    <t>止血钳</t>
  </si>
  <si>
    <t>24cm弯全齿</t>
  </si>
  <si>
    <t>胸腔引流瓶</t>
  </si>
  <si>
    <t>扬州市华威</t>
  </si>
  <si>
    <t>脑用针</t>
  </si>
  <si>
    <t>脑室1.8*140</t>
  </si>
  <si>
    <t>脑室穿刺针</t>
  </si>
  <si>
    <t>2.4（13G）</t>
  </si>
  <si>
    <t>上海埃斯埃</t>
  </si>
  <si>
    <t>腰椎穿刺针</t>
  </si>
  <si>
    <t>9号</t>
  </si>
  <si>
    <t>新华封口测试纸</t>
  </si>
  <si>
    <t>洗手刷</t>
  </si>
  <si>
    <t>成都蓉 制刷厂</t>
  </si>
  <si>
    <t>胸外16支/套</t>
  </si>
  <si>
    <t>MC1816</t>
  </si>
  <si>
    <t>70*110mm</t>
  </si>
  <si>
    <t>3M安必洁多酶清洗液</t>
  </si>
  <si>
    <t>棉垫 脱脂纱布（无菌）</t>
  </si>
  <si>
    <t>碘酊2%</t>
  </si>
  <si>
    <t>山东利尔康</t>
  </si>
  <si>
    <t>吸水纸</t>
  </si>
  <si>
    <t>18*25</t>
  </si>
  <si>
    <t>四川优一</t>
  </si>
  <si>
    <t>一次性使用压力延长管</t>
  </si>
  <si>
    <t>YCGH*2.03mm</t>
  </si>
  <si>
    <t>深圳市益心达</t>
  </si>
  <si>
    <t>硅胶胶导尿管</t>
  </si>
  <si>
    <t>济南晨生</t>
  </si>
  <si>
    <t>一次性使用无菌医用帽</t>
  </si>
  <si>
    <t>MS/YYM-B</t>
  </si>
  <si>
    <t>1243A 3M压力蒸汽灭菌包内化学指示卡</t>
  </si>
  <si>
    <t>500s</t>
  </si>
  <si>
    <t>医用洗手刷</t>
  </si>
  <si>
    <t>GDS-1</t>
  </si>
  <si>
    <t>福州国德光电</t>
  </si>
  <si>
    <t>多酶清洗液</t>
  </si>
  <si>
    <t>14cm弯全齿</t>
  </si>
  <si>
    <t>16cm弯全齿</t>
  </si>
  <si>
    <t>金属骨针</t>
  </si>
  <si>
    <t>锥三角1.5*250</t>
  </si>
  <si>
    <t>上海忧科骨科</t>
  </si>
  <si>
    <t>一次性使用胸穿包</t>
  </si>
  <si>
    <t>16/12</t>
  </si>
  <si>
    <t>21*32*8m</t>
  </si>
  <si>
    <t>德国3M</t>
  </si>
  <si>
    <t>10cm*200m</t>
  </si>
  <si>
    <t>动静脉留置针</t>
  </si>
  <si>
    <t>22G</t>
  </si>
  <si>
    <t>可吸收性外科缝线（医用羊肠线）</t>
  </si>
  <si>
    <t>硅胶管</t>
  </si>
  <si>
    <t>3*5</t>
  </si>
  <si>
    <t>北京神鹿</t>
  </si>
  <si>
    <t>非吸收性外科缝线（医用丝线）</t>
  </si>
  <si>
    <t>非吸收性外科缝线（灭菌线）</t>
  </si>
  <si>
    <t>3-0（原1号）</t>
  </si>
  <si>
    <t>一次性使用硅橡胶脑科吸引管</t>
  </si>
  <si>
    <t>医用真丝编织线（线束）</t>
  </si>
  <si>
    <t>4-0(传统代号0）</t>
  </si>
  <si>
    <t>1号</t>
  </si>
  <si>
    <t>14*200</t>
  </si>
  <si>
    <t>气管导管夹持钳</t>
  </si>
  <si>
    <t>13cm</t>
  </si>
  <si>
    <t>15cm</t>
  </si>
  <si>
    <t>不带针SA845G 2-0/T</t>
  </si>
  <si>
    <t>G20</t>
  </si>
  <si>
    <t>R315</t>
  </si>
  <si>
    <t>专用过氧乙酸灭菌剂（II）型</t>
  </si>
  <si>
    <t>237.3g</t>
  </si>
  <si>
    <t>广州市汇日</t>
  </si>
  <si>
    <t>暗疮针</t>
  </si>
  <si>
    <t>广州市兰俊化妆品</t>
  </si>
  <si>
    <t>手术电极</t>
  </si>
  <si>
    <t>DP100</t>
  </si>
  <si>
    <t>成都博美</t>
  </si>
  <si>
    <t>手术电极（延长刀型电极）</t>
  </si>
  <si>
    <t>DP102</t>
  </si>
  <si>
    <t>皮肤针</t>
  </si>
  <si>
    <t>单头</t>
  </si>
  <si>
    <t>固始公元</t>
  </si>
  <si>
    <t>杂</t>
  </si>
  <si>
    <t>0.25g*2ml*10支</t>
  </si>
  <si>
    <t>成华区鸿康药房</t>
  </si>
  <si>
    <t>药艾条</t>
  </si>
  <si>
    <t>针灸盒</t>
  </si>
  <si>
    <t>三孔</t>
  </si>
  <si>
    <t>128号</t>
  </si>
  <si>
    <t>一次性使用高频电刀笔</t>
  </si>
  <si>
    <t>BT-500P</t>
  </si>
  <si>
    <t>泰州市博威</t>
  </si>
  <si>
    <t>一次性使用无菌注射器（带针）</t>
  </si>
  <si>
    <t>身高体重测量仪</t>
  </si>
  <si>
    <t>HW-700型</t>
  </si>
  <si>
    <t>河南乐佳电子</t>
  </si>
  <si>
    <t>上海康德莱企业</t>
  </si>
  <si>
    <t>浙江康德莱医疗器械</t>
  </si>
  <si>
    <t>一次性使用外科手术包</t>
  </si>
  <si>
    <t>SSB-B</t>
  </si>
  <si>
    <t>B-P45*30</t>
  </si>
  <si>
    <t>一次性薄膜卫生手套</t>
  </si>
  <si>
    <t>新都区康信药房</t>
  </si>
  <si>
    <t>海南康芝</t>
  </si>
  <si>
    <t>129号</t>
  </si>
  <si>
    <t>新都区新都镇龙康药房</t>
  </si>
  <si>
    <t>新都区新都镇杏林春药房</t>
  </si>
  <si>
    <t>新都区汇源药房</t>
  </si>
  <si>
    <t>便隐血测试试纸</t>
  </si>
  <si>
    <t>条形100人/份</t>
  </si>
  <si>
    <t>万华普曼</t>
  </si>
  <si>
    <t>血糖试纸</t>
  </si>
  <si>
    <t>稳豪型</t>
  </si>
  <si>
    <t>美国LifeScan</t>
  </si>
  <si>
    <t>胰岛素笔式数显注射器</t>
  </si>
  <si>
    <t>诺和笔5</t>
  </si>
  <si>
    <t>液器吸管</t>
  </si>
  <si>
    <t>6*52</t>
  </si>
  <si>
    <t>江苏姜堰康健</t>
  </si>
  <si>
    <t>一次性使用培养皿</t>
  </si>
  <si>
    <t>直径90</t>
  </si>
  <si>
    <t>吸嘴盒</t>
  </si>
  <si>
    <t>200ul</t>
  </si>
  <si>
    <t>一次性使用拭子</t>
  </si>
  <si>
    <t>女性拭子</t>
  </si>
  <si>
    <t>杭州特种纸业</t>
  </si>
  <si>
    <t>胃幽门螺杆菌诊断试剂盒</t>
  </si>
  <si>
    <t>120人/份</t>
  </si>
  <si>
    <t>福建三强生物化工</t>
  </si>
  <si>
    <t>50份</t>
  </si>
  <si>
    <t>德国Soche</t>
  </si>
  <si>
    <t>130号</t>
  </si>
  <si>
    <t>华蟾素胶囊</t>
  </si>
  <si>
    <t>250mg*18s</t>
  </si>
  <si>
    <t>麻仁软胶囊</t>
  </si>
  <si>
    <t>250ml:13.98g</t>
  </si>
  <si>
    <t>注射用胸腺肽</t>
  </si>
  <si>
    <t>湿毒清胶囊</t>
  </si>
  <si>
    <t>广西玉林</t>
  </si>
  <si>
    <t>天津生物化学</t>
  </si>
  <si>
    <t>过氧化氢溶液</t>
  </si>
  <si>
    <t>河北健宁</t>
  </si>
  <si>
    <t>山西康欣</t>
  </si>
  <si>
    <t>康力欣胶囊</t>
  </si>
  <si>
    <t>云南名扬</t>
  </si>
  <si>
    <t>盐酸特拉唑嗪片</t>
  </si>
  <si>
    <t>2mg*28s</t>
  </si>
  <si>
    <t>解痉镇痛酊</t>
  </si>
  <si>
    <t>甘露醇注射液</t>
  </si>
  <si>
    <t>250ml:50g</t>
  </si>
  <si>
    <t>5ml:50mg*10支</t>
  </si>
  <si>
    <t>盐酸肾上腺素注射液</t>
  </si>
  <si>
    <t>1ml:1mg*10支</t>
  </si>
  <si>
    <t>20mg*5支</t>
  </si>
  <si>
    <t>吉林辉南辉发</t>
  </si>
  <si>
    <t>6ml:18mg</t>
  </si>
  <si>
    <t>南京天朗</t>
  </si>
  <si>
    <t>131号01</t>
  </si>
  <si>
    <t>盐酸托烷司琼注射液</t>
  </si>
  <si>
    <t>盐酸苯海索片</t>
  </si>
  <si>
    <t>2mg*100s</t>
  </si>
  <si>
    <t>山东健康</t>
  </si>
  <si>
    <t>法国Glaxo Wellcome</t>
  </si>
  <si>
    <t>上海上药中西制药</t>
  </si>
  <si>
    <t>美国鲁沃夫</t>
  </si>
  <si>
    <t>盐酸伐昔洛韦片</t>
  </si>
  <si>
    <t>0.45*36s</t>
  </si>
  <si>
    <t>一次性使用高压注射器针筒及附件</t>
  </si>
  <si>
    <t>施维雅（天津）</t>
  </si>
  <si>
    <t>阿莫西林钠克拉维酸钾片</t>
  </si>
  <si>
    <t>胰岛素注射液</t>
  </si>
  <si>
    <t>10ml:400单位</t>
  </si>
  <si>
    <t>临汾宝珠</t>
  </si>
  <si>
    <t>131号02</t>
  </si>
  <si>
    <t>西藏自治区疾病控制中心</t>
  </si>
  <si>
    <t>乙型肝炎人免疫球蛋白</t>
  </si>
  <si>
    <t>2ml:200IU</t>
  </si>
  <si>
    <t>成都蓉生</t>
  </si>
  <si>
    <t>1ml:200IU</t>
  </si>
  <si>
    <t>131号03</t>
  </si>
  <si>
    <t>葡萄糖酸钙片</t>
  </si>
  <si>
    <t>中国人民解放军第三军医大学第三附属医院</t>
  </si>
  <si>
    <t>131号04</t>
  </si>
  <si>
    <t>注射用托拉塞米</t>
  </si>
  <si>
    <t>南京海辰</t>
  </si>
  <si>
    <t>南部县中医医院</t>
  </si>
  <si>
    <t>注射用二丁酰环磷腺苷钙</t>
  </si>
  <si>
    <t>阿莫西林钠克拉维酸钾</t>
  </si>
  <si>
    <t>0.375g*12s</t>
  </si>
  <si>
    <t>出库单为复印件，数量是手动改的</t>
  </si>
  <si>
    <t>拉萨市妇幼保健院</t>
  </si>
  <si>
    <t>注射用矛头蝮蛇血凝酶</t>
  </si>
  <si>
    <t>外用壳聚糖抗菌液</t>
  </si>
  <si>
    <t>郑州正和</t>
  </si>
  <si>
    <t>131号05</t>
  </si>
  <si>
    <t>重庆力美药业有限公司</t>
  </si>
  <si>
    <t>131号06</t>
  </si>
  <si>
    <t>四川绵阳科伦医药贸易有限公司</t>
  </si>
  <si>
    <t>红霉素肠溶胶囊</t>
  </si>
  <si>
    <t>132号</t>
  </si>
  <si>
    <t>133号</t>
  </si>
  <si>
    <t>134号</t>
  </si>
  <si>
    <t>四川九州通医药有限公司</t>
  </si>
  <si>
    <t>100mg*8s</t>
  </si>
  <si>
    <t>135号</t>
  </si>
  <si>
    <t>右旋糖酐铁片</t>
  </si>
  <si>
    <t>25mg*60s</t>
  </si>
  <si>
    <t>镁加铝咀嚼片</t>
  </si>
  <si>
    <t>上海上药新亚</t>
  </si>
  <si>
    <t>缩宫素鼻喷雾剂</t>
  </si>
  <si>
    <t>5ml:200单位</t>
  </si>
  <si>
    <t>四川美科</t>
  </si>
  <si>
    <t>肿节风分散片</t>
  </si>
  <si>
    <t>青岛正大海尔</t>
  </si>
  <si>
    <t>江苏仁寿</t>
  </si>
  <si>
    <t>136号</t>
  </si>
  <si>
    <t>广东顺德中立医药有限公司</t>
  </si>
  <si>
    <t>盐酸吡格列酮片</t>
  </si>
  <si>
    <t>15mg*7s</t>
  </si>
  <si>
    <t>注射用盐酸头孢替安</t>
  </si>
  <si>
    <t>137号</t>
  </si>
  <si>
    <t>海口市制药厂</t>
  </si>
  <si>
    <t>复方氯已定含漱液</t>
  </si>
  <si>
    <t>1ml:5000IU</t>
  </si>
  <si>
    <t xml:space="preserve">2mg*20s </t>
  </si>
  <si>
    <t xml:space="preserve">0.1g*12s </t>
  </si>
  <si>
    <t xml:space="preserve">0.35g*36s </t>
  </si>
  <si>
    <t>广东众生</t>
  </si>
  <si>
    <t>克林霉素磷酸酯注射液</t>
  </si>
  <si>
    <t>2ml:0.3g*10支</t>
  </si>
  <si>
    <t>138号</t>
  </si>
  <si>
    <t>500ml:25g:4.5g</t>
  </si>
  <si>
    <t>50ml:2.5g</t>
  </si>
  <si>
    <t>500ml:50g</t>
  </si>
  <si>
    <t>上海上药信谊</t>
  </si>
  <si>
    <t>盐酸戊乙奎醚注射液</t>
  </si>
  <si>
    <t>1ml:1mg</t>
  </si>
  <si>
    <t>SHKB50/40-25/25</t>
  </si>
  <si>
    <t>139号</t>
  </si>
  <si>
    <t>河南省万隆医药有限公司</t>
  </si>
  <si>
    <t>四川佳乐安医药有限公司</t>
  </si>
  <si>
    <t>辣椒碱乳膏</t>
  </si>
  <si>
    <t>长   华</t>
  </si>
  <si>
    <t>四川粤通医药有限公司</t>
  </si>
  <si>
    <t>四川腾龙医药有限责任公司</t>
  </si>
  <si>
    <t>2ml:5mg</t>
  </si>
  <si>
    <t>医用降温贴</t>
  </si>
  <si>
    <t>45mm*125mm</t>
  </si>
  <si>
    <t>140号</t>
  </si>
  <si>
    <t>100mg*10s*2板</t>
  </si>
  <si>
    <t>奥硝唑胶囊</t>
  </si>
  <si>
    <t>250mg*12s</t>
  </si>
  <si>
    <t>四川百利</t>
  </si>
  <si>
    <t>四川中庸</t>
  </si>
  <si>
    <t>成都科欣</t>
  </si>
  <si>
    <t>路路通</t>
  </si>
  <si>
    <t>净制 500g</t>
  </si>
  <si>
    <t>酒制 500g</t>
  </si>
  <si>
    <t>头痛宁胶囊</t>
  </si>
  <si>
    <t>陕西步长</t>
  </si>
  <si>
    <t>三维制霉素栓</t>
  </si>
  <si>
    <t>20万单位*7枚</t>
  </si>
  <si>
    <t>武汉入福</t>
  </si>
  <si>
    <t>独一味胶囊</t>
  </si>
  <si>
    <t>康县独一味</t>
  </si>
  <si>
    <t>0.2g*6s</t>
  </si>
  <si>
    <t>盐酸倍他司汀注射液</t>
  </si>
  <si>
    <t>广东邦民</t>
  </si>
  <si>
    <t>骨肽注射液</t>
  </si>
  <si>
    <t>2ml:10mg*10支</t>
  </si>
  <si>
    <t>莲花清瘟胶囊</t>
  </si>
  <si>
    <t>盐酸普罗帕酮注射液</t>
  </si>
  <si>
    <t>35m:10ml*5支</t>
  </si>
  <si>
    <t>黄体酮注射液</t>
  </si>
  <si>
    <t>0.4g*40s</t>
  </si>
  <si>
    <t>头孢克肟干混悬剂</t>
  </si>
  <si>
    <t>1g:50mg*6袋</t>
  </si>
  <si>
    <t>深圳 健</t>
  </si>
  <si>
    <t>辉瑞</t>
  </si>
  <si>
    <t>双氯芬酸二乙胺乳胶剂</t>
  </si>
  <si>
    <t>20g:0.2g</t>
  </si>
  <si>
    <t>辅酶Q10胶囊</t>
  </si>
  <si>
    <t>10mg*60s</t>
  </si>
  <si>
    <t>成都地奥集团天府药业</t>
  </si>
  <si>
    <t>35mg:10ml*5支</t>
  </si>
  <si>
    <t>奥硝唑阴道栓</t>
  </si>
  <si>
    <t>0.5g*5枚</t>
  </si>
  <si>
    <t>华东医药（西安）博华</t>
  </si>
  <si>
    <t>0.75g*20s</t>
  </si>
  <si>
    <t>碳酸利多卡因注射液</t>
  </si>
  <si>
    <t>5ml:86.5mg</t>
  </si>
  <si>
    <t>平昌县结核病防治所</t>
  </si>
  <si>
    <t>45mm*125mm*3</t>
  </si>
  <si>
    <t>叙永县疾病预防控制中心</t>
  </si>
  <si>
    <t>2号</t>
  </si>
  <si>
    <t>成都瑞元医药有限公司</t>
  </si>
  <si>
    <t>安徽省国泰医药有限公司长江分公司</t>
  </si>
  <si>
    <t>成都平原</t>
  </si>
  <si>
    <t>四川省内江活力药业有限公责任公司</t>
  </si>
  <si>
    <t>天津市奥淇医科医药销售有限公司</t>
  </si>
  <si>
    <t>四川德豪医药有限责任公司</t>
  </si>
  <si>
    <t>四川同春药业有限公司</t>
  </si>
  <si>
    <t>四川省森鸿医药原料有限公司</t>
  </si>
  <si>
    <t>四川华仓药业有限公司</t>
  </si>
  <si>
    <t>成都蜀生堂药业有限公司</t>
  </si>
  <si>
    <t>四川大昕药业有限公司</t>
  </si>
  <si>
    <t>四川神宇医药有限公司</t>
  </si>
  <si>
    <t>云南华晨药业有限公司</t>
  </si>
  <si>
    <t>四川蓝皓药业有限公司</t>
  </si>
  <si>
    <t>四川悦康源通药业有限公司</t>
  </si>
  <si>
    <t>四川合纵医药股份有限公司</t>
  </si>
  <si>
    <t>4月 杂 专</t>
  </si>
  <si>
    <t>四川九丰药业有限公司</t>
  </si>
  <si>
    <t>成都佳瑞康医药有限公司</t>
  </si>
  <si>
    <t>攀枝花市林宏源医药有限公司</t>
  </si>
  <si>
    <t>云南草本堂药业有限公司</t>
  </si>
  <si>
    <t>成都森科制药有限公司</t>
  </si>
  <si>
    <t>广西梧州制药(集团)股份有限公司</t>
  </si>
  <si>
    <t>成都天台山制药有限公司</t>
  </si>
  <si>
    <t>成都倍特药业有限公司</t>
  </si>
  <si>
    <t>四川科伦药业股份有限公司</t>
  </si>
  <si>
    <t>四川科伦药业股份有限公司（仁寿）</t>
  </si>
  <si>
    <t>华润双鹤药业股份有限公司（北京双鹤药业股份有限公司）</t>
  </si>
  <si>
    <t>天津金耀集团湖北天药药业股份有限公司</t>
  </si>
  <si>
    <t>注射用盐酸氨溴</t>
  </si>
  <si>
    <t>山东罗欣药业股份有限公司</t>
  </si>
  <si>
    <t>注射用泮托拉挫钠</t>
  </si>
  <si>
    <t>湖南双成药业股份有限公司</t>
  </si>
  <si>
    <t>海南凯健制药有限公司</t>
  </si>
  <si>
    <t>哈高科白天鹅药业集团有限公司</t>
  </si>
  <si>
    <t>河南英泰医疗科技有限公司</t>
  </si>
  <si>
    <t>1ml:5000抗Xa因子国际单倍</t>
  </si>
  <si>
    <t>贵州景峰注射剂有限公司</t>
  </si>
  <si>
    <t>湖南一格制药有限公司</t>
  </si>
  <si>
    <t>广西隆赋药业有限公司</t>
  </si>
  <si>
    <t>重庆科瑞南海制药有限责任公司</t>
  </si>
  <si>
    <t>芜湖张恒春药业有限公司</t>
  </si>
  <si>
    <t>广州白云山潘高寿药业股份有限公司</t>
  </si>
  <si>
    <t>广州白云山天心制药股份有限公司</t>
  </si>
  <si>
    <t>国药集团三益药业（芜湖）有限公司</t>
  </si>
  <si>
    <t>贵州益康制药有限公司</t>
  </si>
  <si>
    <t>大理药业股份有限公司</t>
  </si>
  <si>
    <t>0.5g*30片</t>
  </si>
  <si>
    <t>悦康药业股份有限公司</t>
  </si>
  <si>
    <t>四川依科制药有限公司</t>
  </si>
  <si>
    <t>亚宝药业集团股份有限公司</t>
  </si>
  <si>
    <t>辅仁药业集团有限公司</t>
  </si>
  <si>
    <t>马应龙药业集团股份有限公司</t>
  </si>
  <si>
    <t>云南白药集团股份有限公司</t>
  </si>
  <si>
    <t>浙江亚太药业股份有限公司</t>
  </si>
  <si>
    <t>贵州百灵企业集团制药股份有限公司</t>
  </si>
  <si>
    <t>湖北天药药业股份有限公司</t>
  </si>
  <si>
    <t>湖南五洲通药业有限公司</t>
  </si>
  <si>
    <t>悦康药业集团有限公司</t>
  </si>
  <si>
    <t>华北制药股份有限公司</t>
  </si>
  <si>
    <t>四川美大康药业股份有限公司</t>
  </si>
  <si>
    <t>河北元森制药有限公司</t>
  </si>
  <si>
    <t>山西亚宝药业集团股份有限公司</t>
  </si>
  <si>
    <t>上海勃林格殷格翰药业有限公司</t>
  </si>
  <si>
    <t>辉瑞制药有限公司</t>
  </si>
  <si>
    <t>湖南千金湘江药业股份有限公司</t>
  </si>
  <si>
    <t>四川美大康华康药业有限公司</t>
  </si>
  <si>
    <t>昆明南疆制药有限公司</t>
  </si>
  <si>
    <t>贵州飞云岭药业股份有限公司</t>
  </si>
  <si>
    <t>2.0mg*30片</t>
  </si>
  <si>
    <t>德国Boehringer Ingelheim Pharma GmbH &amp; Co.KG</t>
  </si>
  <si>
    <t>上海现代制药股份有限公司</t>
  </si>
  <si>
    <t>华中药业股份有限公司</t>
  </si>
  <si>
    <t>沙美特罗替卡松粉吸入剂（舒利</t>
  </si>
  <si>
    <t>广东岭南制药有限公司</t>
  </si>
  <si>
    <t>北京北大维信生物科技</t>
  </si>
  <si>
    <t>广州白云山制药</t>
  </si>
  <si>
    <t xml:space="preserve">奥美拉唑肠溶胶囊 </t>
  </si>
  <si>
    <t xml:space="preserve">   糊剂</t>
  </si>
  <si>
    <t>3M爱 免洗外科洗手液</t>
  </si>
  <si>
    <t>安徽环</t>
  </si>
  <si>
    <t>1ml:5000抗Xa因子国际</t>
  </si>
  <si>
    <t>注射用甘草酸二胺</t>
  </si>
  <si>
    <t xml:space="preserve">   珍宝</t>
  </si>
  <si>
    <t>注射用盐酸倍他 汀</t>
  </si>
  <si>
    <t>富马酸奎硫平片</t>
  </si>
  <si>
    <t>四川科伦新光医药有限公司</t>
  </si>
  <si>
    <t>0.85g*24粒</t>
  </si>
  <si>
    <t>四川科伦药业</t>
  </si>
  <si>
    <t>0.85*27粒</t>
  </si>
  <si>
    <t>成都倍特药业</t>
  </si>
  <si>
    <t>0.1*6片</t>
  </si>
  <si>
    <t>0.85g*36粒</t>
  </si>
  <si>
    <t>出库单多</t>
  </si>
  <si>
    <t>芜湖金禾医药有限公司</t>
  </si>
  <si>
    <t>湖北康欣医药有限公司</t>
  </si>
  <si>
    <t>成都平原药业</t>
  </si>
  <si>
    <t>达州市谕林药业有限公司</t>
  </si>
  <si>
    <t>四川省仁祥药业有限公司</t>
  </si>
  <si>
    <t>四川司罗德医药有限责任公司</t>
  </si>
  <si>
    <t>福州市仓山区杨氏大药房</t>
  </si>
  <si>
    <t>彭州市新都区人民医院</t>
  </si>
  <si>
    <t>1ml:100IU</t>
  </si>
  <si>
    <t>氨酚曲马多片</t>
  </si>
  <si>
    <t>325mg/37.5mg*10片</t>
  </si>
  <si>
    <t>辅酶A100单位</t>
  </si>
  <si>
    <t>口服补盐液Ⅲ</t>
  </si>
  <si>
    <t>注射用盐酸甲氯芬酯</t>
  </si>
  <si>
    <t>0.3g*12粒*3板</t>
  </si>
  <si>
    <t>1ml:4ug</t>
  </si>
  <si>
    <t>阿西莫司胶囊</t>
  </si>
  <si>
    <t>0.25g*16粒</t>
  </si>
  <si>
    <t>右旋糖酐40葡萄糖注射液</t>
  </si>
  <si>
    <t>山西晋新双鹤药业有限责任公司</t>
  </si>
  <si>
    <t>100mg*100片</t>
  </si>
  <si>
    <t>湖北华中药业有限公司</t>
  </si>
  <si>
    <t>三磷酸腺苷二钠片（ATP）</t>
  </si>
  <si>
    <t>20mg*24片</t>
  </si>
  <si>
    <t>广西浦北制药厂</t>
  </si>
  <si>
    <t>海南通用三洋药业有限公司</t>
  </si>
  <si>
    <t>10mg*100片</t>
  </si>
  <si>
    <t>酚氨咖敏片（克感敏片）</t>
  </si>
  <si>
    <t>1000片</t>
  </si>
  <si>
    <t>华东医药（西安）博华制药有限责任公司</t>
  </si>
  <si>
    <t>济南利民制药有限责任公司</t>
  </si>
  <si>
    <t>15克*10袋</t>
  </si>
  <si>
    <t>广西正堂药业有限责任公司</t>
  </si>
  <si>
    <t>0.1g*20片</t>
  </si>
  <si>
    <t>海南普利制药有限公司</t>
  </si>
  <si>
    <t>0.5g*36片</t>
  </si>
  <si>
    <t>四川健能制药有限公司</t>
  </si>
  <si>
    <t>10mg*7粒</t>
  </si>
  <si>
    <t>河南天方药业股份有限公司</t>
  </si>
  <si>
    <t>120mg*15粒*2板</t>
  </si>
  <si>
    <t>大连天宇奥森制药有限公司</t>
  </si>
  <si>
    <t>盐酸酚苄明片</t>
  </si>
  <si>
    <t>10mg*24片</t>
  </si>
  <si>
    <t>三九企业集团鞍山九天制药厂</t>
  </si>
  <si>
    <t>上海华源安徽锦辉制药有限公司</t>
  </si>
  <si>
    <t>广东南国药业有限公司</t>
  </si>
  <si>
    <t>1.74g*8粒</t>
  </si>
  <si>
    <t>海南碧凯药业有限公司</t>
  </si>
  <si>
    <t>东北制药集团公司沈阳第一制药有限公司</t>
  </si>
  <si>
    <t>盐酸钙胶囊</t>
  </si>
  <si>
    <t>0.6g*12粒</t>
  </si>
  <si>
    <t>昆明邦宇制药有限公司</t>
  </si>
  <si>
    <t>盐酸倍他司汀片</t>
  </si>
  <si>
    <t>4mg*100片</t>
  </si>
  <si>
    <t>新乡恒久远药业有限公司</t>
  </si>
  <si>
    <t>广州白云山制药股份有限公司</t>
  </si>
  <si>
    <t>100ml：0.5g</t>
  </si>
  <si>
    <t>地奥集团成都药业股份有限公司</t>
  </si>
  <si>
    <t>国药集团容生制药有限公司（天津药业焦作有限公司）</t>
  </si>
  <si>
    <t>天津市生物化学制药有限公司</t>
  </si>
  <si>
    <t>四川国瑞药业有限公司</t>
  </si>
  <si>
    <t>10ml:30mg*1支</t>
  </si>
  <si>
    <t>黑龙江中桂制药有限公司</t>
  </si>
  <si>
    <t>0.15g*30粒</t>
  </si>
  <si>
    <t>北大医药股份有限公司</t>
  </si>
  <si>
    <t>0.25g*24片</t>
  </si>
  <si>
    <t>山西同达药业有限公司</t>
  </si>
  <si>
    <t>四川省通园制药有限公司</t>
  </si>
  <si>
    <t>吲哚美辛栓（消炎痛栓）</t>
  </si>
  <si>
    <t>0.1g*5粒*2板</t>
  </si>
  <si>
    <t>湖北东信药业有限公司</t>
  </si>
  <si>
    <t>上海运佳黄浦制药有限公司</t>
  </si>
  <si>
    <t>2mg*20片</t>
  </si>
  <si>
    <t>重庆康刻尔制药有限公司</t>
  </si>
  <si>
    <t>重庆东方药业股份有限公司</t>
  </si>
  <si>
    <t>250ml：10.65g</t>
  </si>
  <si>
    <t>宜昌三峡制药有限公司</t>
  </si>
  <si>
    <t>0.25g*36片</t>
  </si>
  <si>
    <t>山西亚宝药业有限股份公司</t>
  </si>
  <si>
    <t>注射用泮拖拉唑钠</t>
  </si>
  <si>
    <t>上海华源长富药业集团连德制药有限公司</t>
  </si>
  <si>
    <t>注射用维生素C</t>
  </si>
  <si>
    <t>山西振东泰盛制药有限公司</t>
  </si>
  <si>
    <t>遂成药业股份有限公司</t>
  </si>
  <si>
    <t>四川光大制药有限公司</t>
  </si>
  <si>
    <t>北京长城制药厂</t>
  </si>
  <si>
    <t>浙江仙琚制药股份有限公司</t>
  </si>
  <si>
    <t>四川绵阳一康制药有限公司</t>
  </si>
  <si>
    <t>华润双鹤药业股份有限公司</t>
  </si>
  <si>
    <t>2ml：8万单位*10支</t>
  </si>
  <si>
    <t>哈尔滨珍宝岛制药有限公司</t>
  </si>
  <si>
    <t>四川菲德力制药有限公司</t>
  </si>
  <si>
    <t>广西济民制药厂</t>
  </si>
  <si>
    <t>10mg*10片</t>
  </si>
  <si>
    <t>河北万岁药业有限公司</t>
  </si>
  <si>
    <t>湖北诺得胜制药有限公司</t>
  </si>
  <si>
    <t>6片*18包</t>
  </si>
  <si>
    <t>云南白药集团无锡药业有限公司</t>
  </si>
  <si>
    <t>四川川大华西药业股份有限公司</t>
  </si>
  <si>
    <t>0.1mg*200揿</t>
  </si>
  <si>
    <t>潍坊中狮制药有限公司</t>
  </si>
  <si>
    <t>上海玉瑞生物科技（安阳）药业有限公司</t>
  </si>
  <si>
    <t>250ml：25g:12.5g</t>
  </si>
  <si>
    <t>昆明振华制药厂有限公司</t>
  </si>
  <si>
    <t>重庆科瑞制药有限责任公司（原重庆制药七厂）</t>
  </si>
  <si>
    <t>250g*24粒</t>
  </si>
  <si>
    <t>四川百利药业有限责任公司</t>
  </si>
  <si>
    <t>0.5mg*12片*2板</t>
  </si>
  <si>
    <t>海南斯达制药有限公司</t>
  </si>
  <si>
    <t>四川锡成药业有限公司</t>
  </si>
  <si>
    <t>30mg*100片</t>
  </si>
  <si>
    <t>成都市湔江制药厂</t>
  </si>
  <si>
    <t>上海通用药业股份有限公司</t>
  </si>
  <si>
    <t>湖北天圣康迪制药有限公司</t>
  </si>
  <si>
    <t>亚硫酸氢钠甲萘醌注射液</t>
  </si>
  <si>
    <t>1ml:4mg*10支</t>
  </si>
  <si>
    <t>氯化钾缓释片（补达秀）</t>
  </si>
  <si>
    <t>广州迈特兴华制药厂有限公司</t>
  </si>
  <si>
    <t>0.3g*90片</t>
  </si>
  <si>
    <t>青岛国风药业股份有限公司</t>
  </si>
  <si>
    <t>0.3g*10粒*2板</t>
  </si>
  <si>
    <t>广州柏赛罗药业有限公司</t>
  </si>
  <si>
    <t>陕西博森生物制药股份集团有限公司</t>
  </si>
  <si>
    <t>0.1g*12粒</t>
  </si>
  <si>
    <t>海南惠普森医药生物技术有限公司</t>
  </si>
  <si>
    <t>丙酸倍氯米松鼻气雾剂</t>
  </si>
  <si>
    <t>50ug*200揿</t>
  </si>
  <si>
    <t>山东京卫制药有限公司</t>
  </si>
  <si>
    <t>湖北科伦药业有限公司</t>
  </si>
  <si>
    <t>0.24g*20粒</t>
  </si>
  <si>
    <t>浙江诚意药业有限公司</t>
  </si>
  <si>
    <t>丹东医创药业有限责任公司</t>
  </si>
  <si>
    <t>甘肃陇神戎发制药有限公司</t>
  </si>
  <si>
    <t>福建天泉药业股份有限公司</t>
  </si>
  <si>
    <t>维生素k1注射液</t>
  </si>
  <si>
    <t>1g：5ml*5z支</t>
  </si>
  <si>
    <t>10ml:119  2mg</t>
  </si>
  <si>
    <t>0.46g*60片</t>
  </si>
  <si>
    <t>浙江医药股份有限公司新昌制药厂</t>
  </si>
  <si>
    <t>上海现代哈森（商丘）药业股份有限公司</t>
  </si>
  <si>
    <t>0.5g*60片</t>
  </si>
  <si>
    <t>安徽新陇海药业有限公司</t>
  </si>
  <si>
    <t>口服葡萄糖</t>
  </si>
  <si>
    <t>江西红星药业有限公司</t>
  </si>
  <si>
    <t>108片</t>
  </si>
  <si>
    <t>株洲千金药业股份有限公司</t>
  </si>
  <si>
    <t>0.3g*24粒</t>
  </si>
  <si>
    <t>盐酸消旋山茛菪碱注射液</t>
  </si>
  <si>
    <t>杭州民生药业有限公司</t>
  </si>
  <si>
    <t>冠心丹参滴丸</t>
  </si>
  <si>
    <t>0.04g*150粒</t>
  </si>
  <si>
    <t>中发实业集团业锐药业有限公司</t>
  </si>
  <si>
    <t>黄芪注射液（静滴）</t>
  </si>
  <si>
    <t>神威药业有限公司</t>
  </si>
  <si>
    <t>复方氢氧化铝片</t>
  </si>
  <si>
    <t>广西南宁百会药业集团有限公司</t>
  </si>
  <si>
    <t>注射液卡洛磺钠</t>
  </si>
  <si>
    <t>福安药业集团庆余堂制药有限公司</t>
  </si>
  <si>
    <t>注射用胸腺五肽</t>
  </si>
  <si>
    <t>上海信谊药厂有限公司</t>
  </si>
  <si>
    <t>1ml:0.1g*10支</t>
  </si>
  <si>
    <t>复方氨基酸注射液（18AA-VII）</t>
  </si>
  <si>
    <t>200ml：20.65g</t>
  </si>
  <si>
    <t>辽宁海思科制药有限公司</t>
  </si>
  <si>
    <t>头孢克洛分散片</t>
  </si>
  <si>
    <t>0.125g*18片</t>
  </si>
  <si>
    <t>5ml：125mg</t>
  </si>
  <si>
    <t>500ml：50g</t>
  </si>
  <si>
    <t>四川琦云药业有限责任公司</t>
  </si>
  <si>
    <t>5mg*100片</t>
  </si>
  <si>
    <t>江苏亚邦爱普森药业有限公司</t>
  </si>
  <si>
    <t>复方酮康唑软膏</t>
  </si>
  <si>
    <t>昆明滨灴药业有限公司</t>
  </si>
  <si>
    <t>天方药业有限公司</t>
  </si>
  <si>
    <t>100ml：20mg</t>
  </si>
  <si>
    <t>10ml：0.25g*5支</t>
  </si>
  <si>
    <t>天津金耀药业有限公司</t>
  </si>
  <si>
    <t>四川美大康华康药业股份有限公司</t>
  </si>
  <si>
    <t>6.5cm*10cm</t>
  </si>
  <si>
    <t>复方乙酰水杨酸片</t>
  </si>
  <si>
    <t>远大医药（中国）有限公司</t>
  </si>
  <si>
    <t>12克*20袋</t>
  </si>
  <si>
    <t>重酒石酸去甲肾上腺素注射液</t>
  </si>
  <si>
    <t>1ml：5mg*10支</t>
  </si>
  <si>
    <t>贞芪扶正颗粒（无糖型）</t>
  </si>
  <si>
    <t>修正药业集团股份有限公司</t>
  </si>
  <si>
    <t>0.38g*60粒</t>
  </si>
  <si>
    <t>四川金辉药业有限公司</t>
  </si>
  <si>
    <t>四川华新制药有限公司</t>
  </si>
  <si>
    <t>卡婆母凝胶（CBM-I型）</t>
  </si>
  <si>
    <t>3g*2支</t>
  </si>
  <si>
    <t>彭州市九尺镇卫生院</t>
  </si>
  <si>
    <t>昆明赛诺制药有限公司</t>
  </si>
  <si>
    <t>0.25g*60片</t>
  </si>
  <si>
    <t>石家庄市华新药业有限公司</t>
  </si>
  <si>
    <t>100mg*48粒</t>
  </si>
  <si>
    <t>黑龙江江世药业有限公司</t>
  </si>
  <si>
    <t>牛黄降压胶囊</t>
  </si>
  <si>
    <t>0.4g*20粒</t>
  </si>
  <si>
    <t>河北世济唐威有有限公司</t>
  </si>
  <si>
    <t>50mg*30粒</t>
  </si>
  <si>
    <t>四川绿叶宝光药业股份有限公司</t>
  </si>
  <si>
    <t>80mg*7片</t>
  </si>
  <si>
    <t>桂林华信制药有限公司</t>
  </si>
  <si>
    <t>250ml：0.5g</t>
  </si>
  <si>
    <t>格列齐特缓释片</t>
  </si>
  <si>
    <t>30mg*30片</t>
  </si>
  <si>
    <t>10.1mg</t>
  </si>
  <si>
    <t>0.5g*2片</t>
  </si>
  <si>
    <t>蒙脱石混悬液</t>
  </si>
  <si>
    <t>90ml:9g</t>
  </si>
  <si>
    <t>妥布霉素地塞米松滴眼液</t>
  </si>
  <si>
    <t>5ml:15mg:5mg</t>
  </si>
  <si>
    <t>虎力散片</t>
  </si>
  <si>
    <t>0.38g*12片</t>
  </si>
  <si>
    <t>药品一批</t>
  </si>
  <si>
    <t>申报表数</t>
  </si>
  <si>
    <t>供应商</t>
  </si>
  <si>
    <t>购进总价</t>
  </si>
  <si>
    <t>购进单价</t>
  </si>
  <si>
    <t>四川金仁医药集团有限公司</t>
  </si>
  <si>
    <t>四川南药川江医药有限公司</t>
  </si>
  <si>
    <t>上药控股四川有限公司</t>
  </si>
  <si>
    <t>成都广药新汇源医药有限公司</t>
  </si>
  <si>
    <t>四川省蓉康鑫医药器械有限公司</t>
  </si>
  <si>
    <t>成都市圣嘉医药有限公司</t>
  </si>
  <si>
    <t>四川科盟医药贸易有限公司</t>
  </si>
  <si>
    <t>广东合鑫医药有限公司</t>
  </si>
  <si>
    <t>成都中新药业有限公司</t>
  </si>
  <si>
    <t>四川本草堂药业有限公司</t>
  </si>
  <si>
    <t>四川九华益生医药有限公司</t>
  </si>
  <si>
    <t>成都肖集翰药业有限责任公司</t>
  </si>
  <si>
    <t>盐酸溴已新葡萄糖注射液</t>
  </si>
  <si>
    <t>四川天药医药有限公司</t>
  </si>
  <si>
    <t>四川泰华堂医药保健品有限公司</t>
  </si>
  <si>
    <t>四川省银丹药品有限责任公司</t>
  </si>
  <si>
    <t>四川华鼎医药有限公司</t>
  </si>
  <si>
    <t>四川省瑞海医药有限公司</t>
  </si>
  <si>
    <t>成都拓创医药有限公司</t>
  </si>
  <si>
    <t>江西青峰药业有限公司</t>
  </si>
  <si>
    <t>中国大冢制药有限公司</t>
  </si>
  <si>
    <t>四川瑞达医药有限公司</t>
  </si>
  <si>
    <t>四川天丰医药有限公司</t>
  </si>
  <si>
    <t>成都一零一医药有限公司</t>
  </si>
  <si>
    <t>沈阳双鼎制药有限公司</t>
  </si>
  <si>
    <t>成都美迪森药业有限公司</t>
  </si>
  <si>
    <t>成都春晟药业有限公司</t>
  </si>
  <si>
    <t>四川合升创展医药有限责任公司</t>
  </si>
  <si>
    <t>四川省医药集团盛通药业股份有限公司</t>
  </si>
  <si>
    <t>四川正鑫药业有限公司</t>
  </si>
  <si>
    <t>成都金百裕医药有限责任公司</t>
  </si>
  <si>
    <t>邛崃天银制药有限公司</t>
  </si>
  <si>
    <t>成都维信电子科大新技术有限公司</t>
  </si>
  <si>
    <t>四川广和药业有限责任公司</t>
  </si>
  <si>
    <t>四川佰草合医药有限公司</t>
  </si>
  <si>
    <t>四川顺天生物医药有限公司</t>
  </si>
  <si>
    <t>贵阳新天药业股份有限公司</t>
  </si>
  <si>
    <t>成都康美药业有限公司</t>
  </si>
  <si>
    <t>四川欣吉利医药有限责任公司</t>
  </si>
  <si>
    <t>四川阳光润禾药业有限公司</t>
  </si>
  <si>
    <t>四川蜀瀚药业有限公司</t>
  </si>
  <si>
    <t>秦皇岛市山海关药业有限责任公司</t>
  </si>
  <si>
    <t>四川星银长新药业有限公司</t>
  </si>
  <si>
    <t>四川南格尔生物科技有限公司</t>
  </si>
  <si>
    <t>血液保存液(I)</t>
  </si>
  <si>
    <t>南京正科医药股份有限公司</t>
  </si>
  <si>
    <t>成都稳健利康医疗用品有限公司</t>
  </si>
  <si>
    <t>成都市新津事丰医疗器械有限公司</t>
  </si>
  <si>
    <t>成都福晓医疗器械有限公司</t>
  </si>
  <si>
    <t>四川一众药业有限公司</t>
  </si>
  <si>
    <t>成都裕康医疗设备有限公司</t>
  </si>
  <si>
    <t>成都市康力贸易有限责任公司</t>
  </si>
  <si>
    <t>上海医菱医疗器械销售有限公司</t>
  </si>
  <si>
    <t>四川腾势科技有限公司</t>
  </si>
  <si>
    <t>成都川康医疗器械有限公司</t>
  </si>
  <si>
    <t>132℃压力蒸汽灭菌化学指示卡</t>
  </si>
  <si>
    <t>成都市华粤医疗器械贸易有限公司</t>
  </si>
  <si>
    <t>飘安控股（河南）有限公司</t>
  </si>
  <si>
    <t>四川瑞特领域科贸有限公司</t>
  </si>
  <si>
    <t>四川道盛商贸有限公司</t>
  </si>
  <si>
    <t>成都市兴科医疗器械有限公司</t>
  </si>
  <si>
    <t>四川励图医疗器械有限公司</t>
  </si>
  <si>
    <t>成都鲁沃夫科技有限公司</t>
  </si>
  <si>
    <t>成都伊红科技有限公司</t>
  </si>
  <si>
    <t>成都云帆医疗器械厂</t>
  </si>
  <si>
    <t>湛江市事达实业有限公司</t>
  </si>
  <si>
    <t>常州生物医学工程有限公司</t>
  </si>
  <si>
    <t>西安正浩生物制药有限公司</t>
  </si>
  <si>
    <t>四川迪康医药贸易有限公司</t>
  </si>
  <si>
    <t>广东颐生堂生物医药科技有限公司</t>
  </si>
  <si>
    <t>陕西御隆药业有限责任公司</t>
  </si>
  <si>
    <t>四川创健医药贸易有限公司</t>
  </si>
  <si>
    <t>浙江仙居制药销售有限公司</t>
  </si>
  <si>
    <t>成都利尔药业有限公司</t>
  </si>
  <si>
    <t>四川康达欣医药有限公司</t>
  </si>
  <si>
    <t>四川省国嘉医药科技有限责任公司</t>
  </si>
  <si>
    <t>深圳市康哲药业有限公司</t>
  </si>
  <si>
    <t>四川省迦信药业有限公司</t>
  </si>
  <si>
    <t>德国Takeda</t>
  </si>
  <si>
    <t>南京巨鲨显示科技有限公司</t>
  </si>
  <si>
    <t>宁夏康亚药业股份有限公司</t>
  </si>
  <si>
    <t>江西国大药业有限公司</t>
  </si>
  <si>
    <t>四川德音医药有限公司</t>
  </si>
  <si>
    <t>重庆医药集团四川医药有限公司</t>
  </si>
  <si>
    <t>国药集团西南医药有限公司</t>
  </si>
  <si>
    <t>湖北瑞泽医药有限公司</t>
  </si>
  <si>
    <t>武安市广汇医药有限公司</t>
  </si>
  <si>
    <t>四川金东药业（集团）有限公司</t>
  </si>
  <si>
    <t>四川大众医药有限公司</t>
  </si>
  <si>
    <t>四川众善药业有限公司</t>
  </si>
  <si>
    <t>四川科泽药业有限公司</t>
  </si>
  <si>
    <t>内蒙古大唐药业股份有限公司</t>
  </si>
  <si>
    <t>四川华天科技实业有限公司</t>
  </si>
  <si>
    <t>四川隆森医药有限责任公司</t>
  </si>
  <si>
    <t>贵州三力制药股份有限公司</t>
  </si>
  <si>
    <t>康德乐（四川）医药有限公司</t>
  </si>
  <si>
    <t>海南女娲新特药有限公司</t>
  </si>
  <si>
    <t>阿莫西林克拉维酸钾胶囊(4:1)</t>
  </si>
  <si>
    <t>四川志康药业有限公司</t>
  </si>
  <si>
    <t>吉林省合力益康医药有限责任公司</t>
  </si>
  <si>
    <t>四川人福医药有限公司</t>
  </si>
  <si>
    <t>四川一片天医药有限公司</t>
  </si>
  <si>
    <t>四川铭维医药有限公司</t>
  </si>
  <si>
    <t>成都科元医药有限公司</t>
  </si>
  <si>
    <t>江苏万高药业股份有限公司</t>
  </si>
  <si>
    <t>无锡市舒康医疗器械有限公司</t>
  </si>
  <si>
    <t>北京天衡药物研究院南阳天衡制药厂</t>
  </si>
  <si>
    <t>四川省杏杰医药有限公司</t>
  </si>
  <si>
    <t>四川健生堂医药有限公司</t>
  </si>
  <si>
    <t>四川德和医药有限责任公司</t>
  </si>
  <si>
    <t>四川奥邦医药贸易有限公司</t>
  </si>
  <si>
    <t>国药集团成都信立邦生物制药有限公司</t>
  </si>
  <si>
    <t>杭州苏泊尔南洋药业有限公司</t>
  </si>
  <si>
    <t>河北顺康医药有限公司</t>
  </si>
  <si>
    <t>四川艾鑫科技有限公司</t>
  </si>
  <si>
    <t>北京鑫悦琦科贸有限责任公司</t>
  </si>
  <si>
    <t>成都康健泰科技有限公司</t>
  </si>
  <si>
    <t>复方磷酸可待因口服溶液</t>
  </si>
  <si>
    <t>云南昊邦制药有限公司</t>
  </si>
  <si>
    <t>眉山容合医药有限公司</t>
  </si>
  <si>
    <t>陕西康惠制药股份有限公司</t>
  </si>
  <si>
    <t>贵州金玖生物技术有限公司</t>
  </si>
  <si>
    <t>成都顺发消洗科技有限公司</t>
  </si>
  <si>
    <t>西安药材贸易中心有限公司</t>
  </si>
  <si>
    <t>成都鹭燕广福药业有限公司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</si>
</sst>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#,##0.00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name val="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2"/>
      <color rgb="FFFF0000"/>
      <name val="宋体"/>
      <charset val="134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30" borderId="12" applyNumberFormat="0" applyAlignment="0" applyProtection="0">
      <alignment vertical="center"/>
    </xf>
    <xf numFmtId="0" fontId="26" fillId="30" borderId="10" applyNumberFormat="0" applyAlignment="0" applyProtection="0">
      <alignment vertical="center"/>
    </xf>
    <xf numFmtId="0" fontId="18" fillId="35" borderId="13" applyNumberForma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left" vertical="center" wrapText="1"/>
    </xf>
    <xf numFmtId="0" fontId="0" fillId="0" borderId="0" xfId="0" applyNumberFormat="1" applyFont="1" applyFill="1" applyAlignment="1">
      <alignment horizontal="center" vertical="center"/>
    </xf>
    <xf numFmtId="43" fontId="0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43" fontId="1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center" vertical="center" wrapText="1"/>
    </xf>
    <xf numFmtId="43" fontId="0" fillId="3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43" fontId="0" fillId="0" borderId="0" xfId="0" applyNumberFormat="1" applyFont="1" applyAlignment="1">
      <alignment horizontal="center" vertical="center"/>
    </xf>
    <xf numFmtId="0" fontId="0" fillId="4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center" vertical="center" wrapText="1"/>
    </xf>
    <xf numFmtId="43" fontId="0" fillId="4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left" vertical="center" wrapText="1"/>
    </xf>
    <xf numFmtId="0" fontId="0" fillId="6" borderId="0" xfId="0" applyFont="1" applyFill="1" applyAlignment="1">
      <alignment horizontal="left" vertical="center" wrapText="1"/>
    </xf>
    <xf numFmtId="0" fontId="0" fillId="6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/>
    </xf>
    <xf numFmtId="43" fontId="0" fillId="6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43" fontId="0" fillId="5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/>
    </xf>
    <xf numFmtId="43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43" fontId="2" fillId="0" borderId="0" xfId="0" applyNumberFormat="1" applyFont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43" fontId="0" fillId="0" borderId="0" xfId="0" applyNumberFormat="1" applyFill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8" borderId="0" xfId="0" applyFont="1" applyFill="1" applyAlignment="1">
      <alignment horizontal="left" vertical="center" wrapText="1"/>
    </xf>
    <xf numFmtId="43" fontId="2" fillId="8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9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58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43" fontId="2" fillId="10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left" vertical="center" wrapText="1"/>
    </xf>
    <xf numFmtId="0" fontId="2" fillId="9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176" fontId="4" fillId="0" borderId="0" xfId="0" applyNumberFormat="1" applyFont="1" applyFill="1" applyBorder="1" applyAlignment="1">
      <alignment vertical="center"/>
    </xf>
    <xf numFmtId="176" fontId="5" fillId="0" borderId="0" xfId="0" applyNumberFormat="1" applyFont="1" applyFill="1" applyBorder="1" applyAlignment="1">
      <alignment horizontal="center" vertical="center"/>
    </xf>
    <xf numFmtId="0" fontId="6" fillId="9" borderId="0" xfId="0" applyFont="1" applyFill="1" applyBorder="1" applyAlignment="1">
      <alignment vertical="center"/>
    </xf>
    <xf numFmtId="43" fontId="2" fillId="9" borderId="0" xfId="0" applyNumberFormat="1" applyFont="1" applyFill="1" applyAlignment="1">
      <alignment horizontal="center" vertical="center"/>
    </xf>
    <xf numFmtId="43" fontId="4" fillId="0" borderId="0" xfId="0" applyNumberFormat="1" applyFont="1" applyFill="1" applyBorder="1" applyAlignment="1">
      <alignment vertical="center"/>
    </xf>
    <xf numFmtId="43" fontId="4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4" fillId="11" borderId="0" xfId="0" applyFont="1" applyFill="1" applyBorder="1" applyAlignment="1">
      <alignment vertical="center"/>
    </xf>
    <xf numFmtId="176" fontId="4" fillId="11" borderId="0" xfId="0" applyNumberFormat="1" applyFont="1" applyFill="1" applyBorder="1" applyAlignment="1">
      <alignment vertical="center"/>
    </xf>
    <xf numFmtId="176" fontId="5" fillId="11" borderId="0" xfId="0" applyNumberFormat="1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>
      <alignment vertical="center"/>
    </xf>
    <xf numFmtId="43" fontId="2" fillId="12" borderId="4" xfId="0" applyNumberFormat="1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43" fontId="2" fillId="13" borderId="0" xfId="0" applyNumberFormat="1" applyFont="1" applyFill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76" fontId="4" fillId="0" borderId="0" xfId="0" applyNumberFormat="1" applyFont="1">
      <alignment vertical="center"/>
    </xf>
    <xf numFmtId="0" fontId="2" fillId="14" borderId="0" xfId="0" applyFont="1" applyFill="1" applyBorder="1" applyAlignment="1">
      <alignment vertical="center" wrapText="1"/>
    </xf>
    <xf numFmtId="0" fontId="2" fillId="15" borderId="0" xfId="0" applyFont="1" applyFill="1" applyAlignment="1">
      <alignment vertical="center" wrapText="1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176" fontId="4" fillId="0" borderId="0" xfId="0" applyNumberFormat="1" applyFont="1" applyFill="1">
      <alignment vertical="center"/>
    </xf>
    <xf numFmtId="0" fontId="4" fillId="16" borderId="0" xfId="0" applyFont="1" applyFill="1">
      <alignment vertical="center"/>
    </xf>
    <xf numFmtId="176" fontId="4" fillId="0" borderId="0" xfId="0" applyNumberFormat="1" applyFont="1" applyFill="1" applyAlignment="1">
      <alignment horizontal="center" vertical="center"/>
    </xf>
    <xf numFmtId="176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left" vertical="center" wrapText="1"/>
    </xf>
    <xf numFmtId="0" fontId="2" fillId="17" borderId="0" xfId="0" applyFont="1" applyFill="1" applyAlignment="1">
      <alignment horizontal="center" vertical="center" wrapText="1"/>
    </xf>
    <xf numFmtId="57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43" fontId="2" fillId="4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43" fontId="2" fillId="6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43" fontId="2" fillId="18" borderId="0" xfId="0" applyNumberFormat="1" applyFont="1" applyFill="1" applyAlignment="1">
      <alignment horizontal="center" vertical="center"/>
    </xf>
    <xf numFmtId="57" fontId="2" fillId="5" borderId="0" xfId="0" applyNumberFormat="1" applyFont="1" applyFill="1" applyAlignment="1">
      <alignment horizontal="center" vertical="center"/>
    </xf>
    <xf numFmtId="43" fontId="2" fillId="5" borderId="0" xfId="0" applyNumberFormat="1" applyFont="1" applyFill="1" applyAlignment="1">
      <alignment horizontal="center" vertical="center"/>
    </xf>
    <xf numFmtId="57" fontId="2" fillId="12" borderId="0" xfId="0" applyNumberFormat="1" applyFont="1" applyFill="1" applyAlignment="1">
      <alignment horizontal="center" vertical="center"/>
    </xf>
    <xf numFmtId="0" fontId="2" fillId="12" borderId="0" xfId="0" applyFont="1" applyFill="1" applyAlignment="1">
      <alignment horizontal="left" vertical="center" wrapText="1"/>
    </xf>
    <xf numFmtId="0" fontId="2" fillId="12" borderId="0" xfId="0" applyFont="1" applyFill="1" applyAlignment="1">
      <alignment horizontal="center" vertical="center" wrapText="1"/>
    </xf>
    <xf numFmtId="43" fontId="2" fillId="12" borderId="0" xfId="0" applyNumberFormat="1" applyFont="1" applyFill="1" applyAlignment="1">
      <alignment horizontal="center" vertical="center"/>
    </xf>
    <xf numFmtId="43" fontId="2" fillId="11" borderId="0" xfId="0" applyNumberFormat="1" applyFont="1" applyFill="1" applyAlignment="1">
      <alignment horizontal="center" vertical="center"/>
    </xf>
    <xf numFmtId="57" fontId="2" fillId="11" borderId="0" xfId="0" applyNumberFormat="1" applyFont="1" applyFill="1" applyAlignment="1">
      <alignment horizontal="center" vertical="center"/>
    </xf>
    <xf numFmtId="0" fontId="2" fillId="11" borderId="0" xfId="0" applyFont="1" applyFill="1" applyAlignment="1">
      <alignment horizontal="left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vertical="center"/>
    </xf>
    <xf numFmtId="0" fontId="2" fillId="18" borderId="0" xfId="0" applyFont="1" applyFill="1" applyAlignment="1">
      <alignment horizontal="center" vertical="center"/>
    </xf>
    <xf numFmtId="43" fontId="2" fillId="3" borderId="0" xfId="0" applyNumberFormat="1" applyFont="1" applyFill="1" applyAlignment="1">
      <alignment horizontal="center" vertical="center"/>
    </xf>
    <xf numFmtId="43" fontId="2" fillId="19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D6003"/>
  <sheetViews>
    <sheetView workbookViewId="0">
      <pane ySplit="1" topLeftCell="A5991" activePane="bottomLeft" state="frozen"/>
      <selection/>
      <selection pane="bottomLeft" activeCell="A5980" sqref="$A5980:$XFD5995"/>
    </sheetView>
  </sheetViews>
  <sheetFormatPr defaultColWidth="4.75" defaultRowHeight="27" customHeight="1"/>
  <cols>
    <col min="1" max="1" width="8.125" style="36" customWidth="1"/>
    <col min="2" max="2" width="14" style="42" customWidth="1"/>
    <col min="3" max="3" width="17.625" style="42" customWidth="1"/>
    <col min="4" max="4" width="15.375" style="43" customWidth="1"/>
    <col min="5" max="5" width="16.25" style="43" customWidth="1"/>
    <col min="6" max="6" width="5.875" style="36" customWidth="1"/>
    <col min="7" max="7" width="10.375" style="44" customWidth="1"/>
    <col min="8" max="8" width="12.625" style="44" customWidth="1"/>
    <col min="9" max="9" width="24.375" style="44" customWidth="1"/>
    <col min="10" max="10" width="25.375" style="44" customWidth="1"/>
    <col min="11" max="11" width="12.125" style="36" customWidth="1"/>
    <col min="12" max="12" width="12.875" style="36" customWidth="1"/>
    <col min="13" max="16384" width="4.75" style="36" customWidth="1"/>
  </cols>
  <sheetData>
    <row r="1" s="35" customFormat="1" customHeight="1" spans="1:16332">
      <c r="A1" s="38" t="s">
        <v>0</v>
      </c>
      <c r="B1" s="38" t="s">
        <v>1</v>
      </c>
      <c r="C1" s="39" t="s">
        <v>2</v>
      </c>
      <c r="D1" s="38" t="s">
        <v>3</v>
      </c>
      <c r="E1" s="38" t="s">
        <v>4</v>
      </c>
      <c r="F1" s="40" t="s">
        <v>5</v>
      </c>
      <c r="G1" s="41" t="s">
        <v>6</v>
      </c>
      <c r="H1" s="41" t="s">
        <v>7</v>
      </c>
      <c r="I1" s="41"/>
      <c r="J1" s="41" t="s">
        <v>8</v>
      </c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0"/>
      <c r="LW1" s="40"/>
      <c r="LX1" s="40"/>
      <c r="LY1" s="40"/>
      <c r="LZ1" s="40"/>
      <c r="MA1" s="40"/>
      <c r="MB1" s="40"/>
      <c r="MC1" s="40"/>
      <c r="MD1" s="40"/>
      <c r="ME1" s="40"/>
      <c r="MF1" s="40"/>
      <c r="MG1" s="40"/>
      <c r="MH1" s="40"/>
      <c r="MI1" s="40"/>
      <c r="MJ1" s="40"/>
      <c r="MK1" s="40"/>
      <c r="ML1" s="40"/>
      <c r="MM1" s="40"/>
      <c r="MN1" s="40"/>
      <c r="MO1" s="40"/>
      <c r="MP1" s="40"/>
      <c r="MQ1" s="40"/>
      <c r="MR1" s="40"/>
      <c r="MS1" s="40"/>
      <c r="MT1" s="40"/>
      <c r="MU1" s="40"/>
      <c r="MV1" s="40"/>
      <c r="MW1" s="40"/>
      <c r="MX1" s="40"/>
      <c r="MY1" s="40"/>
      <c r="MZ1" s="40"/>
      <c r="NA1" s="40"/>
      <c r="NB1" s="40"/>
      <c r="NC1" s="40"/>
      <c r="ND1" s="40"/>
      <c r="NE1" s="40"/>
      <c r="NF1" s="40"/>
      <c r="NG1" s="40"/>
      <c r="NH1" s="40"/>
      <c r="NI1" s="40"/>
      <c r="NJ1" s="40"/>
      <c r="NK1" s="40"/>
      <c r="NL1" s="40"/>
      <c r="NM1" s="40"/>
      <c r="NN1" s="40"/>
      <c r="NO1" s="40"/>
      <c r="NP1" s="40"/>
      <c r="NQ1" s="40"/>
      <c r="NR1" s="40"/>
      <c r="NS1" s="40"/>
      <c r="NT1" s="40"/>
      <c r="NU1" s="40"/>
      <c r="NV1" s="40"/>
      <c r="NW1" s="40"/>
      <c r="NX1" s="40"/>
      <c r="NY1" s="40"/>
      <c r="NZ1" s="40"/>
      <c r="OA1" s="40"/>
      <c r="OB1" s="40"/>
      <c r="OC1" s="40"/>
      <c r="OD1" s="40"/>
      <c r="OE1" s="40"/>
      <c r="OF1" s="40"/>
      <c r="OG1" s="40"/>
      <c r="OH1" s="40"/>
      <c r="OI1" s="40"/>
      <c r="OJ1" s="40"/>
      <c r="OK1" s="40"/>
      <c r="OL1" s="40"/>
      <c r="OM1" s="40"/>
      <c r="ON1" s="40"/>
      <c r="OO1" s="40"/>
      <c r="OP1" s="40"/>
      <c r="OQ1" s="40"/>
      <c r="OR1" s="40"/>
      <c r="OS1" s="40"/>
      <c r="OT1" s="40"/>
      <c r="OU1" s="40"/>
      <c r="OV1" s="40"/>
      <c r="OW1" s="40"/>
      <c r="OX1" s="40"/>
      <c r="OY1" s="40"/>
      <c r="OZ1" s="40"/>
      <c r="PA1" s="40"/>
      <c r="PB1" s="40"/>
      <c r="PC1" s="40"/>
      <c r="PD1" s="40"/>
      <c r="PE1" s="40"/>
      <c r="PF1" s="40"/>
      <c r="PG1" s="40"/>
      <c r="PH1" s="40"/>
      <c r="PI1" s="40"/>
      <c r="PJ1" s="40"/>
      <c r="PK1" s="40"/>
      <c r="PL1" s="40"/>
      <c r="PM1" s="40"/>
      <c r="PN1" s="40"/>
      <c r="PO1" s="40"/>
      <c r="PP1" s="40"/>
      <c r="PQ1" s="40"/>
      <c r="PR1" s="40"/>
      <c r="PS1" s="40"/>
      <c r="PT1" s="40"/>
      <c r="PU1" s="40"/>
      <c r="PV1" s="40"/>
      <c r="PW1" s="40"/>
      <c r="PX1" s="40"/>
      <c r="PY1" s="40"/>
      <c r="PZ1" s="40"/>
      <c r="QA1" s="40"/>
      <c r="QB1" s="40"/>
      <c r="QC1" s="40"/>
      <c r="QD1" s="40"/>
      <c r="QE1" s="40"/>
      <c r="QF1" s="40"/>
      <c r="QG1" s="40"/>
      <c r="QH1" s="40"/>
      <c r="QI1" s="40"/>
      <c r="QJ1" s="40"/>
      <c r="QK1" s="40"/>
      <c r="QL1" s="40"/>
      <c r="QM1" s="40"/>
      <c r="QN1" s="40"/>
      <c r="QO1" s="40"/>
      <c r="QP1" s="40"/>
      <c r="QQ1" s="40"/>
      <c r="QR1" s="40"/>
      <c r="QS1" s="40"/>
      <c r="QT1" s="40"/>
      <c r="QU1" s="40"/>
      <c r="QV1" s="40"/>
      <c r="QW1" s="40"/>
      <c r="QX1" s="40"/>
      <c r="QY1" s="40"/>
      <c r="QZ1" s="40"/>
      <c r="RA1" s="40"/>
      <c r="RB1" s="40"/>
      <c r="RC1" s="40"/>
      <c r="RD1" s="40"/>
      <c r="RE1" s="40"/>
      <c r="RF1" s="40"/>
      <c r="RG1" s="40"/>
      <c r="RH1" s="40"/>
      <c r="RI1" s="40"/>
      <c r="RJ1" s="40"/>
      <c r="RK1" s="40"/>
      <c r="RL1" s="40"/>
      <c r="RM1" s="40"/>
      <c r="RN1" s="40"/>
      <c r="RO1" s="40"/>
      <c r="RP1" s="40"/>
      <c r="RQ1" s="40"/>
      <c r="RR1" s="40"/>
      <c r="RS1" s="40"/>
      <c r="RT1" s="40"/>
      <c r="RU1" s="40"/>
      <c r="RV1" s="40"/>
      <c r="RW1" s="40"/>
      <c r="RX1" s="40"/>
      <c r="RY1" s="40"/>
      <c r="RZ1" s="40"/>
      <c r="SA1" s="40"/>
      <c r="SB1" s="40"/>
      <c r="SC1" s="40"/>
      <c r="SD1" s="40"/>
      <c r="SE1" s="40"/>
      <c r="SF1" s="40"/>
      <c r="SG1" s="40"/>
      <c r="SH1" s="40"/>
      <c r="SI1" s="40"/>
      <c r="SJ1" s="40"/>
      <c r="SK1" s="40"/>
      <c r="SL1" s="40"/>
      <c r="SM1" s="40"/>
      <c r="SN1" s="40"/>
      <c r="SO1" s="40"/>
      <c r="SP1" s="40"/>
      <c r="SQ1" s="40"/>
      <c r="SR1" s="40"/>
      <c r="SS1" s="40"/>
      <c r="ST1" s="40"/>
      <c r="SU1" s="40"/>
      <c r="SV1" s="40"/>
      <c r="SW1" s="40"/>
      <c r="SX1" s="40"/>
      <c r="SY1" s="40"/>
      <c r="SZ1" s="40"/>
      <c r="TA1" s="40"/>
      <c r="TB1" s="40"/>
      <c r="TC1" s="40"/>
      <c r="TD1" s="40"/>
      <c r="TE1" s="40"/>
      <c r="TF1" s="40"/>
      <c r="TG1" s="40"/>
      <c r="TH1" s="40"/>
      <c r="TI1" s="40"/>
      <c r="TJ1" s="40"/>
      <c r="TK1" s="40"/>
      <c r="TL1" s="40"/>
      <c r="TM1" s="40"/>
      <c r="TN1" s="40"/>
      <c r="TO1" s="40"/>
      <c r="TP1" s="40"/>
      <c r="TQ1" s="40"/>
      <c r="TR1" s="40"/>
      <c r="TS1" s="40"/>
      <c r="TT1" s="40"/>
      <c r="TU1" s="40"/>
      <c r="TV1" s="40"/>
      <c r="TW1" s="40"/>
      <c r="TX1" s="40"/>
      <c r="TY1" s="40"/>
      <c r="TZ1" s="40"/>
      <c r="UA1" s="40"/>
      <c r="UB1" s="40"/>
      <c r="UC1" s="40"/>
      <c r="UD1" s="40"/>
      <c r="UE1" s="40"/>
      <c r="UF1" s="40"/>
      <c r="UG1" s="40"/>
      <c r="UH1" s="40"/>
      <c r="UI1" s="40"/>
      <c r="UJ1" s="40"/>
      <c r="UK1" s="40"/>
      <c r="UL1" s="40"/>
      <c r="UM1" s="40"/>
      <c r="UN1" s="40"/>
      <c r="UO1" s="40"/>
      <c r="UP1" s="40"/>
      <c r="UQ1" s="40"/>
      <c r="UR1" s="40"/>
      <c r="US1" s="40"/>
      <c r="UT1" s="40"/>
      <c r="UU1" s="40"/>
      <c r="UV1" s="40"/>
      <c r="UW1" s="40"/>
      <c r="UX1" s="40"/>
      <c r="UY1" s="40"/>
      <c r="UZ1" s="40"/>
      <c r="VA1" s="40"/>
      <c r="VB1" s="40"/>
      <c r="VC1" s="40"/>
      <c r="VD1" s="40"/>
      <c r="VE1" s="40"/>
      <c r="VF1" s="40"/>
      <c r="VG1" s="40"/>
      <c r="VH1" s="40"/>
      <c r="VI1" s="40"/>
      <c r="VJ1" s="40"/>
      <c r="VK1" s="40"/>
      <c r="VL1" s="40"/>
      <c r="VM1" s="40"/>
      <c r="VN1" s="40"/>
      <c r="VO1" s="40"/>
      <c r="VP1" s="40"/>
      <c r="VQ1" s="40"/>
      <c r="VR1" s="40"/>
      <c r="VS1" s="40"/>
      <c r="VT1" s="40"/>
      <c r="VU1" s="40"/>
      <c r="VV1" s="40"/>
      <c r="VW1" s="40"/>
      <c r="VX1" s="40"/>
      <c r="VY1" s="40"/>
      <c r="VZ1" s="40"/>
      <c r="WA1" s="40"/>
      <c r="WB1" s="40"/>
      <c r="WC1" s="40"/>
      <c r="WD1" s="40"/>
      <c r="WE1" s="40"/>
      <c r="WF1" s="40"/>
      <c r="WG1" s="40"/>
      <c r="WH1" s="40"/>
      <c r="WI1" s="40"/>
      <c r="WJ1" s="40"/>
      <c r="WK1" s="40"/>
      <c r="WL1" s="40"/>
      <c r="WM1" s="40"/>
      <c r="WN1" s="40"/>
      <c r="WO1" s="40"/>
      <c r="WP1" s="40"/>
      <c r="WQ1" s="40"/>
      <c r="WR1" s="40"/>
      <c r="WS1" s="40"/>
      <c r="WT1" s="40"/>
      <c r="WU1" s="40"/>
      <c r="WV1" s="40"/>
      <c r="WW1" s="40"/>
      <c r="WX1" s="40"/>
      <c r="WY1" s="40"/>
      <c r="WZ1" s="40"/>
      <c r="XA1" s="40"/>
      <c r="XB1" s="40"/>
      <c r="XC1" s="40"/>
      <c r="XD1" s="40"/>
      <c r="XE1" s="40"/>
      <c r="XF1" s="40"/>
      <c r="XG1" s="40"/>
      <c r="XH1" s="40"/>
      <c r="XI1" s="40"/>
      <c r="XJ1" s="40"/>
      <c r="XK1" s="40"/>
      <c r="XL1" s="40"/>
      <c r="XM1" s="40"/>
      <c r="XN1" s="40"/>
      <c r="XO1" s="40"/>
      <c r="XP1" s="40"/>
      <c r="XQ1" s="40"/>
      <c r="XR1" s="40"/>
      <c r="XS1" s="40"/>
      <c r="XT1" s="40"/>
      <c r="XU1" s="40"/>
      <c r="XV1" s="40"/>
      <c r="XW1" s="40"/>
      <c r="XX1" s="40"/>
      <c r="XY1" s="40"/>
      <c r="XZ1" s="40"/>
      <c r="YA1" s="40"/>
      <c r="YB1" s="40"/>
      <c r="YC1" s="40"/>
      <c r="YD1" s="40"/>
      <c r="YE1" s="40"/>
      <c r="YF1" s="40"/>
      <c r="YG1" s="40"/>
      <c r="YH1" s="40"/>
      <c r="YI1" s="40"/>
      <c r="YJ1" s="40"/>
      <c r="YK1" s="40"/>
      <c r="YL1" s="40"/>
      <c r="YM1" s="40"/>
      <c r="YN1" s="40"/>
      <c r="YO1" s="40"/>
      <c r="YP1" s="40"/>
      <c r="YQ1" s="40"/>
      <c r="YR1" s="40"/>
      <c r="YS1" s="40"/>
      <c r="YT1" s="40"/>
      <c r="YU1" s="40"/>
      <c r="YV1" s="40"/>
      <c r="YW1" s="40"/>
      <c r="YX1" s="40"/>
      <c r="YY1" s="40"/>
      <c r="YZ1" s="40"/>
      <c r="ZA1" s="40"/>
      <c r="ZB1" s="40"/>
      <c r="ZC1" s="40"/>
      <c r="ZD1" s="40"/>
      <c r="ZE1" s="40"/>
      <c r="ZF1" s="40"/>
      <c r="ZG1" s="40"/>
      <c r="ZH1" s="40"/>
      <c r="ZI1" s="40"/>
      <c r="ZJ1" s="40"/>
      <c r="ZK1" s="40"/>
      <c r="ZL1" s="40"/>
      <c r="ZM1" s="40"/>
      <c r="ZN1" s="40"/>
      <c r="ZO1" s="40"/>
      <c r="ZP1" s="40"/>
      <c r="ZQ1" s="40"/>
      <c r="ZR1" s="40"/>
      <c r="ZS1" s="40"/>
      <c r="ZT1" s="40"/>
      <c r="ZU1" s="40"/>
      <c r="ZV1" s="40"/>
      <c r="ZW1" s="40"/>
      <c r="ZX1" s="40"/>
      <c r="ZY1" s="40"/>
      <c r="ZZ1" s="40"/>
      <c r="AAA1" s="40"/>
      <c r="AAB1" s="40"/>
      <c r="AAC1" s="40"/>
      <c r="AAD1" s="40"/>
      <c r="AAE1" s="40"/>
      <c r="AAF1" s="40"/>
      <c r="AAG1" s="40"/>
      <c r="AAH1" s="40"/>
      <c r="AAI1" s="40"/>
      <c r="AAJ1" s="40"/>
      <c r="AAK1" s="40"/>
      <c r="AAL1" s="40"/>
      <c r="AAM1" s="40"/>
      <c r="AAN1" s="40"/>
      <c r="AAO1" s="40"/>
      <c r="AAP1" s="40"/>
      <c r="AAQ1" s="40"/>
      <c r="AAR1" s="40"/>
      <c r="AAS1" s="40"/>
      <c r="AAT1" s="40"/>
      <c r="AAU1" s="40"/>
      <c r="AAV1" s="40"/>
      <c r="AAW1" s="40"/>
      <c r="AAX1" s="40"/>
      <c r="AAY1" s="40"/>
      <c r="AAZ1" s="40"/>
      <c r="ABA1" s="40"/>
      <c r="ABB1" s="40"/>
      <c r="ABC1" s="40"/>
      <c r="ABD1" s="40"/>
      <c r="ABE1" s="40"/>
      <c r="ABF1" s="40"/>
      <c r="ABG1" s="40"/>
      <c r="ABH1" s="40"/>
      <c r="ABI1" s="40"/>
      <c r="ABJ1" s="40"/>
      <c r="ABK1" s="40"/>
      <c r="ABL1" s="40"/>
      <c r="ABM1" s="40"/>
      <c r="ABN1" s="40"/>
      <c r="ABO1" s="40"/>
      <c r="ABP1" s="40"/>
      <c r="ABQ1" s="40"/>
      <c r="ABR1" s="40"/>
      <c r="ABS1" s="40"/>
      <c r="ABT1" s="40"/>
      <c r="ABU1" s="40"/>
      <c r="ABV1" s="40"/>
      <c r="ABW1" s="40"/>
      <c r="ABX1" s="40"/>
      <c r="ABY1" s="40"/>
      <c r="ABZ1" s="40"/>
      <c r="ACA1" s="40"/>
      <c r="ACB1" s="40"/>
      <c r="ACC1" s="40"/>
      <c r="ACD1" s="40"/>
      <c r="ACE1" s="40"/>
      <c r="ACF1" s="40"/>
      <c r="ACG1" s="40"/>
      <c r="ACH1" s="40"/>
      <c r="ACI1" s="40"/>
      <c r="ACJ1" s="40"/>
      <c r="ACK1" s="40"/>
      <c r="ACL1" s="40"/>
      <c r="ACM1" s="40"/>
      <c r="ACN1" s="40"/>
      <c r="ACO1" s="40"/>
      <c r="ACP1" s="40"/>
      <c r="ACQ1" s="40"/>
      <c r="ACR1" s="40"/>
      <c r="ACS1" s="40"/>
      <c r="ACT1" s="40"/>
      <c r="ACU1" s="40"/>
      <c r="ACV1" s="40"/>
      <c r="ACW1" s="40"/>
      <c r="ACX1" s="40"/>
      <c r="ACY1" s="40"/>
      <c r="ACZ1" s="40"/>
      <c r="ADA1" s="40"/>
      <c r="ADB1" s="40"/>
      <c r="ADC1" s="40"/>
      <c r="ADD1" s="40"/>
      <c r="ADE1" s="40"/>
      <c r="ADF1" s="40"/>
      <c r="ADG1" s="40"/>
      <c r="ADH1" s="40"/>
      <c r="ADI1" s="40"/>
      <c r="ADJ1" s="40"/>
      <c r="ADK1" s="40"/>
      <c r="ADL1" s="40"/>
      <c r="ADM1" s="40"/>
      <c r="ADN1" s="40"/>
      <c r="ADO1" s="40"/>
      <c r="ADP1" s="40"/>
      <c r="ADQ1" s="40"/>
      <c r="ADR1" s="40"/>
      <c r="ADS1" s="40"/>
      <c r="ADT1" s="40"/>
      <c r="ADU1" s="40"/>
      <c r="ADV1" s="40"/>
      <c r="ADW1" s="40"/>
      <c r="ADX1" s="40"/>
      <c r="ADY1" s="40"/>
      <c r="ADZ1" s="40"/>
      <c r="AEA1" s="40"/>
      <c r="AEB1" s="40"/>
      <c r="AEC1" s="40"/>
      <c r="AED1" s="40"/>
      <c r="AEE1" s="40"/>
      <c r="AEF1" s="40"/>
      <c r="AEG1" s="40"/>
      <c r="AEH1" s="40"/>
      <c r="AEI1" s="40"/>
      <c r="AEJ1" s="40"/>
      <c r="AEK1" s="40"/>
      <c r="AEL1" s="40"/>
      <c r="AEM1" s="40"/>
      <c r="AEN1" s="40"/>
      <c r="AEO1" s="40"/>
      <c r="AEP1" s="40"/>
      <c r="AEQ1" s="40"/>
      <c r="AER1" s="40"/>
      <c r="AES1" s="40"/>
      <c r="AET1" s="40"/>
      <c r="AEU1" s="40"/>
      <c r="AEV1" s="40"/>
      <c r="AEW1" s="40"/>
      <c r="AEX1" s="40"/>
      <c r="AEY1" s="40"/>
      <c r="AEZ1" s="40"/>
      <c r="AFA1" s="40"/>
      <c r="AFB1" s="40"/>
      <c r="AFC1" s="40"/>
      <c r="AFD1" s="40"/>
      <c r="AFE1" s="40"/>
      <c r="AFF1" s="40"/>
      <c r="AFG1" s="40"/>
      <c r="AFH1" s="40"/>
      <c r="AFI1" s="40"/>
      <c r="AFJ1" s="40"/>
      <c r="AFK1" s="40"/>
      <c r="AFL1" s="40"/>
      <c r="AFM1" s="40"/>
      <c r="AFN1" s="40"/>
      <c r="AFO1" s="40"/>
      <c r="AFP1" s="40"/>
      <c r="AFQ1" s="40"/>
      <c r="AFR1" s="40"/>
      <c r="AFS1" s="40"/>
      <c r="AFT1" s="40"/>
      <c r="AFU1" s="40"/>
      <c r="AFV1" s="40"/>
      <c r="AFW1" s="40"/>
      <c r="AFX1" s="40"/>
      <c r="AFY1" s="40"/>
      <c r="AFZ1" s="40"/>
      <c r="AGA1" s="40"/>
      <c r="AGB1" s="40"/>
      <c r="AGC1" s="40"/>
      <c r="AGD1" s="40"/>
      <c r="AGE1" s="40"/>
      <c r="AGF1" s="40"/>
      <c r="AGG1" s="40"/>
      <c r="AGH1" s="40"/>
      <c r="AGI1" s="40"/>
      <c r="AGJ1" s="40"/>
      <c r="AGK1" s="40"/>
      <c r="AGL1" s="40"/>
      <c r="AGM1" s="40"/>
      <c r="AGN1" s="40"/>
      <c r="AGO1" s="40"/>
      <c r="AGP1" s="40"/>
      <c r="AGQ1" s="40"/>
      <c r="AGR1" s="40"/>
      <c r="AGS1" s="40"/>
      <c r="AGT1" s="40"/>
      <c r="AGU1" s="40"/>
      <c r="AGV1" s="40"/>
      <c r="AGW1" s="40"/>
      <c r="AGX1" s="40"/>
      <c r="AGY1" s="40"/>
      <c r="AGZ1" s="40"/>
      <c r="AHA1" s="40"/>
      <c r="AHB1" s="40"/>
      <c r="AHC1" s="40"/>
      <c r="AHD1" s="40"/>
      <c r="AHE1" s="40"/>
      <c r="AHF1" s="40"/>
      <c r="AHG1" s="40"/>
      <c r="AHH1" s="40"/>
      <c r="AHI1" s="40"/>
      <c r="AHJ1" s="40"/>
      <c r="AHK1" s="40"/>
      <c r="AHL1" s="40"/>
      <c r="AHM1" s="40"/>
      <c r="AHN1" s="40"/>
      <c r="AHO1" s="40"/>
      <c r="AHP1" s="40"/>
      <c r="AHQ1" s="40"/>
      <c r="AHR1" s="40"/>
      <c r="AHS1" s="40"/>
      <c r="AHT1" s="40"/>
      <c r="AHU1" s="40"/>
      <c r="AHV1" s="40"/>
      <c r="AHW1" s="40"/>
      <c r="AHX1" s="40"/>
      <c r="AHY1" s="40"/>
      <c r="AHZ1" s="40"/>
      <c r="AIA1" s="40"/>
      <c r="AIB1" s="40"/>
      <c r="AIC1" s="40"/>
      <c r="AID1" s="40"/>
      <c r="AIE1" s="40"/>
      <c r="AIF1" s="40"/>
      <c r="AIG1" s="40"/>
      <c r="AIH1" s="40"/>
      <c r="AII1" s="40"/>
      <c r="AIJ1" s="40"/>
      <c r="AIK1" s="40"/>
      <c r="AIL1" s="40"/>
      <c r="AIM1" s="40"/>
      <c r="AIN1" s="40"/>
      <c r="AIO1" s="40"/>
      <c r="AIP1" s="40"/>
      <c r="AIQ1" s="40"/>
      <c r="AIR1" s="40"/>
      <c r="AIS1" s="40"/>
      <c r="AIT1" s="40"/>
      <c r="AIU1" s="40"/>
      <c r="AIV1" s="40"/>
      <c r="AIW1" s="40"/>
      <c r="AIX1" s="40"/>
      <c r="AIY1" s="40"/>
      <c r="AIZ1" s="40"/>
      <c r="AJA1" s="40"/>
      <c r="AJB1" s="40"/>
      <c r="AJC1" s="40"/>
      <c r="AJD1" s="40"/>
      <c r="AJE1" s="40"/>
      <c r="AJF1" s="40"/>
      <c r="AJG1" s="40"/>
      <c r="AJH1" s="40"/>
      <c r="AJI1" s="40"/>
      <c r="AJJ1" s="40"/>
      <c r="AJK1" s="40"/>
      <c r="AJL1" s="40"/>
      <c r="AJM1" s="40"/>
      <c r="AJN1" s="40"/>
      <c r="AJO1" s="40"/>
      <c r="AJP1" s="40"/>
      <c r="AJQ1" s="40"/>
      <c r="AJR1" s="40"/>
      <c r="AJS1" s="40"/>
      <c r="AJT1" s="40"/>
      <c r="AJU1" s="40"/>
      <c r="AJV1" s="40"/>
      <c r="AJW1" s="40"/>
      <c r="AJX1" s="40"/>
      <c r="AJY1" s="40"/>
      <c r="AJZ1" s="40"/>
      <c r="AKA1" s="40"/>
      <c r="AKB1" s="40"/>
      <c r="AKC1" s="40"/>
      <c r="AKD1" s="40"/>
      <c r="AKE1" s="40"/>
      <c r="AKF1" s="40"/>
      <c r="AKG1" s="40"/>
      <c r="AKH1" s="40"/>
      <c r="AKI1" s="40"/>
      <c r="AKJ1" s="40"/>
      <c r="AKK1" s="40"/>
      <c r="AKL1" s="40"/>
      <c r="AKM1" s="40"/>
      <c r="AKN1" s="40"/>
      <c r="AKO1" s="40"/>
      <c r="AKP1" s="40"/>
      <c r="AKQ1" s="40"/>
      <c r="AKR1" s="40"/>
      <c r="AKS1" s="40"/>
      <c r="AKT1" s="40"/>
      <c r="AKU1" s="40"/>
      <c r="AKV1" s="40"/>
      <c r="AKW1" s="40"/>
      <c r="AKX1" s="40"/>
      <c r="AKY1" s="40"/>
      <c r="AKZ1" s="40"/>
      <c r="ALA1" s="40"/>
      <c r="ALB1" s="40"/>
      <c r="ALC1" s="40"/>
      <c r="ALD1" s="40"/>
      <c r="ALE1" s="40"/>
      <c r="ALF1" s="40"/>
      <c r="ALG1" s="40"/>
      <c r="ALH1" s="40"/>
      <c r="ALI1" s="40"/>
      <c r="ALJ1" s="40"/>
      <c r="ALK1" s="40"/>
      <c r="ALL1" s="40"/>
      <c r="ALM1" s="40"/>
      <c r="ALN1" s="40"/>
      <c r="ALO1" s="40"/>
      <c r="ALP1" s="40"/>
      <c r="ALQ1" s="40"/>
      <c r="ALR1" s="40"/>
      <c r="ALS1" s="40"/>
      <c r="ALT1" s="40"/>
      <c r="ALU1" s="40"/>
      <c r="ALV1" s="40"/>
      <c r="ALW1" s="40"/>
      <c r="ALX1" s="40"/>
      <c r="ALY1" s="40"/>
      <c r="ALZ1" s="40"/>
      <c r="AMA1" s="40"/>
      <c r="AMB1" s="40"/>
      <c r="AMC1" s="40"/>
      <c r="AMD1" s="40"/>
      <c r="AME1" s="40"/>
      <c r="AMF1" s="40"/>
      <c r="AMG1" s="40"/>
      <c r="AMH1" s="40"/>
      <c r="AMI1" s="40"/>
      <c r="AMJ1" s="40"/>
      <c r="AMK1" s="40"/>
      <c r="AML1" s="40"/>
      <c r="AMM1" s="40"/>
      <c r="AMN1" s="40"/>
      <c r="AMO1" s="40"/>
      <c r="AMP1" s="40"/>
      <c r="AMQ1" s="40"/>
      <c r="AMR1" s="40"/>
      <c r="AMS1" s="40"/>
      <c r="AMT1" s="40"/>
      <c r="AMU1" s="40"/>
      <c r="AMV1" s="40"/>
      <c r="AMW1" s="40"/>
      <c r="AMX1" s="40"/>
      <c r="AMY1" s="40"/>
      <c r="AMZ1" s="40"/>
      <c r="ANA1" s="40"/>
      <c r="ANB1" s="40"/>
      <c r="ANC1" s="40"/>
      <c r="AND1" s="40"/>
      <c r="ANE1" s="40"/>
      <c r="ANF1" s="40"/>
      <c r="ANG1" s="40"/>
      <c r="ANH1" s="40"/>
      <c r="ANI1" s="40"/>
      <c r="ANJ1" s="40"/>
      <c r="ANK1" s="40"/>
      <c r="ANL1" s="40"/>
      <c r="ANM1" s="40"/>
      <c r="ANN1" s="40"/>
      <c r="ANO1" s="40"/>
      <c r="ANP1" s="40"/>
      <c r="ANQ1" s="40"/>
      <c r="ANR1" s="40"/>
      <c r="ANS1" s="40"/>
      <c r="ANT1" s="40"/>
      <c r="ANU1" s="40"/>
      <c r="ANV1" s="40"/>
      <c r="ANW1" s="40"/>
      <c r="ANX1" s="40"/>
      <c r="ANY1" s="40"/>
      <c r="ANZ1" s="40"/>
      <c r="AOA1" s="40"/>
      <c r="AOB1" s="40"/>
      <c r="AOC1" s="40"/>
      <c r="AOD1" s="40"/>
      <c r="AOE1" s="40"/>
      <c r="AOF1" s="40"/>
      <c r="AOG1" s="40"/>
      <c r="AOH1" s="40"/>
      <c r="AOI1" s="40"/>
      <c r="AOJ1" s="40"/>
      <c r="AOK1" s="40"/>
      <c r="AOL1" s="40"/>
      <c r="AOM1" s="40"/>
      <c r="AON1" s="40"/>
      <c r="AOO1" s="40"/>
      <c r="AOP1" s="40"/>
      <c r="AOQ1" s="40"/>
      <c r="AOR1" s="40"/>
      <c r="AOS1" s="40"/>
      <c r="AOT1" s="40"/>
      <c r="AOU1" s="40"/>
      <c r="AOV1" s="40"/>
      <c r="AOW1" s="40"/>
      <c r="AOX1" s="40"/>
      <c r="AOY1" s="40"/>
      <c r="AOZ1" s="40"/>
      <c r="APA1" s="40"/>
      <c r="APB1" s="40"/>
      <c r="APC1" s="40"/>
      <c r="APD1" s="40"/>
      <c r="APE1" s="40"/>
      <c r="APF1" s="40"/>
      <c r="APG1" s="40"/>
      <c r="APH1" s="40"/>
      <c r="API1" s="40"/>
      <c r="APJ1" s="40"/>
      <c r="APK1" s="40"/>
      <c r="APL1" s="40"/>
      <c r="APM1" s="40"/>
      <c r="APN1" s="40"/>
      <c r="APO1" s="40"/>
      <c r="APP1" s="40"/>
      <c r="APQ1" s="40"/>
      <c r="APR1" s="40"/>
      <c r="APS1" s="40"/>
      <c r="APT1" s="40"/>
      <c r="APU1" s="40"/>
      <c r="APV1" s="40"/>
      <c r="APW1" s="40"/>
      <c r="APX1" s="40"/>
      <c r="APY1" s="40"/>
      <c r="APZ1" s="40"/>
      <c r="AQA1" s="40"/>
      <c r="AQB1" s="40"/>
      <c r="AQC1" s="40"/>
      <c r="AQD1" s="40"/>
      <c r="AQE1" s="40"/>
      <c r="AQF1" s="40"/>
      <c r="AQG1" s="40"/>
      <c r="AQH1" s="40"/>
      <c r="AQI1" s="40"/>
      <c r="AQJ1" s="40"/>
      <c r="AQK1" s="40"/>
      <c r="AQL1" s="40"/>
      <c r="AQM1" s="40"/>
      <c r="AQN1" s="40"/>
      <c r="AQO1" s="40"/>
      <c r="AQP1" s="40"/>
      <c r="AQQ1" s="40"/>
      <c r="AQR1" s="40"/>
      <c r="AQS1" s="40"/>
      <c r="AQT1" s="40"/>
      <c r="AQU1" s="40"/>
      <c r="AQV1" s="40"/>
      <c r="AQW1" s="40"/>
      <c r="AQX1" s="40"/>
      <c r="AQY1" s="40"/>
      <c r="AQZ1" s="40"/>
      <c r="ARA1" s="40"/>
      <c r="ARB1" s="40"/>
      <c r="ARC1" s="40"/>
      <c r="ARD1" s="40"/>
      <c r="ARE1" s="40"/>
      <c r="ARF1" s="40"/>
      <c r="ARG1" s="40"/>
      <c r="ARH1" s="40"/>
      <c r="ARI1" s="40"/>
      <c r="ARJ1" s="40"/>
      <c r="ARK1" s="40"/>
      <c r="ARL1" s="40"/>
      <c r="ARM1" s="40"/>
      <c r="ARN1" s="40"/>
      <c r="ARO1" s="40"/>
      <c r="ARP1" s="40"/>
      <c r="ARQ1" s="40"/>
      <c r="ARR1" s="40"/>
      <c r="ARS1" s="40"/>
      <c r="ART1" s="40"/>
      <c r="ARU1" s="40"/>
      <c r="ARV1" s="40"/>
      <c r="ARW1" s="40"/>
      <c r="ARX1" s="40"/>
      <c r="ARY1" s="40"/>
      <c r="ARZ1" s="40"/>
      <c r="ASA1" s="40"/>
      <c r="ASB1" s="40"/>
      <c r="ASC1" s="40"/>
      <c r="ASD1" s="40"/>
      <c r="ASE1" s="40"/>
      <c r="ASF1" s="40"/>
      <c r="ASG1" s="40"/>
      <c r="ASH1" s="40"/>
      <c r="ASI1" s="40"/>
      <c r="ASJ1" s="40"/>
      <c r="ASK1" s="40"/>
      <c r="ASL1" s="40"/>
      <c r="ASM1" s="40"/>
      <c r="ASN1" s="40"/>
      <c r="ASO1" s="40"/>
      <c r="ASP1" s="40"/>
      <c r="ASQ1" s="40"/>
      <c r="ASR1" s="40"/>
      <c r="ASS1" s="40"/>
      <c r="AST1" s="40"/>
      <c r="ASU1" s="40"/>
      <c r="ASV1" s="40"/>
      <c r="ASW1" s="40"/>
      <c r="ASX1" s="40"/>
      <c r="ASY1" s="40"/>
      <c r="ASZ1" s="40"/>
      <c r="ATA1" s="40"/>
      <c r="ATB1" s="40"/>
      <c r="ATC1" s="40"/>
      <c r="ATD1" s="40"/>
      <c r="ATE1" s="40"/>
      <c r="ATF1" s="40"/>
      <c r="ATG1" s="40"/>
      <c r="ATH1" s="40"/>
      <c r="ATI1" s="40"/>
      <c r="ATJ1" s="40"/>
      <c r="ATK1" s="40"/>
      <c r="ATL1" s="40"/>
      <c r="ATM1" s="40"/>
      <c r="ATN1" s="40"/>
      <c r="ATO1" s="40"/>
      <c r="ATP1" s="40"/>
      <c r="ATQ1" s="40"/>
      <c r="ATR1" s="40"/>
      <c r="ATS1" s="40"/>
      <c r="ATT1" s="40"/>
      <c r="ATU1" s="40"/>
      <c r="ATV1" s="40"/>
      <c r="ATW1" s="40"/>
      <c r="ATX1" s="40"/>
      <c r="ATY1" s="40"/>
      <c r="ATZ1" s="40"/>
      <c r="AUA1" s="40"/>
      <c r="AUB1" s="40"/>
      <c r="AUC1" s="40"/>
      <c r="AUD1" s="40"/>
      <c r="AUE1" s="40"/>
      <c r="AUF1" s="40"/>
      <c r="AUG1" s="40"/>
      <c r="AUH1" s="40"/>
      <c r="AUI1" s="40"/>
      <c r="AUJ1" s="40"/>
      <c r="AUK1" s="40"/>
      <c r="AUL1" s="40"/>
      <c r="AUM1" s="40"/>
      <c r="AUN1" s="40"/>
      <c r="AUO1" s="40"/>
      <c r="AUP1" s="40"/>
      <c r="AUQ1" s="40"/>
      <c r="AUR1" s="40"/>
      <c r="AUS1" s="40"/>
      <c r="AUT1" s="40"/>
      <c r="AUU1" s="40"/>
      <c r="AUV1" s="40"/>
      <c r="AUW1" s="40"/>
      <c r="AUX1" s="40"/>
      <c r="AUY1" s="40"/>
      <c r="AUZ1" s="40"/>
      <c r="AVA1" s="40"/>
      <c r="AVB1" s="40"/>
      <c r="AVC1" s="40"/>
      <c r="AVD1" s="40"/>
      <c r="AVE1" s="40"/>
      <c r="AVF1" s="40"/>
      <c r="AVG1" s="40"/>
      <c r="AVH1" s="40"/>
      <c r="AVI1" s="40"/>
      <c r="AVJ1" s="40"/>
      <c r="AVK1" s="40"/>
      <c r="AVL1" s="40"/>
      <c r="AVM1" s="40"/>
      <c r="AVN1" s="40"/>
      <c r="AVO1" s="40"/>
      <c r="AVP1" s="40"/>
      <c r="AVQ1" s="40"/>
      <c r="AVR1" s="40"/>
      <c r="AVS1" s="40"/>
      <c r="AVT1" s="40"/>
      <c r="AVU1" s="40"/>
      <c r="AVV1" s="40"/>
      <c r="AVW1" s="40"/>
      <c r="AVX1" s="40"/>
      <c r="AVY1" s="40"/>
      <c r="AVZ1" s="40"/>
      <c r="AWA1" s="40"/>
      <c r="AWB1" s="40"/>
      <c r="AWC1" s="40"/>
      <c r="AWD1" s="40"/>
      <c r="AWE1" s="40"/>
      <c r="AWF1" s="40"/>
      <c r="AWG1" s="40"/>
      <c r="AWH1" s="40"/>
      <c r="AWI1" s="40"/>
      <c r="AWJ1" s="40"/>
      <c r="AWK1" s="40"/>
      <c r="AWL1" s="40"/>
      <c r="AWM1" s="40"/>
      <c r="AWN1" s="40"/>
      <c r="AWO1" s="40"/>
      <c r="AWP1" s="40"/>
      <c r="AWQ1" s="40"/>
      <c r="AWR1" s="40"/>
      <c r="AWS1" s="40"/>
      <c r="AWT1" s="40"/>
      <c r="AWU1" s="40"/>
      <c r="AWV1" s="40"/>
      <c r="AWW1" s="40"/>
      <c r="AWX1" s="40"/>
      <c r="AWY1" s="40"/>
      <c r="AWZ1" s="40"/>
      <c r="AXA1" s="40"/>
      <c r="AXB1" s="40"/>
      <c r="AXC1" s="40"/>
      <c r="AXD1" s="40"/>
      <c r="AXE1" s="40"/>
      <c r="AXF1" s="40"/>
      <c r="AXG1" s="40"/>
      <c r="AXH1" s="40"/>
      <c r="AXI1" s="40"/>
      <c r="AXJ1" s="40"/>
      <c r="AXK1" s="40"/>
      <c r="AXL1" s="40"/>
      <c r="AXM1" s="40"/>
      <c r="AXN1" s="40"/>
      <c r="AXO1" s="40"/>
      <c r="AXP1" s="40"/>
      <c r="AXQ1" s="40"/>
      <c r="AXR1" s="40"/>
      <c r="AXS1" s="40"/>
      <c r="AXT1" s="40"/>
      <c r="AXU1" s="40"/>
      <c r="AXV1" s="40"/>
      <c r="AXW1" s="40"/>
      <c r="AXX1" s="40"/>
      <c r="AXY1" s="40"/>
      <c r="AXZ1" s="40"/>
      <c r="AYA1" s="40"/>
      <c r="AYB1" s="40"/>
      <c r="AYC1" s="40"/>
      <c r="AYD1" s="40"/>
      <c r="AYE1" s="40"/>
      <c r="AYF1" s="40"/>
      <c r="AYG1" s="40"/>
      <c r="AYH1" s="40"/>
      <c r="AYI1" s="40"/>
      <c r="AYJ1" s="40"/>
      <c r="AYK1" s="40"/>
      <c r="AYL1" s="40"/>
      <c r="AYM1" s="40"/>
      <c r="AYN1" s="40"/>
      <c r="AYO1" s="40"/>
      <c r="AYP1" s="40"/>
      <c r="AYQ1" s="40"/>
      <c r="AYR1" s="40"/>
      <c r="AYS1" s="40"/>
      <c r="AYT1" s="40"/>
      <c r="AYU1" s="40"/>
      <c r="AYV1" s="40"/>
      <c r="AYW1" s="40"/>
      <c r="AYX1" s="40"/>
      <c r="AYY1" s="40"/>
      <c r="AYZ1" s="40"/>
      <c r="AZA1" s="40"/>
      <c r="AZB1" s="40"/>
      <c r="AZC1" s="40"/>
      <c r="AZD1" s="40"/>
      <c r="AZE1" s="40"/>
      <c r="AZF1" s="40"/>
      <c r="AZG1" s="40"/>
      <c r="AZH1" s="40"/>
      <c r="AZI1" s="40"/>
      <c r="AZJ1" s="40"/>
      <c r="AZK1" s="40"/>
      <c r="AZL1" s="40"/>
      <c r="AZM1" s="40"/>
      <c r="AZN1" s="40"/>
      <c r="AZO1" s="40"/>
      <c r="AZP1" s="40"/>
      <c r="AZQ1" s="40"/>
      <c r="AZR1" s="40"/>
      <c r="AZS1" s="40"/>
      <c r="AZT1" s="40"/>
      <c r="AZU1" s="40"/>
      <c r="AZV1" s="40"/>
      <c r="AZW1" s="40"/>
      <c r="AZX1" s="40"/>
      <c r="AZY1" s="40"/>
      <c r="AZZ1" s="40"/>
      <c r="BAA1" s="40"/>
      <c r="BAB1" s="40"/>
      <c r="BAC1" s="40"/>
      <c r="BAD1" s="40"/>
      <c r="BAE1" s="40"/>
      <c r="BAF1" s="40"/>
      <c r="BAG1" s="40"/>
      <c r="BAH1" s="40"/>
      <c r="BAI1" s="40"/>
      <c r="BAJ1" s="40"/>
      <c r="BAK1" s="40"/>
      <c r="BAL1" s="40"/>
      <c r="BAM1" s="40"/>
      <c r="BAN1" s="40"/>
      <c r="BAO1" s="40"/>
      <c r="BAP1" s="40"/>
      <c r="BAQ1" s="40"/>
      <c r="BAR1" s="40"/>
      <c r="BAS1" s="40"/>
      <c r="BAT1" s="40"/>
      <c r="BAU1" s="40"/>
      <c r="BAV1" s="40"/>
      <c r="BAW1" s="40"/>
      <c r="BAX1" s="40"/>
      <c r="BAY1" s="40"/>
      <c r="BAZ1" s="40"/>
      <c r="BBA1" s="40"/>
      <c r="BBB1" s="40"/>
      <c r="BBC1" s="40"/>
      <c r="BBD1" s="40"/>
      <c r="BBE1" s="40"/>
      <c r="BBF1" s="40"/>
      <c r="BBG1" s="40"/>
      <c r="BBH1" s="40"/>
      <c r="BBI1" s="40"/>
      <c r="BBJ1" s="40"/>
      <c r="BBK1" s="40"/>
      <c r="BBL1" s="40"/>
      <c r="BBM1" s="40"/>
      <c r="BBN1" s="40"/>
      <c r="BBO1" s="40"/>
      <c r="BBP1" s="40"/>
      <c r="BBQ1" s="40"/>
      <c r="BBR1" s="40"/>
      <c r="BBS1" s="40"/>
      <c r="BBT1" s="40"/>
      <c r="BBU1" s="40"/>
      <c r="BBV1" s="40"/>
      <c r="BBW1" s="40"/>
      <c r="BBX1" s="40"/>
      <c r="BBY1" s="40"/>
      <c r="BBZ1" s="40"/>
      <c r="BCA1" s="40"/>
      <c r="BCB1" s="40"/>
      <c r="BCC1" s="40"/>
      <c r="BCD1" s="40"/>
      <c r="BCE1" s="40"/>
      <c r="BCF1" s="40"/>
      <c r="BCG1" s="40"/>
      <c r="BCH1" s="40"/>
      <c r="BCI1" s="40"/>
      <c r="BCJ1" s="40"/>
      <c r="BCK1" s="40"/>
      <c r="BCL1" s="40"/>
      <c r="BCM1" s="40"/>
      <c r="BCN1" s="40"/>
      <c r="BCO1" s="40"/>
      <c r="BCP1" s="40"/>
      <c r="BCQ1" s="40"/>
      <c r="BCR1" s="40"/>
      <c r="BCS1" s="40"/>
      <c r="BCT1" s="40"/>
      <c r="BCU1" s="40"/>
      <c r="BCV1" s="40"/>
      <c r="BCW1" s="40"/>
      <c r="BCX1" s="40"/>
      <c r="BCY1" s="40"/>
      <c r="BCZ1" s="40"/>
      <c r="BDA1" s="40"/>
      <c r="BDB1" s="40"/>
      <c r="BDC1" s="40"/>
      <c r="BDD1" s="40"/>
      <c r="BDE1" s="40"/>
      <c r="BDF1" s="40"/>
      <c r="BDG1" s="40"/>
      <c r="BDH1" s="40"/>
      <c r="BDI1" s="40"/>
      <c r="BDJ1" s="40"/>
      <c r="BDK1" s="40"/>
      <c r="BDL1" s="40"/>
      <c r="BDM1" s="40"/>
      <c r="BDN1" s="40"/>
      <c r="BDO1" s="40"/>
      <c r="BDP1" s="40"/>
      <c r="BDQ1" s="40"/>
      <c r="BDR1" s="40"/>
      <c r="BDS1" s="40"/>
      <c r="BDT1" s="40"/>
      <c r="BDU1" s="40"/>
      <c r="BDV1" s="40"/>
      <c r="BDW1" s="40"/>
      <c r="BDX1" s="40"/>
      <c r="BDY1" s="40"/>
      <c r="BDZ1" s="40"/>
      <c r="BEA1" s="40"/>
      <c r="BEB1" s="40"/>
      <c r="BEC1" s="40"/>
      <c r="BED1" s="40"/>
      <c r="BEE1" s="40"/>
      <c r="BEF1" s="40"/>
      <c r="BEG1" s="40"/>
      <c r="BEH1" s="40"/>
      <c r="BEI1" s="40"/>
      <c r="BEJ1" s="40"/>
      <c r="BEK1" s="40"/>
      <c r="BEL1" s="40"/>
      <c r="BEM1" s="40"/>
      <c r="BEN1" s="40"/>
      <c r="BEO1" s="40"/>
      <c r="BEP1" s="40"/>
      <c r="BEQ1" s="40"/>
      <c r="BER1" s="40"/>
      <c r="BES1" s="40"/>
      <c r="BET1" s="40"/>
      <c r="BEU1" s="40"/>
      <c r="BEV1" s="40"/>
      <c r="BEW1" s="40"/>
      <c r="BEX1" s="40"/>
      <c r="BEY1" s="40"/>
      <c r="BEZ1" s="40"/>
      <c r="BFA1" s="40"/>
      <c r="BFB1" s="40"/>
      <c r="BFC1" s="40"/>
      <c r="BFD1" s="40"/>
      <c r="BFE1" s="40"/>
      <c r="BFF1" s="40"/>
      <c r="BFG1" s="40"/>
      <c r="BFH1" s="40"/>
      <c r="BFI1" s="40"/>
      <c r="BFJ1" s="40"/>
      <c r="BFK1" s="40"/>
      <c r="BFL1" s="40"/>
      <c r="BFM1" s="40"/>
      <c r="BFN1" s="40"/>
      <c r="BFO1" s="40"/>
      <c r="BFP1" s="40"/>
      <c r="BFQ1" s="40"/>
      <c r="BFR1" s="40"/>
      <c r="BFS1" s="40"/>
      <c r="BFT1" s="40"/>
      <c r="BFU1" s="40"/>
      <c r="BFV1" s="40"/>
      <c r="BFW1" s="40"/>
      <c r="BFX1" s="40"/>
      <c r="BFY1" s="40"/>
      <c r="BFZ1" s="40"/>
      <c r="BGA1" s="40"/>
      <c r="BGB1" s="40"/>
      <c r="BGC1" s="40"/>
      <c r="BGD1" s="40"/>
      <c r="BGE1" s="40"/>
      <c r="BGF1" s="40"/>
      <c r="BGG1" s="40"/>
      <c r="BGH1" s="40"/>
      <c r="BGI1" s="40"/>
      <c r="BGJ1" s="40"/>
      <c r="BGK1" s="40"/>
      <c r="BGL1" s="40"/>
      <c r="BGM1" s="40"/>
      <c r="BGN1" s="40"/>
      <c r="BGO1" s="40"/>
      <c r="BGP1" s="40"/>
      <c r="BGQ1" s="40"/>
      <c r="BGR1" s="40"/>
      <c r="BGS1" s="40"/>
      <c r="BGT1" s="40"/>
      <c r="BGU1" s="40"/>
      <c r="BGV1" s="40"/>
      <c r="BGW1" s="40"/>
      <c r="BGX1" s="40"/>
      <c r="BGY1" s="40"/>
      <c r="BGZ1" s="40"/>
      <c r="BHA1" s="40"/>
      <c r="BHB1" s="40"/>
      <c r="BHC1" s="40"/>
      <c r="BHD1" s="40"/>
      <c r="BHE1" s="40"/>
      <c r="BHF1" s="40"/>
      <c r="BHG1" s="40"/>
      <c r="BHH1" s="40"/>
      <c r="BHI1" s="40"/>
      <c r="BHJ1" s="40"/>
      <c r="BHK1" s="40"/>
      <c r="BHL1" s="40"/>
      <c r="BHM1" s="40"/>
      <c r="BHN1" s="40"/>
      <c r="BHO1" s="40"/>
      <c r="BHP1" s="40"/>
      <c r="BHQ1" s="40"/>
      <c r="BHR1" s="40"/>
      <c r="BHS1" s="40"/>
      <c r="BHT1" s="40"/>
      <c r="BHU1" s="40"/>
      <c r="BHV1" s="40"/>
      <c r="BHW1" s="40"/>
      <c r="BHX1" s="40"/>
      <c r="BHY1" s="40"/>
      <c r="BHZ1" s="40"/>
      <c r="BIA1" s="40"/>
      <c r="BIB1" s="40"/>
      <c r="BIC1" s="40"/>
      <c r="BID1" s="40"/>
      <c r="BIE1" s="40"/>
      <c r="BIF1" s="40"/>
      <c r="BIG1" s="40"/>
      <c r="BIH1" s="40"/>
      <c r="BII1" s="40"/>
      <c r="BIJ1" s="40"/>
      <c r="BIK1" s="40"/>
      <c r="BIL1" s="40"/>
      <c r="BIM1" s="40"/>
      <c r="BIN1" s="40"/>
      <c r="BIO1" s="40"/>
      <c r="BIP1" s="40"/>
      <c r="BIQ1" s="40"/>
      <c r="BIR1" s="40"/>
      <c r="BIS1" s="40"/>
      <c r="BIT1" s="40"/>
      <c r="BIU1" s="40"/>
      <c r="BIV1" s="40"/>
      <c r="BIW1" s="40"/>
      <c r="BIX1" s="40"/>
      <c r="BIY1" s="40"/>
      <c r="BIZ1" s="40"/>
      <c r="BJA1" s="40"/>
      <c r="BJB1" s="40"/>
      <c r="BJC1" s="40"/>
      <c r="BJD1" s="40"/>
      <c r="BJE1" s="40"/>
      <c r="BJF1" s="40"/>
      <c r="BJG1" s="40"/>
      <c r="BJH1" s="40"/>
      <c r="BJI1" s="40"/>
      <c r="BJJ1" s="40"/>
      <c r="BJK1" s="40"/>
      <c r="BJL1" s="40"/>
      <c r="BJM1" s="40"/>
      <c r="BJN1" s="40"/>
      <c r="BJO1" s="40"/>
      <c r="BJP1" s="40"/>
      <c r="BJQ1" s="40"/>
      <c r="BJR1" s="40"/>
      <c r="BJS1" s="40"/>
      <c r="BJT1" s="40"/>
      <c r="BJU1" s="40"/>
      <c r="BJV1" s="40"/>
      <c r="BJW1" s="40"/>
      <c r="BJX1" s="40"/>
      <c r="BJY1" s="40"/>
      <c r="BJZ1" s="40"/>
      <c r="BKA1" s="40"/>
      <c r="BKB1" s="40"/>
      <c r="BKC1" s="40"/>
      <c r="BKD1" s="40"/>
      <c r="BKE1" s="40"/>
      <c r="BKF1" s="40"/>
      <c r="BKG1" s="40"/>
      <c r="BKH1" s="40"/>
      <c r="BKI1" s="40"/>
      <c r="BKJ1" s="40"/>
      <c r="BKK1" s="40"/>
      <c r="BKL1" s="40"/>
      <c r="BKM1" s="40"/>
      <c r="BKN1" s="40"/>
      <c r="BKO1" s="40"/>
      <c r="BKP1" s="40"/>
      <c r="BKQ1" s="40"/>
      <c r="BKR1" s="40"/>
      <c r="BKS1" s="40"/>
      <c r="BKT1" s="40"/>
      <c r="BKU1" s="40"/>
      <c r="BKV1" s="40"/>
      <c r="BKW1" s="40"/>
      <c r="BKX1" s="40"/>
      <c r="BKY1" s="40"/>
      <c r="BKZ1" s="40"/>
      <c r="BLA1" s="40"/>
      <c r="BLB1" s="40"/>
      <c r="BLC1" s="40"/>
      <c r="BLD1" s="40"/>
      <c r="BLE1" s="40"/>
      <c r="BLF1" s="40"/>
      <c r="BLG1" s="40"/>
      <c r="BLH1" s="40"/>
      <c r="BLI1" s="40"/>
      <c r="BLJ1" s="40"/>
      <c r="BLK1" s="40"/>
      <c r="BLL1" s="40"/>
      <c r="BLM1" s="40"/>
      <c r="BLN1" s="40"/>
      <c r="BLO1" s="40"/>
      <c r="BLP1" s="40"/>
      <c r="BLQ1" s="40"/>
      <c r="BLR1" s="40"/>
      <c r="BLS1" s="40"/>
      <c r="BLT1" s="40"/>
      <c r="BLU1" s="40"/>
      <c r="BLV1" s="40"/>
      <c r="BLW1" s="40"/>
      <c r="BLX1" s="40"/>
      <c r="BLY1" s="40"/>
      <c r="BLZ1" s="40"/>
      <c r="BMA1" s="40"/>
      <c r="BMB1" s="40"/>
      <c r="BMC1" s="40"/>
      <c r="BMD1" s="40"/>
      <c r="BME1" s="40"/>
      <c r="BMF1" s="40"/>
      <c r="BMG1" s="40"/>
      <c r="BMH1" s="40"/>
      <c r="BMI1" s="40"/>
      <c r="BMJ1" s="40"/>
      <c r="BMK1" s="40"/>
      <c r="BML1" s="40"/>
      <c r="BMM1" s="40"/>
      <c r="BMN1" s="40"/>
      <c r="BMO1" s="40"/>
      <c r="BMP1" s="40"/>
      <c r="BMQ1" s="40"/>
      <c r="BMR1" s="40"/>
      <c r="BMS1" s="40"/>
      <c r="BMT1" s="40"/>
      <c r="BMU1" s="40"/>
      <c r="BMV1" s="40"/>
      <c r="BMW1" s="40"/>
      <c r="BMX1" s="40"/>
      <c r="BMY1" s="40"/>
      <c r="BMZ1" s="40"/>
      <c r="BNA1" s="40"/>
      <c r="BNB1" s="40"/>
      <c r="BNC1" s="40"/>
      <c r="BND1" s="40"/>
      <c r="BNE1" s="40"/>
      <c r="BNF1" s="40"/>
      <c r="BNG1" s="40"/>
      <c r="BNH1" s="40"/>
      <c r="BNI1" s="40"/>
      <c r="BNJ1" s="40"/>
      <c r="BNK1" s="40"/>
      <c r="BNL1" s="40"/>
      <c r="BNM1" s="40"/>
      <c r="BNN1" s="40"/>
      <c r="BNO1" s="40"/>
      <c r="BNP1" s="40"/>
      <c r="BNQ1" s="40"/>
      <c r="BNR1" s="40"/>
      <c r="BNS1" s="40"/>
      <c r="BNT1" s="40"/>
      <c r="BNU1" s="40"/>
      <c r="BNV1" s="40"/>
      <c r="BNW1" s="40"/>
      <c r="BNX1" s="40"/>
      <c r="BNY1" s="40"/>
      <c r="BNZ1" s="40"/>
      <c r="BOA1" s="40"/>
      <c r="BOB1" s="40"/>
      <c r="BOC1" s="40"/>
      <c r="BOD1" s="40"/>
      <c r="BOE1" s="40"/>
      <c r="BOF1" s="40"/>
      <c r="BOG1" s="40"/>
      <c r="BOH1" s="40"/>
      <c r="BOI1" s="40"/>
      <c r="BOJ1" s="40"/>
      <c r="BOK1" s="40"/>
      <c r="BOL1" s="40"/>
      <c r="BOM1" s="40"/>
      <c r="BON1" s="40"/>
      <c r="BOO1" s="40"/>
      <c r="BOP1" s="40"/>
      <c r="BOQ1" s="40"/>
      <c r="BOR1" s="40"/>
      <c r="BOS1" s="40"/>
      <c r="BOT1" s="40"/>
      <c r="BOU1" s="40"/>
      <c r="BOV1" s="40"/>
      <c r="BOW1" s="40"/>
      <c r="BOX1" s="40"/>
      <c r="BOY1" s="40"/>
      <c r="BOZ1" s="40"/>
      <c r="BPA1" s="40"/>
      <c r="BPB1" s="40"/>
      <c r="BPC1" s="40"/>
      <c r="BPD1" s="40"/>
      <c r="BPE1" s="40"/>
      <c r="BPF1" s="40"/>
      <c r="BPG1" s="40"/>
      <c r="BPH1" s="40"/>
      <c r="BPI1" s="40"/>
      <c r="BPJ1" s="40"/>
      <c r="BPK1" s="40"/>
      <c r="BPL1" s="40"/>
      <c r="BPM1" s="40"/>
      <c r="BPN1" s="40"/>
      <c r="BPO1" s="40"/>
      <c r="BPP1" s="40"/>
      <c r="BPQ1" s="40"/>
      <c r="BPR1" s="40"/>
      <c r="BPS1" s="40"/>
      <c r="BPT1" s="40"/>
      <c r="BPU1" s="40"/>
      <c r="BPV1" s="40"/>
      <c r="BPW1" s="40"/>
      <c r="BPX1" s="40"/>
      <c r="BPY1" s="40"/>
      <c r="BPZ1" s="40"/>
      <c r="BQA1" s="40"/>
      <c r="BQB1" s="40"/>
      <c r="BQC1" s="40"/>
      <c r="BQD1" s="40"/>
      <c r="BQE1" s="40"/>
      <c r="BQF1" s="40"/>
      <c r="BQG1" s="40"/>
      <c r="BQH1" s="40"/>
      <c r="BQI1" s="40"/>
      <c r="BQJ1" s="40"/>
      <c r="BQK1" s="40"/>
      <c r="BQL1" s="40"/>
      <c r="BQM1" s="40"/>
      <c r="BQN1" s="40"/>
      <c r="BQO1" s="40"/>
      <c r="BQP1" s="40"/>
      <c r="BQQ1" s="40"/>
      <c r="BQR1" s="40"/>
      <c r="BQS1" s="40"/>
      <c r="BQT1" s="40"/>
      <c r="BQU1" s="40"/>
      <c r="BQV1" s="40"/>
      <c r="BQW1" s="40"/>
      <c r="BQX1" s="40"/>
      <c r="BQY1" s="40"/>
      <c r="BQZ1" s="40"/>
      <c r="BRA1" s="40"/>
      <c r="BRB1" s="40"/>
      <c r="BRC1" s="40"/>
      <c r="BRD1" s="40"/>
      <c r="BRE1" s="40"/>
      <c r="BRF1" s="40"/>
      <c r="BRG1" s="40"/>
      <c r="BRH1" s="40"/>
      <c r="BRI1" s="40"/>
      <c r="BRJ1" s="40"/>
      <c r="BRK1" s="40"/>
      <c r="BRL1" s="40"/>
      <c r="BRM1" s="40"/>
      <c r="BRN1" s="40"/>
      <c r="BRO1" s="40"/>
      <c r="BRP1" s="40"/>
      <c r="BRQ1" s="40"/>
      <c r="BRR1" s="40"/>
      <c r="BRS1" s="40"/>
      <c r="BRT1" s="40"/>
      <c r="BRU1" s="40"/>
      <c r="BRV1" s="40"/>
      <c r="BRW1" s="40"/>
      <c r="BRX1" s="40"/>
      <c r="BRY1" s="40"/>
      <c r="BRZ1" s="40"/>
      <c r="BSA1" s="40"/>
      <c r="BSB1" s="40"/>
      <c r="BSC1" s="40"/>
      <c r="BSD1" s="40"/>
      <c r="BSE1" s="40"/>
      <c r="BSF1" s="40"/>
      <c r="BSG1" s="40"/>
      <c r="BSH1" s="40"/>
      <c r="BSI1" s="40"/>
      <c r="BSJ1" s="40"/>
      <c r="BSK1" s="40"/>
      <c r="BSL1" s="40"/>
      <c r="BSM1" s="40"/>
      <c r="BSN1" s="40"/>
      <c r="BSO1" s="40"/>
      <c r="BSP1" s="40"/>
      <c r="BSQ1" s="40"/>
      <c r="BSR1" s="40"/>
      <c r="BSS1" s="40"/>
      <c r="BST1" s="40"/>
      <c r="BSU1" s="40"/>
      <c r="BSV1" s="40"/>
      <c r="BSW1" s="40"/>
      <c r="BSX1" s="40"/>
      <c r="BSY1" s="40"/>
      <c r="BSZ1" s="40"/>
      <c r="BTA1" s="40"/>
      <c r="BTB1" s="40"/>
      <c r="BTC1" s="40"/>
      <c r="BTD1" s="40"/>
      <c r="BTE1" s="40"/>
      <c r="BTF1" s="40"/>
      <c r="BTG1" s="40"/>
      <c r="BTH1" s="40"/>
      <c r="BTI1" s="40"/>
      <c r="BTJ1" s="40"/>
      <c r="BTK1" s="40"/>
      <c r="BTL1" s="40"/>
      <c r="BTM1" s="40"/>
      <c r="BTN1" s="40"/>
      <c r="BTO1" s="40"/>
      <c r="BTP1" s="40"/>
      <c r="BTQ1" s="40"/>
      <c r="BTR1" s="40"/>
      <c r="BTS1" s="40"/>
      <c r="BTT1" s="40"/>
      <c r="BTU1" s="40"/>
      <c r="BTV1" s="40"/>
      <c r="BTW1" s="40"/>
      <c r="BTX1" s="40"/>
      <c r="BTY1" s="40"/>
      <c r="BTZ1" s="40"/>
      <c r="BUA1" s="40"/>
      <c r="BUB1" s="40"/>
      <c r="BUC1" s="40"/>
      <c r="BUD1" s="40"/>
      <c r="BUE1" s="40"/>
      <c r="BUF1" s="40"/>
      <c r="BUG1" s="40"/>
      <c r="BUH1" s="40"/>
      <c r="BUI1" s="40"/>
      <c r="BUJ1" s="40"/>
      <c r="BUK1" s="40"/>
      <c r="BUL1" s="40"/>
      <c r="BUM1" s="40"/>
      <c r="BUN1" s="40"/>
      <c r="BUO1" s="40"/>
      <c r="BUP1" s="40"/>
      <c r="BUQ1" s="40"/>
      <c r="BUR1" s="40"/>
      <c r="BUS1" s="40"/>
      <c r="BUT1" s="40"/>
      <c r="BUU1" s="40"/>
      <c r="BUV1" s="40"/>
      <c r="BUW1" s="40"/>
      <c r="BUX1" s="40"/>
      <c r="BUY1" s="40"/>
      <c r="BUZ1" s="40"/>
      <c r="BVA1" s="40"/>
      <c r="BVB1" s="40"/>
      <c r="BVC1" s="40"/>
      <c r="BVD1" s="40"/>
      <c r="BVE1" s="40"/>
      <c r="BVF1" s="40"/>
      <c r="BVG1" s="40"/>
      <c r="BVH1" s="40"/>
      <c r="BVI1" s="40"/>
      <c r="BVJ1" s="40"/>
      <c r="BVK1" s="40"/>
      <c r="BVL1" s="40"/>
      <c r="BVM1" s="40"/>
      <c r="BVN1" s="40"/>
      <c r="BVO1" s="40"/>
      <c r="BVP1" s="40"/>
      <c r="BVQ1" s="40"/>
      <c r="BVR1" s="40"/>
      <c r="BVS1" s="40"/>
      <c r="BVT1" s="40"/>
      <c r="BVU1" s="40"/>
      <c r="BVV1" s="40"/>
      <c r="BVW1" s="40"/>
      <c r="BVX1" s="40"/>
      <c r="BVY1" s="40"/>
      <c r="BVZ1" s="40"/>
      <c r="BWA1" s="40"/>
      <c r="BWB1" s="40"/>
      <c r="BWC1" s="40"/>
      <c r="BWD1" s="40"/>
      <c r="BWE1" s="40"/>
      <c r="BWF1" s="40"/>
      <c r="BWG1" s="40"/>
      <c r="BWH1" s="40"/>
      <c r="BWI1" s="40"/>
      <c r="BWJ1" s="40"/>
      <c r="BWK1" s="40"/>
      <c r="BWL1" s="40"/>
      <c r="BWM1" s="40"/>
      <c r="BWN1" s="40"/>
      <c r="BWO1" s="40"/>
      <c r="BWP1" s="40"/>
      <c r="BWQ1" s="40"/>
      <c r="BWR1" s="40"/>
      <c r="BWS1" s="40"/>
      <c r="BWT1" s="40"/>
      <c r="BWU1" s="40"/>
      <c r="BWV1" s="40"/>
      <c r="BWW1" s="40"/>
      <c r="BWX1" s="40"/>
      <c r="BWY1" s="40"/>
      <c r="BWZ1" s="40"/>
      <c r="BXA1" s="40"/>
      <c r="BXB1" s="40"/>
      <c r="BXC1" s="40"/>
      <c r="BXD1" s="40"/>
      <c r="BXE1" s="40"/>
      <c r="BXF1" s="40"/>
      <c r="BXG1" s="40"/>
      <c r="BXH1" s="40"/>
      <c r="BXI1" s="40"/>
      <c r="BXJ1" s="40"/>
      <c r="BXK1" s="40"/>
      <c r="BXL1" s="40"/>
      <c r="BXM1" s="40"/>
      <c r="BXN1" s="40"/>
      <c r="BXO1" s="40"/>
      <c r="BXP1" s="40"/>
      <c r="BXQ1" s="40"/>
      <c r="BXR1" s="40"/>
      <c r="BXS1" s="40"/>
      <c r="BXT1" s="40"/>
      <c r="BXU1" s="40"/>
      <c r="BXV1" s="40"/>
      <c r="BXW1" s="40"/>
      <c r="BXX1" s="40"/>
      <c r="BXY1" s="40"/>
      <c r="BXZ1" s="40"/>
      <c r="BYA1" s="40"/>
      <c r="BYB1" s="40"/>
      <c r="BYC1" s="40"/>
      <c r="BYD1" s="40"/>
      <c r="BYE1" s="40"/>
      <c r="BYF1" s="40"/>
      <c r="BYG1" s="40"/>
      <c r="BYH1" s="40"/>
      <c r="BYI1" s="40"/>
      <c r="BYJ1" s="40"/>
      <c r="BYK1" s="40"/>
      <c r="BYL1" s="40"/>
      <c r="BYM1" s="40"/>
      <c r="BYN1" s="40"/>
      <c r="BYO1" s="40"/>
      <c r="BYP1" s="40"/>
      <c r="BYQ1" s="40"/>
      <c r="BYR1" s="40"/>
      <c r="BYS1" s="40"/>
      <c r="BYT1" s="40"/>
      <c r="BYU1" s="40"/>
      <c r="BYV1" s="40"/>
      <c r="BYW1" s="40"/>
      <c r="BYX1" s="40"/>
      <c r="BYY1" s="40"/>
      <c r="BYZ1" s="40"/>
      <c r="BZA1" s="40"/>
      <c r="BZB1" s="40"/>
      <c r="BZC1" s="40"/>
      <c r="BZD1" s="40"/>
      <c r="BZE1" s="40"/>
      <c r="BZF1" s="40"/>
      <c r="BZG1" s="40"/>
      <c r="BZH1" s="40"/>
      <c r="BZI1" s="40"/>
      <c r="BZJ1" s="40"/>
      <c r="BZK1" s="40"/>
      <c r="BZL1" s="40"/>
      <c r="BZM1" s="40"/>
      <c r="BZN1" s="40"/>
      <c r="BZO1" s="40"/>
      <c r="BZP1" s="40"/>
      <c r="BZQ1" s="40"/>
      <c r="BZR1" s="40"/>
      <c r="BZS1" s="40"/>
      <c r="BZT1" s="40"/>
      <c r="BZU1" s="40"/>
      <c r="BZV1" s="40"/>
      <c r="BZW1" s="40"/>
      <c r="BZX1" s="40"/>
      <c r="BZY1" s="40"/>
      <c r="BZZ1" s="40"/>
      <c r="CAA1" s="40"/>
      <c r="CAB1" s="40"/>
      <c r="CAC1" s="40"/>
      <c r="CAD1" s="40"/>
      <c r="CAE1" s="40"/>
      <c r="CAF1" s="40"/>
      <c r="CAG1" s="40"/>
      <c r="CAH1" s="40"/>
      <c r="CAI1" s="40"/>
      <c r="CAJ1" s="40"/>
      <c r="CAK1" s="40"/>
      <c r="CAL1" s="40"/>
      <c r="CAM1" s="40"/>
      <c r="CAN1" s="40"/>
      <c r="CAO1" s="40"/>
      <c r="CAP1" s="40"/>
      <c r="CAQ1" s="40"/>
      <c r="CAR1" s="40"/>
      <c r="CAS1" s="40"/>
      <c r="CAT1" s="40"/>
      <c r="CAU1" s="40"/>
      <c r="CAV1" s="40"/>
      <c r="CAW1" s="40"/>
      <c r="CAX1" s="40"/>
      <c r="CAY1" s="40"/>
      <c r="CAZ1" s="40"/>
      <c r="CBA1" s="40"/>
      <c r="CBB1" s="40"/>
      <c r="CBC1" s="40"/>
      <c r="CBD1" s="40"/>
      <c r="CBE1" s="40"/>
      <c r="CBF1" s="40"/>
      <c r="CBG1" s="40"/>
      <c r="CBH1" s="40"/>
      <c r="CBI1" s="40"/>
      <c r="CBJ1" s="40"/>
      <c r="CBK1" s="40"/>
      <c r="CBL1" s="40"/>
      <c r="CBM1" s="40"/>
      <c r="CBN1" s="40"/>
      <c r="CBO1" s="40"/>
      <c r="CBP1" s="40"/>
      <c r="CBQ1" s="40"/>
      <c r="CBR1" s="40"/>
      <c r="CBS1" s="40"/>
      <c r="CBT1" s="40"/>
      <c r="CBU1" s="40"/>
      <c r="CBV1" s="40"/>
      <c r="CBW1" s="40"/>
      <c r="CBX1" s="40"/>
      <c r="CBY1" s="40"/>
      <c r="CBZ1" s="40"/>
      <c r="CCA1" s="40"/>
      <c r="CCB1" s="40"/>
      <c r="CCC1" s="40"/>
      <c r="CCD1" s="40"/>
      <c r="CCE1" s="40"/>
      <c r="CCF1" s="40"/>
      <c r="CCG1" s="40"/>
      <c r="CCH1" s="40"/>
      <c r="CCI1" s="40"/>
      <c r="CCJ1" s="40"/>
      <c r="CCK1" s="40"/>
      <c r="CCL1" s="40"/>
      <c r="CCM1" s="40"/>
      <c r="CCN1" s="40"/>
      <c r="CCO1" s="40"/>
      <c r="CCP1" s="40"/>
      <c r="CCQ1" s="40"/>
      <c r="CCR1" s="40"/>
      <c r="CCS1" s="40"/>
      <c r="CCT1" s="40"/>
      <c r="CCU1" s="40"/>
      <c r="CCV1" s="40"/>
      <c r="CCW1" s="40"/>
      <c r="CCX1" s="40"/>
      <c r="CCY1" s="40"/>
      <c r="CCZ1" s="40"/>
      <c r="CDA1" s="40"/>
      <c r="CDB1" s="40"/>
      <c r="CDC1" s="40"/>
      <c r="CDD1" s="40"/>
      <c r="CDE1" s="40"/>
      <c r="CDF1" s="40"/>
      <c r="CDG1" s="40"/>
      <c r="CDH1" s="40"/>
      <c r="CDI1" s="40"/>
      <c r="CDJ1" s="40"/>
      <c r="CDK1" s="40"/>
      <c r="CDL1" s="40"/>
      <c r="CDM1" s="40"/>
      <c r="CDN1" s="40"/>
      <c r="CDO1" s="40"/>
      <c r="CDP1" s="40"/>
      <c r="CDQ1" s="40"/>
      <c r="CDR1" s="40"/>
      <c r="CDS1" s="40"/>
      <c r="CDT1" s="40"/>
      <c r="CDU1" s="40"/>
      <c r="CDV1" s="40"/>
      <c r="CDW1" s="40"/>
      <c r="CDX1" s="40"/>
      <c r="CDY1" s="40"/>
      <c r="CDZ1" s="40"/>
      <c r="CEA1" s="40"/>
      <c r="CEB1" s="40"/>
      <c r="CEC1" s="40"/>
      <c r="CED1" s="40"/>
      <c r="CEE1" s="40"/>
      <c r="CEF1" s="40"/>
      <c r="CEG1" s="40"/>
      <c r="CEH1" s="40"/>
      <c r="CEI1" s="40"/>
      <c r="CEJ1" s="40"/>
      <c r="CEK1" s="40"/>
      <c r="CEL1" s="40"/>
      <c r="CEM1" s="40"/>
      <c r="CEN1" s="40"/>
      <c r="CEO1" s="40"/>
      <c r="CEP1" s="40"/>
      <c r="CEQ1" s="40"/>
      <c r="CER1" s="40"/>
      <c r="CES1" s="40"/>
      <c r="CET1" s="40"/>
      <c r="CEU1" s="40"/>
      <c r="CEV1" s="40"/>
      <c r="CEW1" s="40"/>
      <c r="CEX1" s="40"/>
      <c r="CEY1" s="40"/>
      <c r="CEZ1" s="40"/>
      <c r="CFA1" s="40"/>
      <c r="CFB1" s="40"/>
      <c r="CFC1" s="40"/>
      <c r="CFD1" s="40"/>
      <c r="CFE1" s="40"/>
      <c r="CFF1" s="40"/>
      <c r="CFG1" s="40"/>
      <c r="CFH1" s="40"/>
      <c r="CFI1" s="40"/>
      <c r="CFJ1" s="40"/>
      <c r="CFK1" s="40"/>
      <c r="CFL1" s="40"/>
      <c r="CFM1" s="40"/>
      <c r="CFN1" s="40"/>
      <c r="CFO1" s="40"/>
      <c r="CFP1" s="40"/>
      <c r="CFQ1" s="40"/>
      <c r="CFR1" s="40"/>
      <c r="CFS1" s="40"/>
      <c r="CFT1" s="40"/>
      <c r="CFU1" s="40"/>
      <c r="CFV1" s="40"/>
      <c r="CFW1" s="40"/>
      <c r="CFX1" s="40"/>
      <c r="CFY1" s="40"/>
      <c r="CFZ1" s="40"/>
      <c r="CGA1" s="40"/>
      <c r="CGB1" s="40"/>
      <c r="CGC1" s="40"/>
      <c r="CGD1" s="40"/>
      <c r="CGE1" s="40"/>
      <c r="CGF1" s="40"/>
      <c r="CGG1" s="40"/>
      <c r="CGH1" s="40"/>
      <c r="CGI1" s="40"/>
      <c r="CGJ1" s="40"/>
      <c r="CGK1" s="40"/>
      <c r="CGL1" s="40"/>
      <c r="CGM1" s="40"/>
      <c r="CGN1" s="40"/>
      <c r="CGO1" s="40"/>
      <c r="CGP1" s="40"/>
      <c r="CGQ1" s="40"/>
      <c r="CGR1" s="40"/>
      <c r="CGS1" s="40"/>
      <c r="CGT1" s="40"/>
      <c r="CGU1" s="40"/>
      <c r="CGV1" s="40"/>
      <c r="CGW1" s="40"/>
      <c r="CGX1" s="40"/>
      <c r="CGY1" s="40"/>
      <c r="CGZ1" s="40"/>
      <c r="CHA1" s="40"/>
      <c r="CHB1" s="40"/>
      <c r="CHC1" s="40"/>
      <c r="CHD1" s="40"/>
      <c r="CHE1" s="40"/>
      <c r="CHF1" s="40"/>
      <c r="CHG1" s="40"/>
      <c r="CHH1" s="40"/>
      <c r="CHI1" s="40"/>
      <c r="CHJ1" s="40"/>
      <c r="CHK1" s="40"/>
      <c r="CHL1" s="40"/>
      <c r="CHM1" s="40"/>
      <c r="CHN1" s="40"/>
      <c r="CHO1" s="40"/>
      <c r="CHP1" s="40"/>
      <c r="CHQ1" s="40"/>
      <c r="CHR1" s="40"/>
      <c r="CHS1" s="40"/>
      <c r="CHT1" s="40"/>
      <c r="CHU1" s="40"/>
      <c r="CHV1" s="40"/>
      <c r="CHW1" s="40"/>
      <c r="CHX1" s="40"/>
      <c r="CHY1" s="40"/>
      <c r="CHZ1" s="40"/>
      <c r="CIA1" s="40"/>
      <c r="CIB1" s="40"/>
      <c r="CIC1" s="40"/>
      <c r="CID1" s="40"/>
      <c r="CIE1" s="40"/>
      <c r="CIF1" s="40"/>
      <c r="CIG1" s="40"/>
      <c r="CIH1" s="40"/>
      <c r="CII1" s="40"/>
      <c r="CIJ1" s="40"/>
      <c r="CIK1" s="40"/>
      <c r="CIL1" s="40"/>
      <c r="CIM1" s="40"/>
      <c r="CIN1" s="40"/>
      <c r="CIO1" s="40"/>
      <c r="CIP1" s="40"/>
      <c r="CIQ1" s="40"/>
      <c r="CIR1" s="40"/>
      <c r="CIS1" s="40"/>
      <c r="CIT1" s="40"/>
      <c r="CIU1" s="40"/>
      <c r="CIV1" s="40"/>
      <c r="CIW1" s="40"/>
      <c r="CIX1" s="40"/>
      <c r="CIY1" s="40"/>
      <c r="CIZ1" s="40"/>
      <c r="CJA1" s="40"/>
      <c r="CJB1" s="40"/>
      <c r="CJC1" s="40"/>
      <c r="CJD1" s="40"/>
      <c r="CJE1" s="40"/>
      <c r="CJF1" s="40"/>
      <c r="CJG1" s="40"/>
      <c r="CJH1" s="40"/>
      <c r="CJI1" s="40"/>
      <c r="CJJ1" s="40"/>
      <c r="CJK1" s="40"/>
      <c r="CJL1" s="40"/>
      <c r="CJM1" s="40"/>
      <c r="CJN1" s="40"/>
      <c r="CJO1" s="40"/>
      <c r="CJP1" s="40"/>
      <c r="CJQ1" s="40"/>
      <c r="CJR1" s="40"/>
      <c r="CJS1" s="40"/>
      <c r="CJT1" s="40"/>
      <c r="CJU1" s="40"/>
      <c r="CJV1" s="40"/>
      <c r="CJW1" s="40"/>
      <c r="CJX1" s="40"/>
      <c r="CJY1" s="40"/>
      <c r="CJZ1" s="40"/>
      <c r="CKA1" s="40"/>
      <c r="CKB1" s="40"/>
      <c r="CKC1" s="40"/>
      <c r="CKD1" s="40"/>
      <c r="CKE1" s="40"/>
      <c r="CKF1" s="40"/>
      <c r="CKG1" s="40"/>
      <c r="CKH1" s="40"/>
      <c r="CKI1" s="40"/>
      <c r="CKJ1" s="40"/>
      <c r="CKK1" s="40"/>
      <c r="CKL1" s="40"/>
      <c r="CKM1" s="40"/>
      <c r="CKN1" s="40"/>
      <c r="CKO1" s="40"/>
      <c r="CKP1" s="40"/>
      <c r="CKQ1" s="40"/>
      <c r="CKR1" s="40"/>
      <c r="CKS1" s="40"/>
      <c r="CKT1" s="40"/>
      <c r="CKU1" s="40"/>
      <c r="CKV1" s="40"/>
      <c r="CKW1" s="40"/>
      <c r="CKX1" s="40"/>
      <c r="CKY1" s="40"/>
      <c r="CKZ1" s="40"/>
      <c r="CLA1" s="40"/>
      <c r="CLB1" s="40"/>
      <c r="CLC1" s="40"/>
      <c r="CLD1" s="40"/>
      <c r="CLE1" s="40"/>
      <c r="CLF1" s="40"/>
      <c r="CLG1" s="40"/>
      <c r="CLH1" s="40"/>
      <c r="CLI1" s="40"/>
      <c r="CLJ1" s="40"/>
      <c r="CLK1" s="40"/>
      <c r="CLL1" s="40"/>
      <c r="CLM1" s="40"/>
      <c r="CLN1" s="40"/>
      <c r="CLO1" s="40"/>
      <c r="CLP1" s="40"/>
      <c r="CLQ1" s="40"/>
      <c r="CLR1" s="40"/>
      <c r="CLS1" s="40"/>
      <c r="CLT1" s="40"/>
      <c r="CLU1" s="40"/>
      <c r="CLV1" s="40"/>
      <c r="CLW1" s="40"/>
      <c r="CLX1" s="40"/>
      <c r="CLY1" s="40"/>
      <c r="CLZ1" s="40"/>
      <c r="CMA1" s="40"/>
      <c r="CMB1" s="40"/>
      <c r="CMC1" s="40"/>
      <c r="CMD1" s="40"/>
      <c r="CME1" s="40"/>
      <c r="CMF1" s="40"/>
      <c r="CMG1" s="40"/>
      <c r="CMH1" s="40"/>
      <c r="CMI1" s="40"/>
      <c r="CMJ1" s="40"/>
      <c r="CMK1" s="40"/>
      <c r="CML1" s="40"/>
      <c r="CMM1" s="40"/>
      <c r="CMN1" s="40"/>
      <c r="CMO1" s="40"/>
      <c r="CMP1" s="40"/>
      <c r="CMQ1" s="40"/>
      <c r="CMR1" s="40"/>
      <c r="CMS1" s="40"/>
      <c r="CMT1" s="40"/>
      <c r="CMU1" s="40"/>
      <c r="CMV1" s="40"/>
      <c r="CMW1" s="40"/>
      <c r="CMX1" s="40"/>
      <c r="CMY1" s="40"/>
      <c r="CMZ1" s="40"/>
      <c r="CNA1" s="40"/>
      <c r="CNB1" s="40"/>
      <c r="CNC1" s="40"/>
      <c r="CND1" s="40"/>
      <c r="CNE1" s="40"/>
      <c r="CNF1" s="40"/>
      <c r="CNG1" s="40"/>
      <c r="CNH1" s="40"/>
      <c r="CNI1" s="40"/>
      <c r="CNJ1" s="40"/>
      <c r="CNK1" s="40"/>
      <c r="CNL1" s="40"/>
      <c r="CNM1" s="40"/>
      <c r="CNN1" s="40"/>
      <c r="CNO1" s="40"/>
      <c r="CNP1" s="40"/>
      <c r="CNQ1" s="40"/>
      <c r="CNR1" s="40"/>
      <c r="CNS1" s="40"/>
      <c r="CNT1" s="40"/>
      <c r="CNU1" s="40"/>
      <c r="CNV1" s="40"/>
      <c r="CNW1" s="40"/>
      <c r="CNX1" s="40"/>
      <c r="CNY1" s="40"/>
      <c r="CNZ1" s="40"/>
      <c r="COA1" s="40"/>
      <c r="COB1" s="40"/>
      <c r="COC1" s="40"/>
      <c r="COD1" s="40"/>
      <c r="COE1" s="40"/>
      <c r="COF1" s="40"/>
      <c r="COG1" s="40"/>
      <c r="COH1" s="40"/>
      <c r="COI1" s="40"/>
      <c r="COJ1" s="40"/>
      <c r="COK1" s="40"/>
      <c r="COL1" s="40"/>
      <c r="COM1" s="40"/>
      <c r="CON1" s="40"/>
      <c r="COO1" s="40"/>
      <c r="COP1" s="40"/>
      <c r="COQ1" s="40"/>
      <c r="COR1" s="40"/>
      <c r="COS1" s="40"/>
      <c r="COT1" s="40"/>
      <c r="COU1" s="40"/>
      <c r="COV1" s="40"/>
      <c r="COW1" s="40"/>
      <c r="COX1" s="40"/>
      <c r="COY1" s="40"/>
      <c r="COZ1" s="40"/>
      <c r="CPA1" s="40"/>
      <c r="CPB1" s="40"/>
      <c r="CPC1" s="40"/>
      <c r="CPD1" s="40"/>
      <c r="CPE1" s="40"/>
      <c r="CPF1" s="40"/>
      <c r="CPG1" s="40"/>
      <c r="CPH1" s="40"/>
      <c r="CPI1" s="40"/>
      <c r="CPJ1" s="40"/>
      <c r="CPK1" s="40"/>
      <c r="CPL1" s="40"/>
      <c r="CPM1" s="40"/>
      <c r="CPN1" s="40"/>
      <c r="CPO1" s="40"/>
      <c r="CPP1" s="40"/>
      <c r="CPQ1" s="40"/>
      <c r="CPR1" s="40"/>
      <c r="CPS1" s="40"/>
      <c r="CPT1" s="40"/>
      <c r="CPU1" s="40"/>
      <c r="CPV1" s="40"/>
      <c r="CPW1" s="40"/>
      <c r="CPX1" s="40"/>
      <c r="CPY1" s="40"/>
      <c r="CPZ1" s="40"/>
      <c r="CQA1" s="40"/>
      <c r="CQB1" s="40"/>
      <c r="CQC1" s="40"/>
      <c r="CQD1" s="40"/>
      <c r="CQE1" s="40"/>
      <c r="CQF1" s="40"/>
      <c r="CQG1" s="40"/>
      <c r="CQH1" s="40"/>
      <c r="CQI1" s="40"/>
      <c r="CQJ1" s="40"/>
      <c r="CQK1" s="40"/>
      <c r="CQL1" s="40"/>
      <c r="CQM1" s="40"/>
      <c r="CQN1" s="40"/>
      <c r="CQO1" s="40"/>
      <c r="CQP1" s="40"/>
      <c r="CQQ1" s="40"/>
      <c r="CQR1" s="40"/>
      <c r="CQS1" s="40"/>
      <c r="CQT1" s="40"/>
      <c r="CQU1" s="40"/>
      <c r="CQV1" s="40"/>
      <c r="CQW1" s="40"/>
      <c r="CQX1" s="40"/>
      <c r="CQY1" s="40"/>
      <c r="CQZ1" s="40"/>
      <c r="CRA1" s="40"/>
      <c r="CRB1" s="40"/>
      <c r="CRC1" s="40"/>
      <c r="CRD1" s="40"/>
      <c r="CRE1" s="40"/>
      <c r="CRF1" s="40"/>
      <c r="CRG1" s="40"/>
      <c r="CRH1" s="40"/>
      <c r="CRI1" s="40"/>
      <c r="CRJ1" s="40"/>
      <c r="CRK1" s="40"/>
      <c r="CRL1" s="40"/>
      <c r="CRM1" s="40"/>
      <c r="CRN1" s="40"/>
      <c r="CRO1" s="40"/>
      <c r="CRP1" s="40"/>
      <c r="CRQ1" s="40"/>
      <c r="CRR1" s="40"/>
      <c r="CRS1" s="40"/>
      <c r="CRT1" s="40"/>
      <c r="CRU1" s="40"/>
      <c r="CRV1" s="40"/>
      <c r="CRW1" s="40"/>
      <c r="CRX1" s="40"/>
      <c r="CRY1" s="40"/>
      <c r="CRZ1" s="40"/>
      <c r="CSA1" s="40"/>
      <c r="CSB1" s="40"/>
      <c r="CSC1" s="40"/>
      <c r="CSD1" s="40"/>
      <c r="CSE1" s="40"/>
      <c r="CSF1" s="40"/>
      <c r="CSG1" s="40"/>
      <c r="CSH1" s="40"/>
      <c r="CSI1" s="40"/>
      <c r="CSJ1" s="40"/>
      <c r="CSK1" s="40"/>
      <c r="CSL1" s="40"/>
      <c r="CSM1" s="40"/>
      <c r="CSN1" s="40"/>
      <c r="CSO1" s="40"/>
      <c r="CSP1" s="40"/>
      <c r="CSQ1" s="40"/>
      <c r="CSR1" s="40"/>
      <c r="CSS1" s="40"/>
      <c r="CST1" s="40"/>
      <c r="CSU1" s="40"/>
      <c r="CSV1" s="40"/>
      <c r="CSW1" s="40"/>
      <c r="CSX1" s="40"/>
      <c r="CSY1" s="40"/>
      <c r="CSZ1" s="40"/>
      <c r="CTA1" s="40"/>
      <c r="CTB1" s="40"/>
      <c r="CTC1" s="40"/>
      <c r="CTD1" s="40"/>
      <c r="CTE1" s="40"/>
      <c r="CTF1" s="40"/>
      <c r="CTG1" s="40"/>
      <c r="CTH1" s="40"/>
      <c r="CTI1" s="40"/>
      <c r="CTJ1" s="40"/>
      <c r="CTK1" s="40"/>
      <c r="CTL1" s="40"/>
      <c r="CTM1" s="40"/>
      <c r="CTN1" s="40"/>
      <c r="CTO1" s="40"/>
      <c r="CTP1" s="40"/>
      <c r="CTQ1" s="40"/>
      <c r="CTR1" s="40"/>
      <c r="CTS1" s="40"/>
      <c r="CTT1" s="40"/>
      <c r="CTU1" s="40"/>
      <c r="CTV1" s="40"/>
      <c r="CTW1" s="40"/>
      <c r="CTX1" s="40"/>
      <c r="CTY1" s="40"/>
      <c r="CTZ1" s="40"/>
      <c r="CUA1" s="40"/>
      <c r="CUB1" s="40"/>
      <c r="CUC1" s="40"/>
      <c r="CUD1" s="40"/>
      <c r="CUE1" s="40"/>
      <c r="CUF1" s="40"/>
      <c r="CUG1" s="40"/>
      <c r="CUH1" s="40"/>
      <c r="CUI1" s="40"/>
      <c r="CUJ1" s="40"/>
      <c r="CUK1" s="40"/>
      <c r="CUL1" s="40"/>
      <c r="CUM1" s="40"/>
      <c r="CUN1" s="40"/>
      <c r="CUO1" s="40"/>
      <c r="CUP1" s="40"/>
      <c r="CUQ1" s="40"/>
      <c r="CUR1" s="40"/>
      <c r="CUS1" s="40"/>
      <c r="CUT1" s="40"/>
      <c r="CUU1" s="40"/>
      <c r="CUV1" s="40"/>
      <c r="CUW1" s="40"/>
      <c r="CUX1" s="40"/>
      <c r="CUY1" s="40"/>
      <c r="CUZ1" s="40"/>
      <c r="CVA1" s="40"/>
      <c r="CVB1" s="40"/>
      <c r="CVC1" s="40"/>
      <c r="CVD1" s="40"/>
      <c r="CVE1" s="40"/>
      <c r="CVF1" s="40"/>
      <c r="CVG1" s="40"/>
      <c r="CVH1" s="40"/>
      <c r="CVI1" s="40"/>
      <c r="CVJ1" s="40"/>
      <c r="CVK1" s="40"/>
      <c r="CVL1" s="40"/>
      <c r="CVM1" s="40"/>
      <c r="CVN1" s="40"/>
      <c r="CVO1" s="40"/>
      <c r="CVP1" s="40"/>
      <c r="CVQ1" s="40"/>
      <c r="CVR1" s="40"/>
      <c r="CVS1" s="40"/>
      <c r="CVT1" s="40"/>
      <c r="CVU1" s="40"/>
      <c r="CVV1" s="40"/>
      <c r="CVW1" s="40"/>
      <c r="CVX1" s="40"/>
      <c r="CVY1" s="40"/>
      <c r="CVZ1" s="40"/>
      <c r="CWA1" s="40"/>
      <c r="CWB1" s="40"/>
      <c r="CWC1" s="40"/>
      <c r="CWD1" s="40"/>
      <c r="CWE1" s="40"/>
      <c r="CWF1" s="40"/>
      <c r="CWG1" s="40"/>
      <c r="CWH1" s="40"/>
      <c r="CWI1" s="40"/>
      <c r="CWJ1" s="40"/>
      <c r="CWK1" s="40"/>
      <c r="CWL1" s="40"/>
      <c r="CWM1" s="40"/>
      <c r="CWN1" s="40"/>
      <c r="CWO1" s="40"/>
      <c r="CWP1" s="40"/>
      <c r="CWQ1" s="40"/>
      <c r="CWR1" s="40"/>
      <c r="CWS1" s="40"/>
      <c r="CWT1" s="40"/>
      <c r="CWU1" s="40"/>
      <c r="CWV1" s="40"/>
      <c r="CWW1" s="40"/>
      <c r="CWX1" s="40"/>
      <c r="CWY1" s="40"/>
      <c r="CWZ1" s="40"/>
      <c r="CXA1" s="40"/>
      <c r="CXB1" s="40"/>
      <c r="CXC1" s="40"/>
      <c r="CXD1" s="40"/>
      <c r="CXE1" s="40"/>
      <c r="CXF1" s="40"/>
      <c r="CXG1" s="40"/>
      <c r="CXH1" s="40"/>
      <c r="CXI1" s="40"/>
      <c r="CXJ1" s="40"/>
      <c r="CXK1" s="40"/>
      <c r="CXL1" s="40"/>
      <c r="CXM1" s="40"/>
      <c r="CXN1" s="40"/>
      <c r="CXO1" s="40"/>
      <c r="CXP1" s="40"/>
      <c r="CXQ1" s="40"/>
      <c r="CXR1" s="40"/>
      <c r="CXS1" s="40"/>
      <c r="CXT1" s="40"/>
      <c r="CXU1" s="40"/>
      <c r="CXV1" s="40"/>
      <c r="CXW1" s="40"/>
      <c r="CXX1" s="40"/>
      <c r="CXY1" s="40"/>
      <c r="CXZ1" s="40"/>
      <c r="CYA1" s="40"/>
      <c r="CYB1" s="40"/>
      <c r="CYC1" s="40"/>
      <c r="CYD1" s="40"/>
      <c r="CYE1" s="40"/>
      <c r="CYF1" s="40"/>
      <c r="CYG1" s="40"/>
      <c r="CYH1" s="40"/>
      <c r="CYI1" s="40"/>
      <c r="CYJ1" s="40"/>
      <c r="CYK1" s="40"/>
      <c r="CYL1" s="40"/>
      <c r="CYM1" s="40"/>
      <c r="CYN1" s="40"/>
      <c r="CYO1" s="40"/>
      <c r="CYP1" s="40"/>
      <c r="CYQ1" s="40"/>
      <c r="CYR1" s="40"/>
      <c r="CYS1" s="40"/>
      <c r="CYT1" s="40"/>
      <c r="CYU1" s="40"/>
      <c r="CYV1" s="40"/>
      <c r="CYW1" s="40"/>
      <c r="CYX1" s="40"/>
      <c r="CYY1" s="40"/>
      <c r="CYZ1" s="40"/>
      <c r="CZA1" s="40"/>
      <c r="CZB1" s="40"/>
      <c r="CZC1" s="40"/>
      <c r="CZD1" s="40"/>
      <c r="CZE1" s="40"/>
      <c r="CZF1" s="40"/>
      <c r="CZG1" s="40"/>
      <c r="CZH1" s="40"/>
      <c r="CZI1" s="40"/>
      <c r="CZJ1" s="40"/>
      <c r="CZK1" s="40"/>
      <c r="CZL1" s="40"/>
      <c r="CZM1" s="40"/>
      <c r="CZN1" s="40"/>
      <c r="CZO1" s="40"/>
      <c r="CZP1" s="40"/>
      <c r="CZQ1" s="40"/>
      <c r="CZR1" s="40"/>
      <c r="CZS1" s="40"/>
      <c r="CZT1" s="40"/>
      <c r="CZU1" s="40"/>
      <c r="CZV1" s="40"/>
      <c r="CZW1" s="40"/>
      <c r="CZX1" s="40"/>
      <c r="CZY1" s="40"/>
      <c r="CZZ1" s="40"/>
      <c r="DAA1" s="40"/>
      <c r="DAB1" s="40"/>
      <c r="DAC1" s="40"/>
      <c r="DAD1" s="40"/>
      <c r="DAE1" s="40"/>
      <c r="DAF1" s="40"/>
      <c r="DAG1" s="40"/>
      <c r="DAH1" s="40"/>
      <c r="DAI1" s="40"/>
      <c r="DAJ1" s="40"/>
      <c r="DAK1" s="40"/>
      <c r="DAL1" s="40"/>
      <c r="DAM1" s="40"/>
      <c r="DAN1" s="40"/>
      <c r="DAO1" s="40"/>
      <c r="DAP1" s="40"/>
      <c r="DAQ1" s="40"/>
      <c r="DAR1" s="40"/>
      <c r="DAS1" s="40"/>
      <c r="DAT1" s="40"/>
      <c r="DAU1" s="40"/>
      <c r="DAV1" s="40"/>
      <c r="DAW1" s="40"/>
      <c r="DAX1" s="40"/>
      <c r="DAY1" s="40"/>
      <c r="DAZ1" s="40"/>
      <c r="DBA1" s="40"/>
      <c r="DBB1" s="40"/>
      <c r="DBC1" s="40"/>
      <c r="DBD1" s="40"/>
      <c r="DBE1" s="40"/>
      <c r="DBF1" s="40"/>
      <c r="DBG1" s="40"/>
      <c r="DBH1" s="40"/>
      <c r="DBI1" s="40"/>
      <c r="DBJ1" s="40"/>
      <c r="DBK1" s="40"/>
      <c r="DBL1" s="40"/>
      <c r="DBM1" s="40"/>
      <c r="DBN1" s="40"/>
      <c r="DBO1" s="40"/>
      <c r="DBP1" s="40"/>
      <c r="DBQ1" s="40"/>
      <c r="DBR1" s="40"/>
      <c r="DBS1" s="40"/>
      <c r="DBT1" s="40"/>
      <c r="DBU1" s="40"/>
      <c r="DBV1" s="40"/>
      <c r="DBW1" s="40"/>
      <c r="DBX1" s="40"/>
      <c r="DBY1" s="40"/>
      <c r="DBZ1" s="40"/>
      <c r="DCA1" s="40"/>
      <c r="DCB1" s="40"/>
      <c r="DCC1" s="40"/>
      <c r="DCD1" s="40"/>
      <c r="DCE1" s="40"/>
      <c r="DCF1" s="40"/>
      <c r="DCG1" s="40"/>
      <c r="DCH1" s="40"/>
      <c r="DCI1" s="40"/>
      <c r="DCJ1" s="40"/>
      <c r="DCK1" s="40"/>
      <c r="DCL1" s="40"/>
      <c r="DCM1" s="40"/>
      <c r="DCN1" s="40"/>
      <c r="DCO1" s="40"/>
      <c r="DCP1" s="40"/>
      <c r="DCQ1" s="40"/>
      <c r="DCR1" s="40"/>
      <c r="DCS1" s="40"/>
      <c r="DCT1" s="40"/>
      <c r="DCU1" s="40"/>
      <c r="DCV1" s="40"/>
      <c r="DCW1" s="40"/>
      <c r="DCX1" s="40"/>
      <c r="DCY1" s="40"/>
      <c r="DCZ1" s="40"/>
      <c r="DDA1" s="40"/>
      <c r="DDB1" s="40"/>
      <c r="DDC1" s="40"/>
      <c r="DDD1" s="40"/>
      <c r="DDE1" s="40"/>
      <c r="DDF1" s="40"/>
      <c r="DDG1" s="40"/>
      <c r="DDH1" s="40"/>
      <c r="DDI1" s="40"/>
      <c r="DDJ1" s="40"/>
      <c r="DDK1" s="40"/>
      <c r="DDL1" s="40"/>
      <c r="DDM1" s="40"/>
      <c r="DDN1" s="40"/>
      <c r="DDO1" s="40"/>
      <c r="DDP1" s="40"/>
      <c r="DDQ1" s="40"/>
      <c r="DDR1" s="40"/>
      <c r="DDS1" s="40"/>
      <c r="DDT1" s="40"/>
      <c r="DDU1" s="40"/>
      <c r="DDV1" s="40"/>
      <c r="DDW1" s="40"/>
      <c r="DDX1" s="40"/>
      <c r="DDY1" s="40"/>
      <c r="DDZ1" s="40"/>
      <c r="DEA1" s="40"/>
      <c r="DEB1" s="40"/>
      <c r="DEC1" s="40"/>
      <c r="DED1" s="40"/>
      <c r="DEE1" s="40"/>
      <c r="DEF1" s="40"/>
      <c r="DEG1" s="40"/>
      <c r="DEH1" s="40"/>
      <c r="DEI1" s="40"/>
      <c r="DEJ1" s="40"/>
      <c r="DEK1" s="40"/>
      <c r="DEL1" s="40"/>
      <c r="DEM1" s="40"/>
      <c r="DEN1" s="40"/>
      <c r="DEO1" s="40"/>
      <c r="DEP1" s="40"/>
      <c r="DEQ1" s="40"/>
      <c r="DER1" s="40"/>
      <c r="DES1" s="40"/>
      <c r="DET1" s="40"/>
      <c r="DEU1" s="40"/>
      <c r="DEV1" s="40"/>
      <c r="DEW1" s="40"/>
      <c r="DEX1" s="40"/>
      <c r="DEY1" s="40"/>
      <c r="DEZ1" s="40"/>
      <c r="DFA1" s="40"/>
      <c r="DFB1" s="40"/>
      <c r="DFC1" s="40"/>
      <c r="DFD1" s="40"/>
      <c r="DFE1" s="40"/>
      <c r="DFF1" s="40"/>
      <c r="DFG1" s="40"/>
      <c r="DFH1" s="40"/>
      <c r="DFI1" s="40"/>
      <c r="DFJ1" s="40"/>
      <c r="DFK1" s="40"/>
      <c r="DFL1" s="40"/>
      <c r="DFM1" s="40"/>
      <c r="DFN1" s="40"/>
      <c r="DFO1" s="40"/>
      <c r="DFP1" s="40"/>
      <c r="DFQ1" s="40"/>
      <c r="DFR1" s="40"/>
      <c r="DFS1" s="40"/>
      <c r="DFT1" s="40"/>
      <c r="DFU1" s="40"/>
      <c r="DFV1" s="40"/>
      <c r="DFW1" s="40"/>
      <c r="DFX1" s="40"/>
      <c r="DFY1" s="40"/>
      <c r="DFZ1" s="40"/>
      <c r="DGA1" s="40"/>
      <c r="DGB1" s="40"/>
      <c r="DGC1" s="40"/>
      <c r="DGD1" s="40"/>
      <c r="DGE1" s="40"/>
      <c r="DGF1" s="40"/>
      <c r="DGG1" s="40"/>
      <c r="DGH1" s="40"/>
      <c r="DGI1" s="40"/>
      <c r="DGJ1" s="40"/>
      <c r="DGK1" s="40"/>
      <c r="DGL1" s="40"/>
      <c r="DGM1" s="40"/>
      <c r="DGN1" s="40"/>
      <c r="DGO1" s="40"/>
      <c r="DGP1" s="40"/>
      <c r="DGQ1" s="40"/>
      <c r="DGR1" s="40"/>
      <c r="DGS1" s="40"/>
      <c r="DGT1" s="40"/>
      <c r="DGU1" s="40"/>
      <c r="DGV1" s="40"/>
      <c r="DGW1" s="40"/>
      <c r="DGX1" s="40"/>
      <c r="DGY1" s="40"/>
      <c r="DGZ1" s="40"/>
      <c r="DHA1" s="40"/>
      <c r="DHB1" s="40"/>
      <c r="DHC1" s="40"/>
      <c r="DHD1" s="40"/>
      <c r="DHE1" s="40"/>
      <c r="DHF1" s="40"/>
      <c r="DHG1" s="40"/>
      <c r="DHH1" s="40"/>
      <c r="DHI1" s="40"/>
      <c r="DHJ1" s="40"/>
      <c r="DHK1" s="40"/>
      <c r="DHL1" s="40"/>
      <c r="DHM1" s="40"/>
      <c r="DHN1" s="40"/>
      <c r="DHO1" s="40"/>
      <c r="DHP1" s="40"/>
      <c r="DHQ1" s="40"/>
      <c r="DHR1" s="40"/>
      <c r="DHS1" s="40"/>
      <c r="DHT1" s="40"/>
      <c r="DHU1" s="40"/>
      <c r="DHV1" s="40"/>
      <c r="DHW1" s="40"/>
      <c r="DHX1" s="40"/>
      <c r="DHY1" s="40"/>
      <c r="DHZ1" s="40"/>
      <c r="DIA1" s="40"/>
      <c r="DIB1" s="40"/>
      <c r="DIC1" s="40"/>
      <c r="DID1" s="40"/>
      <c r="DIE1" s="40"/>
      <c r="DIF1" s="40"/>
      <c r="DIG1" s="40"/>
      <c r="DIH1" s="40"/>
      <c r="DII1" s="40"/>
      <c r="DIJ1" s="40"/>
      <c r="DIK1" s="40"/>
      <c r="DIL1" s="40"/>
      <c r="DIM1" s="40"/>
      <c r="DIN1" s="40"/>
      <c r="DIO1" s="40"/>
      <c r="DIP1" s="40"/>
      <c r="DIQ1" s="40"/>
      <c r="DIR1" s="40"/>
      <c r="DIS1" s="40"/>
      <c r="DIT1" s="40"/>
      <c r="DIU1" s="40"/>
      <c r="DIV1" s="40"/>
      <c r="DIW1" s="40"/>
      <c r="DIX1" s="40"/>
      <c r="DIY1" s="40"/>
      <c r="DIZ1" s="40"/>
      <c r="DJA1" s="40"/>
      <c r="DJB1" s="40"/>
      <c r="DJC1" s="40"/>
      <c r="DJD1" s="40"/>
      <c r="DJE1" s="40"/>
      <c r="DJF1" s="40"/>
      <c r="DJG1" s="40"/>
      <c r="DJH1" s="40"/>
      <c r="DJI1" s="40"/>
      <c r="DJJ1" s="40"/>
      <c r="DJK1" s="40"/>
      <c r="DJL1" s="40"/>
      <c r="DJM1" s="40"/>
      <c r="DJN1" s="40"/>
      <c r="DJO1" s="40"/>
      <c r="DJP1" s="40"/>
      <c r="DJQ1" s="40"/>
      <c r="DJR1" s="40"/>
      <c r="DJS1" s="40"/>
      <c r="DJT1" s="40"/>
      <c r="DJU1" s="40"/>
      <c r="DJV1" s="40"/>
      <c r="DJW1" s="40"/>
      <c r="DJX1" s="40"/>
      <c r="DJY1" s="40"/>
      <c r="DJZ1" s="40"/>
      <c r="DKA1" s="40"/>
      <c r="DKB1" s="40"/>
      <c r="DKC1" s="40"/>
      <c r="DKD1" s="40"/>
      <c r="DKE1" s="40"/>
      <c r="DKF1" s="40"/>
      <c r="DKG1" s="40"/>
      <c r="DKH1" s="40"/>
      <c r="DKI1" s="40"/>
      <c r="DKJ1" s="40"/>
      <c r="DKK1" s="40"/>
      <c r="DKL1" s="40"/>
      <c r="DKM1" s="40"/>
      <c r="DKN1" s="40"/>
      <c r="DKO1" s="40"/>
      <c r="DKP1" s="40"/>
      <c r="DKQ1" s="40"/>
      <c r="DKR1" s="40"/>
      <c r="DKS1" s="40"/>
      <c r="DKT1" s="40"/>
      <c r="DKU1" s="40"/>
      <c r="DKV1" s="40"/>
      <c r="DKW1" s="40"/>
      <c r="DKX1" s="40"/>
      <c r="DKY1" s="40"/>
      <c r="DKZ1" s="40"/>
      <c r="DLA1" s="40"/>
      <c r="DLB1" s="40"/>
      <c r="DLC1" s="40"/>
      <c r="DLD1" s="40"/>
      <c r="DLE1" s="40"/>
      <c r="DLF1" s="40"/>
      <c r="DLG1" s="40"/>
      <c r="DLH1" s="40"/>
      <c r="DLI1" s="40"/>
      <c r="DLJ1" s="40"/>
      <c r="DLK1" s="40"/>
      <c r="DLL1" s="40"/>
      <c r="DLM1" s="40"/>
      <c r="DLN1" s="40"/>
      <c r="DLO1" s="40"/>
      <c r="DLP1" s="40"/>
      <c r="DLQ1" s="40"/>
      <c r="DLR1" s="40"/>
      <c r="DLS1" s="40"/>
      <c r="DLT1" s="40"/>
      <c r="DLU1" s="40"/>
      <c r="DLV1" s="40"/>
      <c r="DLW1" s="40"/>
      <c r="DLX1" s="40"/>
      <c r="DLY1" s="40"/>
      <c r="DLZ1" s="40"/>
      <c r="DMA1" s="40"/>
      <c r="DMB1" s="40"/>
      <c r="DMC1" s="40"/>
      <c r="DMD1" s="40"/>
      <c r="DME1" s="40"/>
      <c r="DMF1" s="40"/>
      <c r="DMG1" s="40"/>
      <c r="DMH1" s="40"/>
      <c r="DMI1" s="40"/>
      <c r="DMJ1" s="40"/>
      <c r="DMK1" s="40"/>
      <c r="DML1" s="40"/>
      <c r="DMM1" s="40"/>
      <c r="DMN1" s="40"/>
      <c r="DMO1" s="40"/>
      <c r="DMP1" s="40"/>
      <c r="DMQ1" s="40"/>
      <c r="DMR1" s="40"/>
      <c r="DMS1" s="40"/>
      <c r="DMT1" s="40"/>
      <c r="DMU1" s="40"/>
      <c r="DMV1" s="40"/>
      <c r="DMW1" s="40"/>
      <c r="DMX1" s="40"/>
      <c r="DMY1" s="40"/>
      <c r="DMZ1" s="40"/>
      <c r="DNA1" s="40"/>
      <c r="DNB1" s="40"/>
      <c r="DNC1" s="40"/>
      <c r="DND1" s="40"/>
      <c r="DNE1" s="40"/>
      <c r="DNF1" s="40"/>
      <c r="DNG1" s="40"/>
      <c r="DNH1" s="40"/>
      <c r="DNI1" s="40"/>
      <c r="DNJ1" s="40"/>
      <c r="DNK1" s="40"/>
      <c r="DNL1" s="40"/>
      <c r="DNM1" s="40"/>
      <c r="DNN1" s="40"/>
      <c r="DNO1" s="40"/>
      <c r="DNP1" s="40"/>
      <c r="DNQ1" s="40"/>
      <c r="DNR1" s="40"/>
      <c r="DNS1" s="40"/>
      <c r="DNT1" s="40"/>
      <c r="DNU1" s="40"/>
      <c r="DNV1" s="40"/>
      <c r="DNW1" s="40"/>
      <c r="DNX1" s="40"/>
      <c r="DNY1" s="40"/>
      <c r="DNZ1" s="40"/>
      <c r="DOA1" s="40"/>
      <c r="DOB1" s="40"/>
      <c r="DOC1" s="40"/>
      <c r="DOD1" s="40"/>
      <c r="DOE1" s="40"/>
      <c r="DOF1" s="40"/>
      <c r="DOG1" s="40"/>
      <c r="DOH1" s="40"/>
      <c r="DOI1" s="40"/>
      <c r="DOJ1" s="40"/>
      <c r="DOK1" s="40"/>
      <c r="DOL1" s="40"/>
      <c r="DOM1" s="40"/>
      <c r="DON1" s="40"/>
      <c r="DOO1" s="40"/>
      <c r="DOP1" s="40"/>
      <c r="DOQ1" s="40"/>
      <c r="DOR1" s="40"/>
      <c r="DOS1" s="40"/>
      <c r="DOT1" s="40"/>
      <c r="DOU1" s="40"/>
      <c r="DOV1" s="40"/>
      <c r="DOW1" s="40"/>
      <c r="DOX1" s="40"/>
      <c r="DOY1" s="40"/>
      <c r="DOZ1" s="40"/>
      <c r="DPA1" s="40"/>
      <c r="DPB1" s="40"/>
      <c r="DPC1" s="40"/>
      <c r="DPD1" s="40"/>
      <c r="DPE1" s="40"/>
      <c r="DPF1" s="40"/>
      <c r="DPG1" s="40"/>
      <c r="DPH1" s="40"/>
      <c r="DPI1" s="40"/>
      <c r="DPJ1" s="40"/>
      <c r="DPK1" s="40"/>
      <c r="DPL1" s="40"/>
      <c r="DPM1" s="40"/>
      <c r="DPN1" s="40"/>
      <c r="DPO1" s="40"/>
      <c r="DPP1" s="40"/>
      <c r="DPQ1" s="40"/>
      <c r="DPR1" s="40"/>
      <c r="DPS1" s="40"/>
      <c r="DPT1" s="40"/>
      <c r="DPU1" s="40"/>
      <c r="DPV1" s="40"/>
      <c r="DPW1" s="40"/>
      <c r="DPX1" s="40"/>
      <c r="DPY1" s="40"/>
      <c r="DPZ1" s="40"/>
      <c r="DQA1" s="40"/>
      <c r="DQB1" s="40"/>
      <c r="DQC1" s="40"/>
      <c r="DQD1" s="40"/>
      <c r="DQE1" s="40"/>
      <c r="DQF1" s="40"/>
      <c r="DQG1" s="40"/>
      <c r="DQH1" s="40"/>
      <c r="DQI1" s="40"/>
      <c r="DQJ1" s="40"/>
      <c r="DQK1" s="40"/>
      <c r="DQL1" s="40"/>
      <c r="DQM1" s="40"/>
      <c r="DQN1" s="40"/>
      <c r="DQO1" s="40"/>
      <c r="DQP1" s="40"/>
      <c r="DQQ1" s="40"/>
      <c r="DQR1" s="40"/>
      <c r="DQS1" s="40"/>
      <c r="DQT1" s="40"/>
      <c r="DQU1" s="40"/>
      <c r="DQV1" s="40"/>
      <c r="DQW1" s="40"/>
      <c r="DQX1" s="40"/>
      <c r="DQY1" s="40"/>
      <c r="DQZ1" s="40"/>
      <c r="DRA1" s="40"/>
      <c r="DRB1" s="40"/>
      <c r="DRC1" s="40"/>
      <c r="DRD1" s="40"/>
      <c r="DRE1" s="40"/>
      <c r="DRF1" s="40"/>
      <c r="DRG1" s="40"/>
      <c r="DRH1" s="40"/>
      <c r="DRI1" s="40"/>
      <c r="DRJ1" s="40"/>
      <c r="DRK1" s="40"/>
      <c r="DRL1" s="40"/>
      <c r="DRM1" s="40"/>
      <c r="DRN1" s="40"/>
      <c r="DRO1" s="40"/>
      <c r="DRP1" s="40"/>
      <c r="DRQ1" s="40"/>
      <c r="DRR1" s="40"/>
      <c r="DRS1" s="40"/>
      <c r="DRT1" s="40"/>
      <c r="DRU1" s="40"/>
      <c r="DRV1" s="40"/>
      <c r="DRW1" s="40"/>
      <c r="DRX1" s="40"/>
      <c r="DRY1" s="40"/>
      <c r="DRZ1" s="40"/>
      <c r="DSA1" s="40"/>
      <c r="DSB1" s="40"/>
      <c r="DSC1" s="40"/>
      <c r="DSD1" s="40"/>
      <c r="DSE1" s="40"/>
      <c r="DSF1" s="40"/>
      <c r="DSG1" s="40"/>
      <c r="DSH1" s="40"/>
      <c r="DSI1" s="40"/>
      <c r="DSJ1" s="40"/>
      <c r="DSK1" s="40"/>
      <c r="DSL1" s="40"/>
      <c r="DSM1" s="40"/>
      <c r="DSN1" s="40"/>
      <c r="DSO1" s="40"/>
      <c r="DSP1" s="40"/>
      <c r="DSQ1" s="40"/>
      <c r="DSR1" s="40"/>
      <c r="DSS1" s="40"/>
      <c r="DST1" s="40"/>
      <c r="DSU1" s="40"/>
      <c r="DSV1" s="40"/>
      <c r="DSW1" s="40"/>
      <c r="DSX1" s="40"/>
      <c r="DSY1" s="40"/>
      <c r="DSZ1" s="40"/>
      <c r="DTA1" s="40"/>
      <c r="DTB1" s="40"/>
      <c r="DTC1" s="40"/>
      <c r="DTD1" s="40"/>
      <c r="DTE1" s="40"/>
      <c r="DTF1" s="40"/>
      <c r="DTG1" s="40"/>
      <c r="DTH1" s="40"/>
      <c r="DTI1" s="40"/>
      <c r="DTJ1" s="40"/>
      <c r="DTK1" s="40"/>
      <c r="DTL1" s="40"/>
      <c r="DTM1" s="40"/>
      <c r="DTN1" s="40"/>
      <c r="DTO1" s="40"/>
      <c r="DTP1" s="40"/>
      <c r="DTQ1" s="40"/>
      <c r="DTR1" s="40"/>
      <c r="DTS1" s="40"/>
      <c r="DTT1" s="40"/>
      <c r="DTU1" s="40"/>
      <c r="DTV1" s="40"/>
      <c r="DTW1" s="40"/>
      <c r="DTX1" s="40"/>
      <c r="DTY1" s="40"/>
      <c r="DTZ1" s="40"/>
      <c r="DUA1" s="40"/>
      <c r="DUB1" s="40"/>
      <c r="DUC1" s="40"/>
      <c r="DUD1" s="40"/>
      <c r="DUE1" s="40"/>
      <c r="DUF1" s="40"/>
      <c r="DUG1" s="40"/>
      <c r="DUH1" s="40"/>
      <c r="DUI1" s="40"/>
      <c r="DUJ1" s="40"/>
      <c r="DUK1" s="40"/>
      <c r="DUL1" s="40"/>
      <c r="DUM1" s="40"/>
      <c r="DUN1" s="40"/>
      <c r="DUO1" s="40"/>
      <c r="DUP1" s="40"/>
      <c r="DUQ1" s="40"/>
      <c r="DUR1" s="40"/>
      <c r="DUS1" s="40"/>
      <c r="DUT1" s="40"/>
      <c r="DUU1" s="40"/>
      <c r="DUV1" s="40"/>
      <c r="DUW1" s="40"/>
      <c r="DUX1" s="40"/>
      <c r="DUY1" s="40"/>
      <c r="DUZ1" s="40"/>
      <c r="DVA1" s="40"/>
      <c r="DVB1" s="40"/>
      <c r="DVC1" s="40"/>
      <c r="DVD1" s="40"/>
      <c r="DVE1" s="40"/>
      <c r="DVF1" s="40"/>
      <c r="DVG1" s="40"/>
      <c r="DVH1" s="40"/>
      <c r="DVI1" s="40"/>
      <c r="DVJ1" s="40"/>
      <c r="DVK1" s="40"/>
      <c r="DVL1" s="40"/>
      <c r="DVM1" s="40"/>
      <c r="DVN1" s="40"/>
      <c r="DVO1" s="40"/>
      <c r="DVP1" s="40"/>
      <c r="DVQ1" s="40"/>
      <c r="DVR1" s="40"/>
      <c r="DVS1" s="40"/>
      <c r="DVT1" s="40"/>
      <c r="DVU1" s="40"/>
      <c r="DVV1" s="40"/>
      <c r="DVW1" s="40"/>
      <c r="DVX1" s="40"/>
      <c r="DVY1" s="40"/>
      <c r="DVZ1" s="40"/>
      <c r="DWA1" s="40"/>
      <c r="DWB1" s="40"/>
      <c r="DWC1" s="40"/>
      <c r="DWD1" s="40"/>
      <c r="DWE1" s="40"/>
      <c r="DWF1" s="40"/>
      <c r="DWG1" s="40"/>
      <c r="DWH1" s="40"/>
      <c r="DWI1" s="40"/>
      <c r="DWJ1" s="40"/>
      <c r="DWK1" s="40"/>
      <c r="DWL1" s="40"/>
      <c r="DWM1" s="40"/>
      <c r="DWN1" s="40"/>
      <c r="DWO1" s="40"/>
      <c r="DWP1" s="40"/>
      <c r="DWQ1" s="40"/>
      <c r="DWR1" s="40"/>
      <c r="DWS1" s="40"/>
      <c r="DWT1" s="40"/>
      <c r="DWU1" s="40"/>
      <c r="DWV1" s="40"/>
      <c r="DWW1" s="40"/>
      <c r="DWX1" s="40"/>
      <c r="DWY1" s="40"/>
      <c r="DWZ1" s="40"/>
      <c r="DXA1" s="40"/>
      <c r="DXB1" s="40"/>
      <c r="DXC1" s="40"/>
      <c r="DXD1" s="40"/>
      <c r="DXE1" s="40"/>
      <c r="DXF1" s="40"/>
      <c r="DXG1" s="40"/>
      <c r="DXH1" s="40"/>
      <c r="DXI1" s="40"/>
      <c r="DXJ1" s="40"/>
      <c r="DXK1" s="40"/>
      <c r="DXL1" s="40"/>
      <c r="DXM1" s="40"/>
      <c r="DXN1" s="40"/>
      <c r="DXO1" s="40"/>
      <c r="DXP1" s="40"/>
      <c r="DXQ1" s="40"/>
      <c r="DXR1" s="40"/>
      <c r="DXS1" s="40"/>
      <c r="DXT1" s="40"/>
      <c r="DXU1" s="40"/>
      <c r="DXV1" s="40"/>
      <c r="DXW1" s="40"/>
      <c r="DXX1" s="40"/>
      <c r="DXY1" s="40"/>
      <c r="DXZ1" s="40"/>
      <c r="DYA1" s="40"/>
      <c r="DYB1" s="40"/>
      <c r="DYC1" s="40"/>
      <c r="DYD1" s="40"/>
      <c r="DYE1" s="40"/>
      <c r="DYF1" s="40"/>
      <c r="DYG1" s="40"/>
      <c r="DYH1" s="40"/>
      <c r="DYI1" s="40"/>
      <c r="DYJ1" s="40"/>
      <c r="DYK1" s="40"/>
      <c r="DYL1" s="40"/>
      <c r="DYM1" s="40"/>
      <c r="DYN1" s="40"/>
      <c r="DYO1" s="40"/>
      <c r="DYP1" s="40"/>
      <c r="DYQ1" s="40"/>
      <c r="DYR1" s="40"/>
      <c r="DYS1" s="40"/>
      <c r="DYT1" s="40"/>
      <c r="DYU1" s="40"/>
      <c r="DYV1" s="40"/>
      <c r="DYW1" s="40"/>
      <c r="DYX1" s="40"/>
      <c r="DYY1" s="40"/>
      <c r="DYZ1" s="40"/>
      <c r="DZA1" s="40"/>
      <c r="DZB1" s="40"/>
      <c r="DZC1" s="40"/>
      <c r="DZD1" s="40"/>
      <c r="DZE1" s="40"/>
      <c r="DZF1" s="40"/>
      <c r="DZG1" s="40"/>
      <c r="DZH1" s="40"/>
      <c r="DZI1" s="40"/>
      <c r="DZJ1" s="40"/>
      <c r="DZK1" s="40"/>
      <c r="DZL1" s="40"/>
      <c r="DZM1" s="40"/>
      <c r="DZN1" s="40"/>
      <c r="DZO1" s="40"/>
      <c r="DZP1" s="40"/>
      <c r="DZQ1" s="40"/>
      <c r="DZR1" s="40"/>
      <c r="DZS1" s="40"/>
      <c r="DZT1" s="40"/>
      <c r="DZU1" s="40"/>
      <c r="DZV1" s="40"/>
      <c r="DZW1" s="40"/>
      <c r="DZX1" s="40"/>
      <c r="DZY1" s="40"/>
      <c r="DZZ1" s="40"/>
      <c r="EAA1" s="40"/>
      <c r="EAB1" s="40"/>
      <c r="EAC1" s="40"/>
      <c r="EAD1" s="40"/>
      <c r="EAE1" s="40"/>
      <c r="EAF1" s="40"/>
      <c r="EAG1" s="40"/>
      <c r="EAH1" s="40"/>
      <c r="EAI1" s="40"/>
      <c r="EAJ1" s="40"/>
      <c r="EAK1" s="40"/>
      <c r="EAL1" s="40"/>
      <c r="EAM1" s="40"/>
      <c r="EAN1" s="40"/>
      <c r="EAO1" s="40"/>
      <c r="EAP1" s="40"/>
      <c r="EAQ1" s="40"/>
      <c r="EAR1" s="40"/>
      <c r="EAS1" s="40"/>
      <c r="EAT1" s="40"/>
      <c r="EAU1" s="40"/>
      <c r="EAV1" s="40"/>
      <c r="EAW1" s="40"/>
      <c r="EAX1" s="40"/>
      <c r="EAY1" s="40"/>
      <c r="EAZ1" s="40"/>
      <c r="EBA1" s="40"/>
      <c r="EBB1" s="40"/>
      <c r="EBC1" s="40"/>
      <c r="EBD1" s="40"/>
      <c r="EBE1" s="40"/>
      <c r="EBF1" s="40"/>
      <c r="EBG1" s="40"/>
      <c r="EBH1" s="40"/>
      <c r="EBI1" s="40"/>
      <c r="EBJ1" s="40"/>
      <c r="EBK1" s="40"/>
      <c r="EBL1" s="40"/>
      <c r="EBM1" s="40"/>
      <c r="EBN1" s="40"/>
      <c r="EBO1" s="40"/>
      <c r="EBP1" s="40"/>
      <c r="EBQ1" s="40"/>
      <c r="EBR1" s="40"/>
      <c r="EBS1" s="40"/>
      <c r="EBT1" s="40"/>
      <c r="EBU1" s="40"/>
      <c r="EBV1" s="40"/>
      <c r="EBW1" s="40"/>
      <c r="EBX1" s="40"/>
      <c r="EBY1" s="40"/>
      <c r="EBZ1" s="40"/>
      <c r="ECA1" s="40"/>
      <c r="ECB1" s="40"/>
      <c r="ECC1" s="40"/>
      <c r="ECD1" s="40"/>
      <c r="ECE1" s="40"/>
      <c r="ECF1" s="40"/>
      <c r="ECG1" s="40"/>
      <c r="ECH1" s="40"/>
      <c r="ECI1" s="40"/>
      <c r="ECJ1" s="40"/>
      <c r="ECK1" s="40"/>
      <c r="ECL1" s="40"/>
      <c r="ECM1" s="40"/>
      <c r="ECN1" s="40"/>
      <c r="ECO1" s="40"/>
      <c r="ECP1" s="40"/>
      <c r="ECQ1" s="40"/>
      <c r="ECR1" s="40"/>
      <c r="ECS1" s="40"/>
      <c r="ECT1" s="40"/>
      <c r="ECU1" s="40"/>
      <c r="ECV1" s="40"/>
      <c r="ECW1" s="40"/>
      <c r="ECX1" s="40"/>
      <c r="ECY1" s="40"/>
      <c r="ECZ1" s="40"/>
      <c r="EDA1" s="40"/>
      <c r="EDB1" s="40"/>
      <c r="EDC1" s="40"/>
      <c r="EDD1" s="40"/>
      <c r="EDE1" s="40"/>
      <c r="EDF1" s="40"/>
      <c r="EDG1" s="40"/>
      <c r="EDH1" s="40"/>
      <c r="EDI1" s="40"/>
      <c r="EDJ1" s="40"/>
      <c r="EDK1" s="40"/>
      <c r="EDL1" s="40"/>
      <c r="EDM1" s="40"/>
      <c r="EDN1" s="40"/>
      <c r="EDO1" s="40"/>
      <c r="EDP1" s="40"/>
      <c r="EDQ1" s="40"/>
      <c r="EDR1" s="40"/>
      <c r="EDS1" s="40"/>
      <c r="EDT1" s="40"/>
      <c r="EDU1" s="40"/>
      <c r="EDV1" s="40"/>
      <c r="EDW1" s="40"/>
      <c r="EDX1" s="40"/>
      <c r="EDY1" s="40"/>
      <c r="EDZ1" s="40"/>
      <c r="EEA1" s="40"/>
      <c r="EEB1" s="40"/>
      <c r="EEC1" s="40"/>
      <c r="EED1" s="40"/>
      <c r="EEE1" s="40"/>
      <c r="EEF1" s="40"/>
      <c r="EEG1" s="40"/>
      <c r="EEH1" s="40"/>
      <c r="EEI1" s="40"/>
      <c r="EEJ1" s="40"/>
      <c r="EEK1" s="40"/>
      <c r="EEL1" s="40"/>
      <c r="EEM1" s="40"/>
      <c r="EEN1" s="40"/>
      <c r="EEO1" s="40"/>
      <c r="EEP1" s="40"/>
      <c r="EEQ1" s="40"/>
      <c r="EER1" s="40"/>
      <c r="EES1" s="40"/>
      <c r="EET1" s="40"/>
      <c r="EEU1" s="40"/>
      <c r="EEV1" s="40"/>
      <c r="EEW1" s="40"/>
      <c r="EEX1" s="40"/>
      <c r="EEY1" s="40"/>
      <c r="EEZ1" s="40"/>
      <c r="EFA1" s="40"/>
      <c r="EFB1" s="40"/>
      <c r="EFC1" s="40"/>
      <c r="EFD1" s="40"/>
      <c r="EFE1" s="40"/>
      <c r="EFF1" s="40"/>
      <c r="EFG1" s="40"/>
      <c r="EFH1" s="40"/>
      <c r="EFI1" s="40"/>
      <c r="EFJ1" s="40"/>
      <c r="EFK1" s="40"/>
      <c r="EFL1" s="40"/>
      <c r="EFM1" s="40"/>
      <c r="EFN1" s="40"/>
      <c r="EFO1" s="40"/>
      <c r="EFP1" s="40"/>
      <c r="EFQ1" s="40"/>
      <c r="EFR1" s="40"/>
      <c r="EFS1" s="40"/>
      <c r="EFT1" s="40"/>
      <c r="EFU1" s="40"/>
      <c r="EFV1" s="40"/>
      <c r="EFW1" s="40"/>
      <c r="EFX1" s="40"/>
      <c r="EFY1" s="40"/>
      <c r="EFZ1" s="40"/>
      <c r="EGA1" s="40"/>
      <c r="EGB1" s="40"/>
      <c r="EGC1" s="40"/>
      <c r="EGD1" s="40"/>
      <c r="EGE1" s="40"/>
      <c r="EGF1" s="40"/>
      <c r="EGG1" s="40"/>
      <c r="EGH1" s="40"/>
      <c r="EGI1" s="40"/>
      <c r="EGJ1" s="40"/>
      <c r="EGK1" s="40"/>
      <c r="EGL1" s="40"/>
      <c r="EGM1" s="40"/>
      <c r="EGN1" s="40"/>
      <c r="EGO1" s="40"/>
      <c r="EGP1" s="40"/>
      <c r="EGQ1" s="40"/>
      <c r="EGR1" s="40"/>
      <c r="EGS1" s="40"/>
      <c r="EGT1" s="40"/>
      <c r="EGU1" s="40"/>
      <c r="EGV1" s="40"/>
      <c r="EGW1" s="40"/>
      <c r="EGX1" s="40"/>
      <c r="EGY1" s="40"/>
      <c r="EGZ1" s="40"/>
      <c r="EHA1" s="40"/>
      <c r="EHB1" s="40"/>
      <c r="EHC1" s="40"/>
      <c r="EHD1" s="40"/>
      <c r="EHE1" s="40"/>
      <c r="EHF1" s="40"/>
      <c r="EHG1" s="40"/>
      <c r="EHH1" s="40"/>
      <c r="EHI1" s="40"/>
      <c r="EHJ1" s="40"/>
      <c r="EHK1" s="40"/>
      <c r="EHL1" s="40"/>
      <c r="EHM1" s="40"/>
      <c r="EHN1" s="40"/>
      <c r="EHO1" s="40"/>
      <c r="EHP1" s="40"/>
      <c r="EHQ1" s="40"/>
      <c r="EHR1" s="40"/>
      <c r="EHS1" s="40"/>
      <c r="EHT1" s="40"/>
      <c r="EHU1" s="40"/>
      <c r="EHV1" s="40"/>
      <c r="EHW1" s="40"/>
      <c r="EHX1" s="40"/>
      <c r="EHY1" s="40"/>
      <c r="EHZ1" s="40"/>
      <c r="EIA1" s="40"/>
      <c r="EIB1" s="40"/>
      <c r="EIC1" s="40"/>
      <c r="EID1" s="40"/>
      <c r="EIE1" s="40"/>
      <c r="EIF1" s="40"/>
      <c r="EIG1" s="40"/>
      <c r="EIH1" s="40"/>
      <c r="EII1" s="40"/>
      <c r="EIJ1" s="40"/>
      <c r="EIK1" s="40"/>
      <c r="EIL1" s="40"/>
      <c r="EIM1" s="40"/>
      <c r="EIN1" s="40"/>
      <c r="EIO1" s="40"/>
      <c r="EIP1" s="40"/>
      <c r="EIQ1" s="40"/>
      <c r="EIR1" s="40"/>
      <c r="EIS1" s="40"/>
      <c r="EIT1" s="40"/>
      <c r="EIU1" s="40"/>
      <c r="EIV1" s="40"/>
      <c r="EIW1" s="40"/>
      <c r="EIX1" s="40"/>
      <c r="EIY1" s="40"/>
      <c r="EIZ1" s="40"/>
      <c r="EJA1" s="40"/>
      <c r="EJB1" s="40"/>
      <c r="EJC1" s="40"/>
      <c r="EJD1" s="40"/>
      <c r="EJE1" s="40"/>
      <c r="EJF1" s="40"/>
      <c r="EJG1" s="40"/>
      <c r="EJH1" s="40"/>
      <c r="EJI1" s="40"/>
      <c r="EJJ1" s="40"/>
      <c r="EJK1" s="40"/>
      <c r="EJL1" s="40"/>
      <c r="EJM1" s="40"/>
      <c r="EJN1" s="40"/>
      <c r="EJO1" s="40"/>
      <c r="EJP1" s="40"/>
      <c r="EJQ1" s="40"/>
      <c r="EJR1" s="40"/>
      <c r="EJS1" s="40"/>
      <c r="EJT1" s="40"/>
      <c r="EJU1" s="40"/>
      <c r="EJV1" s="40"/>
      <c r="EJW1" s="40"/>
      <c r="EJX1" s="40"/>
      <c r="EJY1" s="40"/>
      <c r="EJZ1" s="40"/>
      <c r="EKA1" s="40"/>
      <c r="EKB1" s="40"/>
      <c r="EKC1" s="40"/>
      <c r="EKD1" s="40"/>
      <c r="EKE1" s="40"/>
      <c r="EKF1" s="40"/>
      <c r="EKG1" s="40"/>
      <c r="EKH1" s="40"/>
      <c r="EKI1" s="40"/>
      <c r="EKJ1" s="40"/>
      <c r="EKK1" s="40"/>
      <c r="EKL1" s="40"/>
      <c r="EKM1" s="40"/>
      <c r="EKN1" s="40"/>
      <c r="EKO1" s="40"/>
      <c r="EKP1" s="40"/>
      <c r="EKQ1" s="40"/>
      <c r="EKR1" s="40"/>
      <c r="EKS1" s="40"/>
      <c r="EKT1" s="40"/>
      <c r="EKU1" s="40"/>
      <c r="EKV1" s="40"/>
      <c r="EKW1" s="40"/>
      <c r="EKX1" s="40"/>
      <c r="EKY1" s="40"/>
      <c r="EKZ1" s="40"/>
      <c r="ELA1" s="40"/>
      <c r="ELB1" s="40"/>
      <c r="ELC1" s="40"/>
      <c r="ELD1" s="40"/>
      <c r="ELE1" s="40"/>
      <c r="ELF1" s="40"/>
      <c r="ELG1" s="40"/>
      <c r="ELH1" s="40"/>
      <c r="ELI1" s="40"/>
      <c r="ELJ1" s="40"/>
      <c r="ELK1" s="40"/>
      <c r="ELL1" s="40"/>
      <c r="ELM1" s="40"/>
      <c r="ELN1" s="40"/>
      <c r="ELO1" s="40"/>
      <c r="ELP1" s="40"/>
      <c r="ELQ1" s="40"/>
      <c r="ELR1" s="40"/>
      <c r="ELS1" s="40"/>
      <c r="ELT1" s="40"/>
      <c r="ELU1" s="40"/>
      <c r="ELV1" s="40"/>
      <c r="ELW1" s="40"/>
      <c r="ELX1" s="40"/>
      <c r="ELY1" s="40"/>
      <c r="ELZ1" s="40"/>
      <c r="EMA1" s="40"/>
      <c r="EMB1" s="40"/>
      <c r="EMC1" s="40"/>
      <c r="EMD1" s="40"/>
      <c r="EME1" s="40"/>
      <c r="EMF1" s="40"/>
      <c r="EMG1" s="40"/>
      <c r="EMH1" s="40"/>
      <c r="EMI1" s="40"/>
      <c r="EMJ1" s="40"/>
      <c r="EMK1" s="40"/>
      <c r="EML1" s="40"/>
      <c r="EMM1" s="40"/>
      <c r="EMN1" s="40"/>
      <c r="EMO1" s="40"/>
      <c r="EMP1" s="40"/>
      <c r="EMQ1" s="40"/>
      <c r="EMR1" s="40"/>
      <c r="EMS1" s="40"/>
      <c r="EMT1" s="40"/>
      <c r="EMU1" s="40"/>
      <c r="EMV1" s="40"/>
      <c r="EMW1" s="40"/>
      <c r="EMX1" s="40"/>
      <c r="EMY1" s="40"/>
      <c r="EMZ1" s="40"/>
      <c r="ENA1" s="40"/>
      <c r="ENB1" s="40"/>
      <c r="ENC1" s="40"/>
      <c r="END1" s="40"/>
      <c r="ENE1" s="40"/>
      <c r="ENF1" s="40"/>
      <c r="ENG1" s="40"/>
      <c r="ENH1" s="40"/>
      <c r="ENI1" s="40"/>
      <c r="ENJ1" s="40"/>
      <c r="ENK1" s="40"/>
      <c r="ENL1" s="40"/>
      <c r="ENM1" s="40"/>
      <c r="ENN1" s="40"/>
      <c r="ENO1" s="40"/>
      <c r="ENP1" s="40"/>
      <c r="ENQ1" s="40"/>
      <c r="ENR1" s="40"/>
      <c r="ENS1" s="40"/>
      <c r="ENT1" s="40"/>
      <c r="ENU1" s="40"/>
      <c r="ENV1" s="40"/>
      <c r="ENW1" s="40"/>
      <c r="ENX1" s="40"/>
      <c r="ENY1" s="40"/>
      <c r="ENZ1" s="40"/>
      <c r="EOA1" s="40"/>
      <c r="EOB1" s="40"/>
      <c r="EOC1" s="40"/>
      <c r="EOD1" s="40"/>
      <c r="EOE1" s="40"/>
      <c r="EOF1" s="40"/>
      <c r="EOG1" s="40"/>
      <c r="EOH1" s="40"/>
      <c r="EOI1" s="40"/>
      <c r="EOJ1" s="40"/>
      <c r="EOK1" s="40"/>
      <c r="EOL1" s="40"/>
      <c r="EOM1" s="40"/>
      <c r="EON1" s="40"/>
      <c r="EOO1" s="40"/>
      <c r="EOP1" s="40"/>
      <c r="EOQ1" s="40"/>
      <c r="EOR1" s="40"/>
      <c r="EOS1" s="40"/>
      <c r="EOT1" s="40"/>
      <c r="EOU1" s="40"/>
      <c r="EOV1" s="40"/>
      <c r="EOW1" s="40"/>
      <c r="EOX1" s="40"/>
      <c r="EOY1" s="40"/>
      <c r="EOZ1" s="40"/>
      <c r="EPA1" s="40"/>
      <c r="EPB1" s="40"/>
      <c r="EPC1" s="40"/>
      <c r="EPD1" s="40"/>
      <c r="EPE1" s="40"/>
      <c r="EPF1" s="40"/>
      <c r="EPG1" s="40"/>
      <c r="EPH1" s="40"/>
      <c r="EPI1" s="40"/>
      <c r="EPJ1" s="40"/>
      <c r="EPK1" s="40"/>
      <c r="EPL1" s="40"/>
      <c r="EPM1" s="40"/>
      <c r="EPN1" s="40"/>
      <c r="EPO1" s="40"/>
      <c r="EPP1" s="40"/>
      <c r="EPQ1" s="40"/>
      <c r="EPR1" s="40"/>
      <c r="EPS1" s="40"/>
      <c r="EPT1" s="40"/>
      <c r="EPU1" s="40"/>
      <c r="EPV1" s="40"/>
      <c r="EPW1" s="40"/>
      <c r="EPX1" s="40"/>
      <c r="EPY1" s="40"/>
      <c r="EPZ1" s="40"/>
      <c r="EQA1" s="40"/>
      <c r="EQB1" s="40"/>
      <c r="EQC1" s="40"/>
      <c r="EQD1" s="40"/>
      <c r="EQE1" s="40"/>
      <c r="EQF1" s="40"/>
      <c r="EQG1" s="40"/>
      <c r="EQH1" s="40"/>
      <c r="EQI1" s="40"/>
      <c r="EQJ1" s="40"/>
      <c r="EQK1" s="40"/>
      <c r="EQL1" s="40"/>
      <c r="EQM1" s="40"/>
      <c r="EQN1" s="40"/>
      <c r="EQO1" s="40"/>
      <c r="EQP1" s="40"/>
      <c r="EQQ1" s="40"/>
      <c r="EQR1" s="40"/>
      <c r="EQS1" s="40"/>
      <c r="EQT1" s="40"/>
      <c r="EQU1" s="40"/>
      <c r="EQV1" s="40"/>
      <c r="EQW1" s="40"/>
      <c r="EQX1" s="40"/>
      <c r="EQY1" s="40"/>
      <c r="EQZ1" s="40"/>
      <c r="ERA1" s="40"/>
      <c r="ERB1" s="40"/>
      <c r="ERC1" s="40"/>
      <c r="ERD1" s="40"/>
      <c r="ERE1" s="40"/>
      <c r="ERF1" s="40"/>
      <c r="ERG1" s="40"/>
      <c r="ERH1" s="40"/>
      <c r="ERI1" s="40"/>
      <c r="ERJ1" s="40"/>
      <c r="ERK1" s="40"/>
      <c r="ERL1" s="40"/>
      <c r="ERM1" s="40"/>
      <c r="ERN1" s="40"/>
      <c r="ERO1" s="40"/>
      <c r="ERP1" s="40"/>
      <c r="ERQ1" s="40"/>
      <c r="ERR1" s="40"/>
      <c r="ERS1" s="40"/>
      <c r="ERT1" s="40"/>
      <c r="ERU1" s="40"/>
      <c r="ERV1" s="40"/>
      <c r="ERW1" s="40"/>
      <c r="ERX1" s="40"/>
      <c r="ERY1" s="40"/>
      <c r="ERZ1" s="40"/>
      <c r="ESA1" s="40"/>
      <c r="ESB1" s="40"/>
      <c r="ESC1" s="40"/>
      <c r="ESD1" s="40"/>
      <c r="ESE1" s="40"/>
      <c r="ESF1" s="40"/>
      <c r="ESG1" s="40"/>
      <c r="ESH1" s="40"/>
      <c r="ESI1" s="40"/>
      <c r="ESJ1" s="40"/>
      <c r="ESK1" s="40"/>
      <c r="ESL1" s="40"/>
      <c r="ESM1" s="40"/>
      <c r="ESN1" s="40"/>
      <c r="ESO1" s="40"/>
      <c r="ESP1" s="40"/>
      <c r="ESQ1" s="40"/>
      <c r="ESR1" s="40"/>
      <c r="ESS1" s="40"/>
      <c r="EST1" s="40"/>
      <c r="ESU1" s="40"/>
      <c r="ESV1" s="40"/>
      <c r="ESW1" s="40"/>
      <c r="ESX1" s="40"/>
      <c r="ESY1" s="40"/>
      <c r="ESZ1" s="40"/>
      <c r="ETA1" s="40"/>
      <c r="ETB1" s="40"/>
      <c r="ETC1" s="40"/>
      <c r="ETD1" s="40"/>
      <c r="ETE1" s="40"/>
      <c r="ETF1" s="40"/>
      <c r="ETG1" s="40"/>
      <c r="ETH1" s="40"/>
      <c r="ETI1" s="40"/>
      <c r="ETJ1" s="40"/>
      <c r="ETK1" s="40"/>
      <c r="ETL1" s="40"/>
      <c r="ETM1" s="40"/>
      <c r="ETN1" s="40"/>
      <c r="ETO1" s="40"/>
      <c r="ETP1" s="40"/>
      <c r="ETQ1" s="40"/>
      <c r="ETR1" s="40"/>
      <c r="ETS1" s="40"/>
      <c r="ETT1" s="40"/>
      <c r="ETU1" s="40"/>
      <c r="ETV1" s="40"/>
      <c r="ETW1" s="40"/>
      <c r="ETX1" s="40"/>
      <c r="ETY1" s="40"/>
      <c r="ETZ1" s="40"/>
      <c r="EUA1" s="40"/>
      <c r="EUB1" s="40"/>
      <c r="EUC1" s="40"/>
      <c r="EUD1" s="40"/>
      <c r="EUE1" s="40"/>
      <c r="EUF1" s="40"/>
      <c r="EUG1" s="40"/>
      <c r="EUH1" s="40"/>
      <c r="EUI1" s="40"/>
      <c r="EUJ1" s="40"/>
      <c r="EUK1" s="40"/>
      <c r="EUL1" s="40"/>
      <c r="EUM1" s="40"/>
      <c r="EUN1" s="40"/>
      <c r="EUO1" s="40"/>
      <c r="EUP1" s="40"/>
      <c r="EUQ1" s="40"/>
      <c r="EUR1" s="40"/>
      <c r="EUS1" s="40"/>
      <c r="EUT1" s="40"/>
      <c r="EUU1" s="40"/>
      <c r="EUV1" s="40"/>
      <c r="EUW1" s="40"/>
      <c r="EUX1" s="40"/>
      <c r="EUY1" s="40"/>
      <c r="EUZ1" s="40"/>
      <c r="EVA1" s="40"/>
      <c r="EVB1" s="40"/>
      <c r="EVC1" s="40"/>
      <c r="EVD1" s="40"/>
      <c r="EVE1" s="40"/>
      <c r="EVF1" s="40"/>
      <c r="EVG1" s="40"/>
      <c r="EVH1" s="40"/>
      <c r="EVI1" s="40"/>
      <c r="EVJ1" s="40"/>
      <c r="EVK1" s="40"/>
      <c r="EVL1" s="40"/>
      <c r="EVM1" s="40"/>
      <c r="EVN1" s="40"/>
      <c r="EVO1" s="40"/>
      <c r="EVP1" s="40"/>
      <c r="EVQ1" s="40"/>
      <c r="EVR1" s="40"/>
      <c r="EVS1" s="40"/>
      <c r="EVT1" s="40"/>
      <c r="EVU1" s="40"/>
      <c r="EVV1" s="40"/>
      <c r="EVW1" s="40"/>
      <c r="EVX1" s="40"/>
      <c r="EVY1" s="40"/>
      <c r="EVZ1" s="40"/>
      <c r="EWA1" s="40"/>
      <c r="EWB1" s="40"/>
      <c r="EWC1" s="40"/>
      <c r="EWD1" s="40"/>
      <c r="EWE1" s="40"/>
      <c r="EWF1" s="40"/>
      <c r="EWG1" s="40"/>
      <c r="EWH1" s="40"/>
      <c r="EWI1" s="40"/>
      <c r="EWJ1" s="40"/>
      <c r="EWK1" s="40"/>
      <c r="EWL1" s="40"/>
      <c r="EWM1" s="40"/>
      <c r="EWN1" s="40"/>
      <c r="EWO1" s="40"/>
      <c r="EWP1" s="40"/>
      <c r="EWQ1" s="40"/>
      <c r="EWR1" s="40"/>
      <c r="EWS1" s="40"/>
      <c r="EWT1" s="40"/>
      <c r="EWU1" s="40"/>
      <c r="EWV1" s="40"/>
      <c r="EWW1" s="40"/>
      <c r="EWX1" s="40"/>
      <c r="EWY1" s="40"/>
      <c r="EWZ1" s="40"/>
      <c r="EXA1" s="40"/>
      <c r="EXB1" s="40"/>
      <c r="EXC1" s="40"/>
      <c r="EXD1" s="40"/>
      <c r="EXE1" s="40"/>
      <c r="EXF1" s="40"/>
      <c r="EXG1" s="40"/>
      <c r="EXH1" s="40"/>
      <c r="EXI1" s="40"/>
      <c r="EXJ1" s="40"/>
      <c r="EXK1" s="40"/>
      <c r="EXL1" s="40"/>
      <c r="EXM1" s="40"/>
      <c r="EXN1" s="40"/>
      <c r="EXO1" s="40"/>
      <c r="EXP1" s="40"/>
      <c r="EXQ1" s="40"/>
      <c r="EXR1" s="40"/>
      <c r="EXS1" s="40"/>
      <c r="EXT1" s="40"/>
      <c r="EXU1" s="40"/>
      <c r="EXV1" s="40"/>
      <c r="EXW1" s="40"/>
      <c r="EXX1" s="40"/>
      <c r="EXY1" s="40"/>
      <c r="EXZ1" s="40"/>
      <c r="EYA1" s="40"/>
      <c r="EYB1" s="40"/>
      <c r="EYC1" s="40"/>
      <c r="EYD1" s="40"/>
      <c r="EYE1" s="40"/>
      <c r="EYF1" s="40"/>
      <c r="EYG1" s="40"/>
      <c r="EYH1" s="40"/>
      <c r="EYI1" s="40"/>
      <c r="EYJ1" s="40"/>
      <c r="EYK1" s="40"/>
      <c r="EYL1" s="40"/>
      <c r="EYM1" s="40"/>
      <c r="EYN1" s="40"/>
      <c r="EYO1" s="40"/>
      <c r="EYP1" s="40"/>
      <c r="EYQ1" s="40"/>
      <c r="EYR1" s="40"/>
      <c r="EYS1" s="40"/>
      <c r="EYT1" s="40"/>
      <c r="EYU1" s="40"/>
      <c r="EYV1" s="40"/>
      <c r="EYW1" s="40"/>
      <c r="EYX1" s="40"/>
      <c r="EYY1" s="40"/>
      <c r="EYZ1" s="40"/>
      <c r="EZA1" s="40"/>
      <c r="EZB1" s="40"/>
      <c r="EZC1" s="40"/>
      <c r="EZD1" s="40"/>
      <c r="EZE1" s="40"/>
      <c r="EZF1" s="40"/>
      <c r="EZG1" s="40"/>
      <c r="EZH1" s="40"/>
      <c r="EZI1" s="40"/>
      <c r="EZJ1" s="40"/>
      <c r="EZK1" s="40"/>
      <c r="EZL1" s="40"/>
      <c r="EZM1" s="40"/>
      <c r="EZN1" s="40"/>
      <c r="EZO1" s="40"/>
      <c r="EZP1" s="40"/>
      <c r="EZQ1" s="40"/>
      <c r="EZR1" s="40"/>
      <c r="EZS1" s="40"/>
      <c r="EZT1" s="40"/>
      <c r="EZU1" s="40"/>
      <c r="EZV1" s="40"/>
      <c r="EZW1" s="40"/>
      <c r="EZX1" s="40"/>
      <c r="EZY1" s="40"/>
      <c r="EZZ1" s="40"/>
      <c r="FAA1" s="40"/>
      <c r="FAB1" s="40"/>
      <c r="FAC1" s="40"/>
      <c r="FAD1" s="40"/>
      <c r="FAE1" s="40"/>
      <c r="FAF1" s="40"/>
      <c r="FAG1" s="40"/>
      <c r="FAH1" s="40"/>
      <c r="FAI1" s="40"/>
      <c r="FAJ1" s="40"/>
      <c r="FAK1" s="40"/>
      <c r="FAL1" s="40"/>
      <c r="FAM1" s="40"/>
      <c r="FAN1" s="40"/>
      <c r="FAO1" s="40"/>
      <c r="FAP1" s="40"/>
      <c r="FAQ1" s="40"/>
      <c r="FAR1" s="40"/>
      <c r="FAS1" s="40"/>
      <c r="FAT1" s="40"/>
      <c r="FAU1" s="40"/>
      <c r="FAV1" s="40"/>
      <c r="FAW1" s="40"/>
      <c r="FAX1" s="40"/>
      <c r="FAY1" s="40"/>
      <c r="FAZ1" s="40"/>
      <c r="FBA1" s="40"/>
      <c r="FBB1" s="40"/>
      <c r="FBC1" s="40"/>
      <c r="FBD1" s="40"/>
      <c r="FBE1" s="40"/>
      <c r="FBF1" s="40"/>
      <c r="FBG1" s="40"/>
      <c r="FBH1" s="40"/>
      <c r="FBI1" s="40"/>
      <c r="FBJ1" s="40"/>
      <c r="FBK1" s="40"/>
      <c r="FBL1" s="40"/>
      <c r="FBM1" s="40"/>
      <c r="FBN1" s="40"/>
      <c r="FBO1" s="40"/>
      <c r="FBP1" s="40"/>
      <c r="FBQ1" s="40"/>
      <c r="FBR1" s="40"/>
      <c r="FBS1" s="40"/>
      <c r="FBT1" s="40"/>
      <c r="FBU1" s="40"/>
      <c r="FBV1" s="40"/>
      <c r="FBW1" s="40"/>
      <c r="FBX1" s="40"/>
      <c r="FBY1" s="40"/>
      <c r="FBZ1" s="40"/>
      <c r="FCA1" s="40"/>
      <c r="FCB1" s="40"/>
      <c r="FCC1" s="40"/>
      <c r="FCD1" s="40"/>
      <c r="FCE1" s="40"/>
      <c r="FCF1" s="40"/>
      <c r="FCG1" s="40"/>
      <c r="FCH1" s="40"/>
      <c r="FCI1" s="40"/>
      <c r="FCJ1" s="40"/>
      <c r="FCK1" s="40"/>
      <c r="FCL1" s="40"/>
      <c r="FCM1" s="40"/>
      <c r="FCN1" s="40"/>
      <c r="FCO1" s="40"/>
      <c r="FCP1" s="40"/>
      <c r="FCQ1" s="40"/>
      <c r="FCR1" s="40"/>
      <c r="FCS1" s="40"/>
      <c r="FCT1" s="40"/>
      <c r="FCU1" s="40"/>
      <c r="FCV1" s="40"/>
      <c r="FCW1" s="40"/>
      <c r="FCX1" s="40"/>
      <c r="FCY1" s="40"/>
      <c r="FCZ1" s="40"/>
      <c r="FDA1" s="40"/>
      <c r="FDB1" s="40"/>
      <c r="FDC1" s="40"/>
      <c r="FDD1" s="40"/>
      <c r="FDE1" s="40"/>
      <c r="FDF1" s="40"/>
      <c r="FDG1" s="40"/>
      <c r="FDH1" s="40"/>
      <c r="FDI1" s="40"/>
      <c r="FDJ1" s="40"/>
      <c r="FDK1" s="40"/>
      <c r="FDL1" s="40"/>
      <c r="FDM1" s="40"/>
      <c r="FDN1" s="40"/>
      <c r="FDO1" s="40"/>
      <c r="FDP1" s="40"/>
      <c r="FDQ1" s="40"/>
      <c r="FDR1" s="40"/>
      <c r="FDS1" s="40"/>
      <c r="FDT1" s="40"/>
      <c r="FDU1" s="40"/>
      <c r="FDV1" s="40"/>
      <c r="FDW1" s="40"/>
      <c r="FDX1" s="40"/>
      <c r="FDY1" s="40"/>
      <c r="FDZ1" s="40"/>
      <c r="FEA1" s="40"/>
      <c r="FEB1" s="40"/>
      <c r="FEC1" s="40"/>
      <c r="FED1" s="40"/>
      <c r="FEE1" s="40"/>
      <c r="FEF1" s="40"/>
      <c r="FEG1" s="40"/>
      <c r="FEH1" s="40"/>
      <c r="FEI1" s="40"/>
      <c r="FEJ1" s="40"/>
      <c r="FEK1" s="40"/>
      <c r="FEL1" s="40"/>
      <c r="FEM1" s="40"/>
      <c r="FEN1" s="40"/>
      <c r="FEO1" s="40"/>
      <c r="FEP1" s="40"/>
      <c r="FEQ1" s="40"/>
      <c r="FER1" s="40"/>
      <c r="FES1" s="40"/>
      <c r="FET1" s="40"/>
      <c r="FEU1" s="40"/>
      <c r="FEV1" s="40"/>
      <c r="FEW1" s="40"/>
      <c r="FEX1" s="40"/>
      <c r="FEY1" s="40"/>
      <c r="FEZ1" s="40"/>
      <c r="FFA1" s="40"/>
      <c r="FFB1" s="40"/>
      <c r="FFC1" s="40"/>
      <c r="FFD1" s="40"/>
      <c r="FFE1" s="40"/>
      <c r="FFF1" s="40"/>
      <c r="FFG1" s="40"/>
      <c r="FFH1" s="40"/>
      <c r="FFI1" s="40"/>
      <c r="FFJ1" s="40"/>
      <c r="FFK1" s="40"/>
      <c r="FFL1" s="40"/>
      <c r="FFM1" s="40"/>
      <c r="FFN1" s="40"/>
      <c r="FFO1" s="40"/>
      <c r="FFP1" s="40"/>
      <c r="FFQ1" s="40"/>
      <c r="FFR1" s="40"/>
      <c r="FFS1" s="40"/>
      <c r="FFT1" s="40"/>
      <c r="FFU1" s="40"/>
      <c r="FFV1" s="40"/>
      <c r="FFW1" s="40"/>
      <c r="FFX1" s="40"/>
      <c r="FFY1" s="40"/>
      <c r="FFZ1" s="40"/>
      <c r="FGA1" s="40"/>
      <c r="FGB1" s="40"/>
      <c r="FGC1" s="40"/>
      <c r="FGD1" s="40"/>
      <c r="FGE1" s="40"/>
      <c r="FGF1" s="40"/>
      <c r="FGG1" s="40"/>
      <c r="FGH1" s="40"/>
      <c r="FGI1" s="40"/>
      <c r="FGJ1" s="40"/>
      <c r="FGK1" s="40"/>
      <c r="FGL1" s="40"/>
      <c r="FGM1" s="40"/>
      <c r="FGN1" s="40"/>
      <c r="FGO1" s="40"/>
      <c r="FGP1" s="40"/>
      <c r="FGQ1" s="40"/>
      <c r="FGR1" s="40"/>
      <c r="FGS1" s="40"/>
      <c r="FGT1" s="40"/>
      <c r="FGU1" s="40"/>
      <c r="FGV1" s="40"/>
      <c r="FGW1" s="40"/>
      <c r="FGX1" s="40"/>
      <c r="FGY1" s="40"/>
      <c r="FGZ1" s="40"/>
      <c r="FHA1" s="40"/>
      <c r="FHB1" s="40"/>
      <c r="FHC1" s="40"/>
      <c r="FHD1" s="40"/>
      <c r="FHE1" s="40"/>
      <c r="FHF1" s="40"/>
      <c r="FHG1" s="40"/>
      <c r="FHH1" s="40"/>
      <c r="FHI1" s="40"/>
      <c r="FHJ1" s="40"/>
      <c r="FHK1" s="40"/>
      <c r="FHL1" s="40"/>
      <c r="FHM1" s="40"/>
      <c r="FHN1" s="40"/>
      <c r="FHO1" s="40"/>
      <c r="FHP1" s="40"/>
      <c r="FHQ1" s="40"/>
      <c r="FHR1" s="40"/>
      <c r="FHS1" s="40"/>
      <c r="FHT1" s="40"/>
      <c r="FHU1" s="40"/>
      <c r="FHV1" s="40"/>
      <c r="FHW1" s="40"/>
      <c r="FHX1" s="40"/>
      <c r="FHY1" s="40"/>
      <c r="FHZ1" s="40"/>
      <c r="FIA1" s="40"/>
      <c r="FIB1" s="40"/>
      <c r="FIC1" s="40"/>
      <c r="FID1" s="40"/>
      <c r="FIE1" s="40"/>
      <c r="FIF1" s="40"/>
      <c r="FIG1" s="40"/>
      <c r="FIH1" s="40"/>
      <c r="FII1" s="40"/>
      <c r="FIJ1" s="40"/>
      <c r="FIK1" s="40"/>
      <c r="FIL1" s="40"/>
      <c r="FIM1" s="40"/>
      <c r="FIN1" s="40"/>
      <c r="FIO1" s="40"/>
      <c r="FIP1" s="40"/>
      <c r="FIQ1" s="40"/>
      <c r="FIR1" s="40"/>
      <c r="FIS1" s="40"/>
      <c r="FIT1" s="40"/>
      <c r="FIU1" s="40"/>
      <c r="FIV1" s="40"/>
      <c r="FIW1" s="40"/>
      <c r="FIX1" s="40"/>
      <c r="FIY1" s="40"/>
      <c r="FIZ1" s="40"/>
      <c r="FJA1" s="40"/>
      <c r="FJB1" s="40"/>
      <c r="FJC1" s="40"/>
      <c r="FJD1" s="40"/>
      <c r="FJE1" s="40"/>
      <c r="FJF1" s="40"/>
      <c r="FJG1" s="40"/>
      <c r="FJH1" s="40"/>
      <c r="FJI1" s="40"/>
      <c r="FJJ1" s="40"/>
      <c r="FJK1" s="40"/>
      <c r="FJL1" s="40"/>
      <c r="FJM1" s="40"/>
      <c r="FJN1" s="40"/>
      <c r="FJO1" s="40"/>
      <c r="FJP1" s="40"/>
      <c r="FJQ1" s="40"/>
      <c r="FJR1" s="40"/>
      <c r="FJS1" s="40"/>
      <c r="FJT1" s="40"/>
      <c r="FJU1" s="40"/>
      <c r="FJV1" s="40"/>
      <c r="FJW1" s="40"/>
      <c r="FJX1" s="40"/>
      <c r="FJY1" s="40"/>
      <c r="FJZ1" s="40"/>
      <c r="FKA1" s="40"/>
      <c r="FKB1" s="40"/>
      <c r="FKC1" s="40"/>
      <c r="FKD1" s="40"/>
      <c r="FKE1" s="40"/>
      <c r="FKF1" s="40"/>
      <c r="FKG1" s="40"/>
      <c r="FKH1" s="40"/>
      <c r="FKI1" s="40"/>
      <c r="FKJ1" s="40"/>
      <c r="FKK1" s="40"/>
      <c r="FKL1" s="40"/>
      <c r="FKM1" s="40"/>
      <c r="FKN1" s="40"/>
      <c r="FKO1" s="40"/>
      <c r="FKP1" s="40"/>
      <c r="FKQ1" s="40"/>
      <c r="FKR1" s="40"/>
      <c r="FKS1" s="40"/>
      <c r="FKT1" s="40"/>
      <c r="FKU1" s="40"/>
      <c r="FKV1" s="40"/>
      <c r="FKW1" s="40"/>
      <c r="FKX1" s="40"/>
      <c r="FKY1" s="40"/>
      <c r="FKZ1" s="40"/>
      <c r="FLA1" s="40"/>
      <c r="FLB1" s="40"/>
      <c r="FLC1" s="40"/>
      <c r="FLD1" s="40"/>
      <c r="FLE1" s="40"/>
      <c r="FLF1" s="40"/>
      <c r="FLG1" s="40"/>
      <c r="FLH1" s="40"/>
      <c r="FLI1" s="40"/>
      <c r="FLJ1" s="40"/>
      <c r="FLK1" s="40"/>
      <c r="FLL1" s="40"/>
      <c r="FLM1" s="40"/>
      <c r="FLN1" s="40"/>
      <c r="FLO1" s="40"/>
      <c r="FLP1" s="40"/>
      <c r="FLQ1" s="40"/>
      <c r="FLR1" s="40"/>
      <c r="FLS1" s="40"/>
      <c r="FLT1" s="40"/>
      <c r="FLU1" s="40"/>
      <c r="FLV1" s="40"/>
      <c r="FLW1" s="40"/>
      <c r="FLX1" s="40"/>
      <c r="FLY1" s="40"/>
      <c r="FLZ1" s="40"/>
      <c r="FMA1" s="40"/>
      <c r="FMB1" s="40"/>
      <c r="FMC1" s="40"/>
      <c r="FMD1" s="40"/>
      <c r="FME1" s="40"/>
      <c r="FMF1" s="40"/>
      <c r="FMG1" s="40"/>
      <c r="FMH1" s="40"/>
      <c r="FMI1" s="40"/>
      <c r="FMJ1" s="40"/>
      <c r="FMK1" s="40"/>
      <c r="FML1" s="40"/>
      <c r="FMM1" s="40"/>
      <c r="FMN1" s="40"/>
      <c r="FMO1" s="40"/>
      <c r="FMP1" s="40"/>
      <c r="FMQ1" s="40"/>
      <c r="FMR1" s="40"/>
      <c r="FMS1" s="40"/>
      <c r="FMT1" s="40"/>
      <c r="FMU1" s="40"/>
      <c r="FMV1" s="40"/>
      <c r="FMW1" s="40"/>
      <c r="FMX1" s="40"/>
      <c r="FMY1" s="40"/>
      <c r="FMZ1" s="40"/>
      <c r="FNA1" s="40"/>
      <c r="FNB1" s="40"/>
      <c r="FNC1" s="40"/>
      <c r="FND1" s="40"/>
      <c r="FNE1" s="40"/>
      <c r="FNF1" s="40"/>
      <c r="FNG1" s="40"/>
      <c r="FNH1" s="40"/>
      <c r="FNI1" s="40"/>
      <c r="FNJ1" s="40"/>
      <c r="FNK1" s="40"/>
      <c r="FNL1" s="40"/>
      <c r="FNM1" s="40"/>
      <c r="FNN1" s="40"/>
      <c r="FNO1" s="40"/>
      <c r="FNP1" s="40"/>
      <c r="FNQ1" s="40"/>
      <c r="FNR1" s="40"/>
      <c r="FNS1" s="40"/>
      <c r="FNT1" s="40"/>
      <c r="FNU1" s="40"/>
      <c r="FNV1" s="40"/>
      <c r="FNW1" s="40"/>
      <c r="FNX1" s="40"/>
      <c r="FNY1" s="40"/>
      <c r="FNZ1" s="40"/>
      <c r="FOA1" s="40"/>
      <c r="FOB1" s="40"/>
      <c r="FOC1" s="40"/>
      <c r="FOD1" s="40"/>
      <c r="FOE1" s="40"/>
      <c r="FOF1" s="40"/>
      <c r="FOG1" s="40"/>
      <c r="FOH1" s="40"/>
      <c r="FOI1" s="40"/>
      <c r="FOJ1" s="40"/>
      <c r="FOK1" s="40"/>
      <c r="FOL1" s="40"/>
      <c r="FOM1" s="40"/>
      <c r="FON1" s="40"/>
      <c r="FOO1" s="40"/>
      <c r="FOP1" s="40"/>
      <c r="FOQ1" s="40"/>
      <c r="FOR1" s="40"/>
      <c r="FOS1" s="40"/>
      <c r="FOT1" s="40"/>
      <c r="FOU1" s="40"/>
      <c r="FOV1" s="40"/>
      <c r="FOW1" s="40"/>
      <c r="FOX1" s="40"/>
      <c r="FOY1" s="40"/>
      <c r="FOZ1" s="40"/>
      <c r="FPA1" s="40"/>
      <c r="FPB1" s="40"/>
      <c r="FPC1" s="40"/>
      <c r="FPD1" s="40"/>
      <c r="FPE1" s="40"/>
      <c r="FPF1" s="40"/>
      <c r="FPG1" s="40"/>
      <c r="FPH1" s="40"/>
      <c r="FPI1" s="40"/>
      <c r="FPJ1" s="40"/>
      <c r="FPK1" s="40"/>
      <c r="FPL1" s="40"/>
      <c r="FPM1" s="40"/>
      <c r="FPN1" s="40"/>
      <c r="FPO1" s="40"/>
      <c r="FPP1" s="40"/>
      <c r="FPQ1" s="40"/>
      <c r="FPR1" s="40"/>
      <c r="FPS1" s="40"/>
      <c r="FPT1" s="40"/>
      <c r="FPU1" s="40"/>
      <c r="FPV1" s="40"/>
      <c r="FPW1" s="40"/>
      <c r="FPX1" s="40"/>
      <c r="FPY1" s="40"/>
      <c r="FPZ1" s="40"/>
      <c r="FQA1" s="40"/>
      <c r="FQB1" s="40"/>
      <c r="FQC1" s="40"/>
      <c r="FQD1" s="40"/>
      <c r="FQE1" s="40"/>
      <c r="FQF1" s="40"/>
      <c r="FQG1" s="40"/>
      <c r="FQH1" s="40"/>
      <c r="FQI1" s="40"/>
      <c r="FQJ1" s="40"/>
      <c r="FQK1" s="40"/>
      <c r="FQL1" s="40"/>
      <c r="FQM1" s="40"/>
      <c r="FQN1" s="40"/>
      <c r="FQO1" s="40"/>
      <c r="FQP1" s="40"/>
      <c r="FQQ1" s="40"/>
      <c r="FQR1" s="40"/>
      <c r="FQS1" s="40"/>
      <c r="FQT1" s="40"/>
      <c r="FQU1" s="40"/>
      <c r="FQV1" s="40"/>
      <c r="FQW1" s="40"/>
      <c r="FQX1" s="40"/>
      <c r="FQY1" s="40"/>
      <c r="FQZ1" s="40"/>
      <c r="FRA1" s="40"/>
      <c r="FRB1" s="40"/>
      <c r="FRC1" s="40"/>
      <c r="FRD1" s="40"/>
      <c r="FRE1" s="40"/>
      <c r="FRF1" s="40"/>
      <c r="FRG1" s="40"/>
      <c r="FRH1" s="40"/>
      <c r="FRI1" s="40"/>
      <c r="FRJ1" s="40"/>
      <c r="FRK1" s="40"/>
      <c r="FRL1" s="40"/>
      <c r="FRM1" s="40"/>
      <c r="FRN1" s="40"/>
      <c r="FRO1" s="40"/>
      <c r="FRP1" s="40"/>
      <c r="FRQ1" s="40"/>
      <c r="FRR1" s="40"/>
      <c r="FRS1" s="40"/>
      <c r="FRT1" s="40"/>
      <c r="FRU1" s="40"/>
      <c r="FRV1" s="40"/>
      <c r="FRW1" s="40"/>
      <c r="FRX1" s="40"/>
      <c r="FRY1" s="40"/>
      <c r="FRZ1" s="40"/>
      <c r="FSA1" s="40"/>
      <c r="FSB1" s="40"/>
      <c r="FSC1" s="40"/>
      <c r="FSD1" s="40"/>
      <c r="FSE1" s="40"/>
      <c r="FSF1" s="40"/>
      <c r="FSG1" s="40"/>
      <c r="FSH1" s="40"/>
      <c r="FSI1" s="40"/>
      <c r="FSJ1" s="40"/>
      <c r="FSK1" s="40"/>
      <c r="FSL1" s="40"/>
      <c r="FSM1" s="40"/>
      <c r="FSN1" s="40"/>
      <c r="FSO1" s="40"/>
      <c r="FSP1" s="40"/>
      <c r="FSQ1" s="40"/>
      <c r="FSR1" s="40"/>
      <c r="FSS1" s="40"/>
      <c r="FST1" s="40"/>
      <c r="FSU1" s="40"/>
      <c r="FSV1" s="40"/>
      <c r="FSW1" s="40"/>
      <c r="FSX1" s="40"/>
      <c r="FSY1" s="40"/>
      <c r="FSZ1" s="40"/>
      <c r="FTA1" s="40"/>
      <c r="FTB1" s="40"/>
      <c r="FTC1" s="40"/>
      <c r="FTD1" s="40"/>
      <c r="FTE1" s="40"/>
      <c r="FTF1" s="40"/>
      <c r="FTG1" s="40"/>
      <c r="FTH1" s="40"/>
      <c r="FTI1" s="40"/>
      <c r="FTJ1" s="40"/>
      <c r="FTK1" s="40"/>
      <c r="FTL1" s="40"/>
      <c r="FTM1" s="40"/>
      <c r="FTN1" s="40"/>
      <c r="FTO1" s="40"/>
      <c r="FTP1" s="40"/>
      <c r="FTQ1" s="40"/>
      <c r="FTR1" s="40"/>
      <c r="FTS1" s="40"/>
      <c r="FTT1" s="40"/>
      <c r="FTU1" s="40"/>
      <c r="FTV1" s="40"/>
      <c r="FTW1" s="40"/>
      <c r="FTX1" s="40"/>
      <c r="FTY1" s="40"/>
      <c r="FTZ1" s="40"/>
      <c r="FUA1" s="40"/>
      <c r="FUB1" s="40"/>
      <c r="FUC1" s="40"/>
      <c r="FUD1" s="40"/>
      <c r="FUE1" s="40"/>
      <c r="FUF1" s="40"/>
      <c r="FUG1" s="40"/>
      <c r="FUH1" s="40"/>
      <c r="FUI1" s="40"/>
      <c r="FUJ1" s="40"/>
      <c r="FUK1" s="40"/>
      <c r="FUL1" s="40"/>
      <c r="FUM1" s="40"/>
      <c r="FUN1" s="40"/>
      <c r="FUO1" s="40"/>
      <c r="FUP1" s="40"/>
      <c r="FUQ1" s="40"/>
      <c r="FUR1" s="40"/>
      <c r="FUS1" s="40"/>
      <c r="FUT1" s="40"/>
      <c r="FUU1" s="40"/>
      <c r="FUV1" s="40"/>
      <c r="FUW1" s="40"/>
      <c r="FUX1" s="40"/>
      <c r="FUY1" s="40"/>
      <c r="FUZ1" s="40"/>
      <c r="FVA1" s="40"/>
      <c r="FVB1" s="40"/>
      <c r="FVC1" s="40"/>
      <c r="FVD1" s="40"/>
      <c r="FVE1" s="40"/>
      <c r="FVF1" s="40"/>
      <c r="FVG1" s="40"/>
      <c r="FVH1" s="40"/>
      <c r="FVI1" s="40"/>
      <c r="FVJ1" s="40"/>
      <c r="FVK1" s="40"/>
      <c r="FVL1" s="40"/>
      <c r="FVM1" s="40"/>
      <c r="FVN1" s="40"/>
      <c r="FVO1" s="40"/>
      <c r="FVP1" s="40"/>
      <c r="FVQ1" s="40"/>
      <c r="FVR1" s="40"/>
      <c r="FVS1" s="40"/>
      <c r="FVT1" s="40"/>
      <c r="FVU1" s="40"/>
      <c r="FVV1" s="40"/>
      <c r="FVW1" s="40"/>
      <c r="FVX1" s="40"/>
      <c r="FVY1" s="40"/>
      <c r="FVZ1" s="40"/>
      <c r="FWA1" s="40"/>
      <c r="FWB1" s="40"/>
      <c r="FWC1" s="40"/>
      <c r="FWD1" s="40"/>
      <c r="FWE1" s="40"/>
      <c r="FWF1" s="40"/>
      <c r="FWG1" s="40"/>
      <c r="FWH1" s="40"/>
      <c r="FWI1" s="40"/>
      <c r="FWJ1" s="40"/>
      <c r="FWK1" s="40"/>
      <c r="FWL1" s="40"/>
      <c r="FWM1" s="40"/>
      <c r="FWN1" s="40"/>
      <c r="FWO1" s="40"/>
      <c r="FWP1" s="40"/>
      <c r="FWQ1" s="40"/>
      <c r="FWR1" s="40"/>
      <c r="FWS1" s="40"/>
      <c r="FWT1" s="40"/>
      <c r="FWU1" s="40"/>
      <c r="FWV1" s="40"/>
      <c r="FWW1" s="40"/>
      <c r="FWX1" s="40"/>
      <c r="FWY1" s="40"/>
      <c r="FWZ1" s="40"/>
      <c r="FXA1" s="40"/>
      <c r="FXB1" s="40"/>
      <c r="FXC1" s="40"/>
      <c r="FXD1" s="40"/>
      <c r="FXE1" s="40"/>
      <c r="FXF1" s="40"/>
      <c r="FXG1" s="40"/>
      <c r="FXH1" s="40"/>
      <c r="FXI1" s="40"/>
      <c r="FXJ1" s="40"/>
      <c r="FXK1" s="40"/>
      <c r="FXL1" s="40"/>
      <c r="FXM1" s="40"/>
      <c r="FXN1" s="40"/>
      <c r="FXO1" s="40"/>
      <c r="FXP1" s="40"/>
      <c r="FXQ1" s="40"/>
      <c r="FXR1" s="40"/>
      <c r="FXS1" s="40"/>
      <c r="FXT1" s="40"/>
      <c r="FXU1" s="40"/>
      <c r="FXV1" s="40"/>
      <c r="FXW1" s="40"/>
      <c r="FXX1" s="40"/>
      <c r="FXY1" s="40"/>
      <c r="FXZ1" s="40"/>
      <c r="FYA1" s="40"/>
      <c r="FYB1" s="40"/>
      <c r="FYC1" s="40"/>
      <c r="FYD1" s="40"/>
      <c r="FYE1" s="40"/>
      <c r="FYF1" s="40"/>
      <c r="FYG1" s="40"/>
      <c r="FYH1" s="40"/>
      <c r="FYI1" s="40"/>
      <c r="FYJ1" s="40"/>
      <c r="FYK1" s="40"/>
      <c r="FYL1" s="40"/>
      <c r="FYM1" s="40"/>
      <c r="FYN1" s="40"/>
      <c r="FYO1" s="40"/>
      <c r="FYP1" s="40"/>
      <c r="FYQ1" s="40"/>
      <c r="FYR1" s="40"/>
      <c r="FYS1" s="40"/>
      <c r="FYT1" s="40"/>
      <c r="FYU1" s="40"/>
      <c r="FYV1" s="40"/>
      <c r="FYW1" s="40"/>
      <c r="FYX1" s="40"/>
      <c r="FYY1" s="40"/>
      <c r="FYZ1" s="40"/>
      <c r="FZA1" s="40"/>
      <c r="FZB1" s="40"/>
      <c r="FZC1" s="40"/>
      <c r="FZD1" s="40"/>
      <c r="FZE1" s="40"/>
      <c r="FZF1" s="40"/>
      <c r="FZG1" s="40"/>
      <c r="FZH1" s="40"/>
      <c r="FZI1" s="40"/>
      <c r="FZJ1" s="40"/>
      <c r="FZK1" s="40"/>
      <c r="FZL1" s="40"/>
      <c r="FZM1" s="40"/>
      <c r="FZN1" s="40"/>
      <c r="FZO1" s="40"/>
      <c r="FZP1" s="40"/>
      <c r="FZQ1" s="40"/>
      <c r="FZR1" s="40"/>
      <c r="FZS1" s="40"/>
      <c r="FZT1" s="40"/>
      <c r="FZU1" s="40"/>
      <c r="FZV1" s="40"/>
      <c r="FZW1" s="40"/>
      <c r="FZX1" s="40"/>
      <c r="FZY1" s="40"/>
      <c r="FZZ1" s="40"/>
      <c r="GAA1" s="40"/>
      <c r="GAB1" s="40"/>
      <c r="GAC1" s="40"/>
      <c r="GAD1" s="40"/>
      <c r="GAE1" s="40"/>
      <c r="GAF1" s="40"/>
      <c r="GAG1" s="40"/>
      <c r="GAH1" s="40"/>
      <c r="GAI1" s="40"/>
      <c r="GAJ1" s="40"/>
      <c r="GAK1" s="40"/>
      <c r="GAL1" s="40"/>
      <c r="GAM1" s="40"/>
      <c r="GAN1" s="40"/>
      <c r="GAO1" s="40"/>
      <c r="GAP1" s="40"/>
      <c r="GAQ1" s="40"/>
      <c r="GAR1" s="40"/>
      <c r="GAS1" s="40"/>
      <c r="GAT1" s="40"/>
      <c r="GAU1" s="40"/>
      <c r="GAV1" s="40"/>
      <c r="GAW1" s="40"/>
      <c r="GAX1" s="40"/>
      <c r="GAY1" s="40"/>
      <c r="GAZ1" s="40"/>
      <c r="GBA1" s="40"/>
      <c r="GBB1" s="40"/>
      <c r="GBC1" s="40"/>
      <c r="GBD1" s="40"/>
      <c r="GBE1" s="40"/>
      <c r="GBF1" s="40"/>
      <c r="GBG1" s="40"/>
      <c r="GBH1" s="40"/>
      <c r="GBI1" s="40"/>
      <c r="GBJ1" s="40"/>
      <c r="GBK1" s="40"/>
      <c r="GBL1" s="40"/>
      <c r="GBM1" s="40"/>
      <c r="GBN1" s="40"/>
      <c r="GBO1" s="40"/>
      <c r="GBP1" s="40"/>
      <c r="GBQ1" s="40"/>
      <c r="GBR1" s="40"/>
      <c r="GBS1" s="40"/>
      <c r="GBT1" s="40"/>
      <c r="GBU1" s="40"/>
      <c r="GBV1" s="40"/>
      <c r="GBW1" s="40"/>
      <c r="GBX1" s="40"/>
      <c r="GBY1" s="40"/>
      <c r="GBZ1" s="40"/>
      <c r="GCA1" s="40"/>
      <c r="GCB1" s="40"/>
      <c r="GCC1" s="40"/>
      <c r="GCD1" s="40"/>
      <c r="GCE1" s="40"/>
      <c r="GCF1" s="40"/>
      <c r="GCG1" s="40"/>
      <c r="GCH1" s="40"/>
      <c r="GCI1" s="40"/>
      <c r="GCJ1" s="40"/>
      <c r="GCK1" s="40"/>
      <c r="GCL1" s="40"/>
      <c r="GCM1" s="40"/>
      <c r="GCN1" s="40"/>
      <c r="GCO1" s="40"/>
      <c r="GCP1" s="40"/>
      <c r="GCQ1" s="40"/>
      <c r="GCR1" s="40"/>
      <c r="GCS1" s="40"/>
      <c r="GCT1" s="40"/>
      <c r="GCU1" s="40"/>
      <c r="GCV1" s="40"/>
      <c r="GCW1" s="40"/>
      <c r="GCX1" s="40"/>
      <c r="GCY1" s="40"/>
      <c r="GCZ1" s="40"/>
      <c r="GDA1" s="40"/>
      <c r="GDB1" s="40"/>
      <c r="GDC1" s="40"/>
      <c r="GDD1" s="40"/>
      <c r="GDE1" s="40"/>
      <c r="GDF1" s="40"/>
      <c r="GDG1" s="40"/>
      <c r="GDH1" s="40"/>
      <c r="GDI1" s="40"/>
      <c r="GDJ1" s="40"/>
      <c r="GDK1" s="40"/>
      <c r="GDL1" s="40"/>
      <c r="GDM1" s="40"/>
      <c r="GDN1" s="40"/>
      <c r="GDO1" s="40"/>
      <c r="GDP1" s="40"/>
      <c r="GDQ1" s="40"/>
      <c r="GDR1" s="40"/>
      <c r="GDS1" s="40"/>
      <c r="GDT1" s="40"/>
      <c r="GDU1" s="40"/>
      <c r="GDV1" s="40"/>
      <c r="GDW1" s="40"/>
      <c r="GDX1" s="40"/>
      <c r="GDY1" s="40"/>
      <c r="GDZ1" s="40"/>
      <c r="GEA1" s="40"/>
      <c r="GEB1" s="40"/>
      <c r="GEC1" s="40"/>
      <c r="GED1" s="40"/>
      <c r="GEE1" s="40"/>
      <c r="GEF1" s="40"/>
      <c r="GEG1" s="40"/>
      <c r="GEH1" s="40"/>
      <c r="GEI1" s="40"/>
      <c r="GEJ1" s="40"/>
      <c r="GEK1" s="40"/>
      <c r="GEL1" s="40"/>
      <c r="GEM1" s="40"/>
      <c r="GEN1" s="40"/>
      <c r="GEO1" s="40"/>
      <c r="GEP1" s="40"/>
      <c r="GEQ1" s="40"/>
      <c r="GER1" s="40"/>
      <c r="GES1" s="40"/>
      <c r="GET1" s="40"/>
      <c r="GEU1" s="40"/>
      <c r="GEV1" s="40"/>
      <c r="GEW1" s="40"/>
      <c r="GEX1" s="40"/>
      <c r="GEY1" s="40"/>
      <c r="GEZ1" s="40"/>
      <c r="GFA1" s="40"/>
      <c r="GFB1" s="40"/>
      <c r="GFC1" s="40"/>
      <c r="GFD1" s="40"/>
      <c r="GFE1" s="40"/>
      <c r="GFF1" s="40"/>
      <c r="GFG1" s="40"/>
      <c r="GFH1" s="40"/>
      <c r="GFI1" s="40"/>
      <c r="GFJ1" s="40"/>
      <c r="GFK1" s="40"/>
      <c r="GFL1" s="40"/>
      <c r="GFM1" s="40"/>
      <c r="GFN1" s="40"/>
      <c r="GFO1" s="40"/>
      <c r="GFP1" s="40"/>
      <c r="GFQ1" s="40"/>
      <c r="GFR1" s="40"/>
      <c r="GFS1" s="40"/>
      <c r="GFT1" s="40"/>
      <c r="GFU1" s="40"/>
      <c r="GFV1" s="40"/>
      <c r="GFW1" s="40"/>
      <c r="GFX1" s="40"/>
      <c r="GFY1" s="40"/>
      <c r="GFZ1" s="40"/>
      <c r="GGA1" s="40"/>
      <c r="GGB1" s="40"/>
      <c r="GGC1" s="40"/>
      <c r="GGD1" s="40"/>
      <c r="GGE1" s="40"/>
      <c r="GGF1" s="40"/>
      <c r="GGG1" s="40"/>
      <c r="GGH1" s="40"/>
      <c r="GGI1" s="40"/>
      <c r="GGJ1" s="40"/>
      <c r="GGK1" s="40"/>
      <c r="GGL1" s="40"/>
      <c r="GGM1" s="40"/>
      <c r="GGN1" s="40"/>
      <c r="GGO1" s="40"/>
      <c r="GGP1" s="40"/>
      <c r="GGQ1" s="40"/>
      <c r="GGR1" s="40"/>
      <c r="GGS1" s="40"/>
      <c r="GGT1" s="40"/>
      <c r="GGU1" s="40"/>
      <c r="GGV1" s="40"/>
      <c r="GGW1" s="40"/>
      <c r="GGX1" s="40"/>
      <c r="GGY1" s="40"/>
      <c r="GGZ1" s="40"/>
      <c r="GHA1" s="40"/>
      <c r="GHB1" s="40"/>
      <c r="GHC1" s="40"/>
      <c r="GHD1" s="40"/>
      <c r="GHE1" s="40"/>
      <c r="GHF1" s="40"/>
      <c r="GHG1" s="40"/>
      <c r="GHH1" s="40"/>
      <c r="GHI1" s="40"/>
      <c r="GHJ1" s="40"/>
      <c r="GHK1" s="40"/>
      <c r="GHL1" s="40"/>
      <c r="GHM1" s="40"/>
      <c r="GHN1" s="40"/>
      <c r="GHO1" s="40"/>
      <c r="GHP1" s="40"/>
      <c r="GHQ1" s="40"/>
      <c r="GHR1" s="40"/>
      <c r="GHS1" s="40"/>
      <c r="GHT1" s="40"/>
      <c r="GHU1" s="40"/>
      <c r="GHV1" s="40"/>
      <c r="GHW1" s="40"/>
      <c r="GHX1" s="40"/>
      <c r="GHY1" s="40"/>
      <c r="GHZ1" s="40"/>
      <c r="GIA1" s="40"/>
      <c r="GIB1" s="40"/>
      <c r="GIC1" s="40"/>
      <c r="GID1" s="40"/>
      <c r="GIE1" s="40"/>
      <c r="GIF1" s="40"/>
      <c r="GIG1" s="40"/>
      <c r="GIH1" s="40"/>
      <c r="GII1" s="40"/>
      <c r="GIJ1" s="40"/>
      <c r="GIK1" s="40"/>
      <c r="GIL1" s="40"/>
      <c r="GIM1" s="40"/>
      <c r="GIN1" s="40"/>
      <c r="GIO1" s="40"/>
      <c r="GIP1" s="40"/>
      <c r="GIQ1" s="40"/>
      <c r="GIR1" s="40"/>
      <c r="GIS1" s="40"/>
      <c r="GIT1" s="40"/>
      <c r="GIU1" s="40"/>
      <c r="GIV1" s="40"/>
      <c r="GIW1" s="40"/>
      <c r="GIX1" s="40"/>
      <c r="GIY1" s="40"/>
      <c r="GIZ1" s="40"/>
      <c r="GJA1" s="40"/>
      <c r="GJB1" s="40"/>
      <c r="GJC1" s="40"/>
      <c r="GJD1" s="40"/>
      <c r="GJE1" s="40"/>
      <c r="GJF1" s="40"/>
      <c r="GJG1" s="40"/>
      <c r="GJH1" s="40"/>
      <c r="GJI1" s="40"/>
      <c r="GJJ1" s="40"/>
      <c r="GJK1" s="40"/>
      <c r="GJL1" s="40"/>
      <c r="GJM1" s="40"/>
      <c r="GJN1" s="40"/>
      <c r="GJO1" s="40"/>
      <c r="GJP1" s="40"/>
      <c r="GJQ1" s="40"/>
      <c r="GJR1" s="40"/>
      <c r="GJS1" s="40"/>
      <c r="GJT1" s="40"/>
      <c r="GJU1" s="40"/>
      <c r="GJV1" s="40"/>
      <c r="GJW1" s="40"/>
      <c r="GJX1" s="40"/>
      <c r="GJY1" s="40"/>
      <c r="GJZ1" s="40"/>
      <c r="GKA1" s="40"/>
      <c r="GKB1" s="40"/>
      <c r="GKC1" s="40"/>
      <c r="GKD1" s="40"/>
      <c r="GKE1" s="40"/>
      <c r="GKF1" s="40"/>
      <c r="GKG1" s="40"/>
      <c r="GKH1" s="40"/>
      <c r="GKI1" s="40"/>
      <c r="GKJ1" s="40"/>
      <c r="GKK1" s="40"/>
      <c r="GKL1" s="40"/>
      <c r="GKM1" s="40"/>
      <c r="GKN1" s="40"/>
      <c r="GKO1" s="40"/>
      <c r="GKP1" s="40"/>
      <c r="GKQ1" s="40"/>
      <c r="GKR1" s="40"/>
      <c r="GKS1" s="40"/>
      <c r="GKT1" s="40"/>
      <c r="GKU1" s="40"/>
      <c r="GKV1" s="40"/>
      <c r="GKW1" s="40"/>
      <c r="GKX1" s="40"/>
      <c r="GKY1" s="40"/>
      <c r="GKZ1" s="40"/>
      <c r="GLA1" s="40"/>
      <c r="GLB1" s="40"/>
      <c r="GLC1" s="40"/>
      <c r="GLD1" s="40"/>
      <c r="GLE1" s="40"/>
      <c r="GLF1" s="40"/>
      <c r="GLG1" s="40"/>
      <c r="GLH1" s="40"/>
      <c r="GLI1" s="40"/>
      <c r="GLJ1" s="40"/>
      <c r="GLK1" s="40"/>
      <c r="GLL1" s="40"/>
      <c r="GLM1" s="40"/>
      <c r="GLN1" s="40"/>
      <c r="GLO1" s="40"/>
      <c r="GLP1" s="40"/>
      <c r="GLQ1" s="40"/>
      <c r="GLR1" s="40"/>
      <c r="GLS1" s="40"/>
      <c r="GLT1" s="40"/>
      <c r="GLU1" s="40"/>
      <c r="GLV1" s="40"/>
      <c r="GLW1" s="40"/>
      <c r="GLX1" s="40"/>
      <c r="GLY1" s="40"/>
      <c r="GLZ1" s="40"/>
      <c r="GMA1" s="40"/>
      <c r="GMB1" s="40"/>
      <c r="GMC1" s="40"/>
      <c r="GMD1" s="40"/>
      <c r="GME1" s="40"/>
      <c r="GMF1" s="40"/>
      <c r="GMG1" s="40"/>
      <c r="GMH1" s="40"/>
      <c r="GMI1" s="40"/>
      <c r="GMJ1" s="40"/>
      <c r="GMK1" s="40"/>
      <c r="GML1" s="40"/>
      <c r="GMM1" s="40"/>
      <c r="GMN1" s="40"/>
      <c r="GMO1" s="40"/>
      <c r="GMP1" s="40"/>
      <c r="GMQ1" s="40"/>
      <c r="GMR1" s="40"/>
      <c r="GMS1" s="40"/>
      <c r="GMT1" s="40"/>
      <c r="GMU1" s="40"/>
      <c r="GMV1" s="40"/>
      <c r="GMW1" s="40"/>
      <c r="GMX1" s="40"/>
      <c r="GMY1" s="40"/>
      <c r="GMZ1" s="40"/>
      <c r="GNA1" s="40"/>
      <c r="GNB1" s="40"/>
      <c r="GNC1" s="40"/>
      <c r="GND1" s="40"/>
      <c r="GNE1" s="40"/>
      <c r="GNF1" s="40"/>
      <c r="GNG1" s="40"/>
      <c r="GNH1" s="40"/>
      <c r="GNI1" s="40"/>
      <c r="GNJ1" s="40"/>
      <c r="GNK1" s="40"/>
      <c r="GNL1" s="40"/>
      <c r="GNM1" s="40"/>
      <c r="GNN1" s="40"/>
      <c r="GNO1" s="40"/>
      <c r="GNP1" s="40"/>
      <c r="GNQ1" s="40"/>
      <c r="GNR1" s="40"/>
      <c r="GNS1" s="40"/>
      <c r="GNT1" s="40"/>
      <c r="GNU1" s="40"/>
      <c r="GNV1" s="40"/>
      <c r="GNW1" s="40"/>
      <c r="GNX1" s="40"/>
      <c r="GNY1" s="40"/>
      <c r="GNZ1" s="40"/>
      <c r="GOA1" s="40"/>
      <c r="GOB1" s="40"/>
      <c r="GOC1" s="40"/>
      <c r="GOD1" s="40"/>
      <c r="GOE1" s="40"/>
      <c r="GOF1" s="40"/>
      <c r="GOG1" s="40"/>
      <c r="GOH1" s="40"/>
      <c r="GOI1" s="40"/>
      <c r="GOJ1" s="40"/>
      <c r="GOK1" s="40"/>
      <c r="GOL1" s="40"/>
      <c r="GOM1" s="40"/>
      <c r="GON1" s="40"/>
      <c r="GOO1" s="40"/>
      <c r="GOP1" s="40"/>
      <c r="GOQ1" s="40"/>
      <c r="GOR1" s="40"/>
      <c r="GOS1" s="40"/>
      <c r="GOT1" s="40"/>
      <c r="GOU1" s="40"/>
      <c r="GOV1" s="40"/>
      <c r="GOW1" s="40"/>
      <c r="GOX1" s="40"/>
      <c r="GOY1" s="40"/>
      <c r="GOZ1" s="40"/>
      <c r="GPA1" s="40"/>
      <c r="GPB1" s="40"/>
      <c r="GPC1" s="40"/>
      <c r="GPD1" s="40"/>
      <c r="GPE1" s="40"/>
      <c r="GPF1" s="40"/>
      <c r="GPG1" s="40"/>
      <c r="GPH1" s="40"/>
      <c r="GPI1" s="40"/>
      <c r="GPJ1" s="40"/>
      <c r="GPK1" s="40"/>
      <c r="GPL1" s="40"/>
      <c r="GPM1" s="40"/>
      <c r="GPN1" s="40"/>
      <c r="GPO1" s="40"/>
      <c r="GPP1" s="40"/>
      <c r="GPQ1" s="40"/>
      <c r="GPR1" s="40"/>
      <c r="GPS1" s="40"/>
      <c r="GPT1" s="40"/>
      <c r="GPU1" s="40"/>
      <c r="GPV1" s="40"/>
      <c r="GPW1" s="40"/>
      <c r="GPX1" s="40"/>
      <c r="GPY1" s="40"/>
      <c r="GPZ1" s="40"/>
      <c r="GQA1" s="40"/>
      <c r="GQB1" s="40"/>
      <c r="GQC1" s="40"/>
      <c r="GQD1" s="40"/>
      <c r="GQE1" s="40"/>
      <c r="GQF1" s="40"/>
      <c r="GQG1" s="40"/>
      <c r="GQH1" s="40"/>
      <c r="GQI1" s="40"/>
      <c r="GQJ1" s="40"/>
      <c r="GQK1" s="40"/>
      <c r="GQL1" s="40"/>
      <c r="GQM1" s="40"/>
      <c r="GQN1" s="40"/>
      <c r="GQO1" s="40"/>
      <c r="GQP1" s="40"/>
      <c r="GQQ1" s="40"/>
      <c r="GQR1" s="40"/>
      <c r="GQS1" s="40"/>
      <c r="GQT1" s="40"/>
      <c r="GQU1" s="40"/>
      <c r="GQV1" s="40"/>
      <c r="GQW1" s="40"/>
      <c r="GQX1" s="40"/>
      <c r="GQY1" s="40"/>
      <c r="GQZ1" s="40"/>
      <c r="GRA1" s="40"/>
      <c r="GRB1" s="40"/>
      <c r="GRC1" s="40"/>
      <c r="GRD1" s="40"/>
      <c r="GRE1" s="40"/>
      <c r="GRF1" s="40"/>
      <c r="GRG1" s="40"/>
      <c r="GRH1" s="40"/>
      <c r="GRI1" s="40"/>
      <c r="GRJ1" s="40"/>
      <c r="GRK1" s="40"/>
      <c r="GRL1" s="40"/>
      <c r="GRM1" s="40"/>
      <c r="GRN1" s="40"/>
      <c r="GRO1" s="40"/>
      <c r="GRP1" s="40"/>
      <c r="GRQ1" s="40"/>
      <c r="GRR1" s="40"/>
      <c r="GRS1" s="40"/>
      <c r="GRT1" s="40"/>
      <c r="GRU1" s="40"/>
      <c r="GRV1" s="40"/>
      <c r="GRW1" s="40"/>
      <c r="GRX1" s="40"/>
      <c r="GRY1" s="40"/>
      <c r="GRZ1" s="40"/>
      <c r="GSA1" s="40"/>
      <c r="GSB1" s="40"/>
      <c r="GSC1" s="40"/>
      <c r="GSD1" s="40"/>
      <c r="GSE1" s="40"/>
      <c r="GSF1" s="40"/>
      <c r="GSG1" s="40"/>
      <c r="GSH1" s="40"/>
      <c r="GSI1" s="40"/>
      <c r="GSJ1" s="40"/>
      <c r="GSK1" s="40"/>
      <c r="GSL1" s="40"/>
      <c r="GSM1" s="40"/>
      <c r="GSN1" s="40"/>
      <c r="GSO1" s="40"/>
      <c r="GSP1" s="40"/>
      <c r="GSQ1" s="40"/>
      <c r="GSR1" s="40"/>
      <c r="GSS1" s="40"/>
      <c r="GST1" s="40"/>
      <c r="GSU1" s="40"/>
      <c r="GSV1" s="40"/>
      <c r="GSW1" s="40"/>
      <c r="GSX1" s="40"/>
      <c r="GSY1" s="40"/>
      <c r="GSZ1" s="40"/>
      <c r="GTA1" s="40"/>
      <c r="GTB1" s="40"/>
      <c r="GTC1" s="40"/>
      <c r="GTD1" s="40"/>
      <c r="GTE1" s="40"/>
      <c r="GTF1" s="40"/>
      <c r="GTG1" s="40"/>
      <c r="GTH1" s="40"/>
      <c r="GTI1" s="40"/>
      <c r="GTJ1" s="40"/>
      <c r="GTK1" s="40"/>
      <c r="GTL1" s="40"/>
      <c r="GTM1" s="40"/>
      <c r="GTN1" s="40"/>
      <c r="GTO1" s="40"/>
      <c r="GTP1" s="40"/>
      <c r="GTQ1" s="40"/>
      <c r="GTR1" s="40"/>
      <c r="GTS1" s="40"/>
      <c r="GTT1" s="40"/>
      <c r="GTU1" s="40"/>
      <c r="GTV1" s="40"/>
      <c r="GTW1" s="40"/>
      <c r="GTX1" s="40"/>
      <c r="GTY1" s="40"/>
      <c r="GTZ1" s="40"/>
      <c r="GUA1" s="40"/>
      <c r="GUB1" s="40"/>
      <c r="GUC1" s="40"/>
      <c r="GUD1" s="40"/>
      <c r="GUE1" s="40"/>
      <c r="GUF1" s="40"/>
      <c r="GUG1" s="40"/>
      <c r="GUH1" s="40"/>
      <c r="GUI1" s="40"/>
      <c r="GUJ1" s="40"/>
      <c r="GUK1" s="40"/>
      <c r="GUL1" s="40"/>
      <c r="GUM1" s="40"/>
      <c r="GUN1" s="40"/>
      <c r="GUO1" s="40"/>
      <c r="GUP1" s="40"/>
      <c r="GUQ1" s="40"/>
      <c r="GUR1" s="40"/>
      <c r="GUS1" s="40"/>
      <c r="GUT1" s="40"/>
      <c r="GUU1" s="40"/>
      <c r="GUV1" s="40"/>
      <c r="GUW1" s="40"/>
      <c r="GUX1" s="40"/>
      <c r="GUY1" s="40"/>
      <c r="GUZ1" s="40"/>
      <c r="GVA1" s="40"/>
      <c r="GVB1" s="40"/>
      <c r="GVC1" s="40"/>
      <c r="GVD1" s="40"/>
      <c r="GVE1" s="40"/>
      <c r="GVF1" s="40"/>
      <c r="GVG1" s="40"/>
      <c r="GVH1" s="40"/>
      <c r="GVI1" s="40"/>
      <c r="GVJ1" s="40"/>
      <c r="GVK1" s="40"/>
      <c r="GVL1" s="40"/>
      <c r="GVM1" s="40"/>
      <c r="GVN1" s="40"/>
      <c r="GVO1" s="40"/>
      <c r="GVP1" s="40"/>
      <c r="GVQ1" s="40"/>
      <c r="GVR1" s="40"/>
      <c r="GVS1" s="40"/>
      <c r="GVT1" s="40"/>
      <c r="GVU1" s="40"/>
      <c r="GVV1" s="40"/>
      <c r="GVW1" s="40"/>
      <c r="GVX1" s="40"/>
      <c r="GVY1" s="40"/>
      <c r="GVZ1" s="40"/>
      <c r="GWA1" s="40"/>
      <c r="GWB1" s="40"/>
      <c r="GWC1" s="40"/>
      <c r="GWD1" s="40"/>
      <c r="GWE1" s="40"/>
      <c r="GWF1" s="40"/>
      <c r="GWG1" s="40"/>
      <c r="GWH1" s="40"/>
      <c r="GWI1" s="40"/>
      <c r="GWJ1" s="40"/>
      <c r="GWK1" s="40"/>
      <c r="GWL1" s="40"/>
      <c r="GWM1" s="40"/>
      <c r="GWN1" s="40"/>
      <c r="GWO1" s="40"/>
      <c r="GWP1" s="40"/>
      <c r="GWQ1" s="40"/>
      <c r="GWR1" s="40"/>
      <c r="GWS1" s="40"/>
      <c r="GWT1" s="40"/>
      <c r="GWU1" s="40"/>
      <c r="GWV1" s="40"/>
      <c r="GWW1" s="40"/>
      <c r="GWX1" s="40"/>
      <c r="GWY1" s="40"/>
      <c r="GWZ1" s="40"/>
      <c r="GXA1" s="40"/>
      <c r="GXB1" s="40"/>
      <c r="GXC1" s="40"/>
      <c r="GXD1" s="40"/>
      <c r="GXE1" s="40"/>
      <c r="GXF1" s="40"/>
      <c r="GXG1" s="40"/>
      <c r="GXH1" s="40"/>
      <c r="GXI1" s="40"/>
      <c r="GXJ1" s="40"/>
      <c r="GXK1" s="40"/>
      <c r="GXL1" s="40"/>
      <c r="GXM1" s="40"/>
      <c r="GXN1" s="40"/>
      <c r="GXO1" s="40"/>
      <c r="GXP1" s="40"/>
      <c r="GXQ1" s="40"/>
      <c r="GXR1" s="40"/>
      <c r="GXS1" s="40"/>
      <c r="GXT1" s="40"/>
      <c r="GXU1" s="40"/>
      <c r="GXV1" s="40"/>
      <c r="GXW1" s="40"/>
      <c r="GXX1" s="40"/>
      <c r="GXY1" s="40"/>
      <c r="GXZ1" s="40"/>
      <c r="GYA1" s="40"/>
      <c r="GYB1" s="40"/>
      <c r="GYC1" s="40"/>
      <c r="GYD1" s="40"/>
      <c r="GYE1" s="40"/>
      <c r="GYF1" s="40"/>
      <c r="GYG1" s="40"/>
      <c r="GYH1" s="40"/>
      <c r="GYI1" s="40"/>
      <c r="GYJ1" s="40"/>
      <c r="GYK1" s="40"/>
      <c r="GYL1" s="40"/>
      <c r="GYM1" s="40"/>
      <c r="GYN1" s="40"/>
      <c r="GYO1" s="40"/>
      <c r="GYP1" s="40"/>
      <c r="GYQ1" s="40"/>
      <c r="GYR1" s="40"/>
      <c r="GYS1" s="40"/>
      <c r="GYT1" s="40"/>
      <c r="GYU1" s="40"/>
      <c r="GYV1" s="40"/>
      <c r="GYW1" s="40"/>
      <c r="GYX1" s="40"/>
      <c r="GYY1" s="40"/>
      <c r="GYZ1" s="40"/>
      <c r="GZA1" s="40"/>
      <c r="GZB1" s="40"/>
      <c r="GZC1" s="40"/>
      <c r="GZD1" s="40"/>
      <c r="GZE1" s="40"/>
      <c r="GZF1" s="40"/>
      <c r="GZG1" s="40"/>
      <c r="GZH1" s="40"/>
      <c r="GZI1" s="40"/>
      <c r="GZJ1" s="40"/>
      <c r="GZK1" s="40"/>
      <c r="GZL1" s="40"/>
      <c r="GZM1" s="40"/>
      <c r="GZN1" s="40"/>
      <c r="GZO1" s="40"/>
      <c r="GZP1" s="40"/>
      <c r="GZQ1" s="40"/>
      <c r="GZR1" s="40"/>
      <c r="GZS1" s="40"/>
      <c r="GZT1" s="40"/>
      <c r="GZU1" s="40"/>
      <c r="GZV1" s="40"/>
      <c r="GZW1" s="40"/>
      <c r="GZX1" s="40"/>
      <c r="GZY1" s="40"/>
      <c r="GZZ1" s="40"/>
      <c r="HAA1" s="40"/>
      <c r="HAB1" s="40"/>
      <c r="HAC1" s="40"/>
      <c r="HAD1" s="40"/>
      <c r="HAE1" s="40"/>
      <c r="HAF1" s="40"/>
      <c r="HAG1" s="40"/>
      <c r="HAH1" s="40"/>
      <c r="HAI1" s="40"/>
      <c r="HAJ1" s="40"/>
      <c r="HAK1" s="40"/>
      <c r="HAL1" s="40"/>
      <c r="HAM1" s="40"/>
      <c r="HAN1" s="40"/>
      <c r="HAO1" s="40"/>
      <c r="HAP1" s="40"/>
      <c r="HAQ1" s="40"/>
      <c r="HAR1" s="40"/>
      <c r="HAS1" s="40"/>
      <c r="HAT1" s="40"/>
      <c r="HAU1" s="40"/>
      <c r="HAV1" s="40"/>
      <c r="HAW1" s="40"/>
      <c r="HAX1" s="40"/>
      <c r="HAY1" s="40"/>
      <c r="HAZ1" s="40"/>
      <c r="HBA1" s="40"/>
      <c r="HBB1" s="40"/>
      <c r="HBC1" s="40"/>
      <c r="HBD1" s="40"/>
      <c r="HBE1" s="40"/>
      <c r="HBF1" s="40"/>
      <c r="HBG1" s="40"/>
      <c r="HBH1" s="40"/>
      <c r="HBI1" s="40"/>
      <c r="HBJ1" s="40"/>
      <c r="HBK1" s="40"/>
      <c r="HBL1" s="40"/>
      <c r="HBM1" s="40"/>
      <c r="HBN1" s="40"/>
      <c r="HBO1" s="40"/>
      <c r="HBP1" s="40"/>
      <c r="HBQ1" s="40"/>
      <c r="HBR1" s="40"/>
      <c r="HBS1" s="40"/>
      <c r="HBT1" s="40"/>
      <c r="HBU1" s="40"/>
      <c r="HBV1" s="40"/>
      <c r="HBW1" s="40"/>
      <c r="HBX1" s="40"/>
      <c r="HBY1" s="40"/>
      <c r="HBZ1" s="40"/>
      <c r="HCA1" s="40"/>
      <c r="HCB1" s="40"/>
      <c r="HCC1" s="40"/>
      <c r="HCD1" s="40"/>
      <c r="HCE1" s="40"/>
      <c r="HCF1" s="40"/>
      <c r="HCG1" s="40"/>
      <c r="HCH1" s="40"/>
      <c r="HCI1" s="40"/>
      <c r="HCJ1" s="40"/>
      <c r="HCK1" s="40"/>
      <c r="HCL1" s="40"/>
      <c r="HCM1" s="40"/>
      <c r="HCN1" s="40"/>
      <c r="HCO1" s="40"/>
      <c r="HCP1" s="40"/>
      <c r="HCQ1" s="40"/>
      <c r="HCR1" s="40"/>
      <c r="HCS1" s="40"/>
      <c r="HCT1" s="40"/>
      <c r="HCU1" s="40"/>
      <c r="HCV1" s="40"/>
      <c r="HCW1" s="40"/>
      <c r="HCX1" s="40"/>
      <c r="HCY1" s="40"/>
      <c r="HCZ1" s="40"/>
      <c r="HDA1" s="40"/>
      <c r="HDB1" s="40"/>
      <c r="HDC1" s="40"/>
      <c r="HDD1" s="40"/>
      <c r="HDE1" s="40"/>
      <c r="HDF1" s="40"/>
      <c r="HDG1" s="40"/>
      <c r="HDH1" s="40"/>
      <c r="HDI1" s="40"/>
      <c r="HDJ1" s="40"/>
      <c r="HDK1" s="40"/>
      <c r="HDL1" s="40"/>
      <c r="HDM1" s="40"/>
      <c r="HDN1" s="40"/>
      <c r="HDO1" s="40"/>
      <c r="HDP1" s="40"/>
      <c r="HDQ1" s="40"/>
      <c r="HDR1" s="40"/>
      <c r="HDS1" s="40"/>
      <c r="HDT1" s="40"/>
      <c r="HDU1" s="40"/>
      <c r="HDV1" s="40"/>
      <c r="HDW1" s="40"/>
      <c r="HDX1" s="40"/>
      <c r="HDY1" s="40"/>
      <c r="HDZ1" s="40"/>
      <c r="HEA1" s="40"/>
      <c r="HEB1" s="40"/>
      <c r="HEC1" s="40"/>
      <c r="HED1" s="40"/>
      <c r="HEE1" s="40"/>
      <c r="HEF1" s="40"/>
      <c r="HEG1" s="40"/>
      <c r="HEH1" s="40"/>
      <c r="HEI1" s="40"/>
      <c r="HEJ1" s="40"/>
      <c r="HEK1" s="40"/>
      <c r="HEL1" s="40"/>
      <c r="HEM1" s="40"/>
      <c r="HEN1" s="40"/>
      <c r="HEO1" s="40"/>
      <c r="HEP1" s="40"/>
      <c r="HEQ1" s="40"/>
      <c r="HER1" s="40"/>
      <c r="HES1" s="40"/>
      <c r="HET1" s="40"/>
      <c r="HEU1" s="40"/>
      <c r="HEV1" s="40"/>
      <c r="HEW1" s="40"/>
      <c r="HEX1" s="40"/>
      <c r="HEY1" s="40"/>
      <c r="HEZ1" s="40"/>
      <c r="HFA1" s="40"/>
      <c r="HFB1" s="40"/>
      <c r="HFC1" s="40"/>
      <c r="HFD1" s="40"/>
      <c r="HFE1" s="40"/>
      <c r="HFF1" s="40"/>
      <c r="HFG1" s="40"/>
      <c r="HFH1" s="40"/>
      <c r="HFI1" s="40"/>
      <c r="HFJ1" s="40"/>
      <c r="HFK1" s="40"/>
      <c r="HFL1" s="40"/>
      <c r="HFM1" s="40"/>
      <c r="HFN1" s="40"/>
      <c r="HFO1" s="40"/>
      <c r="HFP1" s="40"/>
      <c r="HFQ1" s="40"/>
      <c r="HFR1" s="40"/>
      <c r="HFS1" s="40"/>
      <c r="HFT1" s="40"/>
      <c r="HFU1" s="40"/>
      <c r="HFV1" s="40"/>
      <c r="HFW1" s="40"/>
      <c r="HFX1" s="40"/>
      <c r="HFY1" s="40"/>
      <c r="HFZ1" s="40"/>
      <c r="HGA1" s="40"/>
      <c r="HGB1" s="40"/>
      <c r="HGC1" s="40"/>
      <c r="HGD1" s="40"/>
      <c r="HGE1" s="40"/>
      <c r="HGF1" s="40"/>
      <c r="HGG1" s="40"/>
      <c r="HGH1" s="40"/>
      <c r="HGI1" s="40"/>
      <c r="HGJ1" s="40"/>
      <c r="HGK1" s="40"/>
      <c r="HGL1" s="40"/>
      <c r="HGM1" s="40"/>
      <c r="HGN1" s="40"/>
      <c r="HGO1" s="40"/>
      <c r="HGP1" s="40"/>
      <c r="HGQ1" s="40"/>
      <c r="HGR1" s="40"/>
      <c r="HGS1" s="40"/>
      <c r="HGT1" s="40"/>
      <c r="HGU1" s="40"/>
      <c r="HGV1" s="40"/>
      <c r="HGW1" s="40"/>
      <c r="HGX1" s="40"/>
      <c r="HGY1" s="40"/>
      <c r="HGZ1" s="40"/>
      <c r="HHA1" s="40"/>
      <c r="HHB1" s="40"/>
      <c r="HHC1" s="40"/>
      <c r="HHD1" s="40"/>
      <c r="HHE1" s="40"/>
      <c r="HHF1" s="40"/>
      <c r="HHG1" s="40"/>
      <c r="HHH1" s="40"/>
      <c r="HHI1" s="40"/>
      <c r="HHJ1" s="40"/>
      <c r="HHK1" s="40"/>
      <c r="HHL1" s="40"/>
      <c r="HHM1" s="40"/>
      <c r="HHN1" s="40"/>
      <c r="HHO1" s="40"/>
      <c r="HHP1" s="40"/>
      <c r="HHQ1" s="40"/>
      <c r="HHR1" s="40"/>
      <c r="HHS1" s="40"/>
      <c r="HHT1" s="40"/>
      <c r="HHU1" s="40"/>
      <c r="HHV1" s="40"/>
      <c r="HHW1" s="40"/>
      <c r="HHX1" s="40"/>
      <c r="HHY1" s="40"/>
      <c r="HHZ1" s="40"/>
      <c r="HIA1" s="40"/>
      <c r="HIB1" s="40"/>
      <c r="HIC1" s="40"/>
      <c r="HID1" s="40"/>
      <c r="HIE1" s="40"/>
      <c r="HIF1" s="40"/>
      <c r="HIG1" s="40"/>
      <c r="HIH1" s="40"/>
      <c r="HII1" s="40"/>
      <c r="HIJ1" s="40"/>
      <c r="HIK1" s="40"/>
      <c r="HIL1" s="40"/>
      <c r="HIM1" s="40"/>
      <c r="HIN1" s="40"/>
      <c r="HIO1" s="40"/>
      <c r="HIP1" s="40"/>
      <c r="HIQ1" s="40"/>
      <c r="HIR1" s="40"/>
      <c r="HIS1" s="40"/>
      <c r="HIT1" s="40"/>
      <c r="HIU1" s="40"/>
      <c r="HIV1" s="40"/>
      <c r="HIW1" s="40"/>
      <c r="HIX1" s="40"/>
      <c r="HIY1" s="40"/>
      <c r="HIZ1" s="40"/>
      <c r="HJA1" s="40"/>
      <c r="HJB1" s="40"/>
      <c r="HJC1" s="40"/>
      <c r="HJD1" s="40"/>
      <c r="HJE1" s="40"/>
      <c r="HJF1" s="40"/>
      <c r="HJG1" s="40"/>
      <c r="HJH1" s="40"/>
      <c r="HJI1" s="40"/>
      <c r="HJJ1" s="40"/>
      <c r="HJK1" s="40"/>
      <c r="HJL1" s="40"/>
      <c r="HJM1" s="40"/>
      <c r="HJN1" s="40"/>
      <c r="HJO1" s="40"/>
      <c r="HJP1" s="40"/>
      <c r="HJQ1" s="40"/>
      <c r="HJR1" s="40"/>
      <c r="HJS1" s="40"/>
      <c r="HJT1" s="40"/>
      <c r="HJU1" s="40"/>
      <c r="HJV1" s="40"/>
      <c r="HJW1" s="40"/>
      <c r="HJX1" s="40"/>
      <c r="HJY1" s="40"/>
      <c r="HJZ1" s="40"/>
      <c r="HKA1" s="40"/>
      <c r="HKB1" s="40"/>
      <c r="HKC1" s="40"/>
      <c r="HKD1" s="40"/>
      <c r="HKE1" s="40"/>
      <c r="HKF1" s="40"/>
      <c r="HKG1" s="40"/>
      <c r="HKH1" s="40"/>
      <c r="HKI1" s="40"/>
      <c r="HKJ1" s="40"/>
      <c r="HKK1" s="40"/>
      <c r="HKL1" s="40"/>
      <c r="HKM1" s="40"/>
      <c r="HKN1" s="40"/>
      <c r="HKO1" s="40"/>
      <c r="HKP1" s="40"/>
      <c r="HKQ1" s="40"/>
      <c r="HKR1" s="40"/>
      <c r="HKS1" s="40"/>
      <c r="HKT1" s="40"/>
      <c r="HKU1" s="40"/>
      <c r="HKV1" s="40"/>
      <c r="HKW1" s="40"/>
      <c r="HKX1" s="40"/>
      <c r="HKY1" s="40"/>
      <c r="HKZ1" s="40"/>
      <c r="HLA1" s="40"/>
      <c r="HLB1" s="40"/>
      <c r="HLC1" s="40"/>
      <c r="HLD1" s="40"/>
      <c r="HLE1" s="40"/>
      <c r="HLF1" s="40"/>
      <c r="HLG1" s="40"/>
      <c r="HLH1" s="40"/>
      <c r="HLI1" s="40"/>
      <c r="HLJ1" s="40"/>
      <c r="HLK1" s="40"/>
      <c r="HLL1" s="40"/>
      <c r="HLM1" s="40"/>
      <c r="HLN1" s="40"/>
      <c r="HLO1" s="40"/>
      <c r="HLP1" s="40"/>
      <c r="HLQ1" s="40"/>
      <c r="HLR1" s="40"/>
      <c r="HLS1" s="40"/>
      <c r="HLT1" s="40"/>
      <c r="HLU1" s="40"/>
      <c r="HLV1" s="40"/>
      <c r="HLW1" s="40"/>
      <c r="HLX1" s="40"/>
      <c r="HLY1" s="40"/>
      <c r="HLZ1" s="40"/>
      <c r="HMA1" s="40"/>
      <c r="HMB1" s="40"/>
      <c r="HMC1" s="40"/>
      <c r="HMD1" s="40"/>
      <c r="HME1" s="40"/>
      <c r="HMF1" s="40"/>
      <c r="HMG1" s="40"/>
      <c r="HMH1" s="40"/>
      <c r="HMI1" s="40"/>
      <c r="HMJ1" s="40"/>
      <c r="HMK1" s="40"/>
      <c r="HML1" s="40"/>
      <c r="HMM1" s="40"/>
      <c r="HMN1" s="40"/>
      <c r="HMO1" s="40"/>
      <c r="HMP1" s="40"/>
      <c r="HMQ1" s="40"/>
      <c r="HMR1" s="40"/>
      <c r="HMS1" s="40"/>
      <c r="HMT1" s="40"/>
      <c r="HMU1" s="40"/>
      <c r="HMV1" s="40"/>
      <c r="HMW1" s="40"/>
      <c r="HMX1" s="40"/>
      <c r="HMY1" s="40"/>
      <c r="HMZ1" s="40"/>
      <c r="HNA1" s="40"/>
      <c r="HNB1" s="40"/>
      <c r="HNC1" s="40"/>
      <c r="HND1" s="40"/>
      <c r="HNE1" s="40"/>
      <c r="HNF1" s="40"/>
      <c r="HNG1" s="40"/>
      <c r="HNH1" s="40"/>
      <c r="HNI1" s="40"/>
      <c r="HNJ1" s="40"/>
      <c r="HNK1" s="40"/>
      <c r="HNL1" s="40"/>
      <c r="HNM1" s="40"/>
      <c r="HNN1" s="40"/>
      <c r="HNO1" s="40"/>
      <c r="HNP1" s="40"/>
      <c r="HNQ1" s="40"/>
      <c r="HNR1" s="40"/>
      <c r="HNS1" s="40"/>
      <c r="HNT1" s="40"/>
      <c r="HNU1" s="40"/>
      <c r="HNV1" s="40"/>
      <c r="HNW1" s="40"/>
      <c r="HNX1" s="40"/>
      <c r="HNY1" s="40"/>
      <c r="HNZ1" s="40"/>
      <c r="HOA1" s="40"/>
      <c r="HOB1" s="40"/>
      <c r="HOC1" s="40"/>
      <c r="HOD1" s="40"/>
      <c r="HOE1" s="40"/>
      <c r="HOF1" s="40"/>
      <c r="HOG1" s="40"/>
      <c r="HOH1" s="40"/>
      <c r="HOI1" s="40"/>
      <c r="HOJ1" s="40"/>
      <c r="HOK1" s="40"/>
      <c r="HOL1" s="40"/>
      <c r="HOM1" s="40"/>
      <c r="HON1" s="40"/>
      <c r="HOO1" s="40"/>
      <c r="HOP1" s="40"/>
      <c r="HOQ1" s="40"/>
      <c r="HOR1" s="40"/>
      <c r="HOS1" s="40"/>
      <c r="HOT1" s="40"/>
      <c r="HOU1" s="40"/>
      <c r="HOV1" s="40"/>
      <c r="HOW1" s="40"/>
      <c r="HOX1" s="40"/>
      <c r="HOY1" s="40"/>
      <c r="HOZ1" s="40"/>
      <c r="HPA1" s="40"/>
      <c r="HPB1" s="40"/>
      <c r="HPC1" s="40"/>
      <c r="HPD1" s="40"/>
      <c r="HPE1" s="40"/>
      <c r="HPF1" s="40"/>
      <c r="HPG1" s="40"/>
      <c r="HPH1" s="40"/>
      <c r="HPI1" s="40"/>
      <c r="HPJ1" s="40"/>
      <c r="HPK1" s="40"/>
      <c r="HPL1" s="40"/>
      <c r="HPM1" s="40"/>
      <c r="HPN1" s="40"/>
      <c r="HPO1" s="40"/>
      <c r="HPP1" s="40"/>
      <c r="HPQ1" s="40"/>
      <c r="HPR1" s="40"/>
      <c r="HPS1" s="40"/>
      <c r="HPT1" s="40"/>
      <c r="HPU1" s="40"/>
      <c r="HPV1" s="40"/>
      <c r="HPW1" s="40"/>
      <c r="HPX1" s="40"/>
      <c r="HPY1" s="40"/>
      <c r="HPZ1" s="40"/>
      <c r="HQA1" s="40"/>
      <c r="HQB1" s="40"/>
      <c r="HQC1" s="40"/>
      <c r="HQD1" s="40"/>
      <c r="HQE1" s="40"/>
      <c r="HQF1" s="40"/>
      <c r="HQG1" s="40"/>
      <c r="HQH1" s="40"/>
      <c r="HQI1" s="40"/>
      <c r="HQJ1" s="40"/>
      <c r="HQK1" s="40"/>
      <c r="HQL1" s="40"/>
      <c r="HQM1" s="40"/>
      <c r="HQN1" s="40"/>
      <c r="HQO1" s="40"/>
      <c r="HQP1" s="40"/>
      <c r="HQQ1" s="40"/>
      <c r="HQR1" s="40"/>
      <c r="HQS1" s="40"/>
      <c r="HQT1" s="40"/>
      <c r="HQU1" s="40"/>
      <c r="HQV1" s="40"/>
      <c r="HQW1" s="40"/>
      <c r="HQX1" s="40"/>
      <c r="HQY1" s="40"/>
      <c r="HQZ1" s="40"/>
      <c r="HRA1" s="40"/>
      <c r="HRB1" s="40"/>
      <c r="HRC1" s="40"/>
      <c r="HRD1" s="40"/>
      <c r="HRE1" s="40"/>
      <c r="HRF1" s="40"/>
      <c r="HRG1" s="40"/>
      <c r="HRH1" s="40"/>
      <c r="HRI1" s="40"/>
      <c r="HRJ1" s="40"/>
      <c r="HRK1" s="40"/>
      <c r="HRL1" s="40"/>
      <c r="HRM1" s="40"/>
      <c r="HRN1" s="40"/>
      <c r="HRO1" s="40"/>
      <c r="HRP1" s="40"/>
      <c r="HRQ1" s="40"/>
      <c r="HRR1" s="40"/>
      <c r="HRS1" s="40"/>
      <c r="HRT1" s="40"/>
      <c r="HRU1" s="40"/>
      <c r="HRV1" s="40"/>
      <c r="HRW1" s="40"/>
      <c r="HRX1" s="40"/>
      <c r="HRY1" s="40"/>
      <c r="HRZ1" s="40"/>
      <c r="HSA1" s="40"/>
      <c r="HSB1" s="40"/>
      <c r="HSC1" s="40"/>
      <c r="HSD1" s="40"/>
      <c r="HSE1" s="40"/>
      <c r="HSF1" s="40"/>
      <c r="HSG1" s="40"/>
      <c r="HSH1" s="40"/>
      <c r="HSI1" s="40"/>
      <c r="HSJ1" s="40"/>
      <c r="HSK1" s="40"/>
      <c r="HSL1" s="40"/>
      <c r="HSM1" s="40"/>
      <c r="HSN1" s="40"/>
      <c r="HSO1" s="40"/>
      <c r="HSP1" s="40"/>
      <c r="HSQ1" s="40"/>
      <c r="HSR1" s="40"/>
      <c r="HSS1" s="40"/>
      <c r="HST1" s="40"/>
      <c r="HSU1" s="40"/>
      <c r="HSV1" s="40"/>
      <c r="HSW1" s="40"/>
      <c r="HSX1" s="40"/>
      <c r="HSY1" s="40"/>
      <c r="HSZ1" s="40"/>
      <c r="HTA1" s="40"/>
      <c r="HTB1" s="40"/>
      <c r="HTC1" s="40"/>
      <c r="HTD1" s="40"/>
      <c r="HTE1" s="40"/>
      <c r="HTF1" s="40"/>
      <c r="HTG1" s="40"/>
      <c r="HTH1" s="40"/>
      <c r="HTI1" s="40"/>
      <c r="HTJ1" s="40"/>
      <c r="HTK1" s="40"/>
      <c r="HTL1" s="40"/>
      <c r="HTM1" s="40"/>
      <c r="HTN1" s="40"/>
      <c r="HTO1" s="40"/>
      <c r="HTP1" s="40"/>
      <c r="HTQ1" s="40"/>
      <c r="HTR1" s="40"/>
      <c r="HTS1" s="40"/>
      <c r="HTT1" s="40"/>
      <c r="HTU1" s="40"/>
      <c r="HTV1" s="40"/>
      <c r="HTW1" s="40"/>
      <c r="HTX1" s="40"/>
      <c r="HTY1" s="40"/>
      <c r="HTZ1" s="40"/>
      <c r="HUA1" s="40"/>
      <c r="HUB1" s="40"/>
      <c r="HUC1" s="40"/>
      <c r="HUD1" s="40"/>
      <c r="HUE1" s="40"/>
      <c r="HUF1" s="40"/>
      <c r="HUG1" s="40"/>
      <c r="HUH1" s="40"/>
      <c r="HUI1" s="40"/>
      <c r="HUJ1" s="40"/>
      <c r="HUK1" s="40"/>
      <c r="HUL1" s="40"/>
      <c r="HUM1" s="40"/>
      <c r="HUN1" s="40"/>
      <c r="HUO1" s="40"/>
      <c r="HUP1" s="40"/>
      <c r="HUQ1" s="40"/>
      <c r="HUR1" s="40"/>
      <c r="HUS1" s="40"/>
      <c r="HUT1" s="40"/>
      <c r="HUU1" s="40"/>
      <c r="HUV1" s="40"/>
      <c r="HUW1" s="40"/>
      <c r="HUX1" s="40"/>
      <c r="HUY1" s="40"/>
      <c r="HUZ1" s="40"/>
      <c r="HVA1" s="40"/>
      <c r="HVB1" s="40"/>
      <c r="HVC1" s="40"/>
      <c r="HVD1" s="40"/>
      <c r="HVE1" s="40"/>
      <c r="HVF1" s="40"/>
      <c r="HVG1" s="40"/>
      <c r="HVH1" s="40"/>
      <c r="HVI1" s="40"/>
      <c r="HVJ1" s="40"/>
      <c r="HVK1" s="40"/>
      <c r="HVL1" s="40"/>
      <c r="HVM1" s="40"/>
      <c r="HVN1" s="40"/>
      <c r="HVO1" s="40"/>
      <c r="HVP1" s="40"/>
      <c r="HVQ1" s="40"/>
      <c r="HVR1" s="40"/>
      <c r="HVS1" s="40"/>
      <c r="HVT1" s="40"/>
      <c r="HVU1" s="40"/>
      <c r="HVV1" s="40"/>
      <c r="HVW1" s="40"/>
      <c r="HVX1" s="40"/>
      <c r="HVY1" s="40"/>
      <c r="HVZ1" s="40"/>
      <c r="HWA1" s="40"/>
      <c r="HWB1" s="40"/>
      <c r="HWC1" s="40"/>
      <c r="HWD1" s="40"/>
      <c r="HWE1" s="40"/>
      <c r="HWF1" s="40"/>
      <c r="HWG1" s="40"/>
      <c r="HWH1" s="40"/>
      <c r="HWI1" s="40"/>
      <c r="HWJ1" s="40"/>
      <c r="HWK1" s="40"/>
      <c r="HWL1" s="40"/>
      <c r="HWM1" s="40"/>
      <c r="HWN1" s="40"/>
      <c r="HWO1" s="40"/>
      <c r="HWP1" s="40"/>
      <c r="HWQ1" s="40"/>
      <c r="HWR1" s="40"/>
      <c r="HWS1" s="40"/>
      <c r="HWT1" s="40"/>
      <c r="HWU1" s="40"/>
      <c r="HWV1" s="40"/>
      <c r="HWW1" s="40"/>
      <c r="HWX1" s="40"/>
      <c r="HWY1" s="40"/>
      <c r="HWZ1" s="40"/>
      <c r="HXA1" s="40"/>
      <c r="HXB1" s="40"/>
      <c r="HXC1" s="40"/>
      <c r="HXD1" s="40"/>
      <c r="HXE1" s="40"/>
      <c r="HXF1" s="40"/>
      <c r="HXG1" s="40"/>
      <c r="HXH1" s="40"/>
      <c r="HXI1" s="40"/>
      <c r="HXJ1" s="40"/>
      <c r="HXK1" s="40"/>
      <c r="HXL1" s="40"/>
      <c r="HXM1" s="40"/>
      <c r="HXN1" s="40"/>
      <c r="HXO1" s="40"/>
      <c r="HXP1" s="40"/>
      <c r="HXQ1" s="40"/>
      <c r="HXR1" s="40"/>
      <c r="HXS1" s="40"/>
      <c r="HXT1" s="40"/>
      <c r="HXU1" s="40"/>
      <c r="HXV1" s="40"/>
      <c r="HXW1" s="40"/>
      <c r="HXX1" s="40"/>
      <c r="HXY1" s="40"/>
      <c r="HXZ1" s="40"/>
      <c r="HYA1" s="40"/>
      <c r="HYB1" s="40"/>
      <c r="HYC1" s="40"/>
      <c r="HYD1" s="40"/>
      <c r="HYE1" s="40"/>
      <c r="HYF1" s="40"/>
      <c r="HYG1" s="40"/>
      <c r="HYH1" s="40"/>
      <c r="HYI1" s="40"/>
      <c r="HYJ1" s="40"/>
      <c r="HYK1" s="40"/>
      <c r="HYL1" s="40"/>
      <c r="HYM1" s="40"/>
      <c r="HYN1" s="40"/>
      <c r="HYO1" s="40"/>
      <c r="HYP1" s="40"/>
      <c r="HYQ1" s="40"/>
      <c r="HYR1" s="40"/>
      <c r="HYS1" s="40"/>
      <c r="HYT1" s="40"/>
      <c r="HYU1" s="40"/>
      <c r="HYV1" s="40"/>
      <c r="HYW1" s="40"/>
      <c r="HYX1" s="40"/>
      <c r="HYY1" s="40"/>
      <c r="HYZ1" s="40"/>
      <c r="HZA1" s="40"/>
      <c r="HZB1" s="40"/>
      <c r="HZC1" s="40"/>
      <c r="HZD1" s="40"/>
      <c r="HZE1" s="40"/>
      <c r="HZF1" s="40"/>
      <c r="HZG1" s="40"/>
      <c r="HZH1" s="40"/>
      <c r="HZI1" s="40"/>
      <c r="HZJ1" s="40"/>
      <c r="HZK1" s="40"/>
      <c r="HZL1" s="40"/>
      <c r="HZM1" s="40"/>
      <c r="HZN1" s="40"/>
      <c r="HZO1" s="40"/>
      <c r="HZP1" s="40"/>
      <c r="HZQ1" s="40"/>
      <c r="HZR1" s="40"/>
      <c r="HZS1" s="40"/>
      <c r="HZT1" s="40"/>
      <c r="HZU1" s="40"/>
      <c r="HZV1" s="40"/>
      <c r="HZW1" s="40"/>
      <c r="HZX1" s="40"/>
      <c r="HZY1" s="40"/>
      <c r="HZZ1" s="40"/>
      <c r="IAA1" s="40"/>
      <c r="IAB1" s="40"/>
      <c r="IAC1" s="40"/>
      <c r="IAD1" s="40"/>
      <c r="IAE1" s="40"/>
      <c r="IAF1" s="40"/>
      <c r="IAG1" s="40"/>
      <c r="IAH1" s="40"/>
      <c r="IAI1" s="40"/>
      <c r="IAJ1" s="40"/>
      <c r="IAK1" s="40"/>
      <c r="IAL1" s="40"/>
      <c r="IAM1" s="40"/>
      <c r="IAN1" s="40"/>
      <c r="IAO1" s="40"/>
      <c r="IAP1" s="40"/>
      <c r="IAQ1" s="40"/>
      <c r="IAR1" s="40"/>
      <c r="IAS1" s="40"/>
      <c r="IAT1" s="40"/>
      <c r="IAU1" s="40"/>
      <c r="IAV1" s="40"/>
      <c r="IAW1" s="40"/>
      <c r="IAX1" s="40"/>
      <c r="IAY1" s="40"/>
      <c r="IAZ1" s="40"/>
      <c r="IBA1" s="40"/>
      <c r="IBB1" s="40"/>
      <c r="IBC1" s="40"/>
      <c r="IBD1" s="40"/>
      <c r="IBE1" s="40"/>
      <c r="IBF1" s="40"/>
      <c r="IBG1" s="40"/>
      <c r="IBH1" s="40"/>
      <c r="IBI1" s="40"/>
      <c r="IBJ1" s="40"/>
      <c r="IBK1" s="40"/>
      <c r="IBL1" s="40"/>
      <c r="IBM1" s="40"/>
      <c r="IBN1" s="40"/>
      <c r="IBO1" s="40"/>
      <c r="IBP1" s="40"/>
      <c r="IBQ1" s="40"/>
      <c r="IBR1" s="40"/>
      <c r="IBS1" s="40"/>
      <c r="IBT1" s="40"/>
      <c r="IBU1" s="40"/>
      <c r="IBV1" s="40"/>
      <c r="IBW1" s="40"/>
      <c r="IBX1" s="40"/>
      <c r="IBY1" s="40"/>
      <c r="IBZ1" s="40"/>
      <c r="ICA1" s="40"/>
      <c r="ICB1" s="40"/>
      <c r="ICC1" s="40"/>
      <c r="ICD1" s="40"/>
      <c r="ICE1" s="40"/>
      <c r="ICF1" s="40"/>
      <c r="ICG1" s="40"/>
      <c r="ICH1" s="40"/>
      <c r="ICI1" s="40"/>
      <c r="ICJ1" s="40"/>
      <c r="ICK1" s="40"/>
      <c r="ICL1" s="40"/>
      <c r="ICM1" s="40"/>
      <c r="ICN1" s="40"/>
      <c r="ICO1" s="40"/>
      <c r="ICP1" s="40"/>
      <c r="ICQ1" s="40"/>
      <c r="ICR1" s="40"/>
      <c r="ICS1" s="40"/>
      <c r="ICT1" s="40"/>
      <c r="ICU1" s="40"/>
      <c r="ICV1" s="40"/>
      <c r="ICW1" s="40"/>
      <c r="ICX1" s="40"/>
      <c r="ICY1" s="40"/>
      <c r="ICZ1" s="40"/>
      <c r="IDA1" s="40"/>
      <c r="IDB1" s="40"/>
      <c r="IDC1" s="40"/>
      <c r="IDD1" s="40"/>
      <c r="IDE1" s="40"/>
      <c r="IDF1" s="40"/>
      <c r="IDG1" s="40"/>
      <c r="IDH1" s="40"/>
      <c r="IDI1" s="40"/>
      <c r="IDJ1" s="40"/>
      <c r="IDK1" s="40"/>
      <c r="IDL1" s="40"/>
      <c r="IDM1" s="40"/>
      <c r="IDN1" s="40"/>
      <c r="IDO1" s="40"/>
      <c r="IDP1" s="40"/>
      <c r="IDQ1" s="40"/>
      <c r="IDR1" s="40"/>
      <c r="IDS1" s="40"/>
      <c r="IDT1" s="40"/>
      <c r="IDU1" s="40"/>
      <c r="IDV1" s="40"/>
      <c r="IDW1" s="40"/>
      <c r="IDX1" s="40"/>
      <c r="IDY1" s="40"/>
      <c r="IDZ1" s="40"/>
      <c r="IEA1" s="40"/>
      <c r="IEB1" s="40"/>
      <c r="IEC1" s="40"/>
      <c r="IED1" s="40"/>
      <c r="IEE1" s="40"/>
      <c r="IEF1" s="40"/>
      <c r="IEG1" s="40"/>
      <c r="IEH1" s="40"/>
      <c r="IEI1" s="40"/>
      <c r="IEJ1" s="40"/>
      <c r="IEK1" s="40"/>
      <c r="IEL1" s="40"/>
      <c r="IEM1" s="40"/>
      <c r="IEN1" s="40"/>
      <c r="IEO1" s="40"/>
      <c r="IEP1" s="40"/>
      <c r="IEQ1" s="40"/>
      <c r="IER1" s="40"/>
      <c r="IES1" s="40"/>
      <c r="IET1" s="40"/>
      <c r="IEU1" s="40"/>
      <c r="IEV1" s="40"/>
      <c r="IEW1" s="40"/>
      <c r="IEX1" s="40"/>
      <c r="IEY1" s="40"/>
      <c r="IEZ1" s="40"/>
      <c r="IFA1" s="40"/>
      <c r="IFB1" s="40"/>
      <c r="IFC1" s="40"/>
      <c r="IFD1" s="40"/>
      <c r="IFE1" s="40"/>
      <c r="IFF1" s="40"/>
      <c r="IFG1" s="40"/>
      <c r="IFH1" s="40"/>
      <c r="IFI1" s="40"/>
      <c r="IFJ1" s="40"/>
      <c r="IFK1" s="40"/>
      <c r="IFL1" s="40"/>
      <c r="IFM1" s="40"/>
      <c r="IFN1" s="40"/>
      <c r="IFO1" s="40"/>
      <c r="IFP1" s="40"/>
      <c r="IFQ1" s="40"/>
      <c r="IFR1" s="40"/>
      <c r="IFS1" s="40"/>
      <c r="IFT1" s="40"/>
      <c r="IFU1" s="40"/>
      <c r="IFV1" s="40"/>
      <c r="IFW1" s="40"/>
      <c r="IFX1" s="40"/>
      <c r="IFY1" s="40"/>
      <c r="IFZ1" s="40"/>
      <c r="IGA1" s="40"/>
      <c r="IGB1" s="40"/>
      <c r="IGC1" s="40"/>
      <c r="IGD1" s="40"/>
      <c r="IGE1" s="40"/>
      <c r="IGF1" s="40"/>
      <c r="IGG1" s="40"/>
      <c r="IGH1" s="40"/>
      <c r="IGI1" s="40"/>
      <c r="IGJ1" s="40"/>
      <c r="IGK1" s="40"/>
      <c r="IGL1" s="40"/>
      <c r="IGM1" s="40"/>
      <c r="IGN1" s="40"/>
      <c r="IGO1" s="40"/>
      <c r="IGP1" s="40"/>
      <c r="IGQ1" s="40"/>
      <c r="IGR1" s="40"/>
      <c r="IGS1" s="40"/>
      <c r="IGT1" s="40"/>
      <c r="IGU1" s="40"/>
      <c r="IGV1" s="40"/>
      <c r="IGW1" s="40"/>
      <c r="IGX1" s="40"/>
      <c r="IGY1" s="40"/>
      <c r="IGZ1" s="40"/>
      <c r="IHA1" s="40"/>
      <c r="IHB1" s="40"/>
      <c r="IHC1" s="40"/>
      <c r="IHD1" s="40"/>
      <c r="IHE1" s="40"/>
      <c r="IHF1" s="40"/>
      <c r="IHG1" s="40"/>
      <c r="IHH1" s="40"/>
      <c r="IHI1" s="40"/>
      <c r="IHJ1" s="40"/>
      <c r="IHK1" s="40"/>
      <c r="IHL1" s="40"/>
      <c r="IHM1" s="40"/>
      <c r="IHN1" s="40"/>
      <c r="IHO1" s="40"/>
      <c r="IHP1" s="40"/>
      <c r="IHQ1" s="40"/>
      <c r="IHR1" s="40"/>
      <c r="IHS1" s="40"/>
      <c r="IHT1" s="40"/>
      <c r="IHU1" s="40"/>
      <c r="IHV1" s="40"/>
      <c r="IHW1" s="40"/>
      <c r="IHX1" s="40"/>
      <c r="IHY1" s="40"/>
      <c r="IHZ1" s="40"/>
      <c r="IIA1" s="40"/>
      <c r="IIB1" s="40"/>
      <c r="IIC1" s="40"/>
      <c r="IID1" s="40"/>
      <c r="IIE1" s="40"/>
      <c r="IIF1" s="40"/>
      <c r="IIG1" s="40"/>
      <c r="IIH1" s="40"/>
      <c r="III1" s="40"/>
      <c r="IIJ1" s="40"/>
      <c r="IIK1" s="40"/>
      <c r="IIL1" s="40"/>
      <c r="IIM1" s="40"/>
      <c r="IIN1" s="40"/>
      <c r="IIO1" s="40"/>
      <c r="IIP1" s="40"/>
      <c r="IIQ1" s="40"/>
      <c r="IIR1" s="40"/>
      <c r="IIS1" s="40"/>
      <c r="IIT1" s="40"/>
      <c r="IIU1" s="40"/>
      <c r="IIV1" s="40"/>
      <c r="IIW1" s="40"/>
      <c r="IIX1" s="40"/>
      <c r="IIY1" s="40"/>
      <c r="IIZ1" s="40"/>
      <c r="IJA1" s="40"/>
      <c r="IJB1" s="40"/>
      <c r="IJC1" s="40"/>
      <c r="IJD1" s="40"/>
      <c r="IJE1" s="40"/>
      <c r="IJF1" s="40"/>
      <c r="IJG1" s="40"/>
      <c r="IJH1" s="40"/>
      <c r="IJI1" s="40"/>
      <c r="IJJ1" s="40"/>
      <c r="IJK1" s="40"/>
      <c r="IJL1" s="40"/>
      <c r="IJM1" s="40"/>
      <c r="IJN1" s="40"/>
      <c r="IJO1" s="40"/>
      <c r="IJP1" s="40"/>
      <c r="IJQ1" s="40"/>
      <c r="IJR1" s="40"/>
      <c r="IJS1" s="40"/>
      <c r="IJT1" s="40"/>
      <c r="IJU1" s="40"/>
      <c r="IJV1" s="40"/>
      <c r="IJW1" s="40"/>
      <c r="IJX1" s="40"/>
      <c r="IJY1" s="40"/>
      <c r="IJZ1" s="40"/>
      <c r="IKA1" s="40"/>
      <c r="IKB1" s="40"/>
      <c r="IKC1" s="40"/>
      <c r="IKD1" s="40"/>
      <c r="IKE1" s="40"/>
      <c r="IKF1" s="40"/>
      <c r="IKG1" s="40"/>
      <c r="IKH1" s="40"/>
      <c r="IKI1" s="40"/>
      <c r="IKJ1" s="40"/>
      <c r="IKK1" s="40"/>
      <c r="IKL1" s="40"/>
      <c r="IKM1" s="40"/>
      <c r="IKN1" s="40"/>
      <c r="IKO1" s="40"/>
      <c r="IKP1" s="40"/>
      <c r="IKQ1" s="40"/>
      <c r="IKR1" s="40"/>
      <c r="IKS1" s="40"/>
      <c r="IKT1" s="40"/>
      <c r="IKU1" s="40"/>
      <c r="IKV1" s="40"/>
      <c r="IKW1" s="40"/>
      <c r="IKX1" s="40"/>
      <c r="IKY1" s="40"/>
      <c r="IKZ1" s="40"/>
      <c r="ILA1" s="40"/>
      <c r="ILB1" s="40"/>
      <c r="ILC1" s="40"/>
      <c r="ILD1" s="40"/>
      <c r="ILE1" s="40"/>
      <c r="ILF1" s="40"/>
      <c r="ILG1" s="40"/>
      <c r="ILH1" s="40"/>
      <c r="ILI1" s="40"/>
      <c r="ILJ1" s="40"/>
      <c r="ILK1" s="40"/>
      <c r="ILL1" s="40"/>
      <c r="ILM1" s="40"/>
      <c r="ILN1" s="40"/>
      <c r="ILO1" s="40"/>
      <c r="ILP1" s="40"/>
      <c r="ILQ1" s="40"/>
      <c r="ILR1" s="40"/>
      <c r="ILS1" s="40"/>
      <c r="ILT1" s="40"/>
      <c r="ILU1" s="40"/>
      <c r="ILV1" s="40"/>
      <c r="ILW1" s="40"/>
      <c r="ILX1" s="40"/>
      <c r="ILY1" s="40"/>
      <c r="ILZ1" s="40"/>
      <c r="IMA1" s="40"/>
      <c r="IMB1" s="40"/>
      <c r="IMC1" s="40"/>
      <c r="IMD1" s="40"/>
      <c r="IME1" s="40"/>
      <c r="IMF1" s="40"/>
      <c r="IMG1" s="40"/>
      <c r="IMH1" s="40"/>
      <c r="IMI1" s="40"/>
      <c r="IMJ1" s="40"/>
      <c r="IMK1" s="40"/>
      <c r="IML1" s="40"/>
      <c r="IMM1" s="40"/>
      <c r="IMN1" s="40"/>
      <c r="IMO1" s="40"/>
      <c r="IMP1" s="40"/>
      <c r="IMQ1" s="40"/>
      <c r="IMR1" s="40"/>
      <c r="IMS1" s="40"/>
      <c r="IMT1" s="40"/>
      <c r="IMU1" s="40"/>
      <c r="IMV1" s="40"/>
      <c r="IMW1" s="40"/>
      <c r="IMX1" s="40"/>
      <c r="IMY1" s="40"/>
      <c r="IMZ1" s="40"/>
      <c r="INA1" s="40"/>
      <c r="INB1" s="40"/>
      <c r="INC1" s="40"/>
      <c r="IND1" s="40"/>
      <c r="INE1" s="40"/>
      <c r="INF1" s="40"/>
      <c r="ING1" s="40"/>
      <c r="INH1" s="40"/>
      <c r="INI1" s="40"/>
      <c r="INJ1" s="40"/>
      <c r="INK1" s="40"/>
      <c r="INL1" s="40"/>
      <c r="INM1" s="40"/>
      <c r="INN1" s="40"/>
      <c r="INO1" s="40"/>
      <c r="INP1" s="40"/>
      <c r="INQ1" s="40"/>
      <c r="INR1" s="40"/>
      <c r="INS1" s="40"/>
      <c r="INT1" s="40"/>
      <c r="INU1" s="40"/>
      <c r="INV1" s="40"/>
      <c r="INW1" s="40"/>
      <c r="INX1" s="40"/>
      <c r="INY1" s="40"/>
      <c r="INZ1" s="40"/>
      <c r="IOA1" s="40"/>
      <c r="IOB1" s="40"/>
      <c r="IOC1" s="40"/>
      <c r="IOD1" s="40"/>
      <c r="IOE1" s="40"/>
      <c r="IOF1" s="40"/>
      <c r="IOG1" s="40"/>
      <c r="IOH1" s="40"/>
      <c r="IOI1" s="40"/>
      <c r="IOJ1" s="40"/>
      <c r="IOK1" s="40"/>
      <c r="IOL1" s="40"/>
      <c r="IOM1" s="40"/>
      <c r="ION1" s="40"/>
      <c r="IOO1" s="40"/>
      <c r="IOP1" s="40"/>
      <c r="IOQ1" s="40"/>
      <c r="IOR1" s="40"/>
      <c r="IOS1" s="40"/>
      <c r="IOT1" s="40"/>
      <c r="IOU1" s="40"/>
      <c r="IOV1" s="40"/>
      <c r="IOW1" s="40"/>
      <c r="IOX1" s="40"/>
      <c r="IOY1" s="40"/>
      <c r="IOZ1" s="40"/>
      <c r="IPA1" s="40"/>
      <c r="IPB1" s="40"/>
      <c r="IPC1" s="40"/>
      <c r="IPD1" s="40"/>
      <c r="IPE1" s="40"/>
      <c r="IPF1" s="40"/>
      <c r="IPG1" s="40"/>
      <c r="IPH1" s="40"/>
      <c r="IPI1" s="40"/>
      <c r="IPJ1" s="40"/>
      <c r="IPK1" s="40"/>
      <c r="IPL1" s="40"/>
      <c r="IPM1" s="40"/>
      <c r="IPN1" s="40"/>
      <c r="IPO1" s="40"/>
      <c r="IPP1" s="40"/>
      <c r="IPQ1" s="40"/>
      <c r="IPR1" s="40"/>
      <c r="IPS1" s="40"/>
      <c r="IPT1" s="40"/>
      <c r="IPU1" s="40"/>
      <c r="IPV1" s="40"/>
      <c r="IPW1" s="40"/>
      <c r="IPX1" s="40"/>
      <c r="IPY1" s="40"/>
      <c r="IPZ1" s="40"/>
      <c r="IQA1" s="40"/>
      <c r="IQB1" s="40"/>
      <c r="IQC1" s="40"/>
      <c r="IQD1" s="40"/>
      <c r="IQE1" s="40"/>
      <c r="IQF1" s="40"/>
      <c r="IQG1" s="40"/>
      <c r="IQH1" s="40"/>
      <c r="IQI1" s="40"/>
      <c r="IQJ1" s="40"/>
      <c r="IQK1" s="40"/>
      <c r="IQL1" s="40"/>
      <c r="IQM1" s="40"/>
      <c r="IQN1" s="40"/>
      <c r="IQO1" s="40"/>
      <c r="IQP1" s="40"/>
      <c r="IQQ1" s="40"/>
      <c r="IQR1" s="40"/>
      <c r="IQS1" s="40"/>
      <c r="IQT1" s="40"/>
      <c r="IQU1" s="40"/>
      <c r="IQV1" s="40"/>
      <c r="IQW1" s="40"/>
      <c r="IQX1" s="40"/>
      <c r="IQY1" s="40"/>
      <c r="IQZ1" s="40"/>
      <c r="IRA1" s="40"/>
      <c r="IRB1" s="40"/>
      <c r="IRC1" s="40"/>
      <c r="IRD1" s="40"/>
      <c r="IRE1" s="40"/>
      <c r="IRF1" s="40"/>
      <c r="IRG1" s="40"/>
      <c r="IRH1" s="40"/>
      <c r="IRI1" s="40"/>
      <c r="IRJ1" s="40"/>
      <c r="IRK1" s="40"/>
      <c r="IRL1" s="40"/>
      <c r="IRM1" s="40"/>
      <c r="IRN1" s="40"/>
      <c r="IRO1" s="40"/>
      <c r="IRP1" s="40"/>
      <c r="IRQ1" s="40"/>
      <c r="IRR1" s="40"/>
      <c r="IRS1" s="40"/>
      <c r="IRT1" s="40"/>
      <c r="IRU1" s="40"/>
      <c r="IRV1" s="40"/>
      <c r="IRW1" s="40"/>
      <c r="IRX1" s="40"/>
      <c r="IRY1" s="40"/>
      <c r="IRZ1" s="40"/>
      <c r="ISA1" s="40"/>
      <c r="ISB1" s="40"/>
      <c r="ISC1" s="40"/>
      <c r="ISD1" s="40"/>
      <c r="ISE1" s="40"/>
      <c r="ISF1" s="40"/>
      <c r="ISG1" s="40"/>
      <c r="ISH1" s="40"/>
      <c r="ISI1" s="40"/>
      <c r="ISJ1" s="40"/>
      <c r="ISK1" s="40"/>
      <c r="ISL1" s="40"/>
      <c r="ISM1" s="40"/>
      <c r="ISN1" s="40"/>
      <c r="ISO1" s="40"/>
      <c r="ISP1" s="40"/>
      <c r="ISQ1" s="40"/>
      <c r="ISR1" s="40"/>
      <c r="ISS1" s="40"/>
      <c r="IST1" s="40"/>
      <c r="ISU1" s="40"/>
      <c r="ISV1" s="40"/>
      <c r="ISW1" s="40"/>
      <c r="ISX1" s="40"/>
      <c r="ISY1" s="40"/>
      <c r="ISZ1" s="40"/>
      <c r="ITA1" s="40"/>
      <c r="ITB1" s="40"/>
      <c r="ITC1" s="40"/>
      <c r="ITD1" s="40"/>
      <c r="ITE1" s="40"/>
      <c r="ITF1" s="40"/>
      <c r="ITG1" s="40"/>
      <c r="ITH1" s="40"/>
      <c r="ITI1" s="40"/>
      <c r="ITJ1" s="40"/>
      <c r="ITK1" s="40"/>
      <c r="ITL1" s="40"/>
      <c r="ITM1" s="40"/>
      <c r="ITN1" s="40"/>
      <c r="ITO1" s="40"/>
      <c r="ITP1" s="40"/>
      <c r="ITQ1" s="40"/>
      <c r="ITR1" s="40"/>
      <c r="ITS1" s="40"/>
      <c r="ITT1" s="40"/>
      <c r="ITU1" s="40"/>
      <c r="ITV1" s="40"/>
      <c r="ITW1" s="40"/>
      <c r="ITX1" s="40"/>
      <c r="ITY1" s="40"/>
      <c r="ITZ1" s="40"/>
      <c r="IUA1" s="40"/>
      <c r="IUB1" s="40"/>
      <c r="IUC1" s="40"/>
      <c r="IUD1" s="40"/>
      <c r="IUE1" s="40"/>
      <c r="IUF1" s="40"/>
      <c r="IUG1" s="40"/>
      <c r="IUH1" s="40"/>
      <c r="IUI1" s="40"/>
      <c r="IUJ1" s="40"/>
      <c r="IUK1" s="40"/>
      <c r="IUL1" s="40"/>
      <c r="IUM1" s="40"/>
      <c r="IUN1" s="40"/>
      <c r="IUO1" s="40"/>
      <c r="IUP1" s="40"/>
      <c r="IUQ1" s="40"/>
      <c r="IUR1" s="40"/>
      <c r="IUS1" s="40"/>
      <c r="IUT1" s="40"/>
      <c r="IUU1" s="40"/>
      <c r="IUV1" s="40"/>
      <c r="IUW1" s="40"/>
      <c r="IUX1" s="40"/>
      <c r="IUY1" s="40"/>
      <c r="IUZ1" s="40"/>
      <c r="IVA1" s="40"/>
      <c r="IVB1" s="40"/>
      <c r="IVC1" s="40"/>
      <c r="IVD1" s="40"/>
      <c r="IVE1" s="40"/>
      <c r="IVF1" s="40"/>
      <c r="IVG1" s="40"/>
      <c r="IVH1" s="40"/>
      <c r="IVI1" s="40"/>
      <c r="IVJ1" s="40"/>
      <c r="IVK1" s="40"/>
      <c r="IVL1" s="40"/>
      <c r="IVM1" s="40"/>
      <c r="IVN1" s="40"/>
      <c r="IVO1" s="40"/>
      <c r="IVP1" s="40"/>
      <c r="IVQ1" s="40"/>
      <c r="IVR1" s="40"/>
      <c r="IVS1" s="40"/>
      <c r="IVT1" s="40"/>
      <c r="IVU1" s="40"/>
      <c r="IVV1" s="40"/>
      <c r="IVW1" s="40"/>
      <c r="IVX1" s="40"/>
      <c r="IVY1" s="40"/>
      <c r="IVZ1" s="40"/>
      <c r="IWA1" s="40"/>
      <c r="IWB1" s="40"/>
      <c r="IWC1" s="40"/>
      <c r="IWD1" s="40"/>
      <c r="IWE1" s="40"/>
      <c r="IWF1" s="40"/>
      <c r="IWG1" s="40"/>
      <c r="IWH1" s="40"/>
      <c r="IWI1" s="40"/>
      <c r="IWJ1" s="40"/>
      <c r="IWK1" s="40"/>
      <c r="IWL1" s="40"/>
      <c r="IWM1" s="40"/>
      <c r="IWN1" s="40"/>
      <c r="IWO1" s="40"/>
      <c r="IWP1" s="40"/>
      <c r="IWQ1" s="40"/>
      <c r="IWR1" s="40"/>
      <c r="IWS1" s="40"/>
      <c r="IWT1" s="40"/>
      <c r="IWU1" s="40"/>
      <c r="IWV1" s="40"/>
      <c r="IWW1" s="40"/>
      <c r="IWX1" s="40"/>
      <c r="IWY1" s="40"/>
      <c r="IWZ1" s="40"/>
      <c r="IXA1" s="40"/>
      <c r="IXB1" s="40"/>
      <c r="IXC1" s="40"/>
      <c r="IXD1" s="40"/>
      <c r="IXE1" s="40"/>
      <c r="IXF1" s="40"/>
      <c r="IXG1" s="40"/>
      <c r="IXH1" s="40"/>
      <c r="IXI1" s="40"/>
      <c r="IXJ1" s="40"/>
      <c r="IXK1" s="40"/>
      <c r="IXL1" s="40"/>
      <c r="IXM1" s="40"/>
      <c r="IXN1" s="40"/>
      <c r="IXO1" s="40"/>
      <c r="IXP1" s="40"/>
      <c r="IXQ1" s="40"/>
      <c r="IXR1" s="40"/>
      <c r="IXS1" s="40"/>
      <c r="IXT1" s="40"/>
      <c r="IXU1" s="40"/>
      <c r="IXV1" s="40"/>
      <c r="IXW1" s="40"/>
      <c r="IXX1" s="40"/>
      <c r="IXY1" s="40"/>
      <c r="IXZ1" s="40"/>
      <c r="IYA1" s="40"/>
      <c r="IYB1" s="40"/>
      <c r="IYC1" s="40"/>
      <c r="IYD1" s="40"/>
      <c r="IYE1" s="40"/>
      <c r="IYF1" s="40"/>
      <c r="IYG1" s="40"/>
      <c r="IYH1" s="40"/>
      <c r="IYI1" s="40"/>
      <c r="IYJ1" s="40"/>
      <c r="IYK1" s="40"/>
      <c r="IYL1" s="40"/>
      <c r="IYM1" s="40"/>
      <c r="IYN1" s="40"/>
      <c r="IYO1" s="40"/>
      <c r="IYP1" s="40"/>
      <c r="IYQ1" s="40"/>
      <c r="IYR1" s="40"/>
      <c r="IYS1" s="40"/>
      <c r="IYT1" s="40"/>
      <c r="IYU1" s="40"/>
      <c r="IYV1" s="40"/>
      <c r="IYW1" s="40"/>
      <c r="IYX1" s="40"/>
      <c r="IYY1" s="40"/>
      <c r="IYZ1" s="40"/>
      <c r="IZA1" s="40"/>
      <c r="IZB1" s="40"/>
      <c r="IZC1" s="40"/>
      <c r="IZD1" s="40"/>
      <c r="IZE1" s="40"/>
      <c r="IZF1" s="40"/>
      <c r="IZG1" s="40"/>
      <c r="IZH1" s="40"/>
      <c r="IZI1" s="40"/>
      <c r="IZJ1" s="40"/>
      <c r="IZK1" s="40"/>
      <c r="IZL1" s="40"/>
      <c r="IZM1" s="40"/>
      <c r="IZN1" s="40"/>
      <c r="IZO1" s="40"/>
      <c r="IZP1" s="40"/>
      <c r="IZQ1" s="40"/>
      <c r="IZR1" s="40"/>
      <c r="IZS1" s="40"/>
      <c r="IZT1" s="40"/>
      <c r="IZU1" s="40"/>
      <c r="IZV1" s="40"/>
      <c r="IZW1" s="40"/>
      <c r="IZX1" s="40"/>
      <c r="IZY1" s="40"/>
      <c r="IZZ1" s="40"/>
      <c r="JAA1" s="40"/>
      <c r="JAB1" s="40"/>
      <c r="JAC1" s="40"/>
      <c r="JAD1" s="40"/>
      <c r="JAE1" s="40"/>
      <c r="JAF1" s="40"/>
      <c r="JAG1" s="40"/>
      <c r="JAH1" s="40"/>
      <c r="JAI1" s="40"/>
      <c r="JAJ1" s="40"/>
      <c r="JAK1" s="40"/>
      <c r="JAL1" s="40"/>
      <c r="JAM1" s="40"/>
      <c r="JAN1" s="40"/>
      <c r="JAO1" s="40"/>
      <c r="JAP1" s="40"/>
      <c r="JAQ1" s="40"/>
      <c r="JAR1" s="40"/>
      <c r="JAS1" s="40"/>
      <c r="JAT1" s="40"/>
      <c r="JAU1" s="40"/>
      <c r="JAV1" s="40"/>
      <c r="JAW1" s="40"/>
      <c r="JAX1" s="40"/>
      <c r="JAY1" s="40"/>
      <c r="JAZ1" s="40"/>
      <c r="JBA1" s="40"/>
      <c r="JBB1" s="40"/>
      <c r="JBC1" s="40"/>
      <c r="JBD1" s="40"/>
      <c r="JBE1" s="40"/>
      <c r="JBF1" s="40"/>
      <c r="JBG1" s="40"/>
      <c r="JBH1" s="40"/>
      <c r="JBI1" s="40"/>
      <c r="JBJ1" s="40"/>
      <c r="JBK1" s="40"/>
      <c r="JBL1" s="40"/>
      <c r="JBM1" s="40"/>
      <c r="JBN1" s="40"/>
      <c r="JBO1" s="40"/>
      <c r="JBP1" s="40"/>
      <c r="JBQ1" s="40"/>
      <c r="JBR1" s="40"/>
      <c r="JBS1" s="40"/>
      <c r="JBT1" s="40"/>
      <c r="JBU1" s="40"/>
      <c r="JBV1" s="40"/>
      <c r="JBW1" s="40"/>
      <c r="JBX1" s="40"/>
      <c r="JBY1" s="40"/>
      <c r="JBZ1" s="40"/>
      <c r="JCA1" s="40"/>
      <c r="JCB1" s="40"/>
      <c r="JCC1" s="40"/>
      <c r="JCD1" s="40"/>
      <c r="JCE1" s="40"/>
      <c r="JCF1" s="40"/>
      <c r="JCG1" s="40"/>
      <c r="JCH1" s="40"/>
      <c r="JCI1" s="40"/>
      <c r="JCJ1" s="40"/>
      <c r="JCK1" s="40"/>
      <c r="JCL1" s="40"/>
      <c r="JCM1" s="40"/>
      <c r="JCN1" s="40"/>
      <c r="JCO1" s="40"/>
      <c r="JCP1" s="40"/>
      <c r="JCQ1" s="40"/>
      <c r="JCR1" s="40"/>
      <c r="JCS1" s="40"/>
      <c r="JCT1" s="40"/>
      <c r="JCU1" s="40"/>
      <c r="JCV1" s="40"/>
      <c r="JCW1" s="40"/>
      <c r="JCX1" s="40"/>
      <c r="JCY1" s="40"/>
      <c r="JCZ1" s="40"/>
      <c r="JDA1" s="40"/>
      <c r="JDB1" s="40"/>
      <c r="JDC1" s="40"/>
      <c r="JDD1" s="40"/>
      <c r="JDE1" s="40"/>
      <c r="JDF1" s="40"/>
      <c r="JDG1" s="40"/>
      <c r="JDH1" s="40"/>
      <c r="JDI1" s="40"/>
      <c r="JDJ1" s="40"/>
      <c r="JDK1" s="40"/>
      <c r="JDL1" s="40"/>
      <c r="JDM1" s="40"/>
      <c r="JDN1" s="40"/>
      <c r="JDO1" s="40"/>
      <c r="JDP1" s="40"/>
      <c r="JDQ1" s="40"/>
      <c r="JDR1" s="40"/>
      <c r="JDS1" s="40"/>
      <c r="JDT1" s="40"/>
      <c r="JDU1" s="40"/>
      <c r="JDV1" s="40"/>
      <c r="JDW1" s="40"/>
      <c r="JDX1" s="40"/>
      <c r="JDY1" s="40"/>
      <c r="JDZ1" s="40"/>
      <c r="JEA1" s="40"/>
      <c r="JEB1" s="40"/>
      <c r="JEC1" s="40"/>
      <c r="JED1" s="40"/>
      <c r="JEE1" s="40"/>
      <c r="JEF1" s="40"/>
      <c r="JEG1" s="40"/>
      <c r="JEH1" s="40"/>
      <c r="JEI1" s="40"/>
      <c r="JEJ1" s="40"/>
      <c r="JEK1" s="40"/>
      <c r="JEL1" s="40"/>
      <c r="JEM1" s="40"/>
      <c r="JEN1" s="40"/>
      <c r="JEO1" s="40"/>
      <c r="JEP1" s="40"/>
      <c r="JEQ1" s="40"/>
      <c r="JER1" s="40"/>
      <c r="JES1" s="40"/>
      <c r="JET1" s="40"/>
      <c r="JEU1" s="40"/>
      <c r="JEV1" s="40"/>
      <c r="JEW1" s="40"/>
      <c r="JEX1" s="40"/>
      <c r="JEY1" s="40"/>
      <c r="JEZ1" s="40"/>
      <c r="JFA1" s="40"/>
      <c r="JFB1" s="40"/>
      <c r="JFC1" s="40"/>
      <c r="JFD1" s="40"/>
      <c r="JFE1" s="40"/>
      <c r="JFF1" s="40"/>
      <c r="JFG1" s="40"/>
      <c r="JFH1" s="40"/>
      <c r="JFI1" s="40"/>
      <c r="JFJ1" s="40"/>
      <c r="JFK1" s="40"/>
      <c r="JFL1" s="40"/>
      <c r="JFM1" s="40"/>
      <c r="JFN1" s="40"/>
      <c r="JFO1" s="40"/>
      <c r="JFP1" s="40"/>
      <c r="JFQ1" s="40"/>
      <c r="JFR1" s="40"/>
      <c r="JFS1" s="40"/>
      <c r="JFT1" s="40"/>
      <c r="JFU1" s="40"/>
      <c r="JFV1" s="40"/>
      <c r="JFW1" s="40"/>
      <c r="JFX1" s="40"/>
      <c r="JFY1" s="40"/>
      <c r="JFZ1" s="40"/>
      <c r="JGA1" s="40"/>
      <c r="JGB1" s="40"/>
      <c r="JGC1" s="40"/>
      <c r="JGD1" s="40"/>
      <c r="JGE1" s="40"/>
      <c r="JGF1" s="40"/>
      <c r="JGG1" s="40"/>
      <c r="JGH1" s="40"/>
      <c r="JGI1" s="40"/>
      <c r="JGJ1" s="40"/>
      <c r="JGK1" s="40"/>
      <c r="JGL1" s="40"/>
      <c r="JGM1" s="40"/>
      <c r="JGN1" s="40"/>
      <c r="JGO1" s="40"/>
      <c r="JGP1" s="40"/>
      <c r="JGQ1" s="40"/>
      <c r="JGR1" s="40"/>
      <c r="JGS1" s="40"/>
      <c r="JGT1" s="40"/>
      <c r="JGU1" s="40"/>
      <c r="JGV1" s="40"/>
      <c r="JGW1" s="40"/>
      <c r="JGX1" s="40"/>
      <c r="JGY1" s="40"/>
      <c r="JGZ1" s="40"/>
      <c r="JHA1" s="40"/>
      <c r="JHB1" s="40"/>
      <c r="JHC1" s="40"/>
      <c r="JHD1" s="40"/>
      <c r="JHE1" s="40"/>
      <c r="JHF1" s="40"/>
      <c r="JHG1" s="40"/>
      <c r="JHH1" s="40"/>
      <c r="JHI1" s="40"/>
      <c r="JHJ1" s="40"/>
      <c r="JHK1" s="40"/>
      <c r="JHL1" s="40"/>
      <c r="JHM1" s="40"/>
      <c r="JHN1" s="40"/>
      <c r="JHO1" s="40"/>
      <c r="JHP1" s="40"/>
      <c r="JHQ1" s="40"/>
      <c r="JHR1" s="40"/>
      <c r="JHS1" s="40"/>
      <c r="JHT1" s="40"/>
      <c r="JHU1" s="40"/>
      <c r="JHV1" s="40"/>
      <c r="JHW1" s="40"/>
      <c r="JHX1" s="40"/>
      <c r="JHY1" s="40"/>
      <c r="JHZ1" s="40"/>
      <c r="JIA1" s="40"/>
      <c r="JIB1" s="40"/>
      <c r="JIC1" s="40"/>
      <c r="JID1" s="40"/>
      <c r="JIE1" s="40"/>
      <c r="JIF1" s="40"/>
      <c r="JIG1" s="40"/>
      <c r="JIH1" s="40"/>
      <c r="JII1" s="40"/>
      <c r="JIJ1" s="40"/>
      <c r="JIK1" s="40"/>
      <c r="JIL1" s="40"/>
      <c r="JIM1" s="40"/>
      <c r="JIN1" s="40"/>
      <c r="JIO1" s="40"/>
      <c r="JIP1" s="40"/>
      <c r="JIQ1" s="40"/>
      <c r="JIR1" s="40"/>
      <c r="JIS1" s="40"/>
      <c r="JIT1" s="40"/>
      <c r="JIU1" s="40"/>
      <c r="JIV1" s="40"/>
      <c r="JIW1" s="40"/>
      <c r="JIX1" s="40"/>
      <c r="JIY1" s="40"/>
      <c r="JIZ1" s="40"/>
      <c r="JJA1" s="40"/>
      <c r="JJB1" s="40"/>
      <c r="JJC1" s="40"/>
      <c r="JJD1" s="40"/>
      <c r="JJE1" s="40"/>
      <c r="JJF1" s="40"/>
      <c r="JJG1" s="40"/>
      <c r="JJH1" s="40"/>
      <c r="JJI1" s="40"/>
      <c r="JJJ1" s="40"/>
      <c r="JJK1" s="40"/>
      <c r="JJL1" s="40"/>
      <c r="JJM1" s="40"/>
      <c r="JJN1" s="40"/>
      <c r="JJO1" s="40"/>
      <c r="JJP1" s="40"/>
      <c r="JJQ1" s="40"/>
      <c r="JJR1" s="40"/>
      <c r="JJS1" s="40"/>
      <c r="JJT1" s="40"/>
      <c r="JJU1" s="40"/>
      <c r="JJV1" s="40"/>
      <c r="JJW1" s="40"/>
      <c r="JJX1" s="40"/>
      <c r="JJY1" s="40"/>
      <c r="JJZ1" s="40"/>
      <c r="JKA1" s="40"/>
      <c r="JKB1" s="40"/>
      <c r="JKC1" s="40"/>
      <c r="JKD1" s="40"/>
      <c r="JKE1" s="40"/>
      <c r="JKF1" s="40"/>
      <c r="JKG1" s="40"/>
      <c r="JKH1" s="40"/>
      <c r="JKI1" s="40"/>
      <c r="JKJ1" s="40"/>
      <c r="JKK1" s="40"/>
      <c r="JKL1" s="40"/>
      <c r="JKM1" s="40"/>
      <c r="JKN1" s="40"/>
      <c r="JKO1" s="40"/>
      <c r="JKP1" s="40"/>
      <c r="JKQ1" s="40"/>
      <c r="JKR1" s="40"/>
      <c r="JKS1" s="40"/>
      <c r="JKT1" s="40"/>
      <c r="JKU1" s="40"/>
      <c r="JKV1" s="40"/>
      <c r="JKW1" s="40"/>
      <c r="JKX1" s="40"/>
      <c r="JKY1" s="40"/>
      <c r="JKZ1" s="40"/>
      <c r="JLA1" s="40"/>
      <c r="JLB1" s="40"/>
      <c r="JLC1" s="40"/>
      <c r="JLD1" s="40"/>
      <c r="JLE1" s="40"/>
      <c r="JLF1" s="40"/>
      <c r="JLG1" s="40"/>
      <c r="JLH1" s="40"/>
      <c r="JLI1" s="40"/>
      <c r="JLJ1" s="40"/>
      <c r="JLK1" s="40"/>
      <c r="JLL1" s="40"/>
      <c r="JLM1" s="40"/>
      <c r="JLN1" s="40"/>
      <c r="JLO1" s="40"/>
      <c r="JLP1" s="40"/>
      <c r="JLQ1" s="40"/>
      <c r="JLR1" s="40"/>
      <c r="JLS1" s="40"/>
      <c r="JLT1" s="40"/>
      <c r="JLU1" s="40"/>
      <c r="JLV1" s="40"/>
      <c r="JLW1" s="40"/>
      <c r="JLX1" s="40"/>
      <c r="JLY1" s="40"/>
      <c r="JLZ1" s="40"/>
      <c r="JMA1" s="40"/>
      <c r="JMB1" s="40"/>
      <c r="JMC1" s="40"/>
      <c r="JMD1" s="40"/>
      <c r="JME1" s="40"/>
      <c r="JMF1" s="40"/>
      <c r="JMG1" s="40"/>
      <c r="JMH1" s="40"/>
      <c r="JMI1" s="40"/>
      <c r="JMJ1" s="40"/>
      <c r="JMK1" s="40"/>
      <c r="JML1" s="40"/>
      <c r="JMM1" s="40"/>
      <c r="JMN1" s="40"/>
      <c r="JMO1" s="40"/>
      <c r="JMP1" s="40"/>
      <c r="JMQ1" s="40"/>
      <c r="JMR1" s="40"/>
      <c r="JMS1" s="40"/>
      <c r="JMT1" s="40"/>
      <c r="JMU1" s="40"/>
      <c r="JMV1" s="40"/>
      <c r="JMW1" s="40"/>
      <c r="JMX1" s="40"/>
      <c r="JMY1" s="40"/>
      <c r="JMZ1" s="40"/>
      <c r="JNA1" s="40"/>
      <c r="JNB1" s="40"/>
      <c r="JNC1" s="40"/>
      <c r="JND1" s="40"/>
      <c r="JNE1" s="40"/>
      <c r="JNF1" s="40"/>
      <c r="JNG1" s="40"/>
      <c r="JNH1" s="40"/>
      <c r="JNI1" s="40"/>
      <c r="JNJ1" s="40"/>
      <c r="JNK1" s="40"/>
      <c r="JNL1" s="40"/>
      <c r="JNM1" s="40"/>
      <c r="JNN1" s="40"/>
      <c r="JNO1" s="40"/>
      <c r="JNP1" s="40"/>
      <c r="JNQ1" s="40"/>
      <c r="JNR1" s="40"/>
      <c r="JNS1" s="40"/>
      <c r="JNT1" s="40"/>
      <c r="JNU1" s="40"/>
      <c r="JNV1" s="40"/>
      <c r="JNW1" s="40"/>
      <c r="JNX1" s="40"/>
      <c r="JNY1" s="40"/>
      <c r="JNZ1" s="40"/>
      <c r="JOA1" s="40"/>
      <c r="JOB1" s="40"/>
      <c r="JOC1" s="40"/>
      <c r="JOD1" s="40"/>
      <c r="JOE1" s="40"/>
      <c r="JOF1" s="40"/>
      <c r="JOG1" s="40"/>
      <c r="JOH1" s="40"/>
      <c r="JOI1" s="40"/>
      <c r="JOJ1" s="40"/>
      <c r="JOK1" s="40"/>
      <c r="JOL1" s="40"/>
      <c r="JOM1" s="40"/>
      <c r="JON1" s="40"/>
      <c r="JOO1" s="40"/>
      <c r="JOP1" s="40"/>
      <c r="JOQ1" s="40"/>
      <c r="JOR1" s="40"/>
      <c r="JOS1" s="40"/>
      <c r="JOT1" s="40"/>
      <c r="JOU1" s="40"/>
      <c r="JOV1" s="40"/>
      <c r="JOW1" s="40"/>
      <c r="JOX1" s="40"/>
      <c r="JOY1" s="40"/>
      <c r="JOZ1" s="40"/>
      <c r="JPA1" s="40"/>
      <c r="JPB1" s="40"/>
      <c r="JPC1" s="40"/>
      <c r="JPD1" s="40"/>
      <c r="JPE1" s="40"/>
      <c r="JPF1" s="40"/>
      <c r="JPG1" s="40"/>
      <c r="JPH1" s="40"/>
      <c r="JPI1" s="40"/>
      <c r="JPJ1" s="40"/>
      <c r="JPK1" s="40"/>
      <c r="JPL1" s="40"/>
      <c r="JPM1" s="40"/>
      <c r="JPN1" s="40"/>
      <c r="JPO1" s="40"/>
      <c r="JPP1" s="40"/>
      <c r="JPQ1" s="40"/>
      <c r="JPR1" s="40"/>
      <c r="JPS1" s="40"/>
      <c r="JPT1" s="40"/>
      <c r="JPU1" s="40"/>
      <c r="JPV1" s="40"/>
      <c r="JPW1" s="40"/>
      <c r="JPX1" s="40"/>
      <c r="JPY1" s="40"/>
      <c r="JPZ1" s="40"/>
      <c r="JQA1" s="40"/>
      <c r="JQB1" s="40"/>
      <c r="JQC1" s="40"/>
      <c r="JQD1" s="40"/>
      <c r="JQE1" s="40"/>
      <c r="JQF1" s="40"/>
      <c r="JQG1" s="40"/>
      <c r="JQH1" s="40"/>
      <c r="JQI1" s="40"/>
      <c r="JQJ1" s="40"/>
      <c r="JQK1" s="40"/>
      <c r="JQL1" s="40"/>
      <c r="JQM1" s="40"/>
      <c r="JQN1" s="40"/>
      <c r="JQO1" s="40"/>
      <c r="JQP1" s="40"/>
      <c r="JQQ1" s="40"/>
      <c r="JQR1" s="40"/>
      <c r="JQS1" s="40"/>
      <c r="JQT1" s="40"/>
      <c r="JQU1" s="40"/>
      <c r="JQV1" s="40"/>
      <c r="JQW1" s="40"/>
      <c r="JQX1" s="40"/>
      <c r="JQY1" s="40"/>
      <c r="JQZ1" s="40"/>
      <c r="JRA1" s="40"/>
      <c r="JRB1" s="40"/>
      <c r="JRC1" s="40"/>
      <c r="JRD1" s="40"/>
      <c r="JRE1" s="40"/>
      <c r="JRF1" s="40"/>
      <c r="JRG1" s="40"/>
      <c r="JRH1" s="40"/>
      <c r="JRI1" s="40"/>
      <c r="JRJ1" s="40"/>
      <c r="JRK1" s="40"/>
      <c r="JRL1" s="40"/>
      <c r="JRM1" s="40"/>
      <c r="JRN1" s="40"/>
      <c r="JRO1" s="40"/>
      <c r="JRP1" s="40"/>
      <c r="JRQ1" s="40"/>
      <c r="JRR1" s="40"/>
      <c r="JRS1" s="40"/>
      <c r="JRT1" s="40"/>
      <c r="JRU1" s="40"/>
      <c r="JRV1" s="40"/>
      <c r="JRW1" s="40"/>
      <c r="JRX1" s="40"/>
      <c r="JRY1" s="40"/>
      <c r="JRZ1" s="40"/>
      <c r="JSA1" s="40"/>
      <c r="JSB1" s="40"/>
      <c r="JSC1" s="40"/>
      <c r="JSD1" s="40"/>
      <c r="JSE1" s="40"/>
      <c r="JSF1" s="40"/>
      <c r="JSG1" s="40"/>
      <c r="JSH1" s="40"/>
      <c r="JSI1" s="40"/>
      <c r="JSJ1" s="40"/>
      <c r="JSK1" s="40"/>
      <c r="JSL1" s="40"/>
      <c r="JSM1" s="40"/>
      <c r="JSN1" s="40"/>
      <c r="JSO1" s="40"/>
      <c r="JSP1" s="40"/>
      <c r="JSQ1" s="40"/>
      <c r="JSR1" s="40"/>
      <c r="JSS1" s="40"/>
      <c r="JST1" s="40"/>
      <c r="JSU1" s="40"/>
      <c r="JSV1" s="40"/>
      <c r="JSW1" s="40"/>
      <c r="JSX1" s="40"/>
      <c r="JSY1" s="40"/>
      <c r="JSZ1" s="40"/>
      <c r="JTA1" s="40"/>
      <c r="JTB1" s="40"/>
      <c r="JTC1" s="40"/>
      <c r="JTD1" s="40"/>
      <c r="JTE1" s="40"/>
      <c r="JTF1" s="40"/>
      <c r="JTG1" s="40"/>
      <c r="JTH1" s="40"/>
      <c r="JTI1" s="40"/>
      <c r="JTJ1" s="40"/>
      <c r="JTK1" s="40"/>
      <c r="JTL1" s="40"/>
      <c r="JTM1" s="40"/>
      <c r="JTN1" s="40"/>
      <c r="JTO1" s="40"/>
      <c r="JTP1" s="40"/>
      <c r="JTQ1" s="40"/>
      <c r="JTR1" s="40"/>
      <c r="JTS1" s="40"/>
      <c r="JTT1" s="40"/>
      <c r="JTU1" s="40"/>
      <c r="JTV1" s="40"/>
      <c r="JTW1" s="40"/>
      <c r="JTX1" s="40"/>
      <c r="JTY1" s="40"/>
      <c r="JTZ1" s="40"/>
      <c r="JUA1" s="40"/>
      <c r="JUB1" s="40"/>
      <c r="JUC1" s="40"/>
      <c r="JUD1" s="40"/>
      <c r="JUE1" s="40"/>
      <c r="JUF1" s="40"/>
      <c r="JUG1" s="40"/>
      <c r="JUH1" s="40"/>
      <c r="JUI1" s="40"/>
      <c r="JUJ1" s="40"/>
      <c r="JUK1" s="40"/>
      <c r="JUL1" s="40"/>
      <c r="JUM1" s="40"/>
      <c r="JUN1" s="40"/>
      <c r="JUO1" s="40"/>
      <c r="JUP1" s="40"/>
      <c r="JUQ1" s="40"/>
      <c r="JUR1" s="40"/>
      <c r="JUS1" s="40"/>
      <c r="JUT1" s="40"/>
      <c r="JUU1" s="40"/>
      <c r="JUV1" s="40"/>
      <c r="JUW1" s="40"/>
      <c r="JUX1" s="40"/>
      <c r="JUY1" s="40"/>
      <c r="JUZ1" s="40"/>
      <c r="JVA1" s="40"/>
      <c r="JVB1" s="40"/>
      <c r="JVC1" s="40"/>
      <c r="JVD1" s="40"/>
      <c r="JVE1" s="40"/>
      <c r="JVF1" s="40"/>
      <c r="JVG1" s="40"/>
      <c r="JVH1" s="40"/>
      <c r="JVI1" s="40"/>
      <c r="JVJ1" s="40"/>
      <c r="JVK1" s="40"/>
      <c r="JVL1" s="40"/>
      <c r="JVM1" s="40"/>
      <c r="JVN1" s="40"/>
      <c r="JVO1" s="40"/>
      <c r="JVP1" s="40"/>
      <c r="JVQ1" s="40"/>
      <c r="JVR1" s="40"/>
      <c r="JVS1" s="40"/>
      <c r="JVT1" s="40"/>
      <c r="JVU1" s="40"/>
      <c r="JVV1" s="40"/>
      <c r="JVW1" s="40"/>
      <c r="JVX1" s="40"/>
      <c r="JVY1" s="40"/>
      <c r="JVZ1" s="40"/>
      <c r="JWA1" s="40"/>
      <c r="JWB1" s="40"/>
      <c r="JWC1" s="40"/>
      <c r="JWD1" s="40"/>
      <c r="JWE1" s="40"/>
      <c r="JWF1" s="40"/>
      <c r="JWG1" s="40"/>
      <c r="JWH1" s="40"/>
      <c r="JWI1" s="40"/>
      <c r="JWJ1" s="40"/>
      <c r="JWK1" s="40"/>
      <c r="JWL1" s="40"/>
      <c r="JWM1" s="40"/>
      <c r="JWN1" s="40"/>
      <c r="JWO1" s="40"/>
      <c r="JWP1" s="40"/>
      <c r="JWQ1" s="40"/>
      <c r="JWR1" s="40"/>
      <c r="JWS1" s="40"/>
      <c r="JWT1" s="40"/>
      <c r="JWU1" s="40"/>
      <c r="JWV1" s="40"/>
      <c r="JWW1" s="40"/>
      <c r="JWX1" s="40"/>
      <c r="JWY1" s="40"/>
      <c r="JWZ1" s="40"/>
      <c r="JXA1" s="40"/>
      <c r="JXB1" s="40"/>
      <c r="JXC1" s="40"/>
      <c r="JXD1" s="40"/>
      <c r="JXE1" s="40"/>
      <c r="JXF1" s="40"/>
      <c r="JXG1" s="40"/>
      <c r="JXH1" s="40"/>
      <c r="JXI1" s="40"/>
      <c r="JXJ1" s="40"/>
      <c r="JXK1" s="40"/>
      <c r="JXL1" s="40"/>
      <c r="JXM1" s="40"/>
      <c r="JXN1" s="40"/>
      <c r="JXO1" s="40"/>
      <c r="JXP1" s="40"/>
      <c r="JXQ1" s="40"/>
      <c r="JXR1" s="40"/>
      <c r="JXS1" s="40"/>
      <c r="JXT1" s="40"/>
      <c r="JXU1" s="40"/>
      <c r="JXV1" s="40"/>
      <c r="JXW1" s="40"/>
      <c r="JXX1" s="40"/>
      <c r="JXY1" s="40"/>
      <c r="JXZ1" s="40"/>
      <c r="JYA1" s="40"/>
      <c r="JYB1" s="40"/>
      <c r="JYC1" s="40"/>
      <c r="JYD1" s="40"/>
      <c r="JYE1" s="40"/>
      <c r="JYF1" s="40"/>
      <c r="JYG1" s="40"/>
      <c r="JYH1" s="40"/>
      <c r="JYI1" s="40"/>
      <c r="JYJ1" s="40"/>
      <c r="JYK1" s="40"/>
      <c r="JYL1" s="40"/>
      <c r="JYM1" s="40"/>
      <c r="JYN1" s="40"/>
      <c r="JYO1" s="40"/>
      <c r="JYP1" s="40"/>
      <c r="JYQ1" s="40"/>
      <c r="JYR1" s="40"/>
      <c r="JYS1" s="40"/>
      <c r="JYT1" s="40"/>
      <c r="JYU1" s="40"/>
      <c r="JYV1" s="40"/>
      <c r="JYW1" s="40"/>
      <c r="JYX1" s="40"/>
      <c r="JYY1" s="40"/>
      <c r="JYZ1" s="40"/>
      <c r="JZA1" s="40"/>
      <c r="JZB1" s="40"/>
      <c r="JZC1" s="40"/>
      <c r="JZD1" s="40"/>
      <c r="JZE1" s="40"/>
      <c r="JZF1" s="40"/>
      <c r="JZG1" s="40"/>
      <c r="JZH1" s="40"/>
      <c r="JZI1" s="40"/>
      <c r="JZJ1" s="40"/>
      <c r="JZK1" s="40"/>
      <c r="JZL1" s="40"/>
      <c r="JZM1" s="40"/>
      <c r="JZN1" s="40"/>
      <c r="JZO1" s="40"/>
      <c r="JZP1" s="40"/>
      <c r="JZQ1" s="40"/>
      <c r="JZR1" s="40"/>
      <c r="JZS1" s="40"/>
      <c r="JZT1" s="40"/>
      <c r="JZU1" s="40"/>
      <c r="JZV1" s="40"/>
      <c r="JZW1" s="40"/>
      <c r="JZX1" s="40"/>
      <c r="JZY1" s="40"/>
      <c r="JZZ1" s="40"/>
      <c r="KAA1" s="40"/>
      <c r="KAB1" s="40"/>
      <c r="KAC1" s="40"/>
      <c r="KAD1" s="40"/>
      <c r="KAE1" s="40"/>
      <c r="KAF1" s="40"/>
      <c r="KAG1" s="40"/>
      <c r="KAH1" s="40"/>
      <c r="KAI1" s="40"/>
      <c r="KAJ1" s="40"/>
      <c r="KAK1" s="40"/>
      <c r="KAL1" s="40"/>
      <c r="KAM1" s="40"/>
      <c r="KAN1" s="40"/>
      <c r="KAO1" s="40"/>
      <c r="KAP1" s="40"/>
      <c r="KAQ1" s="40"/>
      <c r="KAR1" s="40"/>
      <c r="KAS1" s="40"/>
      <c r="KAT1" s="40"/>
      <c r="KAU1" s="40"/>
      <c r="KAV1" s="40"/>
      <c r="KAW1" s="40"/>
      <c r="KAX1" s="40"/>
      <c r="KAY1" s="40"/>
      <c r="KAZ1" s="40"/>
      <c r="KBA1" s="40"/>
      <c r="KBB1" s="40"/>
      <c r="KBC1" s="40"/>
      <c r="KBD1" s="40"/>
      <c r="KBE1" s="40"/>
      <c r="KBF1" s="40"/>
      <c r="KBG1" s="40"/>
      <c r="KBH1" s="40"/>
      <c r="KBI1" s="40"/>
      <c r="KBJ1" s="40"/>
      <c r="KBK1" s="40"/>
      <c r="KBL1" s="40"/>
      <c r="KBM1" s="40"/>
      <c r="KBN1" s="40"/>
      <c r="KBO1" s="40"/>
      <c r="KBP1" s="40"/>
      <c r="KBQ1" s="40"/>
      <c r="KBR1" s="40"/>
      <c r="KBS1" s="40"/>
      <c r="KBT1" s="40"/>
      <c r="KBU1" s="40"/>
      <c r="KBV1" s="40"/>
      <c r="KBW1" s="40"/>
      <c r="KBX1" s="40"/>
      <c r="KBY1" s="40"/>
      <c r="KBZ1" s="40"/>
      <c r="KCA1" s="40"/>
      <c r="KCB1" s="40"/>
      <c r="KCC1" s="40"/>
      <c r="KCD1" s="40"/>
      <c r="KCE1" s="40"/>
      <c r="KCF1" s="40"/>
      <c r="KCG1" s="40"/>
      <c r="KCH1" s="40"/>
      <c r="KCI1" s="40"/>
      <c r="KCJ1" s="40"/>
      <c r="KCK1" s="40"/>
      <c r="KCL1" s="40"/>
      <c r="KCM1" s="40"/>
      <c r="KCN1" s="40"/>
      <c r="KCO1" s="40"/>
      <c r="KCP1" s="40"/>
      <c r="KCQ1" s="40"/>
      <c r="KCR1" s="40"/>
      <c r="KCS1" s="40"/>
      <c r="KCT1" s="40"/>
      <c r="KCU1" s="40"/>
      <c r="KCV1" s="40"/>
      <c r="KCW1" s="40"/>
      <c r="KCX1" s="40"/>
      <c r="KCY1" s="40"/>
      <c r="KCZ1" s="40"/>
      <c r="KDA1" s="40"/>
      <c r="KDB1" s="40"/>
      <c r="KDC1" s="40"/>
      <c r="KDD1" s="40"/>
      <c r="KDE1" s="40"/>
      <c r="KDF1" s="40"/>
      <c r="KDG1" s="40"/>
      <c r="KDH1" s="40"/>
      <c r="KDI1" s="40"/>
      <c r="KDJ1" s="40"/>
      <c r="KDK1" s="40"/>
      <c r="KDL1" s="40"/>
      <c r="KDM1" s="40"/>
      <c r="KDN1" s="40"/>
      <c r="KDO1" s="40"/>
      <c r="KDP1" s="40"/>
      <c r="KDQ1" s="40"/>
      <c r="KDR1" s="40"/>
      <c r="KDS1" s="40"/>
      <c r="KDT1" s="40"/>
      <c r="KDU1" s="40"/>
      <c r="KDV1" s="40"/>
      <c r="KDW1" s="40"/>
      <c r="KDX1" s="40"/>
      <c r="KDY1" s="40"/>
      <c r="KDZ1" s="40"/>
      <c r="KEA1" s="40"/>
      <c r="KEB1" s="40"/>
      <c r="KEC1" s="40"/>
      <c r="KED1" s="40"/>
      <c r="KEE1" s="40"/>
      <c r="KEF1" s="40"/>
      <c r="KEG1" s="40"/>
      <c r="KEH1" s="40"/>
      <c r="KEI1" s="40"/>
      <c r="KEJ1" s="40"/>
      <c r="KEK1" s="40"/>
      <c r="KEL1" s="40"/>
      <c r="KEM1" s="40"/>
      <c r="KEN1" s="40"/>
      <c r="KEO1" s="40"/>
      <c r="KEP1" s="40"/>
      <c r="KEQ1" s="40"/>
      <c r="KER1" s="40"/>
      <c r="KES1" s="40"/>
      <c r="KET1" s="40"/>
      <c r="KEU1" s="40"/>
      <c r="KEV1" s="40"/>
      <c r="KEW1" s="40"/>
      <c r="KEX1" s="40"/>
      <c r="KEY1" s="40"/>
      <c r="KEZ1" s="40"/>
      <c r="KFA1" s="40"/>
      <c r="KFB1" s="40"/>
      <c r="KFC1" s="40"/>
      <c r="KFD1" s="40"/>
      <c r="KFE1" s="40"/>
      <c r="KFF1" s="40"/>
      <c r="KFG1" s="40"/>
      <c r="KFH1" s="40"/>
      <c r="KFI1" s="40"/>
      <c r="KFJ1" s="40"/>
      <c r="KFK1" s="40"/>
      <c r="KFL1" s="40"/>
      <c r="KFM1" s="40"/>
      <c r="KFN1" s="40"/>
      <c r="KFO1" s="40"/>
      <c r="KFP1" s="40"/>
      <c r="KFQ1" s="40"/>
      <c r="KFR1" s="40"/>
      <c r="KFS1" s="40"/>
      <c r="KFT1" s="40"/>
      <c r="KFU1" s="40"/>
      <c r="KFV1" s="40"/>
      <c r="KFW1" s="40"/>
      <c r="KFX1" s="40"/>
      <c r="KFY1" s="40"/>
      <c r="KFZ1" s="40"/>
      <c r="KGA1" s="40"/>
      <c r="KGB1" s="40"/>
      <c r="KGC1" s="40"/>
      <c r="KGD1" s="40"/>
      <c r="KGE1" s="40"/>
      <c r="KGF1" s="40"/>
      <c r="KGG1" s="40"/>
      <c r="KGH1" s="40"/>
      <c r="KGI1" s="40"/>
      <c r="KGJ1" s="40"/>
      <c r="KGK1" s="40"/>
      <c r="KGL1" s="40"/>
      <c r="KGM1" s="40"/>
      <c r="KGN1" s="40"/>
      <c r="KGO1" s="40"/>
      <c r="KGP1" s="40"/>
      <c r="KGQ1" s="40"/>
      <c r="KGR1" s="40"/>
      <c r="KGS1" s="40"/>
      <c r="KGT1" s="40"/>
      <c r="KGU1" s="40"/>
      <c r="KGV1" s="40"/>
      <c r="KGW1" s="40"/>
      <c r="KGX1" s="40"/>
      <c r="KGY1" s="40"/>
      <c r="KGZ1" s="40"/>
      <c r="KHA1" s="40"/>
      <c r="KHB1" s="40"/>
      <c r="KHC1" s="40"/>
      <c r="KHD1" s="40"/>
      <c r="KHE1" s="40"/>
      <c r="KHF1" s="40"/>
      <c r="KHG1" s="40"/>
      <c r="KHH1" s="40"/>
      <c r="KHI1" s="40"/>
      <c r="KHJ1" s="40"/>
      <c r="KHK1" s="40"/>
      <c r="KHL1" s="40"/>
      <c r="KHM1" s="40"/>
      <c r="KHN1" s="40"/>
      <c r="KHO1" s="40"/>
      <c r="KHP1" s="40"/>
      <c r="KHQ1" s="40"/>
      <c r="KHR1" s="40"/>
      <c r="KHS1" s="40"/>
      <c r="KHT1" s="40"/>
      <c r="KHU1" s="40"/>
      <c r="KHV1" s="40"/>
      <c r="KHW1" s="40"/>
      <c r="KHX1" s="40"/>
      <c r="KHY1" s="40"/>
      <c r="KHZ1" s="40"/>
      <c r="KIA1" s="40"/>
      <c r="KIB1" s="40"/>
      <c r="KIC1" s="40"/>
      <c r="KID1" s="40"/>
      <c r="KIE1" s="40"/>
      <c r="KIF1" s="40"/>
      <c r="KIG1" s="40"/>
      <c r="KIH1" s="40"/>
      <c r="KII1" s="40"/>
      <c r="KIJ1" s="40"/>
      <c r="KIK1" s="40"/>
      <c r="KIL1" s="40"/>
      <c r="KIM1" s="40"/>
      <c r="KIN1" s="40"/>
      <c r="KIO1" s="40"/>
      <c r="KIP1" s="40"/>
      <c r="KIQ1" s="40"/>
      <c r="KIR1" s="40"/>
      <c r="KIS1" s="40"/>
      <c r="KIT1" s="40"/>
      <c r="KIU1" s="40"/>
      <c r="KIV1" s="40"/>
      <c r="KIW1" s="40"/>
      <c r="KIX1" s="40"/>
      <c r="KIY1" s="40"/>
      <c r="KIZ1" s="40"/>
      <c r="KJA1" s="40"/>
      <c r="KJB1" s="40"/>
      <c r="KJC1" s="40"/>
      <c r="KJD1" s="40"/>
      <c r="KJE1" s="40"/>
      <c r="KJF1" s="40"/>
      <c r="KJG1" s="40"/>
      <c r="KJH1" s="40"/>
      <c r="KJI1" s="40"/>
      <c r="KJJ1" s="40"/>
      <c r="KJK1" s="40"/>
      <c r="KJL1" s="40"/>
      <c r="KJM1" s="40"/>
      <c r="KJN1" s="40"/>
      <c r="KJO1" s="40"/>
      <c r="KJP1" s="40"/>
      <c r="KJQ1" s="40"/>
      <c r="KJR1" s="40"/>
      <c r="KJS1" s="40"/>
      <c r="KJT1" s="40"/>
      <c r="KJU1" s="40"/>
      <c r="KJV1" s="40"/>
      <c r="KJW1" s="40"/>
      <c r="KJX1" s="40"/>
      <c r="KJY1" s="40"/>
      <c r="KJZ1" s="40"/>
      <c r="KKA1" s="40"/>
      <c r="KKB1" s="40"/>
      <c r="KKC1" s="40"/>
      <c r="KKD1" s="40"/>
      <c r="KKE1" s="40"/>
      <c r="KKF1" s="40"/>
      <c r="KKG1" s="40"/>
      <c r="KKH1" s="40"/>
      <c r="KKI1" s="40"/>
      <c r="KKJ1" s="40"/>
      <c r="KKK1" s="40"/>
      <c r="KKL1" s="40"/>
      <c r="KKM1" s="40"/>
      <c r="KKN1" s="40"/>
      <c r="KKO1" s="40"/>
      <c r="KKP1" s="40"/>
      <c r="KKQ1" s="40"/>
      <c r="KKR1" s="40"/>
      <c r="KKS1" s="40"/>
      <c r="KKT1" s="40"/>
      <c r="KKU1" s="40"/>
      <c r="KKV1" s="40"/>
      <c r="KKW1" s="40"/>
      <c r="KKX1" s="40"/>
      <c r="KKY1" s="40"/>
      <c r="KKZ1" s="40"/>
      <c r="KLA1" s="40"/>
      <c r="KLB1" s="40"/>
      <c r="KLC1" s="40"/>
      <c r="KLD1" s="40"/>
      <c r="KLE1" s="40"/>
      <c r="KLF1" s="40"/>
      <c r="KLG1" s="40"/>
      <c r="KLH1" s="40"/>
      <c r="KLI1" s="40"/>
      <c r="KLJ1" s="40"/>
      <c r="KLK1" s="40"/>
      <c r="KLL1" s="40"/>
      <c r="KLM1" s="40"/>
      <c r="KLN1" s="40"/>
      <c r="KLO1" s="40"/>
      <c r="KLP1" s="40"/>
      <c r="KLQ1" s="40"/>
      <c r="KLR1" s="40"/>
      <c r="KLS1" s="40"/>
      <c r="KLT1" s="40"/>
      <c r="KLU1" s="40"/>
      <c r="KLV1" s="40"/>
      <c r="KLW1" s="40"/>
      <c r="KLX1" s="40"/>
      <c r="KLY1" s="40"/>
      <c r="KLZ1" s="40"/>
      <c r="KMA1" s="40"/>
      <c r="KMB1" s="40"/>
      <c r="KMC1" s="40"/>
      <c r="KMD1" s="40"/>
      <c r="KME1" s="40"/>
      <c r="KMF1" s="40"/>
      <c r="KMG1" s="40"/>
      <c r="KMH1" s="40"/>
      <c r="KMI1" s="40"/>
      <c r="KMJ1" s="40"/>
      <c r="KMK1" s="40"/>
      <c r="KML1" s="40"/>
      <c r="KMM1" s="40"/>
      <c r="KMN1" s="40"/>
      <c r="KMO1" s="40"/>
      <c r="KMP1" s="40"/>
      <c r="KMQ1" s="40"/>
      <c r="KMR1" s="40"/>
      <c r="KMS1" s="40"/>
      <c r="KMT1" s="40"/>
      <c r="KMU1" s="40"/>
      <c r="KMV1" s="40"/>
      <c r="KMW1" s="40"/>
      <c r="KMX1" s="40"/>
      <c r="KMY1" s="40"/>
      <c r="KMZ1" s="40"/>
      <c r="KNA1" s="40"/>
      <c r="KNB1" s="40"/>
      <c r="KNC1" s="40"/>
      <c r="KND1" s="40"/>
      <c r="KNE1" s="40"/>
      <c r="KNF1" s="40"/>
      <c r="KNG1" s="40"/>
      <c r="KNH1" s="40"/>
      <c r="KNI1" s="40"/>
      <c r="KNJ1" s="40"/>
      <c r="KNK1" s="40"/>
      <c r="KNL1" s="40"/>
      <c r="KNM1" s="40"/>
      <c r="KNN1" s="40"/>
      <c r="KNO1" s="40"/>
      <c r="KNP1" s="40"/>
      <c r="KNQ1" s="40"/>
      <c r="KNR1" s="40"/>
      <c r="KNS1" s="40"/>
      <c r="KNT1" s="40"/>
      <c r="KNU1" s="40"/>
      <c r="KNV1" s="40"/>
      <c r="KNW1" s="40"/>
      <c r="KNX1" s="40"/>
      <c r="KNY1" s="40"/>
      <c r="KNZ1" s="40"/>
      <c r="KOA1" s="40"/>
      <c r="KOB1" s="40"/>
      <c r="KOC1" s="40"/>
      <c r="KOD1" s="40"/>
      <c r="KOE1" s="40"/>
      <c r="KOF1" s="40"/>
      <c r="KOG1" s="40"/>
      <c r="KOH1" s="40"/>
      <c r="KOI1" s="40"/>
      <c r="KOJ1" s="40"/>
      <c r="KOK1" s="40"/>
      <c r="KOL1" s="40"/>
      <c r="KOM1" s="40"/>
      <c r="KON1" s="40"/>
      <c r="KOO1" s="40"/>
      <c r="KOP1" s="40"/>
      <c r="KOQ1" s="40"/>
      <c r="KOR1" s="40"/>
      <c r="KOS1" s="40"/>
      <c r="KOT1" s="40"/>
      <c r="KOU1" s="40"/>
      <c r="KOV1" s="40"/>
      <c r="KOW1" s="40"/>
      <c r="KOX1" s="40"/>
      <c r="KOY1" s="40"/>
      <c r="KOZ1" s="40"/>
      <c r="KPA1" s="40"/>
      <c r="KPB1" s="40"/>
      <c r="KPC1" s="40"/>
      <c r="KPD1" s="40"/>
      <c r="KPE1" s="40"/>
      <c r="KPF1" s="40"/>
      <c r="KPG1" s="40"/>
      <c r="KPH1" s="40"/>
      <c r="KPI1" s="40"/>
      <c r="KPJ1" s="40"/>
      <c r="KPK1" s="40"/>
      <c r="KPL1" s="40"/>
      <c r="KPM1" s="40"/>
      <c r="KPN1" s="40"/>
      <c r="KPO1" s="40"/>
      <c r="KPP1" s="40"/>
      <c r="KPQ1" s="40"/>
      <c r="KPR1" s="40"/>
      <c r="KPS1" s="40"/>
      <c r="KPT1" s="40"/>
      <c r="KPU1" s="40"/>
      <c r="KPV1" s="40"/>
      <c r="KPW1" s="40"/>
      <c r="KPX1" s="40"/>
      <c r="KPY1" s="40"/>
      <c r="KPZ1" s="40"/>
      <c r="KQA1" s="40"/>
      <c r="KQB1" s="40"/>
      <c r="KQC1" s="40"/>
      <c r="KQD1" s="40"/>
      <c r="KQE1" s="40"/>
      <c r="KQF1" s="40"/>
      <c r="KQG1" s="40"/>
      <c r="KQH1" s="40"/>
      <c r="KQI1" s="40"/>
      <c r="KQJ1" s="40"/>
      <c r="KQK1" s="40"/>
      <c r="KQL1" s="40"/>
      <c r="KQM1" s="40"/>
      <c r="KQN1" s="40"/>
      <c r="KQO1" s="40"/>
      <c r="KQP1" s="40"/>
      <c r="KQQ1" s="40"/>
      <c r="KQR1" s="40"/>
      <c r="KQS1" s="40"/>
      <c r="KQT1" s="40"/>
      <c r="KQU1" s="40"/>
      <c r="KQV1" s="40"/>
      <c r="KQW1" s="40"/>
      <c r="KQX1" s="40"/>
      <c r="KQY1" s="40"/>
      <c r="KQZ1" s="40"/>
      <c r="KRA1" s="40"/>
      <c r="KRB1" s="40"/>
      <c r="KRC1" s="40"/>
      <c r="KRD1" s="40"/>
      <c r="KRE1" s="40"/>
      <c r="KRF1" s="40"/>
      <c r="KRG1" s="40"/>
      <c r="KRH1" s="40"/>
      <c r="KRI1" s="40"/>
      <c r="KRJ1" s="40"/>
      <c r="KRK1" s="40"/>
      <c r="KRL1" s="40"/>
      <c r="KRM1" s="40"/>
      <c r="KRN1" s="40"/>
      <c r="KRO1" s="40"/>
      <c r="KRP1" s="40"/>
      <c r="KRQ1" s="40"/>
      <c r="KRR1" s="40"/>
      <c r="KRS1" s="40"/>
      <c r="KRT1" s="40"/>
      <c r="KRU1" s="40"/>
      <c r="KRV1" s="40"/>
      <c r="KRW1" s="40"/>
      <c r="KRX1" s="40"/>
      <c r="KRY1" s="40"/>
      <c r="KRZ1" s="40"/>
      <c r="KSA1" s="40"/>
      <c r="KSB1" s="40"/>
      <c r="KSC1" s="40"/>
      <c r="KSD1" s="40"/>
      <c r="KSE1" s="40"/>
      <c r="KSF1" s="40"/>
      <c r="KSG1" s="40"/>
      <c r="KSH1" s="40"/>
      <c r="KSI1" s="40"/>
      <c r="KSJ1" s="40"/>
      <c r="KSK1" s="40"/>
      <c r="KSL1" s="40"/>
      <c r="KSM1" s="40"/>
      <c r="KSN1" s="40"/>
      <c r="KSO1" s="40"/>
      <c r="KSP1" s="40"/>
      <c r="KSQ1" s="40"/>
      <c r="KSR1" s="40"/>
      <c r="KSS1" s="40"/>
      <c r="KST1" s="40"/>
      <c r="KSU1" s="40"/>
      <c r="KSV1" s="40"/>
      <c r="KSW1" s="40"/>
      <c r="KSX1" s="40"/>
      <c r="KSY1" s="40"/>
      <c r="KSZ1" s="40"/>
      <c r="KTA1" s="40"/>
      <c r="KTB1" s="40"/>
      <c r="KTC1" s="40"/>
      <c r="KTD1" s="40"/>
      <c r="KTE1" s="40"/>
      <c r="KTF1" s="40"/>
      <c r="KTG1" s="40"/>
      <c r="KTH1" s="40"/>
      <c r="KTI1" s="40"/>
      <c r="KTJ1" s="40"/>
      <c r="KTK1" s="40"/>
      <c r="KTL1" s="40"/>
      <c r="KTM1" s="40"/>
      <c r="KTN1" s="40"/>
      <c r="KTO1" s="40"/>
      <c r="KTP1" s="40"/>
      <c r="KTQ1" s="40"/>
      <c r="KTR1" s="40"/>
      <c r="KTS1" s="40"/>
      <c r="KTT1" s="40"/>
      <c r="KTU1" s="40"/>
      <c r="KTV1" s="40"/>
      <c r="KTW1" s="40"/>
      <c r="KTX1" s="40"/>
      <c r="KTY1" s="40"/>
      <c r="KTZ1" s="40"/>
      <c r="KUA1" s="40"/>
      <c r="KUB1" s="40"/>
      <c r="KUC1" s="40"/>
      <c r="KUD1" s="40"/>
      <c r="KUE1" s="40"/>
      <c r="KUF1" s="40"/>
      <c r="KUG1" s="40"/>
      <c r="KUH1" s="40"/>
      <c r="KUI1" s="40"/>
      <c r="KUJ1" s="40"/>
      <c r="KUK1" s="40"/>
      <c r="KUL1" s="40"/>
      <c r="KUM1" s="40"/>
      <c r="KUN1" s="40"/>
      <c r="KUO1" s="40"/>
      <c r="KUP1" s="40"/>
      <c r="KUQ1" s="40"/>
      <c r="KUR1" s="40"/>
      <c r="KUS1" s="40"/>
      <c r="KUT1" s="40"/>
      <c r="KUU1" s="40"/>
      <c r="KUV1" s="40"/>
      <c r="KUW1" s="40"/>
      <c r="KUX1" s="40"/>
      <c r="KUY1" s="40"/>
      <c r="KUZ1" s="40"/>
      <c r="KVA1" s="40"/>
      <c r="KVB1" s="40"/>
      <c r="KVC1" s="40"/>
      <c r="KVD1" s="40"/>
      <c r="KVE1" s="40"/>
      <c r="KVF1" s="40"/>
      <c r="KVG1" s="40"/>
      <c r="KVH1" s="40"/>
      <c r="KVI1" s="40"/>
      <c r="KVJ1" s="40"/>
      <c r="KVK1" s="40"/>
      <c r="KVL1" s="40"/>
      <c r="KVM1" s="40"/>
      <c r="KVN1" s="40"/>
      <c r="KVO1" s="40"/>
      <c r="KVP1" s="40"/>
      <c r="KVQ1" s="40"/>
      <c r="KVR1" s="40"/>
      <c r="KVS1" s="40"/>
      <c r="KVT1" s="40"/>
      <c r="KVU1" s="40"/>
      <c r="KVV1" s="40"/>
      <c r="KVW1" s="40"/>
      <c r="KVX1" s="40"/>
      <c r="KVY1" s="40"/>
      <c r="KVZ1" s="40"/>
      <c r="KWA1" s="40"/>
      <c r="KWB1" s="40"/>
      <c r="KWC1" s="40"/>
      <c r="KWD1" s="40"/>
      <c r="KWE1" s="40"/>
      <c r="KWF1" s="40"/>
      <c r="KWG1" s="40"/>
      <c r="KWH1" s="40"/>
      <c r="KWI1" s="40"/>
      <c r="KWJ1" s="40"/>
      <c r="KWK1" s="40"/>
      <c r="KWL1" s="40"/>
      <c r="KWM1" s="40"/>
      <c r="KWN1" s="40"/>
      <c r="KWO1" s="40"/>
      <c r="KWP1" s="40"/>
      <c r="KWQ1" s="40"/>
      <c r="KWR1" s="40"/>
      <c r="KWS1" s="40"/>
      <c r="KWT1" s="40"/>
      <c r="KWU1" s="40"/>
      <c r="KWV1" s="40"/>
      <c r="KWW1" s="40"/>
      <c r="KWX1" s="40"/>
      <c r="KWY1" s="40"/>
      <c r="KWZ1" s="40"/>
      <c r="KXA1" s="40"/>
      <c r="KXB1" s="40"/>
      <c r="KXC1" s="40"/>
      <c r="KXD1" s="40"/>
      <c r="KXE1" s="40"/>
      <c r="KXF1" s="40"/>
      <c r="KXG1" s="40"/>
      <c r="KXH1" s="40"/>
      <c r="KXI1" s="40"/>
      <c r="KXJ1" s="40"/>
      <c r="KXK1" s="40"/>
      <c r="KXL1" s="40"/>
      <c r="KXM1" s="40"/>
      <c r="KXN1" s="40"/>
      <c r="KXO1" s="40"/>
      <c r="KXP1" s="40"/>
      <c r="KXQ1" s="40"/>
      <c r="KXR1" s="40"/>
      <c r="KXS1" s="40"/>
      <c r="KXT1" s="40"/>
      <c r="KXU1" s="40"/>
      <c r="KXV1" s="40"/>
      <c r="KXW1" s="40"/>
      <c r="KXX1" s="40"/>
      <c r="KXY1" s="40"/>
      <c r="KXZ1" s="40"/>
      <c r="KYA1" s="40"/>
      <c r="KYB1" s="40"/>
      <c r="KYC1" s="40"/>
      <c r="KYD1" s="40"/>
      <c r="KYE1" s="40"/>
      <c r="KYF1" s="40"/>
      <c r="KYG1" s="40"/>
      <c r="KYH1" s="40"/>
      <c r="KYI1" s="40"/>
      <c r="KYJ1" s="40"/>
      <c r="KYK1" s="40"/>
      <c r="KYL1" s="40"/>
      <c r="KYM1" s="40"/>
      <c r="KYN1" s="40"/>
      <c r="KYO1" s="40"/>
      <c r="KYP1" s="40"/>
      <c r="KYQ1" s="40"/>
      <c r="KYR1" s="40"/>
      <c r="KYS1" s="40"/>
      <c r="KYT1" s="40"/>
      <c r="KYU1" s="40"/>
      <c r="KYV1" s="40"/>
      <c r="KYW1" s="40"/>
      <c r="KYX1" s="40"/>
      <c r="KYY1" s="40"/>
      <c r="KYZ1" s="40"/>
      <c r="KZA1" s="40"/>
      <c r="KZB1" s="40"/>
      <c r="KZC1" s="40"/>
      <c r="KZD1" s="40"/>
      <c r="KZE1" s="40"/>
      <c r="KZF1" s="40"/>
      <c r="KZG1" s="40"/>
      <c r="KZH1" s="40"/>
      <c r="KZI1" s="40"/>
      <c r="KZJ1" s="40"/>
      <c r="KZK1" s="40"/>
      <c r="KZL1" s="40"/>
      <c r="KZM1" s="40"/>
      <c r="KZN1" s="40"/>
      <c r="KZO1" s="40"/>
      <c r="KZP1" s="40"/>
      <c r="KZQ1" s="40"/>
      <c r="KZR1" s="40"/>
      <c r="KZS1" s="40"/>
      <c r="KZT1" s="40"/>
      <c r="KZU1" s="40"/>
      <c r="KZV1" s="40"/>
      <c r="KZW1" s="40"/>
      <c r="KZX1" s="40"/>
      <c r="KZY1" s="40"/>
      <c r="KZZ1" s="40"/>
      <c r="LAA1" s="40"/>
      <c r="LAB1" s="40"/>
      <c r="LAC1" s="40"/>
      <c r="LAD1" s="40"/>
      <c r="LAE1" s="40"/>
      <c r="LAF1" s="40"/>
      <c r="LAG1" s="40"/>
      <c r="LAH1" s="40"/>
      <c r="LAI1" s="40"/>
      <c r="LAJ1" s="40"/>
      <c r="LAK1" s="40"/>
      <c r="LAL1" s="40"/>
      <c r="LAM1" s="40"/>
      <c r="LAN1" s="40"/>
      <c r="LAO1" s="40"/>
      <c r="LAP1" s="40"/>
      <c r="LAQ1" s="40"/>
      <c r="LAR1" s="40"/>
      <c r="LAS1" s="40"/>
      <c r="LAT1" s="40"/>
      <c r="LAU1" s="40"/>
      <c r="LAV1" s="40"/>
      <c r="LAW1" s="40"/>
      <c r="LAX1" s="40"/>
      <c r="LAY1" s="40"/>
      <c r="LAZ1" s="40"/>
      <c r="LBA1" s="40"/>
      <c r="LBB1" s="40"/>
      <c r="LBC1" s="40"/>
      <c r="LBD1" s="40"/>
      <c r="LBE1" s="40"/>
      <c r="LBF1" s="40"/>
      <c r="LBG1" s="40"/>
      <c r="LBH1" s="40"/>
      <c r="LBI1" s="40"/>
      <c r="LBJ1" s="40"/>
      <c r="LBK1" s="40"/>
      <c r="LBL1" s="40"/>
      <c r="LBM1" s="40"/>
      <c r="LBN1" s="40"/>
      <c r="LBO1" s="40"/>
      <c r="LBP1" s="40"/>
      <c r="LBQ1" s="40"/>
      <c r="LBR1" s="40"/>
      <c r="LBS1" s="40"/>
      <c r="LBT1" s="40"/>
      <c r="LBU1" s="40"/>
      <c r="LBV1" s="40"/>
      <c r="LBW1" s="40"/>
      <c r="LBX1" s="40"/>
      <c r="LBY1" s="40"/>
      <c r="LBZ1" s="40"/>
      <c r="LCA1" s="40"/>
      <c r="LCB1" s="40"/>
      <c r="LCC1" s="40"/>
      <c r="LCD1" s="40"/>
      <c r="LCE1" s="40"/>
      <c r="LCF1" s="40"/>
      <c r="LCG1" s="40"/>
      <c r="LCH1" s="40"/>
      <c r="LCI1" s="40"/>
      <c r="LCJ1" s="40"/>
      <c r="LCK1" s="40"/>
      <c r="LCL1" s="40"/>
      <c r="LCM1" s="40"/>
      <c r="LCN1" s="40"/>
      <c r="LCO1" s="40"/>
      <c r="LCP1" s="40"/>
      <c r="LCQ1" s="40"/>
      <c r="LCR1" s="40"/>
      <c r="LCS1" s="40"/>
      <c r="LCT1" s="40"/>
      <c r="LCU1" s="40"/>
      <c r="LCV1" s="40"/>
      <c r="LCW1" s="40"/>
      <c r="LCX1" s="40"/>
      <c r="LCY1" s="40"/>
      <c r="LCZ1" s="40"/>
      <c r="LDA1" s="40"/>
      <c r="LDB1" s="40"/>
      <c r="LDC1" s="40"/>
      <c r="LDD1" s="40"/>
      <c r="LDE1" s="40"/>
      <c r="LDF1" s="40"/>
      <c r="LDG1" s="40"/>
      <c r="LDH1" s="40"/>
      <c r="LDI1" s="40"/>
      <c r="LDJ1" s="40"/>
      <c r="LDK1" s="40"/>
      <c r="LDL1" s="40"/>
      <c r="LDM1" s="40"/>
      <c r="LDN1" s="40"/>
      <c r="LDO1" s="40"/>
      <c r="LDP1" s="40"/>
      <c r="LDQ1" s="40"/>
      <c r="LDR1" s="40"/>
      <c r="LDS1" s="40"/>
      <c r="LDT1" s="40"/>
      <c r="LDU1" s="40"/>
      <c r="LDV1" s="40"/>
      <c r="LDW1" s="40"/>
      <c r="LDX1" s="40"/>
      <c r="LDY1" s="40"/>
      <c r="LDZ1" s="40"/>
      <c r="LEA1" s="40"/>
      <c r="LEB1" s="40"/>
      <c r="LEC1" s="40"/>
      <c r="LED1" s="40"/>
      <c r="LEE1" s="40"/>
      <c r="LEF1" s="40"/>
      <c r="LEG1" s="40"/>
      <c r="LEH1" s="40"/>
      <c r="LEI1" s="40"/>
      <c r="LEJ1" s="40"/>
      <c r="LEK1" s="40"/>
      <c r="LEL1" s="40"/>
      <c r="LEM1" s="40"/>
      <c r="LEN1" s="40"/>
      <c r="LEO1" s="40"/>
      <c r="LEP1" s="40"/>
      <c r="LEQ1" s="40"/>
      <c r="LER1" s="40"/>
      <c r="LES1" s="40"/>
      <c r="LET1" s="40"/>
      <c r="LEU1" s="40"/>
      <c r="LEV1" s="40"/>
      <c r="LEW1" s="40"/>
      <c r="LEX1" s="40"/>
      <c r="LEY1" s="40"/>
      <c r="LEZ1" s="40"/>
      <c r="LFA1" s="40"/>
      <c r="LFB1" s="40"/>
      <c r="LFC1" s="40"/>
      <c r="LFD1" s="40"/>
      <c r="LFE1" s="40"/>
      <c r="LFF1" s="40"/>
      <c r="LFG1" s="40"/>
      <c r="LFH1" s="40"/>
      <c r="LFI1" s="40"/>
      <c r="LFJ1" s="40"/>
      <c r="LFK1" s="40"/>
      <c r="LFL1" s="40"/>
      <c r="LFM1" s="40"/>
      <c r="LFN1" s="40"/>
      <c r="LFO1" s="40"/>
      <c r="LFP1" s="40"/>
      <c r="LFQ1" s="40"/>
      <c r="LFR1" s="40"/>
      <c r="LFS1" s="40"/>
      <c r="LFT1" s="40"/>
      <c r="LFU1" s="40"/>
      <c r="LFV1" s="40"/>
      <c r="LFW1" s="40"/>
      <c r="LFX1" s="40"/>
      <c r="LFY1" s="40"/>
      <c r="LFZ1" s="40"/>
      <c r="LGA1" s="40"/>
      <c r="LGB1" s="40"/>
      <c r="LGC1" s="40"/>
      <c r="LGD1" s="40"/>
      <c r="LGE1" s="40"/>
      <c r="LGF1" s="40"/>
      <c r="LGG1" s="40"/>
      <c r="LGH1" s="40"/>
      <c r="LGI1" s="40"/>
      <c r="LGJ1" s="40"/>
      <c r="LGK1" s="40"/>
      <c r="LGL1" s="40"/>
      <c r="LGM1" s="40"/>
      <c r="LGN1" s="40"/>
      <c r="LGO1" s="40"/>
      <c r="LGP1" s="40"/>
      <c r="LGQ1" s="40"/>
      <c r="LGR1" s="40"/>
      <c r="LGS1" s="40"/>
      <c r="LGT1" s="40"/>
      <c r="LGU1" s="40"/>
      <c r="LGV1" s="40"/>
      <c r="LGW1" s="40"/>
      <c r="LGX1" s="40"/>
      <c r="LGY1" s="40"/>
      <c r="LGZ1" s="40"/>
      <c r="LHA1" s="40"/>
      <c r="LHB1" s="40"/>
      <c r="LHC1" s="40"/>
      <c r="LHD1" s="40"/>
      <c r="LHE1" s="40"/>
      <c r="LHF1" s="40"/>
      <c r="LHG1" s="40"/>
      <c r="LHH1" s="40"/>
      <c r="LHI1" s="40"/>
      <c r="LHJ1" s="40"/>
      <c r="LHK1" s="40"/>
      <c r="LHL1" s="40"/>
      <c r="LHM1" s="40"/>
      <c r="LHN1" s="40"/>
      <c r="LHO1" s="40"/>
      <c r="LHP1" s="40"/>
      <c r="LHQ1" s="40"/>
      <c r="LHR1" s="40"/>
      <c r="LHS1" s="40"/>
      <c r="LHT1" s="40"/>
      <c r="LHU1" s="40"/>
      <c r="LHV1" s="40"/>
      <c r="LHW1" s="40"/>
      <c r="LHX1" s="40"/>
      <c r="LHY1" s="40"/>
      <c r="LHZ1" s="40"/>
      <c r="LIA1" s="40"/>
      <c r="LIB1" s="40"/>
      <c r="LIC1" s="40"/>
      <c r="LID1" s="40"/>
      <c r="LIE1" s="40"/>
      <c r="LIF1" s="40"/>
      <c r="LIG1" s="40"/>
      <c r="LIH1" s="40"/>
      <c r="LII1" s="40"/>
      <c r="LIJ1" s="40"/>
      <c r="LIK1" s="40"/>
      <c r="LIL1" s="40"/>
      <c r="LIM1" s="40"/>
      <c r="LIN1" s="40"/>
      <c r="LIO1" s="40"/>
      <c r="LIP1" s="40"/>
      <c r="LIQ1" s="40"/>
      <c r="LIR1" s="40"/>
      <c r="LIS1" s="40"/>
      <c r="LIT1" s="40"/>
      <c r="LIU1" s="40"/>
      <c r="LIV1" s="40"/>
      <c r="LIW1" s="40"/>
      <c r="LIX1" s="40"/>
      <c r="LIY1" s="40"/>
      <c r="LIZ1" s="40"/>
      <c r="LJA1" s="40"/>
      <c r="LJB1" s="40"/>
      <c r="LJC1" s="40"/>
      <c r="LJD1" s="40"/>
      <c r="LJE1" s="40"/>
      <c r="LJF1" s="40"/>
      <c r="LJG1" s="40"/>
      <c r="LJH1" s="40"/>
      <c r="LJI1" s="40"/>
      <c r="LJJ1" s="40"/>
      <c r="LJK1" s="40"/>
      <c r="LJL1" s="40"/>
      <c r="LJM1" s="40"/>
      <c r="LJN1" s="40"/>
      <c r="LJO1" s="40"/>
      <c r="LJP1" s="40"/>
      <c r="LJQ1" s="40"/>
      <c r="LJR1" s="40"/>
      <c r="LJS1" s="40"/>
      <c r="LJT1" s="40"/>
      <c r="LJU1" s="40"/>
      <c r="LJV1" s="40"/>
      <c r="LJW1" s="40"/>
      <c r="LJX1" s="40"/>
      <c r="LJY1" s="40"/>
      <c r="LJZ1" s="40"/>
      <c r="LKA1" s="40"/>
      <c r="LKB1" s="40"/>
      <c r="LKC1" s="40"/>
      <c r="LKD1" s="40"/>
      <c r="LKE1" s="40"/>
      <c r="LKF1" s="40"/>
      <c r="LKG1" s="40"/>
      <c r="LKH1" s="40"/>
      <c r="LKI1" s="40"/>
      <c r="LKJ1" s="40"/>
      <c r="LKK1" s="40"/>
      <c r="LKL1" s="40"/>
      <c r="LKM1" s="40"/>
      <c r="LKN1" s="40"/>
      <c r="LKO1" s="40"/>
      <c r="LKP1" s="40"/>
      <c r="LKQ1" s="40"/>
      <c r="LKR1" s="40"/>
      <c r="LKS1" s="40"/>
      <c r="LKT1" s="40"/>
      <c r="LKU1" s="40"/>
      <c r="LKV1" s="40"/>
      <c r="LKW1" s="40"/>
      <c r="LKX1" s="40"/>
      <c r="LKY1" s="40"/>
      <c r="LKZ1" s="40"/>
      <c r="LLA1" s="40"/>
      <c r="LLB1" s="40"/>
      <c r="LLC1" s="40"/>
      <c r="LLD1" s="40"/>
      <c r="LLE1" s="40"/>
      <c r="LLF1" s="40"/>
      <c r="LLG1" s="40"/>
      <c r="LLH1" s="40"/>
      <c r="LLI1" s="40"/>
      <c r="LLJ1" s="40"/>
      <c r="LLK1" s="40"/>
      <c r="LLL1" s="40"/>
      <c r="LLM1" s="40"/>
      <c r="LLN1" s="40"/>
      <c r="LLO1" s="40"/>
      <c r="LLP1" s="40"/>
      <c r="LLQ1" s="40"/>
      <c r="LLR1" s="40"/>
      <c r="LLS1" s="40"/>
      <c r="LLT1" s="40"/>
      <c r="LLU1" s="40"/>
      <c r="LLV1" s="40"/>
      <c r="LLW1" s="40"/>
      <c r="LLX1" s="40"/>
      <c r="LLY1" s="40"/>
      <c r="LLZ1" s="40"/>
      <c r="LMA1" s="40"/>
      <c r="LMB1" s="40"/>
      <c r="LMC1" s="40"/>
      <c r="LMD1" s="40"/>
      <c r="LME1" s="40"/>
      <c r="LMF1" s="40"/>
      <c r="LMG1" s="40"/>
      <c r="LMH1" s="40"/>
      <c r="LMI1" s="40"/>
      <c r="LMJ1" s="40"/>
      <c r="LMK1" s="40"/>
      <c r="LML1" s="40"/>
      <c r="LMM1" s="40"/>
      <c r="LMN1" s="40"/>
      <c r="LMO1" s="40"/>
      <c r="LMP1" s="40"/>
      <c r="LMQ1" s="40"/>
      <c r="LMR1" s="40"/>
      <c r="LMS1" s="40"/>
      <c r="LMT1" s="40"/>
      <c r="LMU1" s="40"/>
      <c r="LMV1" s="40"/>
      <c r="LMW1" s="40"/>
      <c r="LMX1" s="40"/>
      <c r="LMY1" s="40"/>
      <c r="LMZ1" s="40"/>
      <c r="LNA1" s="40"/>
      <c r="LNB1" s="40"/>
      <c r="LNC1" s="40"/>
      <c r="LND1" s="40"/>
      <c r="LNE1" s="40"/>
      <c r="LNF1" s="40"/>
      <c r="LNG1" s="40"/>
      <c r="LNH1" s="40"/>
      <c r="LNI1" s="40"/>
      <c r="LNJ1" s="40"/>
      <c r="LNK1" s="40"/>
      <c r="LNL1" s="40"/>
      <c r="LNM1" s="40"/>
      <c r="LNN1" s="40"/>
      <c r="LNO1" s="40"/>
      <c r="LNP1" s="40"/>
      <c r="LNQ1" s="40"/>
      <c r="LNR1" s="40"/>
      <c r="LNS1" s="40"/>
      <c r="LNT1" s="40"/>
      <c r="LNU1" s="40"/>
      <c r="LNV1" s="40"/>
      <c r="LNW1" s="40"/>
      <c r="LNX1" s="40"/>
      <c r="LNY1" s="40"/>
      <c r="LNZ1" s="40"/>
      <c r="LOA1" s="40"/>
      <c r="LOB1" s="40"/>
      <c r="LOC1" s="40"/>
      <c r="LOD1" s="40"/>
      <c r="LOE1" s="40"/>
      <c r="LOF1" s="40"/>
      <c r="LOG1" s="40"/>
      <c r="LOH1" s="40"/>
      <c r="LOI1" s="40"/>
      <c r="LOJ1" s="40"/>
      <c r="LOK1" s="40"/>
      <c r="LOL1" s="40"/>
      <c r="LOM1" s="40"/>
      <c r="LON1" s="40"/>
      <c r="LOO1" s="40"/>
      <c r="LOP1" s="40"/>
      <c r="LOQ1" s="40"/>
      <c r="LOR1" s="40"/>
      <c r="LOS1" s="40"/>
      <c r="LOT1" s="40"/>
      <c r="LOU1" s="40"/>
      <c r="LOV1" s="40"/>
      <c r="LOW1" s="40"/>
      <c r="LOX1" s="40"/>
      <c r="LOY1" s="40"/>
      <c r="LOZ1" s="40"/>
      <c r="LPA1" s="40"/>
      <c r="LPB1" s="40"/>
      <c r="LPC1" s="40"/>
      <c r="LPD1" s="40"/>
      <c r="LPE1" s="40"/>
      <c r="LPF1" s="40"/>
      <c r="LPG1" s="40"/>
      <c r="LPH1" s="40"/>
      <c r="LPI1" s="40"/>
      <c r="LPJ1" s="40"/>
      <c r="LPK1" s="40"/>
      <c r="LPL1" s="40"/>
      <c r="LPM1" s="40"/>
      <c r="LPN1" s="40"/>
      <c r="LPO1" s="40"/>
      <c r="LPP1" s="40"/>
      <c r="LPQ1" s="40"/>
      <c r="LPR1" s="40"/>
      <c r="LPS1" s="40"/>
      <c r="LPT1" s="40"/>
      <c r="LPU1" s="40"/>
      <c r="LPV1" s="40"/>
      <c r="LPW1" s="40"/>
      <c r="LPX1" s="40"/>
      <c r="LPY1" s="40"/>
      <c r="LPZ1" s="40"/>
      <c r="LQA1" s="40"/>
      <c r="LQB1" s="40"/>
      <c r="LQC1" s="40"/>
      <c r="LQD1" s="40"/>
      <c r="LQE1" s="40"/>
      <c r="LQF1" s="40"/>
      <c r="LQG1" s="40"/>
      <c r="LQH1" s="40"/>
      <c r="LQI1" s="40"/>
      <c r="LQJ1" s="40"/>
      <c r="LQK1" s="40"/>
      <c r="LQL1" s="40"/>
      <c r="LQM1" s="40"/>
      <c r="LQN1" s="40"/>
      <c r="LQO1" s="40"/>
      <c r="LQP1" s="40"/>
      <c r="LQQ1" s="40"/>
      <c r="LQR1" s="40"/>
      <c r="LQS1" s="40"/>
      <c r="LQT1" s="40"/>
      <c r="LQU1" s="40"/>
      <c r="LQV1" s="40"/>
      <c r="LQW1" s="40"/>
      <c r="LQX1" s="40"/>
      <c r="LQY1" s="40"/>
      <c r="LQZ1" s="40"/>
      <c r="LRA1" s="40"/>
      <c r="LRB1" s="40"/>
      <c r="LRC1" s="40"/>
      <c r="LRD1" s="40"/>
      <c r="LRE1" s="40"/>
      <c r="LRF1" s="40"/>
      <c r="LRG1" s="40"/>
      <c r="LRH1" s="40"/>
      <c r="LRI1" s="40"/>
      <c r="LRJ1" s="40"/>
      <c r="LRK1" s="40"/>
      <c r="LRL1" s="40"/>
      <c r="LRM1" s="40"/>
      <c r="LRN1" s="40"/>
      <c r="LRO1" s="40"/>
      <c r="LRP1" s="40"/>
      <c r="LRQ1" s="40"/>
      <c r="LRR1" s="40"/>
      <c r="LRS1" s="40"/>
      <c r="LRT1" s="40"/>
      <c r="LRU1" s="40"/>
      <c r="LRV1" s="40"/>
      <c r="LRW1" s="40"/>
      <c r="LRX1" s="40"/>
      <c r="LRY1" s="40"/>
      <c r="LRZ1" s="40"/>
      <c r="LSA1" s="40"/>
      <c r="LSB1" s="40"/>
      <c r="LSC1" s="40"/>
      <c r="LSD1" s="40"/>
      <c r="LSE1" s="40"/>
      <c r="LSF1" s="40"/>
      <c r="LSG1" s="40"/>
      <c r="LSH1" s="40"/>
      <c r="LSI1" s="40"/>
      <c r="LSJ1" s="40"/>
      <c r="LSK1" s="40"/>
      <c r="LSL1" s="40"/>
      <c r="LSM1" s="40"/>
      <c r="LSN1" s="40"/>
      <c r="LSO1" s="40"/>
      <c r="LSP1" s="40"/>
      <c r="LSQ1" s="40"/>
      <c r="LSR1" s="40"/>
      <c r="LSS1" s="40"/>
      <c r="LST1" s="40"/>
      <c r="LSU1" s="40"/>
      <c r="LSV1" s="40"/>
      <c r="LSW1" s="40"/>
      <c r="LSX1" s="40"/>
      <c r="LSY1" s="40"/>
      <c r="LSZ1" s="40"/>
      <c r="LTA1" s="40"/>
      <c r="LTB1" s="40"/>
      <c r="LTC1" s="40"/>
      <c r="LTD1" s="40"/>
      <c r="LTE1" s="40"/>
      <c r="LTF1" s="40"/>
      <c r="LTG1" s="40"/>
      <c r="LTH1" s="40"/>
      <c r="LTI1" s="40"/>
      <c r="LTJ1" s="40"/>
      <c r="LTK1" s="40"/>
      <c r="LTL1" s="40"/>
      <c r="LTM1" s="40"/>
      <c r="LTN1" s="40"/>
      <c r="LTO1" s="40"/>
      <c r="LTP1" s="40"/>
      <c r="LTQ1" s="40"/>
      <c r="LTR1" s="40"/>
      <c r="LTS1" s="40"/>
      <c r="LTT1" s="40"/>
      <c r="LTU1" s="40"/>
      <c r="LTV1" s="40"/>
      <c r="LTW1" s="40"/>
      <c r="LTX1" s="40"/>
      <c r="LTY1" s="40"/>
      <c r="LTZ1" s="40"/>
      <c r="LUA1" s="40"/>
      <c r="LUB1" s="40"/>
      <c r="LUC1" s="40"/>
      <c r="LUD1" s="40"/>
      <c r="LUE1" s="40"/>
      <c r="LUF1" s="40"/>
      <c r="LUG1" s="40"/>
      <c r="LUH1" s="40"/>
      <c r="LUI1" s="40"/>
      <c r="LUJ1" s="40"/>
      <c r="LUK1" s="40"/>
      <c r="LUL1" s="40"/>
      <c r="LUM1" s="40"/>
      <c r="LUN1" s="40"/>
      <c r="LUO1" s="40"/>
      <c r="LUP1" s="40"/>
      <c r="LUQ1" s="40"/>
      <c r="LUR1" s="40"/>
      <c r="LUS1" s="40"/>
      <c r="LUT1" s="40"/>
      <c r="LUU1" s="40"/>
      <c r="LUV1" s="40"/>
      <c r="LUW1" s="40"/>
      <c r="LUX1" s="40"/>
      <c r="LUY1" s="40"/>
      <c r="LUZ1" s="40"/>
      <c r="LVA1" s="40"/>
      <c r="LVB1" s="40"/>
      <c r="LVC1" s="40"/>
      <c r="LVD1" s="40"/>
      <c r="LVE1" s="40"/>
      <c r="LVF1" s="40"/>
      <c r="LVG1" s="40"/>
      <c r="LVH1" s="40"/>
      <c r="LVI1" s="40"/>
      <c r="LVJ1" s="40"/>
      <c r="LVK1" s="40"/>
      <c r="LVL1" s="40"/>
      <c r="LVM1" s="40"/>
      <c r="LVN1" s="40"/>
      <c r="LVO1" s="40"/>
      <c r="LVP1" s="40"/>
      <c r="LVQ1" s="40"/>
      <c r="LVR1" s="40"/>
      <c r="LVS1" s="40"/>
      <c r="LVT1" s="40"/>
      <c r="LVU1" s="40"/>
      <c r="LVV1" s="40"/>
      <c r="LVW1" s="40"/>
      <c r="LVX1" s="40"/>
      <c r="LVY1" s="40"/>
      <c r="LVZ1" s="40"/>
      <c r="LWA1" s="40"/>
      <c r="LWB1" s="40"/>
      <c r="LWC1" s="40"/>
      <c r="LWD1" s="40"/>
      <c r="LWE1" s="40"/>
      <c r="LWF1" s="40"/>
      <c r="LWG1" s="40"/>
      <c r="LWH1" s="40"/>
      <c r="LWI1" s="40"/>
      <c r="LWJ1" s="40"/>
      <c r="LWK1" s="40"/>
      <c r="LWL1" s="40"/>
      <c r="LWM1" s="40"/>
      <c r="LWN1" s="40"/>
      <c r="LWO1" s="40"/>
      <c r="LWP1" s="40"/>
      <c r="LWQ1" s="40"/>
      <c r="LWR1" s="40"/>
      <c r="LWS1" s="40"/>
      <c r="LWT1" s="40"/>
      <c r="LWU1" s="40"/>
      <c r="LWV1" s="40"/>
      <c r="LWW1" s="40"/>
      <c r="LWX1" s="40"/>
      <c r="LWY1" s="40"/>
      <c r="LWZ1" s="40"/>
      <c r="LXA1" s="40"/>
      <c r="LXB1" s="40"/>
      <c r="LXC1" s="40"/>
      <c r="LXD1" s="40"/>
      <c r="LXE1" s="40"/>
      <c r="LXF1" s="40"/>
      <c r="LXG1" s="40"/>
      <c r="LXH1" s="40"/>
      <c r="LXI1" s="40"/>
      <c r="LXJ1" s="40"/>
      <c r="LXK1" s="40"/>
      <c r="LXL1" s="40"/>
      <c r="LXM1" s="40"/>
      <c r="LXN1" s="40"/>
      <c r="LXO1" s="40"/>
      <c r="LXP1" s="40"/>
      <c r="LXQ1" s="40"/>
      <c r="LXR1" s="40"/>
      <c r="LXS1" s="40"/>
      <c r="LXT1" s="40"/>
      <c r="LXU1" s="40"/>
      <c r="LXV1" s="40"/>
      <c r="LXW1" s="40"/>
      <c r="LXX1" s="40"/>
      <c r="LXY1" s="40"/>
      <c r="LXZ1" s="40"/>
      <c r="LYA1" s="40"/>
      <c r="LYB1" s="40"/>
      <c r="LYC1" s="40"/>
      <c r="LYD1" s="40"/>
      <c r="LYE1" s="40"/>
      <c r="LYF1" s="40"/>
      <c r="LYG1" s="40"/>
      <c r="LYH1" s="40"/>
      <c r="LYI1" s="40"/>
      <c r="LYJ1" s="40"/>
      <c r="LYK1" s="40"/>
      <c r="LYL1" s="40"/>
      <c r="LYM1" s="40"/>
      <c r="LYN1" s="40"/>
      <c r="LYO1" s="40"/>
      <c r="LYP1" s="40"/>
      <c r="LYQ1" s="40"/>
      <c r="LYR1" s="40"/>
      <c r="LYS1" s="40"/>
      <c r="LYT1" s="40"/>
      <c r="LYU1" s="40"/>
      <c r="LYV1" s="40"/>
      <c r="LYW1" s="40"/>
      <c r="LYX1" s="40"/>
      <c r="LYY1" s="40"/>
      <c r="LYZ1" s="40"/>
      <c r="LZA1" s="40"/>
      <c r="LZB1" s="40"/>
      <c r="LZC1" s="40"/>
      <c r="LZD1" s="40"/>
      <c r="LZE1" s="40"/>
      <c r="LZF1" s="40"/>
      <c r="LZG1" s="40"/>
      <c r="LZH1" s="40"/>
      <c r="LZI1" s="40"/>
      <c r="LZJ1" s="40"/>
      <c r="LZK1" s="40"/>
      <c r="LZL1" s="40"/>
      <c r="LZM1" s="40"/>
      <c r="LZN1" s="40"/>
      <c r="LZO1" s="40"/>
      <c r="LZP1" s="40"/>
      <c r="LZQ1" s="40"/>
      <c r="LZR1" s="40"/>
      <c r="LZS1" s="40"/>
      <c r="LZT1" s="40"/>
      <c r="LZU1" s="40"/>
      <c r="LZV1" s="40"/>
      <c r="LZW1" s="40"/>
      <c r="LZX1" s="40"/>
      <c r="LZY1" s="40"/>
      <c r="LZZ1" s="40"/>
      <c r="MAA1" s="40"/>
      <c r="MAB1" s="40"/>
      <c r="MAC1" s="40"/>
      <c r="MAD1" s="40"/>
      <c r="MAE1" s="40"/>
      <c r="MAF1" s="40"/>
      <c r="MAG1" s="40"/>
      <c r="MAH1" s="40"/>
      <c r="MAI1" s="40"/>
      <c r="MAJ1" s="40"/>
      <c r="MAK1" s="40"/>
      <c r="MAL1" s="40"/>
      <c r="MAM1" s="40"/>
      <c r="MAN1" s="40"/>
      <c r="MAO1" s="40"/>
      <c r="MAP1" s="40"/>
      <c r="MAQ1" s="40"/>
      <c r="MAR1" s="40"/>
      <c r="MAS1" s="40"/>
      <c r="MAT1" s="40"/>
      <c r="MAU1" s="40"/>
      <c r="MAV1" s="40"/>
      <c r="MAW1" s="40"/>
      <c r="MAX1" s="40"/>
      <c r="MAY1" s="40"/>
      <c r="MAZ1" s="40"/>
      <c r="MBA1" s="40"/>
      <c r="MBB1" s="40"/>
      <c r="MBC1" s="40"/>
      <c r="MBD1" s="40"/>
      <c r="MBE1" s="40"/>
      <c r="MBF1" s="40"/>
      <c r="MBG1" s="40"/>
      <c r="MBH1" s="40"/>
      <c r="MBI1" s="40"/>
      <c r="MBJ1" s="40"/>
      <c r="MBK1" s="40"/>
      <c r="MBL1" s="40"/>
      <c r="MBM1" s="40"/>
      <c r="MBN1" s="40"/>
      <c r="MBO1" s="40"/>
      <c r="MBP1" s="40"/>
      <c r="MBQ1" s="40"/>
      <c r="MBR1" s="40"/>
      <c r="MBS1" s="40"/>
      <c r="MBT1" s="40"/>
      <c r="MBU1" s="40"/>
      <c r="MBV1" s="40"/>
      <c r="MBW1" s="40"/>
      <c r="MBX1" s="40"/>
      <c r="MBY1" s="40"/>
      <c r="MBZ1" s="40"/>
      <c r="MCA1" s="40"/>
      <c r="MCB1" s="40"/>
      <c r="MCC1" s="40"/>
      <c r="MCD1" s="40"/>
      <c r="MCE1" s="40"/>
      <c r="MCF1" s="40"/>
      <c r="MCG1" s="40"/>
      <c r="MCH1" s="40"/>
      <c r="MCI1" s="40"/>
      <c r="MCJ1" s="40"/>
      <c r="MCK1" s="40"/>
      <c r="MCL1" s="40"/>
      <c r="MCM1" s="40"/>
      <c r="MCN1" s="40"/>
      <c r="MCO1" s="40"/>
      <c r="MCP1" s="40"/>
      <c r="MCQ1" s="40"/>
      <c r="MCR1" s="40"/>
      <c r="MCS1" s="40"/>
      <c r="MCT1" s="40"/>
      <c r="MCU1" s="40"/>
      <c r="MCV1" s="40"/>
      <c r="MCW1" s="40"/>
      <c r="MCX1" s="40"/>
      <c r="MCY1" s="40"/>
      <c r="MCZ1" s="40"/>
      <c r="MDA1" s="40"/>
      <c r="MDB1" s="40"/>
      <c r="MDC1" s="40"/>
      <c r="MDD1" s="40"/>
      <c r="MDE1" s="40"/>
      <c r="MDF1" s="40"/>
      <c r="MDG1" s="40"/>
      <c r="MDH1" s="40"/>
      <c r="MDI1" s="40"/>
      <c r="MDJ1" s="40"/>
      <c r="MDK1" s="40"/>
      <c r="MDL1" s="40"/>
      <c r="MDM1" s="40"/>
      <c r="MDN1" s="40"/>
      <c r="MDO1" s="40"/>
      <c r="MDP1" s="40"/>
      <c r="MDQ1" s="40"/>
      <c r="MDR1" s="40"/>
      <c r="MDS1" s="40"/>
      <c r="MDT1" s="40"/>
      <c r="MDU1" s="40"/>
      <c r="MDV1" s="40"/>
      <c r="MDW1" s="40"/>
      <c r="MDX1" s="40"/>
      <c r="MDY1" s="40"/>
      <c r="MDZ1" s="40"/>
      <c r="MEA1" s="40"/>
      <c r="MEB1" s="40"/>
      <c r="MEC1" s="40"/>
      <c r="MED1" s="40"/>
      <c r="MEE1" s="40"/>
      <c r="MEF1" s="40"/>
      <c r="MEG1" s="40"/>
      <c r="MEH1" s="40"/>
      <c r="MEI1" s="40"/>
      <c r="MEJ1" s="40"/>
      <c r="MEK1" s="40"/>
      <c r="MEL1" s="40"/>
      <c r="MEM1" s="40"/>
      <c r="MEN1" s="40"/>
      <c r="MEO1" s="40"/>
      <c r="MEP1" s="40"/>
      <c r="MEQ1" s="40"/>
      <c r="MER1" s="40"/>
      <c r="MES1" s="40"/>
      <c r="MET1" s="40"/>
      <c r="MEU1" s="40"/>
      <c r="MEV1" s="40"/>
      <c r="MEW1" s="40"/>
      <c r="MEX1" s="40"/>
      <c r="MEY1" s="40"/>
      <c r="MEZ1" s="40"/>
      <c r="MFA1" s="40"/>
      <c r="MFB1" s="40"/>
      <c r="MFC1" s="40"/>
      <c r="MFD1" s="40"/>
      <c r="MFE1" s="40"/>
      <c r="MFF1" s="40"/>
      <c r="MFG1" s="40"/>
      <c r="MFH1" s="40"/>
      <c r="MFI1" s="40"/>
      <c r="MFJ1" s="40"/>
      <c r="MFK1" s="40"/>
      <c r="MFL1" s="40"/>
      <c r="MFM1" s="40"/>
      <c r="MFN1" s="40"/>
      <c r="MFO1" s="40"/>
      <c r="MFP1" s="40"/>
      <c r="MFQ1" s="40"/>
      <c r="MFR1" s="40"/>
      <c r="MFS1" s="40"/>
      <c r="MFT1" s="40"/>
      <c r="MFU1" s="40"/>
      <c r="MFV1" s="40"/>
      <c r="MFW1" s="40"/>
      <c r="MFX1" s="40"/>
      <c r="MFY1" s="40"/>
      <c r="MFZ1" s="40"/>
      <c r="MGA1" s="40"/>
      <c r="MGB1" s="40"/>
      <c r="MGC1" s="40"/>
      <c r="MGD1" s="40"/>
      <c r="MGE1" s="40"/>
      <c r="MGF1" s="40"/>
      <c r="MGG1" s="40"/>
      <c r="MGH1" s="40"/>
      <c r="MGI1" s="40"/>
      <c r="MGJ1" s="40"/>
      <c r="MGK1" s="40"/>
      <c r="MGL1" s="40"/>
      <c r="MGM1" s="40"/>
      <c r="MGN1" s="40"/>
      <c r="MGO1" s="40"/>
      <c r="MGP1" s="40"/>
      <c r="MGQ1" s="40"/>
      <c r="MGR1" s="40"/>
      <c r="MGS1" s="40"/>
      <c r="MGT1" s="40"/>
      <c r="MGU1" s="40"/>
      <c r="MGV1" s="40"/>
      <c r="MGW1" s="40"/>
      <c r="MGX1" s="40"/>
      <c r="MGY1" s="40"/>
      <c r="MGZ1" s="40"/>
      <c r="MHA1" s="40"/>
      <c r="MHB1" s="40"/>
      <c r="MHC1" s="40"/>
      <c r="MHD1" s="40"/>
      <c r="MHE1" s="40"/>
      <c r="MHF1" s="40"/>
      <c r="MHG1" s="40"/>
      <c r="MHH1" s="40"/>
      <c r="MHI1" s="40"/>
      <c r="MHJ1" s="40"/>
      <c r="MHK1" s="40"/>
      <c r="MHL1" s="40"/>
      <c r="MHM1" s="40"/>
      <c r="MHN1" s="40"/>
      <c r="MHO1" s="40"/>
      <c r="MHP1" s="40"/>
      <c r="MHQ1" s="40"/>
      <c r="MHR1" s="40"/>
      <c r="MHS1" s="40"/>
      <c r="MHT1" s="40"/>
      <c r="MHU1" s="40"/>
      <c r="MHV1" s="40"/>
      <c r="MHW1" s="40"/>
      <c r="MHX1" s="40"/>
      <c r="MHY1" s="40"/>
      <c r="MHZ1" s="40"/>
      <c r="MIA1" s="40"/>
      <c r="MIB1" s="40"/>
      <c r="MIC1" s="40"/>
      <c r="MID1" s="40"/>
      <c r="MIE1" s="40"/>
      <c r="MIF1" s="40"/>
      <c r="MIG1" s="40"/>
      <c r="MIH1" s="40"/>
      <c r="MII1" s="40"/>
      <c r="MIJ1" s="40"/>
      <c r="MIK1" s="40"/>
      <c r="MIL1" s="40"/>
      <c r="MIM1" s="40"/>
      <c r="MIN1" s="40"/>
      <c r="MIO1" s="40"/>
      <c r="MIP1" s="40"/>
      <c r="MIQ1" s="40"/>
      <c r="MIR1" s="40"/>
      <c r="MIS1" s="40"/>
      <c r="MIT1" s="40"/>
      <c r="MIU1" s="40"/>
      <c r="MIV1" s="40"/>
      <c r="MIW1" s="40"/>
      <c r="MIX1" s="40"/>
      <c r="MIY1" s="40"/>
      <c r="MIZ1" s="40"/>
      <c r="MJA1" s="40"/>
      <c r="MJB1" s="40"/>
      <c r="MJC1" s="40"/>
      <c r="MJD1" s="40"/>
      <c r="MJE1" s="40"/>
      <c r="MJF1" s="40"/>
      <c r="MJG1" s="40"/>
      <c r="MJH1" s="40"/>
      <c r="MJI1" s="40"/>
      <c r="MJJ1" s="40"/>
      <c r="MJK1" s="40"/>
      <c r="MJL1" s="40"/>
      <c r="MJM1" s="40"/>
      <c r="MJN1" s="40"/>
      <c r="MJO1" s="40"/>
      <c r="MJP1" s="40"/>
      <c r="MJQ1" s="40"/>
      <c r="MJR1" s="40"/>
      <c r="MJS1" s="40"/>
      <c r="MJT1" s="40"/>
      <c r="MJU1" s="40"/>
      <c r="MJV1" s="40"/>
      <c r="MJW1" s="40"/>
      <c r="MJX1" s="40"/>
      <c r="MJY1" s="40"/>
      <c r="MJZ1" s="40"/>
      <c r="MKA1" s="40"/>
      <c r="MKB1" s="40"/>
      <c r="MKC1" s="40"/>
      <c r="MKD1" s="40"/>
      <c r="MKE1" s="40"/>
      <c r="MKF1" s="40"/>
      <c r="MKG1" s="40"/>
      <c r="MKH1" s="40"/>
      <c r="MKI1" s="40"/>
      <c r="MKJ1" s="40"/>
      <c r="MKK1" s="40"/>
      <c r="MKL1" s="40"/>
      <c r="MKM1" s="40"/>
      <c r="MKN1" s="40"/>
      <c r="MKO1" s="40"/>
      <c r="MKP1" s="40"/>
      <c r="MKQ1" s="40"/>
      <c r="MKR1" s="40"/>
      <c r="MKS1" s="40"/>
      <c r="MKT1" s="40"/>
      <c r="MKU1" s="40"/>
      <c r="MKV1" s="40"/>
      <c r="MKW1" s="40"/>
      <c r="MKX1" s="40"/>
      <c r="MKY1" s="40"/>
      <c r="MKZ1" s="40"/>
      <c r="MLA1" s="40"/>
      <c r="MLB1" s="40"/>
      <c r="MLC1" s="40"/>
      <c r="MLD1" s="40"/>
      <c r="MLE1" s="40"/>
      <c r="MLF1" s="40"/>
      <c r="MLG1" s="40"/>
      <c r="MLH1" s="40"/>
      <c r="MLI1" s="40"/>
      <c r="MLJ1" s="40"/>
      <c r="MLK1" s="40"/>
      <c r="MLL1" s="40"/>
      <c r="MLM1" s="40"/>
      <c r="MLN1" s="40"/>
      <c r="MLO1" s="40"/>
      <c r="MLP1" s="40"/>
      <c r="MLQ1" s="40"/>
      <c r="MLR1" s="40"/>
      <c r="MLS1" s="40"/>
      <c r="MLT1" s="40"/>
      <c r="MLU1" s="40"/>
      <c r="MLV1" s="40"/>
      <c r="MLW1" s="40"/>
      <c r="MLX1" s="40"/>
      <c r="MLY1" s="40"/>
      <c r="MLZ1" s="40"/>
      <c r="MMA1" s="40"/>
      <c r="MMB1" s="40"/>
      <c r="MMC1" s="40"/>
      <c r="MMD1" s="40"/>
      <c r="MME1" s="40"/>
      <c r="MMF1" s="40"/>
      <c r="MMG1" s="40"/>
      <c r="MMH1" s="40"/>
      <c r="MMI1" s="40"/>
      <c r="MMJ1" s="40"/>
      <c r="MMK1" s="40"/>
      <c r="MML1" s="40"/>
      <c r="MMM1" s="40"/>
      <c r="MMN1" s="40"/>
      <c r="MMO1" s="40"/>
      <c r="MMP1" s="40"/>
      <c r="MMQ1" s="40"/>
      <c r="MMR1" s="40"/>
      <c r="MMS1" s="40"/>
      <c r="MMT1" s="40"/>
      <c r="MMU1" s="40"/>
      <c r="MMV1" s="40"/>
      <c r="MMW1" s="40"/>
      <c r="MMX1" s="40"/>
      <c r="MMY1" s="40"/>
      <c r="MMZ1" s="40"/>
      <c r="MNA1" s="40"/>
      <c r="MNB1" s="40"/>
      <c r="MNC1" s="40"/>
      <c r="MND1" s="40"/>
      <c r="MNE1" s="40"/>
      <c r="MNF1" s="40"/>
      <c r="MNG1" s="40"/>
      <c r="MNH1" s="40"/>
      <c r="MNI1" s="40"/>
      <c r="MNJ1" s="40"/>
      <c r="MNK1" s="40"/>
      <c r="MNL1" s="40"/>
      <c r="MNM1" s="40"/>
      <c r="MNN1" s="40"/>
      <c r="MNO1" s="40"/>
      <c r="MNP1" s="40"/>
      <c r="MNQ1" s="40"/>
      <c r="MNR1" s="40"/>
      <c r="MNS1" s="40"/>
      <c r="MNT1" s="40"/>
      <c r="MNU1" s="40"/>
      <c r="MNV1" s="40"/>
      <c r="MNW1" s="40"/>
      <c r="MNX1" s="40"/>
      <c r="MNY1" s="40"/>
      <c r="MNZ1" s="40"/>
      <c r="MOA1" s="40"/>
      <c r="MOB1" s="40"/>
      <c r="MOC1" s="40"/>
      <c r="MOD1" s="40"/>
      <c r="MOE1" s="40"/>
      <c r="MOF1" s="40"/>
      <c r="MOG1" s="40"/>
      <c r="MOH1" s="40"/>
      <c r="MOI1" s="40"/>
      <c r="MOJ1" s="40"/>
      <c r="MOK1" s="40"/>
      <c r="MOL1" s="40"/>
      <c r="MOM1" s="40"/>
      <c r="MON1" s="40"/>
      <c r="MOO1" s="40"/>
      <c r="MOP1" s="40"/>
      <c r="MOQ1" s="40"/>
      <c r="MOR1" s="40"/>
      <c r="MOS1" s="40"/>
      <c r="MOT1" s="40"/>
      <c r="MOU1" s="40"/>
      <c r="MOV1" s="40"/>
      <c r="MOW1" s="40"/>
      <c r="MOX1" s="40"/>
      <c r="MOY1" s="40"/>
      <c r="MOZ1" s="40"/>
      <c r="MPA1" s="40"/>
      <c r="MPB1" s="40"/>
      <c r="MPC1" s="40"/>
      <c r="MPD1" s="40"/>
      <c r="MPE1" s="40"/>
      <c r="MPF1" s="40"/>
      <c r="MPG1" s="40"/>
      <c r="MPH1" s="40"/>
      <c r="MPI1" s="40"/>
      <c r="MPJ1" s="40"/>
      <c r="MPK1" s="40"/>
      <c r="MPL1" s="40"/>
      <c r="MPM1" s="40"/>
      <c r="MPN1" s="40"/>
      <c r="MPO1" s="40"/>
      <c r="MPP1" s="40"/>
      <c r="MPQ1" s="40"/>
      <c r="MPR1" s="40"/>
      <c r="MPS1" s="40"/>
      <c r="MPT1" s="40"/>
      <c r="MPU1" s="40"/>
      <c r="MPV1" s="40"/>
      <c r="MPW1" s="40"/>
      <c r="MPX1" s="40"/>
      <c r="MPY1" s="40"/>
      <c r="MPZ1" s="40"/>
      <c r="MQA1" s="40"/>
      <c r="MQB1" s="40"/>
      <c r="MQC1" s="40"/>
      <c r="MQD1" s="40"/>
      <c r="MQE1" s="40"/>
      <c r="MQF1" s="40"/>
      <c r="MQG1" s="40"/>
      <c r="MQH1" s="40"/>
      <c r="MQI1" s="40"/>
      <c r="MQJ1" s="40"/>
      <c r="MQK1" s="40"/>
      <c r="MQL1" s="40"/>
      <c r="MQM1" s="40"/>
      <c r="MQN1" s="40"/>
      <c r="MQO1" s="40"/>
      <c r="MQP1" s="40"/>
      <c r="MQQ1" s="40"/>
      <c r="MQR1" s="40"/>
      <c r="MQS1" s="40"/>
      <c r="MQT1" s="40"/>
      <c r="MQU1" s="40"/>
      <c r="MQV1" s="40"/>
      <c r="MQW1" s="40"/>
      <c r="MQX1" s="40"/>
      <c r="MQY1" s="40"/>
      <c r="MQZ1" s="40"/>
      <c r="MRA1" s="40"/>
      <c r="MRB1" s="40"/>
      <c r="MRC1" s="40"/>
      <c r="MRD1" s="40"/>
      <c r="MRE1" s="40"/>
      <c r="MRF1" s="40"/>
      <c r="MRG1" s="40"/>
      <c r="MRH1" s="40"/>
      <c r="MRI1" s="40"/>
      <c r="MRJ1" s="40"/>
      <c r="MRK1" s="40"/>
      <c r="MRL1" s="40"/>
      <c r="MRM1" s="40"/>
      <c r="MRN1" s="40"/>
      <c r="MRO1" s="40"/>
      <c r="MRP1" s="40"/>
      <c r="MRQ1" s="40"/>
      <c r="MRR1" s="40"/>
      <c r="MRS1" s="40"/>
      <c r="MRT1" s="40"/>
      <c r="MRU1" s="40"/>
      <c r="MRV1" s="40"/>
      <c r="MRW1" s="40"/>
      <c r="MRX1" s="40"/>
      <c r="MRY1" s="40"/>
      <c r="MRZ1" s="40"/>
      <c r="MSA1" s="40"/>
      <c r="MSB1" s="40"/>
      <c r="MSC1" s="40"/>
      <c r="MSD1" s="40"/>
      <c r="MSE1" s="40"/>
      <c r="MSF1" s="40"/>
      <c r="MSG1" s="40"/>
      <c r="MSH1" s="40"/>
      <c r="MSI1" s="40"/>
      <c r="MSJ1" s="40"/>
      <c r="MSK1" s="40"/>
      <c r="MSL1" s="40"/>
      <c r="MSM1" s="40"/>
      <c r="MSN1" s="40"/>
      <c r="MSO1" s="40"/>
      <c r="MSP1" s="40"/>
      <c r="MSQ1" s="40"/>
      <c r="MSR1" s="40"/>
      <c r="MSS1" s="40"/>
      <c r="MST1" s="40"/>
      <c r="MSU1" s="40"/>
      <c r="MSV1" s="40"/>
      <c r="MSW1" s="40"/>
      <c r="MSX1" s="40"/>
      <c r="MSY1" s="40"/>
      <c r="MSZ1" s="40"/>
      <c r="MTA1" s="40"/>
      <c r="MTB1" s="40"/>
      <c r="MTC1" s="40"/>
      <c r="MTD1" s="40"/>
      <c r="MTE1" s="40"/>
      <c r="MTF1" s="40"/>
      <c r="MTG1" s="40"/>
      <c r="MTH1" s="40"/>
      <c r="MTI1" s="40"/>
      <c r="MTJ1" s="40"/>
      <c r="MTK1" s="40"/>
      <c r="MTL1" s="40"/>
      <c r="MTM1" s="40"/>
      <c r="MTN1" s="40"/>
      <c r="MTO1" s="40"/>
      <c r="MTP1" s="40"/>
      <c r="MTQ1" s="40"/>
      <c r="MTR1" s="40"/>
      <c r="MTS1" s="40"/>
      <c r="MTT1" s="40"/>
      <c r="MTU1" s="40"/>
      <c r="MTV1" s="40"/>
      <c r="MTW1" s="40"/>
      <c r="MTX1" s="40"/>
      <c r="MTY1" s="40"/>
      <c r="MTZ1" s="40"/>
      <c r="MUA1" s="40"/>
      <c r="MUB1" s="40"/>
      <c r="MUC1" s="40"/>
      <c r="MUD1" s="40"/>
      <c r="MUE1" s="40"/>
      <c r="MUF1" s="40"/>
      <c r="MUG1" s="40"/>
      <c r="MUH1" s="40"/>
      <c r="MUI1" s="40"/>
      <c r="MUJ1" s="40"/>
      <c r="MUK1" s="40"/>
      <c r="MUL1" s="40"/>
      <c r="MUM1" s="40"/>
      <c r="MUN1" s="40"/>
      <c r="MUO1" s="40"/>
      <c r="MUP1" s="40"/>
      <c r="MUQ1" s="40"/>
      <c r="MUR1" s="40"/>
      <c r="MUS1" s="40"/>
      <c r="MUT1" s="40"/>
      <c r="MUU1" s="40"/>
      <c r="MUV1" s="40"/>
      <c r="MUW1" s="40"/>
      <c r="MUX1" s="40"/>
      <c r="MUY1" s="40"/>
      <c r="MUZ1" s="40"/>
      <c r="MVA1" s="40"/>
      <c r="MVB1" s="40"/>
      <c r="MVC1" s="40"/>
      <c r="MVD1" s="40"/>
      <c r="MVE1" s="40"/>
      <c r="MVF1" s="40"/>
      <c r="MVG1" s="40"/>
      <c r="MVH1" s="40"/>
      <c r="MVI1" s="40"/>
      <c r="MVJ1" s="40"/>
      <c r="MVK1" s="40"/>
      <c r="MVL1" s="40"/>
      <c r="MVM1" s="40"/>
      <c r="MVN1" s="40"/>
      <c r="MVO1" s="40"/>
      <c r="MVP1" s="40"/>
      <c r="MVQ1" s="40"/>
      <c r="MVR1" s="40"/>
      <c r="MVS1" s="40"/>
      <c r="MVT1" s="40"/>
      <c r="MVU1" s="40"/>
      <c r="MVV1" s="40"/>
      <c r="MVW1" s="40"/>
      <c r="MVX1" s="40"/>
      <c r="MVY1" s="40"/>
      <c r="MVZ1" s="40"/>
      <c r="MWA1" s="40"/>
      <c r="MWB1" s="40"/>
      <c r="MWC1" s="40"/>
      <c r="MWD1" s="40"/>
      <c r="MWE1" s="40"/>
      <c r="MWF1" s="40"/>
      <c r="MWG1" s="40"/>
      <c r="MWH1" s="40"/>
      <c r="MWI1" s="40"/>
      <c r="MWJ1" s="40"/>
      <c r="MWK1" s="40"/>
      <c r="MWL1" s="40"/>
      <c r="MWM1" s="40"/>
      <c r="MWN1" s="40"/>
      <c r="MWO1" s="40"/>
      <c r="MWP1" s="40"/>
      <c r="MWQ1" s="40"/>
      <c r="MWR1" s="40"/>
      <c r="MWS1" s="40"/>
      <c r="MWT1" s="40"/>
      <c r="MWU1" s="40"/>
      <c r="MWV1" s="40"/>
      <c r="MWW1" s="40"/>
      <c r="MWX1" s="40"/>
      <c r="MWY1" s="40"/>
      <c r="MWZ1" s="40"/>
      <c r="MXA1" s="40"/>
      <c r="MXB1" s="40"/>
      <c r="MXC1" s="40"/>
      <c r="MXD1" s="40"/>
      <c r="MXE1" s="40"/>
      <c r="MXF1" s="40"/>
      <c r="MXG1" s="40"/>
      <c r="MXH1" s="40"/>
      <c r="MXI1" s="40"/>
      <c r="MXJ1" s="40"/>
      <c r="MXK1" s="40"/>
      <c r="MXL1" s="40"/>
      <c r="MXM1" s="40"/>
      <c r="MXN1" s="40"/>
      <c r="MXO1" s="40"/>
      <c r="MXP1" s="40"/>
      <c r="MXQ1" s="40"/>
      <c r="MXR1" s="40"/>
      <c r="MXS1" s="40"/>
      <c r="MXT1" s="40"/>
      <c r="MXU1" s="40"/>
      <c r="MXV1" s="40"/>
      <c r="MXW1" s="40"/>
      <c r="MXX1" s="40"/>
      <c r="MXY1" s="40"/>
      <c r="MXZ1" s="40"/>
      <c r="MYA1" s="40"/>
      <c r="MYB1" s="40"/>
      <c r="MYC1" s="40"/>
      <c r="MYD1" s="40"/>
      <c r="MYE1" s="40"/>
      <c r="MYF1" s="40"/>
      <c r="MYG1" s="40"/>
      <c r="MYH1" s="40"/>
      <c r="MYI1" s="40"/>
      <c r="MYJ1" s="40"/>
      <c r="MYK1" s="40"/>
      <c r="MYL1" s="40"/>
      <c r="MYM1" s="40"/>
      <c r="MYN1" s="40"/>
      <c r="MYO1" s="40"/>
      <c r="MYP1" s="40"/>
      <c r="MYQ1" s="40"/>
      <c r="MYR1" s="40"/>
      <c r="MYS1" s="40"/>
      <c r="MYT1" s="40"/>
      <c r="MYU1" s="40"/>
      <c r="MYV1" s="40"/>
      <c r="MYW1" s="40"/>
      <c r="MYX1" s="40"/>
      <c r="MYY1" s="40"/>
      <c r="MYZ1" s="40"/>
      <c r="MZA1" s="40"/>
      <c r="MZB1" s="40"/>
      <c r="MZC1" s="40"/>
      <c r="MZD1" s="40"/>
      <c r="MZE1" s="40"/>
      <c r="MZF1" s="40"/>
      <c r="MZG1" s="40"/>
      <c r="MZH1" s="40"/>
      <c r="MZI1" s="40"/>
      <c r="MZJ1" s="40"/>
      <c r="MZK1" s="40"/>
      <c r="MZL1" s="40"/>
      <c r="MZM1" s="40"/>
      <c r="MZN1" s="40"/>
      <c r="MZO1" s="40"/>
      <c r="MZP1" s="40"/>
      <c r="MZQ1" s="40"/>
      <c r="MZR1" s="40"/>
      <c r="MZS1" s="40"/>
      <c r="MZT1" s="40"/>
      <c r="MZU1" s="40"/>
      <c r="MZV1" s="40"/>
      <c r="MZW1" s="40"/>
      <c r="MZX1" s="40"/>
      <c r="MZY1" s="40"/>
      <c r="MZZ1" s="40"/>
      <c r="NAA1" s="40"/>
      <c r="NAB1" s="40"/>
      <c r="NAC1" s="40"/>
      <c r="NAD1" s="40"/>
      <c r="NAE1" s="40"/>
      <c r="NAF1" s="40"/>
      <c r="NAG1" s="40"/>
      <c r="NAH1" s="40"/>
      <c r="NAI1" s="40"/>
      <c r="NAJ1" s="40"/>
      <c r="NAK1" s="40"/>
      <c r="NAL1" s="40"/>
      <c r="NAM1" s="40"/>
      <c r="NAN1" s="40"/>
      <c r="NAO1" s="40"/>
      <c r="NAP1" s="40"/>
      <c r="NAQ1" s="40"/>
      <c r="NAR1" s="40"/>
      <c r="NAS1" s="40"/>
      <c r="NAT1" s="40"/>
      <c r="NAU1" s="40"/>
      <c r="NAV1" s="40"/>
      <c r="NAW1" s="40"/>
      <c r="NAX1" s="40"/>
      <c r="NAY1" s="40"/>
      <c r="NAZ1" s="40"/>
      <c r="NBA1" s="40"/>
      <c r="NBB1" s="40"/>
      <c r="NBC1" s="40"/>
      <c r="NBD1" s="40"/>
      <c r="NBE1" s="40"/>
      <c r="NBF1" s="40"/>
      <c r="NBG1" s="40"/>
      <c r="NBH1" s="40"/>
      <c r="NBI1" s="40"/>
      <c r="NBJ1" s="40"/>
      <c r="NBK1" s="40"/>
      <c r="NBL1" s="40"/>
      <c r="NBM1" s="40"/>
      <c r="NBN1" s="40"/>
      <c r="NBO1" s="40"/>
      <c r="NBP1" s="40"/>
      <c r="NBQ1" s="40"/>
      <c r="NBR1" s="40"/>
      <c r="NBS1" s="40"/>
      <c r="NBT1" s="40"/>
      <c r="NBU1" s="40"/>
      <c r="NBV1" s="40"/>
      <c r="NBW1" s="40"/>
      <c r="NBX1" s="40"/>
      <c r="NBY1" s="40"/>
      <c r="NBZ1" s="40"/>
      <c r="NCA1" s="40"/>
      <c r="NCB1" s="40"/>
      <c r="NCC1" s="40"/>
      <c r="NCD1" s="40"/>
      <c r="NCE1" s="40"/>
      <c r="NCF1" s="40"/>
      <c r="NCG1" s="40"/>
      <c r="NCH1" s="40"/>
      <c r="NCI1" s="40"/>
      <c r="NCJ1" s="40"/>
      <c r="NCK1" s="40"/>
      <c r="NCL1" s="40"/>
      <c r="NCM1" s="40"/>
      <c r="NCN1" s="40"/>
      <c r="NCO1" s="40"/>
      <c r="NCP1" s="40"/>
      <c r="NCQ1" s="40"/>
      <c r="NCR1" s="40"/>
      <c r="NCS1" s="40"/>
      <c r="NCT1" s="40"/>
      <c r="NCU1" s="40"/>
      <c r="NCV1" s="40"/>
      <c r="NCW1" s="40"/>
      <c r="NCX1" s="40"/>
      <c r="NCY1" s="40"/>
      <c r="NCZ1" s="40"/>
      <c r="NDA1" s="40"/>
      <c r="NDB1" s="40"/>
      <c r="NDC1" s="40"/>
      <c r="NDD1" s="40"/>
      <c r="NDE1" s="40"/>
      <c r="NDF1" s="40"/>
      <c r="NDG1" s="40"/>
      <c r="NDH1" s="40"/>
      <c r="NDI1" s="40"/>
      <c r="NDJ1" s="40"/>
      <c r="NDK1" s="40"/>
      <c r="NDL1" s="40"/>
      <c r="NDM1" s="40"/>
      <c r="NDN1" s="40"/>
      <c r="NDO1" s="40"/>
      <c r="NDP1" s="40"/>
      <c r="NDQ1" s="40"/>
      <c r="NDR1" s="40"/>
      <c r="NDS1" s="40"/>
      <c r="NDT1" s="40"/>
      <c r="NDU1" s="40"/>
      <c r="NDV1" s="40"/>
      <c r="NDW1" s="40"/>
      <c r="NDX1" s="40"/>
      <c r="NDY1" s="40"/>
      <c r="NDZ1" s="40"/>
      <c r="NEA1" s="40"/>
      <c r="NEB1" s="40"/>
      <c r="NEC1" s="40"/>
      <c r="NED1" s="40"/>
      <c r="NEE1" s="40"/>
      <c r="NEF1" s="40"/>
      <c r="NEG1" s="40"/>
      <c r="NEH1" s="40"/>
      <c r="NEI1" s="40"/>
      <c r="NEJ1" s="40"/>
      <c r="NEK1" s="40"/>
      <c r="NEL1" s="40"/>
      <c r="NEM1" s="40"/>
      <c r="NEN1" s="40"/>
      <c r="NEO1" s="40"/>
      <c r="NEP1" s="40"/>
      <c r="NEQ1" s="40"/>
      <c r="NER1" s="40"/>
      <c r="NES1" s="40"/>
      <c r="NET1" s="40"/>
      <c r="NEU1" s="40"/>
      <c r="NEV1" s="40"/>
      <c r="NEW1" s="40"/>
      <c r="NEX1" s="40"/>
      <c r="NEY1" s="40"/>
      <c r="NEZ1" s="40"/>
      <c r="NFA1" s="40"/>
      <c r="NFB1" s="40"/>
      <c r="NFC1" s="40"/>
      <c r="NFD1" s="40"/>
      <c r="NFE1" s="40"/>
      <c r="NFF1" s="40"/>
      <c r="NFG1" s="40"/>
      <c r="NFH1" s="40"/>
      <c r="NFI1" s="40"/>
      <c r="NFJ1" s="40"/>
      <c r="NFK1" s="40"/>
      <c r="NFL1" s="40"/>
      <c r="NFM1" s="40"/>
      <c r="NFN1" s="40"/>
      <c r="NFO1" s="40"/>
      <c r="NFP1" s="40"/>
      <c r="NFQ1" s="40"/>
      <c r="NFR1" s="40"/>
      <c r="NFS1" s="40"/>
      <c r="NFT1" s="40"/>
      <c r="NFU1" s="40"/>
      <c r="NFV1" s="40"/>
      <c r="NFW1" s="40"/>
      <c r="NFX1" s="40"/>
      <c r="NFY1" s="40"/>
      <c r="NFZ1" s="40"/>
      <c r="NGA1" s="40"/>
      <c r="NGB1" s="40"/>
      <c r="NGC1" s="40"/>
      <c r="NGD1" s="40"/>
      <c r="NGE1" s="40"/>
      <c r="NGF1" s="40"/>
      <c r="NGG1" s="40"/>
      <c r="NGH1" s="40"/>
      <c r="NGI1" s="40"/>
      <c r="NGJ1" s="40"/>
      <c r="NGK1" s="40"/>
      <c r="NGL1" s="40"/>
      <c r="NGM1" s="40"/>
      <c r="NGN1" s="40"/>
      <c r="NGO1" s="40"/>
      <c r="NGP1" s="40"/>
      <c r="NGQ1" s="40"/>
      <c r="NGR1" s="40"/>
      <c r="NGS1" s="40"/>
      <c r="NGT1" s="40"/>
      <c r="NGU1" s="40"/>
      <c r="NGV1" s="40"/>
      <c r="NGW1" s="40"/>
      <c r="NGX1" s="40"/>
      <c r="NGY1" s="40"/>
      <c r="NGZ1" s="40"/>
      <c r="NHA1" s="40"/>
      <c r="NHB1" s="40"/>
      <c r="NHC1" s="40"/>
      <c r="NHD1" s="40"/>
      <c r="NHE1" s="40"/>
      <c r="NHF1" s="40"/>
      <c r="NHG1" s="40"/>
      <c r="NHH1" s="40"/>
      <c r="NHI1" s="40"/>
      <c r="NHJ1" s="40"/>
      <c r="NHK1" s="40"/>
      <c r="NHL1" s="40"/>
      <c r="NHM1" s="40"/>
      <c r="NHN1" s="40"/>
      <c r="NHO1" s="40"/>
      <c r="NHP1" s="40"/>
      <c r="NHQ1" s="40"/>
      <c r="NHR1" s="40"/>
      <c r="NHS1" s="40"/>
      <c r="NHT1" s="40"/>
      <c r="NHU1" s="40"/>
      <c r="NHV1" s="40"/>
      <c r="NHW1" s="40"/>
      <c r="NHX1" s="40"/>
      <c r="NHY1" s="40"/>
      <c r="NHZ1" s="40"/>
      <c r="NIA1" s="40"/>
      <c r="NIB1" s="40"/>
      <c r="NIC1" s="40"/>
      <c r="NID1" s="40"/>
      <c r="NIE1" s="40"/>
      <c r="NIF1" s="40"/>
      <c r="NIG1" s="40"/>
      <c r="NIH1" s="40"/>
      <c r="NII1" s="40"/>
      <c r="NIJ1" s="40"/>
      <c r="NIK1" s="40"/>
      <c r="NIL1" s="40"/>
      <c r="NIM1" s="40"/>
      <c r="NIN1" s="40"/>
      <c r="NIO1" s="40"/>
      <c r="NIP1" s="40"/>
      <c r="NIQ1" s="40"/>
      <c r="NIR1" s="40"/>
      <c r="NIS1" s="40"/>
      <c r="NIT1" s="40"/>
      <c r="NIU1" s="40"/>
      <c r="NIV1" s="40"/>
      <c r="NIW1" s="40"/>
      <c r="NIX1" s="40"/>
      <c r="NIY1" s="40"/>
      <c r="NIZ1" s="40"/>
      <c r="NJA1" s="40"/>
      <c r="NJB1" s="40"/>
      <c r="NJC1" s="40"/>
      <c r="NJD1" s="40"/>
      <c r="NJE1" s="40"/>
      <c r="NJF1" s="40"/>
      <c r="NJG1" s="40"/>
      <c r="NJH1" s="40"/>
      <c r="NJI1" s="40"/>
      <c r="NJJ1" s="40"/>
      <c r="NJK1" s="40"/>
      <c r="NJL1" s="40"/>
      <c r="NJM1" s="40"/>
      <c r="NJN1" s="40"/>
      <c r="NJO1" s="40"/>
      <c r="NJP1" s="40"/>
      <c r="NJQ1" s="40"/>
      <c r="NJR1" s="40"/>
      <c r="NJS1" s="40"/>
      <c r="NJT1" s="40"/>
      <c r="NJU1" s="40"/>
      <c r="NJV1" s="40"/>
      <c r="NJW1" s="40"/>
      <c r="NJX1" s="40"/>
      <c r="NJY1" s="40"/>
      <c r="NJZ1" s="40"/>
      <c r="NKA1" s="40"/>
      <c r="NKB1" s="40"/>
      <c r="NKC1" s="40"/>
      <c r="NKD1" s="40"/>
      <c r="NKE1" s="40"/>
      <c r="NKF1" s="40"/>
      <c r="NKG1" s="40"/>
      <c r="NKH1" s="40"/>
      <c r="NKI1" s="40"/>
      <c r="NKJ1" s="40"/>
      <c r="NKK1" s="40"/>
      <c r="NKL1" s="40"/>
      <c r="NKM1" s="40"/>
      <c r="NKN1" s="40"/>
      <c r="NKO1" s="40"/>
      <c r="NKP1" s="40"/>
      <c r="NKQ1" s="40"/>
      <c r="NKR1" s="40"/>
      <c r="NKS1" s="40"/>
      <c r="NKT1" s="40"/>
      <c r="NKU1" s="40"/>
      <c r="NKV1" s="40"/>
      <c r="NKW1" s="40"/>
      <c r="NKX1" s="40"/>
      <c r="NKY1" s="40"/>
      <c r="NKZ1" s="40"/>
      <c r="NLA1" s="40"/>
      <c r="NLB1" s="40"/>
      <c r="NLC1" s="40"/>
      <c r="NLD1" s="40"/>
      <c r="NLE1" s="40"/>
      <c r="NLF1" s="40"/>
      <c r="NLG1" s="40"/>
      <c r="NLH1" s="40"/>
      <c r="NLI1" s="40"/>
      <c r="NLJ1" s="40"/>
      <c r="NLK1" s="40"/>
      <c r="NLL1" s="40"/>
      <c r="NLM1" s="40"/>
      <c r="NLN1" s="40"/>
      <c r="NLO1" s="40"/>
      <c r="NLP1" s="40"/>
      <c r="NLQ1" s="40"/>
      <c r="NLR1" s="40"/>
      <c r="NLS1" s="40"/>
      <c r="NLT1" s="40"/>
      <c r="NLU1" s="40"/>
      <c r="NLV1" s="40"/>
      <c r="NLW1" s="40"/>
      <c r="NLX1" s="40"/>
      <c r="NLY1" s="40"/>
      <c r="NLZ1" s="40"/>
      <c r="NMA1" s="40"/>
      <c r="NMB1" s="40"/>
      <c r="NMC1" s="40"/>
      <c r="NMD1" s="40"/>
      <c r="NME1" s="40"/>
      <c r="NMF1" s="40"/>
      <c r="NMG1" s="40"/>
      <c r="NMH1" s="40"/>
      <c r="NMI1" s="40"/>
      <c r="NMJ1" s="40"/>
      <c r="NMK1" s="40"/>
      <c r="NML1" s="40"/>
      <c r="NMM1" s="40"/>
      <c r="NMN1" s="40"/>
      <c r="NMO1" s="40"/>
      <c r="NMP1" s="40"/>
      <c r="NMQ1" s="40"/>
      <c r="NMR1" s="40"/>
      <c r="NMS1" s="40"/>
      <c r="NMT1" s="40"/>
      <c r="NMU1" s="40"/>
      <c r="NMV1" s="40"/>
      <c r="NMW1" s="40"/>
      <c r="NMX1" s="40"/>
      <c r="NMY1" s="40"/>
      <c r="NMZ1" s="40"/>
      <c r="NNA1" s="40"/>
      <c r="NNB1" s="40"/>
      <c r="NNC1" s="40"/>
      <c r="NND1" s="40"/>
      <c r="NNE1" s="40"/>
      <c r="NNF1" s="40"/>
      <c r="NNG1" s="40"/>
      <c r="NNH1" s="40"/>
      <c r="NNI1" s="40"/>
      <c r="NNJ1" s="40"/>
      <c r="NNK1" s="40"/>
      <c r="NNL1" s="40"/>
      <c r="NNM1" s="40"/>
      <c r="NNN1" s="40"/>
      <c r="NNO1" s="40"/>
      <c r="NNP1" s="40"/>
      <c r="NNQ1" s="40"/>
      <c r="NNR1" s="40"/>
      <c r="NNS1" s="40"/>
      <c r="NNT1" s="40"/>
      <c r="NNU1" s="40"/>
      <c r="NNV1" s="40"/>
      <c r="NNW1" s="40"/>
      <c r="NNX1" s="40"/>
      <c r="NNY1" s="40"/>
      <c r="NNZ1" s="40"/>
      <c r="NOA1" s="40"/>
      <c r="NOB1" s="40"/>
      <c r="NOC1" s="40"/>
      <c r="NOD1" s="40"/>
      <c r="NOE1" s="40"/>
      <c r="NOF1" s="40"/>
      <c r="NOG1" s="40"/>
      <c r="NOH1" s="40"/>
      <c r="NOI1" s="40"/>
      <c r="NOJ1" s="40"/>
      <c r="NOK1" s="40"/>
      <c r="NOL1" s="40"/>
      <c r="NOM1" s="40"/>
      <c r="NON1" s="40"/>
      <c r="NOO1" s="40"/>
      <c r="NOP1" s="40"/>
      <c r="NOQ1" s="40"/>
      <c r="NOR1" s="40"/>
      <c r="NOS1" s="40"/>
      <c r="NOT1" s="40"/>
      <c r="NOU1" s="40"/>
      <c r="NOV1" s="40"/>
      <c r="NOW1" s="40"/>
      <c r="NOX1" s="40"/>
      <c r="NOY1" s="40"/>
      <c r="NOZ1" s="40"/>
      <c r="NPA1" s="40"/>
      <c r="NPB1" s="40"/>
      <c r="NPC1" s="40"/>
      <c r="NPD1" s="40"/>
      <c r="NPE1" s="40"/>
      <c r="NPF1" s="40"/>
      <c r="NPG1" s="40"/>
      <c r="NPH1" s="40"/>
      <c r="NPI1" s="40"/>
      <c r="NPJ1" s="40"/>
      <c r="NPK1" s="40"/>
      <c r="NPL1" s="40"/>
      <c r="NPM1" s="40"/>
      <c r="NPN1" s="40"/>
      <c r="NPO1" s="40"/>
      <c r="NPP1" s="40"/>
      <c r="NPQ1" s="40"/>
      <c r="NPR1" s="40"/>
      <c r="NPS1" s="40"/>
      <c r="NPT1" s="40"/>
      <c r="NPU1" s="40"/>
      <c r="NPV1" s="40"/>
      <c r="NPW1" s="40"/>
      <c r="NPX1" s="40"/>
      <c r="NPY1" s="40"/>
      <c r="NPZ1" s="40"/>
      <c r="NQA1" s="40"/>
      <c r="NQB1" s="40"/>
      <c r="NQC1" s="40"/>
      <c r="NQD1" s="40"/>
      <c r="NQE1" s="40"/>
      <c r="NQF1" s="40"/>
      <c r="NQG1" s="40"/>
      <c r="NQH1" s="40"/>
      <c r="NQI1" s="40"/>
      <c r="NQJ1" s="40"/>
      <c r="NQK1" s="40"/>
      <c r="NQL1" s="40"/>
      <c r="NQM1" s="40"/>
      <c r="NQN1" s="40"/>
      <c r="NQO1" s="40"/>
      <c r="NQP1" s="40"/>
      <c r="NQQ1" s="40"/>
      <c r="NQR1" s="40"/>
      <c r="NQS1" s="40"/>
      <c r="NQT1" s="40"/>
      <c r="NQU1" s="40"/>
      <c r="NQV1" s="40"/>
      <c r="NQW1" s="40"/>
      <c r="NQX1" s="40"/>
      <c r="NQY1" s="40"/>
      <c r="NQZ1" s="40"/>
      <c r="NRA1" s="40"/>
      <c r="NRB1" s="40"/>
      <c r="NRC1" s="40"/>
      <c r="NRD1" s="40"/>
      <c r="NRE1" s="40"/>
      <c r="NRF1" s="40"/>
      <c r="NRG1" s="40"/>
      <c r="NRH1" s="40"/>
      <c r="NRI1" s="40"/>
      <c r="NRJ1" s="40"/>
      <c r="NRK1" s="40"/>
      <c r="NRL1" s="40"/>
      <c r="NRM1" s="40"/>
      <c r="NRN1" s="40"/>
      <c r="NRO1" s="40"/>
      <c r="NRP1" s="40"/>
      <c r="NRQ1" s="40"/>
      <c r="NRR1" s="40"/>
      <c r="NRS1" s="40"/>
      <c r="NRT1" s="40"/>
      <c r="NRU1" s="40"/>
      <c r="NRV1" s="40"/>
      <c r="NRW1" s="40"/>
      <c r="NRX1" s="40"/>
      <c r="NRY1" s="40"/>
      <c r="NRZ1" s="40"/>
      <c r="NSA1" s="40"/>
      <c r="NSB1" s="40"/>
      <c r="NSC1" s="40"/>
      <c r="NSD1" s="40"/>
      <c r="NSE1" s="40"/>
      <c r="NSF1" s="40"/>
      <c r="NSG1" s="40"/>
      <c r="NSH1" s="40"/>
      <c r="NSI1" s="40"/>
      <c r="NSJ1" s="40"/>
      <c r="NSK1" s="40"/>
      <c r="NSL1" s="40"/>
      <c r="NSM1" s="40"/>
      <c r="NSN1" s="40"/>
      <c r="NSO1" s="40"/>
      <c r="NSP1" s="40"/>
      <c r="NSQ1" s="40"/>
      <c r="NSR1" s="40"/>
      <c r="NSS1" s="40"/>
      <c r="NST1" s="40"/>
      <c r="NSU1" s="40"/>
      <c r="NSV1" s="40"/>
      <c r="NSW1" s="40"/>
      <c r="NSX1" s="40"/>
      <c r="NSY1" s="40"/>
      <c r="NSZ1" s="40"/>
      <c r="NTA1" s="40"/>
      <c r="NTB1" s="40"/>
      <c r="NTC1" s="40"/>
      <c r="NTD1" s="40"/>
      <c r="NTE1" s="40"/>
      <c r="NTF1" s="40"/>
      <c r="NTG1" s="40"/>
      <c r="NTH1" s="40"/>
      <c r="NTI1" s="40"/>
      <c r="NTJ1" s="40"/>
      <c r="NTK1" s="40"/>
      <c r="NTL1" s="40"/>
      <c r="NTM1" s="40"/>
      <c r="NTN1" s="40"/>
      <c r="NTO1" s="40"/>
      <c r="NTP1" s="40"/>
      <c r="NTQ1" s="40"/>
      <c r="NTR1" s="40"/>
      <c r="NTS1" s="40"/>
      <c r="NTT1" s="40"/>
      <c r="NTU1" s="40"/>
      <c r="NTV1" s="40"/>
      <c r="NTW1" s="40"/>
      <c r="NTX1" s="40"/>
      <c r="NTY1" s="40"/>
      <c r="NTZ1" s="40"/>
      <c r="NUA1" s="40"/>
      <c r="NUB1" s="40"/>
      <c r="NUC1" s="40"/>
      <c r="NUD1" s="40"/>
      <c r="NUE1" s="40"/>
      <c r="NUF1" s="40"/>
      <c r="NUG1" s="40"/>
      <c r="NUH1" s="40"/>
      <c r="NUI1" s="40"/>
      <c r="NUJ1" s="40"/>
      <c r="NUK1" s="40"/>
      <c r="NUL1" s="40"/>
      <c r="NUM1" s="40"/>
      <c r="NUN1" s="40"/>
      <c r="NUO1" s="40"/>
      <c r="NUP1" s="40"/>
      <c r="NUQ1" s="40"/>
      <c r="NUR1" s="40"/>
      <c r="NUS1" s="40"/>
      <c r="NUT1" s="40"/>
      <c r="NUU1" s="40"/>
      <c r="NUV1" s="40"/>
      <c r="NUW1" s="40"/>
      <c r="NUX1" s="40"/>
      <c r="NUY1" s="40"/>
      <c r="NUZ1" s="40"/>
      <c r="NVA1" s="40"/>
      <c r="NVB1" s="40"/>
      <c r="NVC1" s="40"/>
      <c r="NVD1" s="40"/>
      <c r="NVE1" s="40"/>
      <c r="NVF1" s="40"/>
      <c r="NVG1" s="40"/>
      <c r="NVH1" s="40"/>
      <c r="NVI1" s="40"/>
      <c r="NVJ1" s="40"/>
      <c r="NVK1" s="40"/>
      <c r="NVL1" s="40"/>
      <c r="NVM1" s="40"/>
      <c r="NVN1" s="40"/>
      <c r="NVO1" s="40"/>
      <c r="NVP1" s="40"/>
      <c r="NVQ1" s="40"/>
      <c r="NVR1" s="40"/>
      <c r="NVS1" s="40"/>
      <c r="NVT1" s="40"/>
      <c r="NVU1" s="40"/>
      <c r="NVV1" s="40"/>
      <c r="NVW1" s="40"/>
      <c r="NVX1" s="40"/>
      <c r="NVY1" s="40"/>
      <c r="NVZ1" s="40"/>
      <c r="NWA1" s="40"/>
      <c r="NWB1" s="40"/>
      <c r="NWC1" s="40"/>
      <c r="NWD1" s="40"/>
      <c r="NWE1" s="40"/>
      <c r="NWF1" s="40"/>
      <c r="NWG1" s="40"/>
      <c r="NWH1" s="40"/>
      <c r="NWI1" s="40"/>
      <c r="NWJ1" s="40"/>
      <c r="NWK1" s="40"/>
      <c r="NWL1" s="40"/>
      <c r="NWM1" s="40"/>
      <c r="NWN1" s="40"/>
      <c r="NWO1" s="40"/>
      <c r="NWP1" s="40"/>
      <c r="NWQ1" s="40"/>
      <c r="NWR1" s="40"/>
      <c r="NWS1" s="40"/>
      <c r="NWT1" s="40"/>
      <c r="NWU1" s="40"/>
      <c r="NWV1" s="40"/>
      <c r="NWW1" s="40"/>
      <c r="NWX1" s="40"/>
      <c r="NWY1" s="40"/>
      <c r="NWZ1" s="40"/>
      <c r="NXA1" s="40"/>
      <c r="NXB1" s="40"/>
      <c r="NXC1" s="40"/>
      <c r="NXD1" s="40"/>
      <c r="NXE1" s="40"/>
      <c r="NXF1" s="40"/>
      <c r="NXG1" s="40"/>
      <c r="NXH1" s="40"/>
      <c r="NXI1" s="40"/>
      <c r="NXJ1" s="40"/>
      <c r="NXK1" s="40"/>
      <c r="NXL1" s="40"/>
      <c r="NXM1" s="40"/>
      <c r="NXN1" s="40"/>
      <c r="NXO1" s="40"/>
      <c r="NXP1" s="40"/>
      <c r="NXQ1" s="40"/>
      <c r="NXR1" s="40"/>
      <c r="NXS1" s="40"/>
      <c r="NXT1" s="40"/>
      <c r="NXU1" s="40"/>
      <c r="NXV1" s="40"/>
      <c r="NXW1" s="40"/>
      <c r="NXX1" s="40"/>
      <c r="NXY1" s="40"/>
      <c r="NXZ1" s="40"/>
      <c r="NYA1" s="40"/>
      <c r="NYB1" s="40"/>
      <c r="NYC1" s="40"/>
      <c r="NYD1" s="40"/>
      <c r="NYE1" s="40"/>
      <c r="NYF1" s="40"/>
      <c r="NYG1" s="40"/>
      <c r="NYH1" s="40"/>
      <c r="NYI1" s="40"/>
      <c r="NYJ1" s="40"/>
      <c r="NYK1" s="40"/>
      <c r="NYL1" s="40"/>
      <c r="NYM1" s="40"/>
      <c r="NYN1" s="40"/>
      <c r="NYO1" s="40"/>
      <c r="NYP1" s="40"/>
      <c r="NYQ1" s="40"/>
      <c r="NYR1" s="40"/>
      <c r="NYS1" s="40"/>
      <c r="NYT1" s="40"/>
      <c r="NYU1" s="40"/>
      <c r="NYV1" s="40"/>
      <c r="NYW1" s="40"/>
      <c r="NYX1" s="40"/>
      <c r="NYY1" s="40"/>
      <c r="NYZ1" s="40"/>
      <c r="NZA1" s="40"/>
      <c r="NZB1" s="40"/>
      <c r="NZC1" s="40"/>
      <c r="NZD1" s="40"/>
      <c r="NZE1" s="40"/>
      <c r="NZF1" s="40"/>
      <c r="NZG1" s="40"/>
      <c r="NZH1" s="40"/>
      <c r="NZI1" s="40"/>
      <c r="NZJ1" s="40"/>
      <c r="NZK1" s="40"/>
      <c r="NZL1" s="40"/>
      <c r="NZM1" s="40"/>
      <c r="NZN1" s="40"/>
      <c r="NZO1" s="40"/>
      <c r="NZP1" s="40"/>
      <c r="NZQ1" s="40"/>
      <c r="NZR1" s="40"/>
      <c r="NZS1" s="40"/>
      <c r="NZT1" s="40"/>
      <c r="NZU1" s="40"/>
      <c r="NZV1" s="40"/>
      <c r="NZW1" s="40"/>
      <c r="NZX1" s="40"/>
      <c r="NZY1" s="40"/>
      <c r="NZZ1" s="40"/>
      <c r="OAA1" s="40"/>
      <c r="OAB1" s="40"/>
      <c r="OAC1" s="40"/>
      <c r="OAD1" s="40"/>
      <c r="OAE1" s="40"/>
      <c r="OAF1" s="40"/>
      <c r="OAG1" s="40"/>
      <c r="OAH1" s="40"/>
      <c r="OAI1" s="40"/>
      <c r="OAJ1" s="40"/>
      <c r="OAK1" s="40"/>
      <c r="OAL1" s="40"/>
      <c r="OAM1" s="40"/>
      <c r="OAN1" s="40"/>
      <c r="OAO1" s="40"/>
      <c r="OAP1" s="40"/>
      <c r="OAQ1" s="40"/>
      <c r="OAR1" s="40"/>
      <c r="OAS1" s="40"/>
      <c r="OAT1" s="40"/>
      <c r="OAU1" s="40"/>
      <c r="OAV1" s="40"/>
      <c r="OAW1" s="40"/>
      <c r="OAX1" s="40"/>
      <c r="OAY1" s="40"/>
      <c r="OAZ1" s="40"/>
      <c r="OBA1" s="40"/>
      <c r="OBB1" s="40"/>
      <c r="OBC1" s="40"/>
      <c r="OBD1" s="40"/>
      <c r="OBE1" s="40"/>
      <c r="OBF1" s="40"/>
      <c r="OBG1" s="40"/>
      <c r="OBH1" s="40"/>
      <c r="OBI1" s="40"/>
      <c r="OBJ1" s="40"/>
      <c r="OBK1" s="40"/>
      <c r="OBL1" s="40"/>
      <c r="OBM1" s="40"/>
      <c r="OBN1" s="40"/>
      <c r="OBO1" s="40"/>
      <c r="OBP1" s="40"/>
      <c r="OBQ1" s="40"/>
      <c r="OBR1" s="40"/>
      <c r="OBS1" s="40"/>
      <c r="OBT1" s="40"/>
      <c r="OBU1" s="40"/>
      <c r="OBV1" s="40"/>
      <c r="OBW1" s="40"/>
      <c r="OBX1" s="40"/>
      <c r="OBY1" s="40"/>
      <c r="OBZ1" s="40"/>
      <c r="OCA1" s="40"/>
      <c r="OCB1" s="40"/>
      <c r="OCC1" s="40"/>
      <c r="OCD1" s="40"/>
      <c r="OCE1" s="40"/>
      <c r="OCF1" s="40"/>
      <c r="OCG1" s="40"/>
      <c r="OCH1" s="40"/>
      <c r="OCI1" s="40"/>
      <c r="OCJ1" s="40"/>
      <c r="OCK1" s="40"/>
      <c r="OCL1" s="40"/>
      <c r="OCM1" s="40"/>
      <c r="OCN1" s="40"/>
      <c r="OCO1" s="40"/>
      <c r="OCP1" s="40"/>
      <c r="OCQ1" s="40"/>
      <c r="OCR1" s="40"/>
      <c r="OCS1" s="40"/>
      <c r="OCT1" s="40"/>
      <c r="OCU1" s="40"/>
      <c r="OCV1" s="40"/>
      <c r="OCW1" s="40"/>
      <c r="OCX1" s="40"/>
      <c r="OCY1" s="40"/>
      <c r="OCZ1" s="40"/>
      <c r="ODA1" s="40"/>
      <c r="ODB1" s="40"/>
      <c r="ODC1" s="40"/>
      <c r="ODD1" s="40"/>
      <c r="ODE1" s="40"/>
      <c r="ODF1" s="40"/>
      <c r="ODG1" s="40"/>
      <c r="ODH1" s="40"/>
      <c r="ODI1" s="40"/>
      <c r="ODJ1" s="40"/>
      <c r="ODK1" s="40"/>
      <c r="ODL1" s="40"/>
      <c r="ODM1" s="40"/>
      <c r="ODN1" s="40"/>
      <c r="ODO1" s="40"/>
      <c r="ODP1" s="40"/>
      <c r="ODQ1" s="40"/>
      <c r="ODR1" s="40"/>
      <c r="ODS1" s="40"/>
      <c r="ODT1" s="40"/>
      <c r="ODU1" s="40"/>
      <c r="ODV1" s="40"/>
      <c r="ODW1" s="40"/>
      <c r="ODX1" s="40"/>
      <c r="ODY1" s="40"/>
      <c r="ODZ1" s="40"/>
      <c r="OEA1" s="40"/>
      <c r="OEB1" s="40"/>
      <c r="OEC1" s="40"/>
      <c r="OED1" s="40"/>
      <c r="OEE1" s="40"/>
      <c r="OEF1" s="40"/>
      <c r="OEG1" s="40"/>
      <c r="OEH1" s="40"/>
      <c r="OEI1" s="40"/>
      <c r="OEJ1" s="40"/>
      <c r="OEK1" s="40"/>
      <c r="OEL1" s="40"/>
      <c r="OEM1" s="40"/>
      <c r="OEN1" s="40"/>
      <c r="OEO1" s="40"/>
      <c r="OEP1" s="40"/>
      <c r="OEQ1" s="40"/>
      <c r="OER1" s="40"/>
      <c r="OES1" s="40"/>
      <c r="OET1" s="40"/>
      <c r="OEU1" s="40"/>
      <c r="OEV1" s="40"/>
      <c r="OEW1" s="40"/>
      <c r="OEX1" s="40"/>
      <c r="OEY1" s="40"/>
      <c r="OEZ1" s="40"/>
      <c r="OFA1" s="40"/>
      <c r="OFB1" s="40"/>
      <c r="OFC1" s="40"/>
      <c r="OFD1" s="40"/>
      <c r="OFE1" s="40"/>
      <c r="OFF1" s="40"/>
      <c r="OFG1" s="40"/>
      <c r="OFH1" s="40"/>
      <c r="OFI1" s="40"/>
      <c r="OFJ1" s="40"/>
      <c r="OFK1" s="40"/>
      <c r="OFL1" s="40"/>
      <c r="OFM1" s="40"/>
      <c r="OFN1" s="40"/>
      <c r="OFO1" s="40"/>
      <c r="OFP1" s="40"/>
      <c r="OFQ1" s="40"/>
      <c r="OFR1" s="40"/>
      <c r="OFS1" s="40"/>
      <c r="OFT1" s="40"/>
      <c r="OFU1" s="40"/>
      <c r="OFV1" s="40"/>
      <c r="OFW1" s="40"/>
      <c r="OFX1" s="40"/>
      <c r="OFY1" s="40"/>
      <c r="OFZ1" s="40"/>
      <c r="OGA1" s="40"/>
      <c r="OGB1" s="40"/>
      <c r="OGC1" s="40"/>
      <c r="OGD1" s="40"/>
      <c r="OGE1" s="40"/>
      <c r="OGF1" s="40"/>
      <c r="OGG1" s="40"/>
      <c r="OGH1" s="40"/>
      <c r="OGI1" s="40"/>
      <c r="OGJ1" s="40"/>
      <c r="OGK1" s="40"/>
      <c r="OGL1" s="40"/>
      <c r="OGM1" s="40"/>
      <c r="OGN1" s="40"/>
      <c r="OGO1" s="40"/>
      <c r="OGP1" s="40"/>
      <c r="OGQ1" s="40"/>
      <c r="OGR1" s="40"/>
      <c r="OGS1" s="40"/>
      <c r="OGT1" s="40"/>
      <c r="OGU1" s="40"/>
      <c r="OGV1" s="40"/>
      <c r="OGW1" s="40"/>
      <c r="OGX1" s="40"/>
      <c r="OGY1" s="40"/>
      <c r="OGZ1" s="40"/>
      <c r="OHA1" s="40"/>
      <c r="OHB1" s="40"/>
      <c r="OHC1" s="40"/>
      <c r="OHD1" s="40"/>
      <c r="OHE1" s="40"/>
      <c r="OHF1" s="40"/>
      <c r="OHG1" s="40"/>
      <c r="OHH1" s="40"/>
      <c r="OHI1" s="40"/>
      <c r="OHJ1" s="40"/>
      <c r="OHK1" s="40"/>
      <c r="OHL1" s="40"/>
      <c r="OHM1" s="40"/>
      <c r="OHN1" s="40"/>
      <c r="OHO1" s="40"/>
      <c r="OHP1" s="40"/>
      <c r="OHQ1" s="40"/>
      <c r="OHR1" s="40"/>
      <c r="OHS1" s="40"/>
      <c r="OHT1" s="40"/>
      <c r="OHU1" s="40"/>
      <c r="OHV1" s="40"/>
      <c r="OHW1" s="40"/>
      <c r="OHX1" s="40"/>
      <c r="OHY1" s="40"/>
      <c r="OHZ1" s="40"/>
      <c r="OIA1" s="40"/>
      <c r="OIB1" s="40"/>
      <c r="OIC1" s="40"/>
      <c r="OID1" s="40"/>
      <c r="OIE1" s="40"/>
      <c r="OIF1" s="40"/>
      <c r="OIG1" s="40"/>
      <c r="OIH1" s="40"/>
      <c r="OII1" s="40"/>
      <c r="OIJ1" s="40"/>
      <c r="OIK1" s="40"/>
      <c r="OIL1" s="40"/>
      <c r="OIM1" s="40"/>
      <c r="OIN1" s="40"/>
      <c r="OIO1" s="40"/>
      <c r="OIP1" s="40"/>
      <c r="OIQ1" s="40"/>
      <c r="OIR1" s="40"/>
      <c r="OIS1" s="40"/>
      <c r="OIT1" s="40"/>
      <c r="OIU1" s="40"/>
      <c r="OIV1" s="40"/>
      <c r="OIW1" s="40"/>
      <c r="OIX1" s="40"/>
      <c r="OIY1" s="40"/>
      <c r="OIZ1" s="40"/>
      <c r="OJA1" s="40"/>
      <c r="OJB1" s="40"/>
      <c r="OJC1" s="40"/>
      <c r="OJD1" s="40"/>
      <c r="OJE1" s="40"/>
      <c r="OJF1" s="40"/>
      <c r="OJG1" s="40"/>
      <c r="OJH1" s="40"/>
      <c r="OJI1" s="40"/>
      <c r="OJJ1" s="40"/>
      <c r="OJK1" s="40"/>
      <c r="OJL1" s="40"/>
      <c r="OJM1" s="40"/>
      <c r="OJN1" s="40"/>
      <c r="OJO1" s="40"/>
      <c r="OJP1" s="40"/>
      <c r="OJQ1" s="40"/>
      <c r="OJR1" s="40"/>
      <c r="OJS1" s="40"/>
      <c r="OJT1" s="40"/>
      <c r="OJU1" s="40"/>
      <c r="OJV1" s="40"/>
      <c r="OJW1" s="40"/>
      <c r="OJX1" s="40"/>
      <c r="OJY1" s="40"/>
      <c r="OJZ1" s="40"/>
      <c r="OKA1" s="40"/>
      <c r="OKB1" s="40"/>
      <c r="OKC1" s="40"/>
      <c r="OKD1" s="40"/>
      <c r="OKE1" s="40"/>
      <c r="OKF1" s="40"/>
      <c r="OKG1" s="40"/>
      <c r="OKH1" s="40"/>
      <c r="OKI1" s="40"/>
      <c r="OKJ1" s="40"/>
      <c r="OKK1" s="40"/>
      <c r="OKL1" s="40"/>
      <c r="OKM1" s="40"/>
      <c r="OKN1" s="40"/>
      <c r="OKO1" s="40"/>
      <c r="OKP1" s="40"/>
      <c r="OKQ1" s="40"/>
      <c r="OKR1" s="40"/>
      <c r="OKS1" s="40"/>
      <c r="OKT1" s="40"/>
      <c r="OKU1" s="40"/>
      <c r="OKV1" s="40"/>
      <c r="OKW1" s="40"/>
      <c r="OKX1" s="40"/>
      <c r="OKY1" s="40"/>
      <c r="OKZ1" s="40"/>
      <c r="OLA1" s="40"/>
      <c r="OLB1" s="40"/>
      <c r="OLC1" s="40"/>
      <c r="OLD1" s="40"/>
      <c r="OLE1" s="40"/>
      <c r="OLF1" s="40"/>
      <c r="OLG1" s="40"/>
      <c r="OLH1" s="40"/>
      <c r="OLI1" s="40"/>
      <c r="OLJ1" s="40"/>
      <c r="OLK1" s="40"/>
      <c r="OLL1" s="40"/>
      <c r="OLM1" s="40"/>
      <c r="OLN1" s="40"/>
      <c r="OLO1" s="40"/>
      <c r="OLP1" s="40"/>
      <c r="OLQ1" s="40"/>
      <c r="OLR1" s="40"/>
      <c r="OLS1" s="40"/>
      <c r="OLT1" s="40"/>
      <c r="OLU1" s="40"/>
      <c r="OLV1" s="40"/>
      <c r="OLW1" s="40"/>
      <c r="OLX1" s="40"/>
      <c r="OLY1" s="40"/>
      <c r="OLZ1" s="40"/>
      <c r="OMA1" s="40"/>
      <c r="OMB1" s="40"/>
      <c r="OMC1" s="40"/>
      <c r="OMD1" s="40"/>
      <c r="OME1" s="40"/>
      <c r="OMF1" s="40"/>
      <c r="OMG1" s="40"/>
      <c r="OMH1" s="40"/>
      <c r="OMI1" s="40"/>
      <c r="OMJ1" s="40"/>
      <c r="OMK1" s="40"/>
      <c r="OML1" s="40"/>
      <c r="OMM1" s="40"/>
      <c r="OMN1" s="40"/>
      <c r="OMO1" s="40"/>
      <c r="OMP1" s="40"/>
      <c r="OMQ1" s="40"/>
      <c r="OMR1" s="40"/>
      <c r="OMS1" s="40"/>
      <c r="OMT1" s="40"/>
      <c r="OMU1" s="40"/>
      <c r="OMV1" s="40"/>
      <c r="OMW1" s="40"/>
      <c r="OMX1" s="40"/>
      <c r="OMY1" s="40"/>
      <c r="OMZ1" s="40"/>
      <c r="ONA1" s="40"/>
      <c r="ONB1" s="40"/>
      <c r="ONC1" s="40"/>
      <c r="OND1" s="40"/>
      <c r="ONE1" s="40"/>
      <c r="ONF1" s="40"/>
      <c r="ONG1" s="40"/>
      <c r="ONH1" s="40"/>
      <c r="ONI1" s="40"/>
      <c r="ONJ1" s="40"/>
      <c r="ONK1" s="40"/>
      <c r="ONL1" s="40"/>
      <c r="ONM1" s="40"/>
      <c r="ONN1" s="40"/>
      <c r="ONO1" s="40"/>
      <c r="ONP1" s="40"/>
      <c r="ONQ1" s="40"/>
      <c r="ONR1" s="40"/>
      <c r="ONS1" s="40"/>
      <c r="ONT1" s="40"/>
      <c r="ONU1" s="40"/>
      <c r="ONV1" s="40"/>
      <c r="ONW1" s="40"/>
      <c r="ONX1" s="40"/>
      <c r="ONY1" s="40"/>
      <c r="ONZ1" s="40"/>
      <c r="OOA1" s="40"/>
      <c r="OOB1" s="40"/>
      <c r="OOC1" s="40"/>
      <c r="OOD1" s="40"/>
      <c r="OOE1" s="40"/>
      <c r="OOF1" s="40"/>
      <c r="OOG1" s="40"/>
      <c r="OOH1" s="40"/>
      <c r="OOI1" s="40"/>
      <c r="OOJ1" s="40"/>
      <c r="OOK1" s="40"/>
      <c r="OOL1" s="40"/>
      <c r="OOM1" s="40"/>
      <c r="OON1" s="40"/>
      <c r="OOO1" s="40"/>
      <c r="OOP1" s="40"/>
      <c r="OOQ1" s="40"/>
      <c r="OOR1" s="40"/>
      <c r="OOS1" s="40"/>
      <c r="OOT1" s="40"/>
      <c r="OOU1" s="40"/>
      <c r="OOV1" s="40"/>
      <c r="OOW1" s="40"/>
      <c r="OOX1" s="40"/>
      <c r="OOY1" s="40"/>
      <c r="OOZ1" s="40"/>
      <c r="OPA1" s="40"/>
      <c r="OPB1" s="40"/>
      <c r="OPC1" s="40"/>
      <c r="OPD1" s="40"/>
      <c r="OPE1" s="40"/>
      <c r="OPF1" s="40"/>
      <c r="OPG1" s="40"/>
      <c r="OPH1" s="40"/>
      <c r="OPI1" s="40"/>
      <c r="OPJ1" s="40"/>
      <c r="OPK1" s="40"/>
      <c r="OPL1" s="40"/>
      <c r="OPM1" s="40"/>
      <c r="OPN1" s="40"/>
      <c r="OPO1" s="40"/>
      <c r="OPP1" s="40"/>
      <c r="OPQ1" s="40"/>
      <c r="OPR1" s="40"/>
      <c r="OPS1" s="40"/>
      <c r="OPT1" s="40"/>
      <c r="OPU1" s="40"/>
      <c r="OPV1" s="40"/>
      <c r="OPW1" s="40"/>
      <c r="OPX1" s="40"/>
      <c r="OPY1" s="40"/>
      <c r="OPZ1" s="40"/>
      <c r="OQA1" s="40"/>
      <c r="OQB1" s="40"/>
      <c r="OQC1" s="40"/>
      <c r="OQD1" s="40"/>
      <c r="OQE1" s="40"/>
      <c r="OQF1" s="40"/>
      <c r="OQG1" s="40"/>
      <c r="OQH1" s="40"/>
      <c r="OQI1" s="40"/>
      <c r="OQJ1" s="40"/>
      <c r="OQK1" s="40"/>
      <c r="OQL1" s="40"/>
      <c r="OQM1" s="40"/>
      <c r="OQN1" s="40"/>
      <c r="OQO1" s="40"/>
      <c r="OQP1" s="40"/>
      <c r="OQQ1" s="40"/>
      <c r="OQR1" s="40"/>
      <c r="OQS1" s="40"/>
      <c r="OQT1" s="40"/>
      <c r="OQU1" s="40"/>
      <c r="OQV1" s="40"/>
      <c r="OQW1" s="40"/>
      <c r="OQX1" s="40"/>
      <c r="OQY1" s="40"/>
      <c r="OQZ1" s="40"/>
      <c r="ORA1" s="40"/>
      <c r="ORB1" s="40"/>
      <c r="ORC1" s="40"/>
      <c r="ORD1" s="40"/>
      <c r="ORE1" s="40"/>
      <c r="ORF1" s="40"/>
      <c r="ORG1" s="40"/>
      <c r="ORH1" s="40"/>
      <c r="ORI1" s="40"/>
      <c r="ORJ1" s="40"/>
      <c r="ORK1" s="40"/>
      <c r="ORL1" s="40"/>
      <c r="ORM1" s="40"/>
      <c r="ORN1" s="40"/>
      <c r="ORO1" s="40"/>
      <c r="ORP1" s="40"/>
      <c r="ORQ1" s="40"/>
      <c r="ORR1" s="40"/>
      <c r="ORS1" s="40"/>
      <c r="ORT1" s="40"/>
      <c r="ORU1" s="40"/>
      <c r="ORV1" s="40"/>
      <c r="ORW1" s="40"/>
      <c r="ORX1" s="40"/>
      <c r="ORY1" s="40"/>
      <c r="ORZ1" s="40"/>
      <c r="OSA1" s="40"/>
      <c r="OSB1" s="40"/>
      <c r="OSC1" s="40"/>
      <c r="OSD1" s="40"/>
      <c r="OSE1" s="40"/>
      <c r="OSF1" s="40"/>
      <c r="OSG1" s="40"/>
      <c r="OSH1" s="40"/>
      <c r="OSI1" s="40"/>
      <c r="OSJ1" s="40"/>
      <c r="OSK1" s="40"/>
      <c r="OSL1" s="40"/>
      <c r="OSM1" s="40"/>
      <c r="OSN1" s="40"/>
      <c r="OSO1" s="40"/>
      <c r="OSP1" s="40"/>
      <c r="OSQ1" s="40"/>
      <c r="OSR1" s="40"/>
      <c r="OSS1" s="40"/>
      <c r="OST1" s="40"/>
      <c r="OSU1" s="40"/>
      <c r="OSV1" s="40"/>
      <c r="OSW1" s="40"/>
      <c r="OSX1" s="40"/>
      <c r="OSY1" s="40"/>
      <c r="OSZ1" s="40"/>
      <c r="OTA1" s="40"/>
      <c r="OTB1" s="40"/>
      <c r="OTC1" s="40"/>
      <c r="OTD1" s="40"/>
      <c r="OTE1" s="40"/>
      <c r="OTF1" s="40"/>
      <c r="OTG1" s="40"/>
      <c r="OTH1" s="40"/>
      <c r="OTI1" s="40"/>
      <c r="OTJ1" s="40"/>
      <c r="OTK1" s="40"/>
      <c r="OTL1" s="40"/>
      <c r="OTM1" s="40"/>
      <c r="OTN1" s="40"/>
      <c r="OTO1" s="40"/>
      <c r="OTP1" s="40"/>
      <c r="OTQ1" s="40"/>
      <c r="OTR1" s="40"/>
      <c r="OTS1" s="40"/>
      <c r="OTT1" s="40"/>
      <c r="OTU1" s="40"/>
      <c r="OTV1" s="40"/>
      <c r="OTW1" s="40"/>
      <c r="OTX1" s="40"/>
      <c r="OTY1" s="40"/>
      <c r="OTZ1" s="40"/>
      <c r="OUA1" s="40"/>
      <c r="OUB1" s="40"/>
      <c r="OUC1" s="40"/>
      <c r="OUD1" s="40"/>
      <c r="OUE1" s="40"/>
      <c r="OUF1" s="40"/>
      <c r="OUG1" s="40"/>
      <c r="OUH1" s="40"/>
      <c r="OUI1" s="40"/>
      <c r="OUJ1" s="40"/>
      <c r="OUK1" s="40"/>
      <c r="OUL1" s="40"/>
      <c r="OUM1" s="40"/>
      <c r="OUN1" s="40"/>
      <c r="OUO1" s="40"/>
      <c r="OUP1" s="40"/>
      <c r="OUQ1" s="40"/>
      <c r="OUR1" s="40"/>
      <c r="OUS1" s="40"/>
      <c r="OUT1" s="40"/>
      <c r="OUU1" s="40"/>
      <c r="OUV1" s="40"/>
      <c r="OUW1" s="40"/>
      <c r="OUX1" s="40"/>
      <c r="OUY1" s="40"/>
      <c r="OUZ1" s="40"/>
      <c r="OVA1" s="40"/>
      <c r="OVB1" s="40"/>
      <c r="OVC1" s="40"/>
      <c r="OVD1" s="40"/>
      <c r="OVE1" s="40"/>
      <c r="OVF1" s="40"/>
      <c r="OVG1" s="40"/>
      <c r="OVH1" s="40"/>
      <c r="OVI1" s="40"/>
      <c r="OVJ1" s="40"/>
      <c r="OVK1" s="40"/>
      <c r="OVL1" s="40"/>
      <c r="OVM1" s="40"/>
      <c r="OVN1" s="40"/>
      <c r="OVO1" s="40"/>
      <c r="OVP1" s="40"/>
      <c r="OVQ1" s="40"/>
      <c r="OVR1" s="40"/>
      <c r="OVS1" s="40"/>
      <c r="OVT1" s="40"/>
      <c r="OVU1" s="40"/>
      <c r="OVV1" s="40"/>
      <c r="OVW1" s="40"/>
      <c r="OVX1" s="40"/>
      <c r="OVY1" s="40"/>
      <c r="OVZ1" s="40"/>
      <c r="OWA1" s="40"/>
      <c r="OWB1" s="40"/>
      <c r="OWC1" s="40"/>
      <c r="OWD1" s="40"/>
      <c r="OWE1" s="40"/>
      <c r="OWF1" s="40"/>
      <c r="OWG1" s="40"/>
      <c r="OWH1" s="40"/>
      <c r="OWI1" s="40"/>
      <c r="OWJ1" s="40"/>
      <c r="OWK1" s="40"/>
      <c r="OWL1" s="40"/>
      <c r="OWM1" s="40"/>
      <c r="OWN1" s="40"/>
      <c r="OWO1" s="40"/>
      <c r="OWP1" s="40"/>
      <c r="OWQ1" s="40"/>
      <c r="OWR1" s="40"/>
      <c r="OWS1" s="40"/>
      <c r="OWT1" s="40"/>
      <c r="OWU1" s="40"/>
      <c r="OWV1" s="40"/>
      <c r="OWW1" s="40"/>
      <c r="OWX1" s="40"/>
      <c r="OWY1" s="40"/>
      <c r="OWZ1" s="40"/>
      <c r="OXA1" s="40"/>
      <c r="OXB1" s="40"/>
      <c r="OXC1" s="40"/>
      <c r="OXD1" s="40"/>
      <c r="OXE1" s="40"/>
      <c r="OXF1" s="40"/>
      <c r="OXG1" s="40"/>
      <c r="OXH1" s="40"/>
      <c r="OXI1" s="40"/>
      <c r="OXJ1" s="40"/>
      <c r="OXK1" s="40"/>
      <c r="OXL1" s="40"/>
      <c r="OXM1" s="40"/>
      <c r="OXN1" s="40"/>
      <c r="OXO1" s="40"/>
      <c r="OXP1" s="40"/>
      <c r="OXQ1" s="40"/>
      <c r="OXR1" s="40"/>
      <c r="OXS1" s="40"/>
      <c r="OXT1" s="40"/>
      <c r="OXU1" s="40"/>
      <c r="OXV1" s="40"/>
      <c r="OXW1" s="40"/>
      <c r="OXX1" s="40"/>
      <c r="OXY1" s="40"/>
      <c r="OXZ1" s="40"/>
      <c r="OYA1" s="40"/>
      <c r="OYB1" s="40"/>
      <c r="OYC1" s="40"/>
      <c r="OYD1" s="40"/>
      <c r="OYE1" s="40"/>
      <c r="OYF1" s="40"/>
      <c r="OYG1" s="40"/>
      <c r="OYH1" s="40"/>
      <c r="OYI1" s="40"/>
      <c r="OYJ1" s="40"/>
      <c r="OYK1" s="40"/>
      <c r="OYL1" s="40"/>
      <c r="OYM1" s="40"/>
      <c r="OYN1" s="40"/>
      <c r="OYO1" s="40"/>
      <c r="OYP1" s="40"/>
      <c r="OYQ1" s="40"/>
      <c r="OYR1" s="40"/>
      <c r="OYS1" s="40"/>
      <c r="OYT1" s="40"/>
      <c r="OYU1" s="40"/>
      <c r="OYV1" s="40"/>
      <c r="OYW1" s="40"/>
      <c r="OYX1" s="40"/>
      <c r="OYY1" s="40"/>
      <c r="OYZ1" s="40"/>
      <c r="OZA1" s="40"/>
      <c r="OZB1" s="40"/>
      <c r="OZC1" s="40"/>
      <c r="OZD1" s="40"/>
      <c r="OZE1" s="40"/>
      <c r="OZF1" s="40"/>
      <c r="OZG1" s="40"/>
      <c r="OZH1" s="40"/>
      <c r="OZI1" s="40"/>
      <c r="OZJ1" s="40"/>
      <c r="OZK1" s="40"/>
      <c r="OZL1" s="40"/>
      <c r="OZM1" s="40"/>
      <c r="OZN1" s="40"/>
      <c r="OZO1" s="40"/>
      <c r="OZP1" s="40"/>
      <c r="OZQ1" s="40"/>
      <c r="OZR1" s="40"/>
      <c r="OZS1" s="40"/>
      <c r="OZT1" s="40"/>
      <c r="OZU1" s="40"/>
      <c r="OZV1" s="40"/>
      <c r="OZW1" s="40"/>
      <c r="OZX1" s="40"/>
      <c r="OZY1" s="40"/>
      <c r="OZZ1" s="40"/>
      <c r="PAA1" s="40"/>
      <c r="PAB1" s="40"/>
      <c r="PAC1" s="40"/>
      <c r="PAD1" s="40"/>
      <c r="PAE1" s="40"/>
      <c r="PAF1" s="40"/>
      <c r="PAG1" s="40"/>
      <c r="PAH1" s="40"/>
      <c r="PAI1" s="40"/>
      <c r="PAJ1" s="40"/>
      <c r="PAK1" s="40"/>
      <c r="PAL1" s="40"/>
      <c r="PAM1" s="40"/>
      <c r="PAN1" s="40"/>
      <c r="PAO1" s="40"/>
      <c r="PAP1" s="40"/>
      <c r="PAQ1" s="40"/>
      <c r="PAR1" s="40"/>
      <c r="PAS1" s="40"/>
      <c r="PAT1" s="40"/>
      <c r="PAU1" s="40"/>
      <c r="PAV1" s="40"/>
      <c r="PAW1" s="40"/>
      <c r="PAX1" s="40"/>
      <c r="PAY1" s="40"/>
      <c r="PAZ1" s="40"/>
      <c r="PBA1" s="40"/>
      <c r="PBB1" s="40"/>
      <c r="PBC1" s="40"/>
      <c r="PBD1" s="40"/>
      <c r="PBE1" s="40"/>
      <c r="PBF1" s="40"/>
      <c r="PBG1" s="40"/>
      <c r="PBH1" s="40"/>
      <c r="PBI1" s="40"/>
      <c r="PBJ1" s="40"/>
      <c r="PBK1" s="40"/>
      <c r="PBL1" s="40"/>
      <c r="PBM1" s="40"/>
      <c r="PBN1" s="40"/>
      <c r="PBO1" s="40"/>
      <c r="PBP1" s="40"/>
      <c r="PBQ1" s="40"/>
      <c r="PBR1" s="40"/>
      <c r="PBS1" s="40"/>
      <c r="PBT1" s="40"/>
      <c r="PBU1" s="40"/>
      <c r="PBV1" s="40"/>
      <c r="PBW1" s="40"/>
      <c r="PBX1" s="40"/>
      <c r="PBY1" s="40"/>
      <c r="PBZ1" s="40"/>
      <c r="PCA1" s="40"/>
      <c r="PCB1" s="40"/>
      <c r="PCC1" s="40"/>
      <c r="PCD1" s="40"/>
      <c r="PCE1" s="40"/>
      <c r="PCF1" s="40"/>
      <c r="PCG1" s="40"/>
      <c r="PCH1" s="40"/>
      <c r="PCI1" s="40"/>
      <c r="PCJ1" s="40"/>
      <c r="PCK1" s="40"/>
      <c r="PCL1" s="40"/>
      <c r="PCM1" s="40"/>
      <c r="PCN1" s="40"/>
      <c r="PCO1" s="40"/>
      <c r="PCP1" s="40"/>
      <c r="PCQ1" s="40"/>
      <c r="PCR1" s="40"/>
      <c r="PCS1" s="40"/>
      <c r="PCT1" s="40"/>
      <c r="PCU1" s="40"/>
      <c r="PCV1" s="40"/>
      <c r="PCW1" s="40"/>
      <c r="PCX1" s="40"/>
      <c r="PCY1" s="40"/>
      <c r="PCZ1" s="40"/>
      <c r="PDA1" s="40"/>
      <c r="PDB1" s="40"/>
      <c r="PDC1" s="40"/>
      <c r="PDD1" s="40"/>
      <c r="PDE1" s="40"/>
      <c r="PDF1" s="40"/>
      <c r="PDG1" s="40"/>
      <c r="PDH1" s="40"/>
      <c r="PDI1" s="40"/>
      <c r="PDJ1" s="40"/>
      <c r="PDK1" s="40"/>
      <c r="PDL1" s="40"/>
      <c r="PDM1" s="40"/>
      <c r="PDN1" s="40"/>
      <c r="PDO1" s="40"/>
      <c r="PDP1" s="40"/>
      <c r="PDQ1" s="40"/>
      <c r="PDR1" s="40"/>
      <c r="PDS1" s="40"/>
      <c r="PDT1" s="40"/>
      <c r="PDU1" s="40"/>
      <c r="PDV1" s="40"/>
      <c r="PDW1" s="40"/>
      <c r="PDX1" s="40"/>
      <c r="PDY1" s="40"/>
      <c r="PDZ1" s="40"/>
      <c r="PEA1" s="40"/>
      <c r="PEB1" s="40"/>
      <c r="PEC1" s="40"/>
      <c r="PED1" s="40"/>
      <c r="PEE1" s="40"/>
      <c r="PEF1" s="40"/>
      <c r="PEG1" s="40"/>
      <c r="PEH1" s="40"/>
      <c r="PEI1" s="40"/>
      <c r="PEJ1" s="40"/>
      <c r="PEK1" s="40"/>
      <c r="PEL1" s="40"/>
      <c r="PEM1" s="40"/>
      <c r="PEN1" s="40"/>
      <c r="PEO1" s="40"/>
      <c r="PEP1" s="40"/>
      <c r="PEQ1" s="40"/>
      <c r="PER1" s="40"/>
      <c r="PES1" s="40"/>
      <c r="PET1" s="40"/>
      <c r="PEU1" s="40"/>
      <c r="PEV1" s="40"/>
      <c r="PEW1" s="40"/>
      <c r="PEX1" s="40"/>
      <c r="PEY1" s="40"/>
      <c r="PEZ1" s="40"/>
      <c r="PFA1" s="40"/>
      <c r="PFB1" s="40"/>
      <c r="PFC1" s="40"/>
      <c r="PFD1" s="40"/>
      <c r="PFE1" s="40"/>
      <c r="PFF1" s="40"/>
      <c r="PFG1" s="40"/>
      <c r="PFH1" s="40"/>
      <c r="PFI1" s="40"/>
      <c r="PFJ1" s="40"/>
      <c r="PFK1" s="40"/>
      <c r="PFL1" s="40"/>
      <c r="PFM1" s="40"/>
      <c r="PFN1" s="40"/>
      <c r="PFO1" s="40"/>
      <c r="PFP1" s="40"/>
      <c r="PFQ1" s="40"/>
      <c r="PFR1" s="40"/>
      <c r="PFS1" s="40"/>
      <c r="PFT1" s="40"/>
      <c r="PFU1" s="40"/>
      <c r="PFV1" s="40"/>
      <c r="PFW1" s="40"/>
      <c r="PFX1" s="40"/>
      <c r="PFY1" s="40"/>
      <c r="PFZ1" s="40"/>
      <c r="PGA1" s="40"/>
      <c r="PGB1" s="40"/>
      <c r="PGC1" s="40"/>
      <c r="PGD1" s="40"/>
      <c r="PGE1" s="40"/>
      <c r="PGF1" s="40"/>
      <c r="PGG1" s="40"/>
      <c r="PGH1" s="40"/>
      <c r="PGI1" s="40"/>
      <c r="PGJ1" s="40"/>
      <c r="PGK1" s="40"/>
      <c r="PGL1" s="40"/>
      <c r="PGM1" s="40"/>
      <c r="PGN1" s="40"/>
      <c r="PGO1" s="40"/>
      <c r="PGP1" s="40"/>
      <c r="PGQ1" s="40"/>
      <c r="PGR1" s="40"/>
      <c r="PGS1" s="40"/>
      <c r="PGT1" s="40"/>
      <c r="PGU1" s="40"/>
      <c r="PGV1" s="40"/>
      <c r="PGW1" s="40"/>
      <c r="PGX1" s="40"/>
      <c r="PGY1" s="40"/>
      <c r="PGZ1" s="40"/>
      <c r="PHA1" s="40"/>
      <c r="PHB1" s="40"/>
      <c r="PHC1" s="40"/>
      <c r="PHD1" s="40"/>
      <c r="PHE1" s="40"/>
      <c r="PHF1" s="40"/>
      <c r="PHG1" s="40"/>
      <c r="PHH1" s="40"/>
      <c r="PHI1" s="40"/>
      <c r="PHJ1" s="40"/>
      <c r="PHK1" s="40"/>
      <c r="PHL1" s="40"/>
      <c r="PHM1" s="40"/>
      <c r="PHN1" s="40"/>
      <c r="PHO1" s="40"/>
      <c r="PHP1" s="40"/>
      <c r="PHQ1" s="40"/>
      <c r="PHR1" s="40"/>
      <c r="PHS1" s="40"/>
      <c r="PHT1" s="40"/>
      <c r="PHU1" s="40"/>
      <c r="PHV1" s="40"/>
      <c r="PHW1" s="40"/>
      <c r="PHX1" s="40"/>
      <c r="PHY1" s="40"/>
      <c r="PHZ1" s="40"/>
      <c r="PIA1" s="40"/>
      <c r="PIB1" s="40"/>
      <c r="PIC1" s="40"/>
      <c r="PID1" s="40"/>
      <c r="PIE1" s="40"/>
      <c r="PIF1" s="40"/>
      <c r="PIG1" s="40"/>
      <c r="PIH1" s="40"/>
      <c r="PII1" s="40"/>
      <c r="PIJ1" s="40"/>
      <c r="PIK1" s="40"/>
      <c r="PIL1" s="40"/>
      <c r="PIM1" s="40"/>
      <c r="PIN1" s="40"/>
      <c r="PIO1" s="40"/>
      <c r="PIP1" s="40"/>
      <c r="PIQ1" s="40"/>
      <c r="PIR1" s="40"/>
      <c r="PIS1" s="40"/>
      <c r="PIT1" s="40"/>
      <c r="PIU1" s="40"/>
      <c r="PIV1" s="40"/>
      <c r="PIW1" s="40"/>
      <c r="PIX1" s="40"/>
      <c r="PIY1" s="40"/>
      <c r="PIZ1" s="40"/>
      <c r="PJA1" s="40"/>
      <c r="PJB1" s="40"/>
      <c r="PJC1" s="40"/>
      <c r="PJD1" s="40"/>
      <c r="PJE1" s="40"/>
      <c r="PJF1" s="40"/>
      <c r="PJG1" s="40"/>
      <c r="PJH1" s="40"/>
      <c r="PJI1" s="40"/>
      <c r="PJJ1" s="40"/>
      <c r="PJK1" s="40"/>
      <c r="PJL1" s="40"/>
      <c r="PJM1" s="40"/>
      <c r="PJN1" s="40"/>
      <c r="PJO1" s="40"/>
      <c r="PJP1" s="40"/>
      <c r="PJQ1" s="40"/>
      <c r="PJR1" s="40"/>
      <c r="PJS1" s="40"/>
      <c r="PJT1" s="40"/>
      <c r="PJU1" s="40"/>
      <c r="PJV1" s="40"/>
      <c r="PJW1" s="40"/>
      <c r="PJX1" s="40"/>
      <c r="PJY1" s="40"/>
      <c r="PJZ1" s="40"/>
      <c r="PKA1" s="40"/>
      <c r="PKB1" s="40"/>
      <c r="PKC1" s="40"/>
      <c r="PKD1" s="40"/>
      <c r="PKE1" s="40"/>
      <c r="PKF1" s="40"/>
      <c r="PKG1" s="40"/>
      <c r="PKH1" s="40"/>
      <c r="PKI1" s="40"/>
      <c r="PKJ1" s="40"/>
      <c r="PKK1" s="40"/>
      <c r="PKL1" s="40"/>
      <c r="PKM1" s="40"/>
      <c r="PKN1" s="40"/>
      <c r="PKO1" s="40"/>
      <c r="PKP1" s="40"/>
      <c r="PKQ1" s="40"/>
      <c r="PKR1" s="40"/>
      <c r="PKS1" s="40"/>
      <c r="PKT1" s="40"/>
      <c r="PKU1" s="40"/>
      <c r="PKV1" s="40"/>
      <c r="PKW1" s="40"/>
      <c r="PKX1" s="40"/>
      <c r="PKY1" s="40"/>
      <c r="PKZ1" s="40"/>
      <c r="PLA1" s="40"/>
      <c r="PLB1" s="40"/>
      <c r="PLC1" s="40"/>
      <c r="PLD1" s="40"/>
      <c r="PLE1" s="40"/>
      <c r="PLF1" s="40"/>
      <c r="PLG1" s="40"/>
      <c r="PLH1" s="40"/>
      <c r="PLI1" s="40"/>
      <c r="PLJ1" s="40"/>
      <c r="PLK1" s="40"/>
      <c r="PLL1" s="40"/>
      <c r="PLM1" s="40"/>
      <c r="PLN1" s="40"/>
      <c r="PLO1" s="40"/>
      <c r="PLP1" s="40"/>
      <c r="PLQ1" s="40"/>
      <c r="PLR1" s="40"/>
      <c r="PLS1" s="40"/>
      <c r="PLT1" s="40"/>
      <c r="PLU1" s="40"/>
      <c r="PLV1" s="40"/>
      <c r="PLW1" s="40"/>
      <c r="PLX1" s="40"/>
      <c r="PLY1" s="40"/>
      <c r="PLZ1" s="40"/>
      <c r="PMA1" s="40"/>
      <c r="PMB1" s="40"/>
      <c r="PMC1" s="40"/>
      <c r="PMD1" s="40"/>
      <c r="PME1" s="40"/>
      <c r="PMF1" s="40"/>
      <c r="PMG1" s="40"/>
      <c r="PMH1" s="40"/>
      <c r="PMI1" s="40"/>
      <c r="PMJ1" s="40"/>
      <c r="PMK1" s="40"/>
      <c r="PML1" s="40"/>
      <c r="PMM1" s="40"/>
      <c r="PMN1" s="40"/>
      <c r="PMO1" s="40"/>
      <c r="PMP1" s="40"/>
      <c r="PMQ1" s="40"/>
      <c r="PMR1" s="40"/>
      <c r="PMS1" s="40"/>
      <c r="PMT1" s="40"/>
      <c r="PMU1" s="40"/>
      <c r="PMV1" s="40"/>
      <c r="PMW1" s="40"/>
      <c r="PMX1" s="40"/>
      <c r="PMY1" s="40"/>
      <c r="PMZ1" s="40"/>
      <c r="PNA1" s="40"/>
      <c r="PNB1" s="40"/>
      <c r="PNC1" s="40"/>
      <c r="PND1" s="40"/>
      <c r="PNE1" s="40"/>
      <c r="PNF1" s="40"/>
      <c r="PNG1" s="40"/>
      <c r="PNH1" s="40"/>
      <c r="PNI1" s="40"/>
      <c r="PNJ1" s="40"/>
      <c r="PNK1" s="40"/>
      <c r="PNL1" s="40"/>
      <c r="PNM1" s="40"/>
      <c r="PNN1" s="40"/>
      <c r="PNO1" s="40"/>
      <c r="PNP1" s="40"/>
      <c r="PNQ1" s="40"/>
      <c r="PNR1" s="40"/>
      <c r="PNS1" s="40"/>
      <c r="PNT1" s="40"/>
      <c r="PNU1" s="40"/>
      <c r="PNV1" s="40"/>
      <c r="PNW1" s="40"/>
      <c r="PNX1" s="40"/>
      <c r="PNY1" s="40"/>
      <c r="PNZ1" s="40"/>
      <c r="POA1" s="40"/>
      <c r="POB1" s="40"/>
      <c r="POC1" s="40"/>
      <c r="POD1" s="40"/>
      <c r="POE1" s="40"/>
      <c r="POF1" s="40"/>
      <c r="POG1" s="40"/>
      <c r="POH1" s="40"/>
      <c r="POI1" s="40"/>
      <c r="POJ1" s="40"/>
      <c r="POK1" s="40"/>
      <c r="POL1" s="40"/>
      <c r="POM1" s="40"/>
      <c r="PON1" s="40"/>
      <c r="POO1" s="40"/>
      <c r="POP1" s="40"/>
      <c r="POQ1" s="40"/>
      <c r="POR1" s="40"/>
      <c r="POS1" s="40"/>
      <c r="POT1" s="40"/>
      <c r="POU1" s="40"/>
      <c r="POV1" s="40"/>
      <c r="POW1" s="40"/>
      <c r="POX1" s="40"/>
      <c r="POY1" s="40"/>
      <c r="POZ1" s="40"/>
      <c r="PPA1" s="40"/>
      <c r="PPB1" s="40"/>
      <c r="PPC1" s="40"/>
      <c r="PPD1" s="40"/>
      <c r="PPE1" s="40"/>
      <c r="PPF1" s="40"/>
      <c r="PPG1" s="40"/>
      <c r="PPH1" s="40"/>
      <c r="PPI1" s="40"/>
      <c r="PPJ1" s="40"/>
      <c r="PPK1" s="40"/>
      <c r="PPL1" s="40"/>
      <c r="PPM1" s="40"/>
      <c r="PPN1" s="40"/>
      <c r="PPO1" s="40"/>
      <c r="PPP1" s="40"/>
      <c r="PPQ1" s="40"/>
      <c r="PPR1" s="40"/>
      <c r="PPS1" s="40"/>
      <c r="PPT1" s="40"/>
      <c r="PPU1" s="40"/>
      <c r="PPV1" s="40"/>
      <c r="PPW1" s="40"/>
      <c r="PPX1" s="40"/>
      <c r="PPY1" s="40"/>
      <c r="PPZ1" s="40"/>
      <c r="PQA1" s="40"/>
      <c r="PQB1" s="40"/>
      <c r="PQC1" s="40"/>
      <c r="PQD1" s="40"/>
      <c r="PQE1" s="40"/>
      <c r="PQF1" s="40"/>
      <c r="PQG1" s="40"/>
      <c r="PQH1" s="40"/>
      <c r="PQI1" s="40"/>
      <c r="PQJ1" s="40"/>
      <c r="PQK1" s="40"/>
      <c r="PQL1" s="40"/>
      <c r="PQM1" s="40"/>
      <c r="PQN1" s="40"/>
      <c r="PQO1" s="40"/>
      <c r="PQP1" s="40"/>
      <c r="PQQ1" s="40"/>
      <c r="PQR1" s="40"/>
      <c r="PQS1" s="40"/>
      <c r="PQT1" s="40"/>
      <c r="PQU1" s="40"/>
      <c r="PQV1" s="40"/>
      <c r="PQW1" s="40"/>
      <c r="PQX1" s="40"/>
      <c r="PQY1" s="40"/>
      <c r="PQZ1" s="40"/>
      <c r="PRA1" s="40"/>
      <c r="PRB1" s="40"/>
      <c r="PRC1" s="40"/>
      <c r="PRD1" s="40"/>
      <c r="PRE1" s="40"/>
      <c r="PRF1" s="40"/>
      <c r="PRG1" s="40"/>
      <c r="PRH1" s="40"/>
      <c r="PRI1" s="40"/>
      <c r="PRJ1" s="40"/>
      <c r="PRK1" s="40"/>
      <c r="PRL1" s="40"/>
      <c r="PRM1" s="40"/>
      <c r="PRN1" s="40"/>
      <c r="PRO1" s="40"/>
      <c r="PRP1" s="40"/>
      <c r="PRQ1" s="40"/>
      <c r="PRR1" s="40"/>
      <c r="PRS1" s="40"/>
      <c r="PRT1" s="40"/>
      <c r="PRU1" s="40"/>
      <c r="PRV1" s="40"/>
      <c r="PRW1" s="40"/>
      <c r="PRX1" s="40"/>
      <c r="PRY1" s="40"/>
      <c r="PRZ1" s="40"/>
      <c r="PSA1" s="40"/>
      <c r="PSB1" s="40"/>
      <c r="PSC1" s="40"/>
      <c r="PSD1" s="40"/>
      <c r="PSE1" s="40"/>
      <c r="PSF1" s="40"/>
      <c r="PSG1" s="40"/>
      <c r="PSH1" s="40"/>
      <c r="PSI1" s="40"/>
      <c r="PSJ1" s="40"/>
      <c r="PSK1" s="40"/>
      <c r="PSL1" s="40"/>
      <c r="PSM1" s="40"/>
      <c r="PSN1" s="40"/>
      <c r="PSO1" s="40"/>
      <c r="PSP1" s="40"/>
      <c r="PSQ1" s="40"/>
      <c r="PSR1" s="40"/>
      <c r="PSS1" s="40"/>
      <c r="PST1" s="40"/>
      <c r="PSU1" s="40"/>
      <c r="PSV1" s="40"/>
      <c r="PSW1" s="40"/>
      <c r="PSX1" s="40"/>
      <c r="PSY1" s="40"/>
      <c r="PSZ1" s="40"/>
      <c r="PTA1" s="40"/>
      <c r="PTB1" s="40"/>
      <c r="PTC1" s="40"/>
      <c r="PTD1" s="40"/>
      <c r="PTE1" s="40"/>
      <c r="PTF1" s="40"/>
      <c r="PTG1" s="40"/>
      <c r="PTH1" s="40"/>
      <c r="PTI1" s="40"/>
      <c r="PTJ1" s="40"/>
      <c r="PTK1" s="40"/>
      <c r="PTL1" s="40"/>
      <c r="PTM1" s="40"/>
      <c r="PTN1" s="40"/>
      <c r="PTO1" s="40"/>
      <c r="PTP1" s="40"/>
      <c r="PTQ1" s="40"/>
      <c r="PTR1" s="40"/>
      <c r="PTS1" s="40"/>
      <c r="PTT1" s="40"/>
      <c r="PTU1" s="40"/>
      <c r="PTV1" s="40"/>
      <c r="PTW1" s="40"/>
      <c r="PTX1" s="40"/>
      <c r="PTY1" s="40"/>
      <c r="PTZ1" s="40"/>
      <c r="PUA1" s="40"/>
      <c r="PUB1" s="40"/>
      <c r="PUC1" s="40"/>
      <c r="PUD1" s="40"/>
      <c r="PUE1" s="40"/>
      <c r="PUF1" s="40"/>
      <c r="PUG1" s="40"/>
      <c r="PUH1" s="40"/>
      <c r="PUI1" s="40"/>
      <c r="PUJ1" s="40"/>
      <c r="PUK1" s="40"/>
      <c r="PUL1" s="40"/>
      <c r="PUM1" s="40"/>
      <c r="PUN1" s="40"/>
      <c r="PUO1" s="40"/>
      <c r="PUP1" s="40"/>
      <c r="PUQ1" s="40"/>
      <c r="PUR1" s="40"/>
      <c r="PUS1" s="40"/>
      <c r="PUT1" s="40"/>
      <c r="PUU1" s="40"/>
      <c r="PUV1" s="40"/>
      <c r="PUW1" s="40"/>
      <c r="PUX1" s="40"/>
      <c r="PUY1" s="40"/>
      <c r="PUZ1" s="40"/>
      <c r="PVA1" s="40"/>
      <c r="PVB1" s="40"/>
      <c r="PVC1" s="40"/>
      <c r="PVD1" s="40"/>
      <c r="PVE1" s="40"/>
      <c r="PVF1" s="40"/>
      <c r="PVG1" s="40"/>
      <c r="PVH1" s="40"/>
      <c r="PVI1" s="40"/>
      <c r="PVJ1" s="40"/>
      <c r="PVK1" s="40"/>
      <c r="PVL1" s="40"/>
      <c r="PVM1" s="40"/>
      <c r="PVN1" s="40"/>
      <c r="PVO1" s="40"/>
      <c r="PVP1" s="40"/>
      <c r="PVQ1" s="40"/>
      <c r="PVR1" s="40"/>
      <c r="PVS1" s="40"/>
      <c r="PVT1" s="40"/>
      <c r="PVU1" s="40"/>
      <c r="PVV1" s="40"/>
      <c r="PVW1" s="40"/>
      <c r="PVX1" s="40"/>
      <c r="PVY1" s="40"/>
      <c r="PVZ1" s="40"/>
      <c r="PWA1" s="40"/>
      <c r="PWB1" s="40"/>
      <c r="PWC1" s="40"/>
      <c r="PWD1" s="40"/>
      <c r="PWE1" s="40"/>
      <c r="PWF1" s="40"/>
      <c r="PWG1" s="40"/>
      <c r="PWH1" s="40"/>
      <c r="PWI1" s="40"/>
      <c r="PWJ1" s="40"/>
      <c r="PWK1" s="40"/>
      <c r="PWL1" s="40"/>
      <c r="PWM1" s="40"/>
      <c r="PWN1" s="40"/>
      <c r="PWO1" s="40"/>
      <c r="PWP1" s="40"/>
      <c r="PWQ1" s="40"/>
      <c r="PWR1" s="40"/>
      <c r="PWS1" s="40"/>
      <c r="PWT1" s="40"/>
      <c r="PWU1" s="40"/>
      <c r="PWV1" s="40"/>
      <c r="PWW1" s="40"/>
      <c r="PWX1" s="40"/>
      <c r="PWY1" s="40"/>
      <c r="PWZ1" s="40"/>
      <c r="PXA1" s="40"/>
      <c r="PXB1" s="40"/>
      <c r="PXC1" s="40"/>
      <c r="PXD1" s="40"/>
      <c r="PXE1" s="40"/>
      <c r="PXF1" s="40"/>
      <c r="PXG1" s="40"/>
      <c r="PXH1" s="40"/>
      <c r="PXI1" s="40"/>
      <c r="PXJ1" s="40"/>
      <c r="PXK1" s="40"/>
      <c r="PXL1" s="40"/>
      <c r="PXM1" s="40"/>
      <c r="PXN1" s="40"/>
      <c r="PXO1" s="40"/>
      <c r="PXP1" s="40"/>
      <c r="PXQ1" s="40"/>
      <c r="PXR1" s="40"/>
      <c r="PXS1" s="40"/>
      <c r="PXT1" s="40"/>
      <c r="PXU1" s="40"/>
      <c r="PXV1" s="40"/>
      <c r="PXW1" s="40"/>
      <c r="PXX1" s="40"/>
      <c r="PXY1" s="40"/>
      <c r="PXZ1" s="40"/>
      <c r="PYA1" s="40"/>
      <c r="PYB1" s="40"/>
      <c r="PYC1" s="40"/>
      <c r="PYD1" s="40"/>
      <c r="PYE1" s="40"/>
      <c r="PYF1" s="40"/>
      <c r="PYG1" s="40"/>
      <c r="PYH1" s="40"/>
      <c r="PYI1" s="40"/>
      <c r="PYJ1" s="40"/>
      <c r="PYK1" s="40"/>
      <c r="PYL1" s="40"/>
      <c r="PYM1" s="40"/>
      <c r="PYN1" s="40"/>
      <c r="PYO1" s="40"/>
      <c r="PYP1" s="40"/>
      <c r="PYQ1" s="40"/>
      <c r="PYR1" s="40"/>
      <c r="PYS1" s="40"/>
      <c r="PYT1" s="40"/>
      <c r="PYU1" s="40"/>
      <c r="PYV1" s="40"/>
      <c r="PYW1" s="40"/>
      <c r="PYX1" s="40"/>
      <c r="PYY1" s="40"/>
      <c r="PYZ1" s="40"/>
      <c r="PZA1" s="40"/>
      <c r="PZB1" s="40"/>
      <c r="PZC1" s="40"/>
      <c r="PZD1" s="40"/>
      <c r="PZE1" s="40"/>
      <c r="PZF1" s="40"/>
      <c r="PZG1" s="40"/>
      <c r="PZH1" s="40"/>
      <c r="PZI1" s="40"/>
      <c r="PZJ1" s="40"/>
      <c r="PZK1" s="40"/>
      <c r="PZL1" s="40"/>
      <c r="PZM1" s="40"/>
      <c r="PZN1" s="40"/>
      <c r="PZO1" s="40"/>
      <c r="PZP1" s="40"/>
      <c r="PZQ1" s="40"/>
      <c r="PZR1" s="40"/>
      <c r="PZS1" s="40"/>
      <c r="PZT1" s="40"/>
      <c r="PZU1" s="40"/>
      <c r="PZV1" s="40"/>
      <c r="PZW1" s="40"/>
      <c r="PZX1" s="40"/>
      <c r="PZY1" s="40"/>
      <c r="PZZ1" s="40"/>
      <c r="QAA1" s="40"/>
      <c r="QAB1" s="40"/>
      <c r="QAC1" s="40"/>
      <c r="QAD1" s="40"/>
      <c r="QAE1" s="40"/>
      <c r="QAF1" s="40"/>
      <c r="QAG1" s="40"/>
      <c r="QAH1" s="40"/>
      <c r="QAI1" s="40"/>
      <c r="QAJ1" s="40"/>
      <c r="QAK1" s="40"/>
      <c r="QAL1" s="40"/>
      <c r="QAM1" s="40"/>
      <c r="QAN1" s="40"/>
      <c r="QAO1" s="40"/>
      <c r="QAP1" s="40"/>
      <c r="QAQ1" s="40"/>
      <c r="QAR1" s="40"/>
      <c r="QAS1" s="40"/>
      <c r="QAT1" s="40"/>
      <c r="QAU1" s="40"/>
      <c r="QAV1" s="40"/>
      <c r="QAW1" s="40"/>
      <c r="QAX1" s="40"/>
      <c r="QAY1" s="40"/>
      <c r="QAZ1" s="40"/>
      <c r="QBA1" s="40"/>
      <c r="QBB1" s="40"/>
      <c r="QBC1" s="40"/>
      <c r="QBD1" s="40"/>
      <c r="QBE1" s="40"/>
      <c r="QBF1" s="40"/>
      <c r="QBG1" s="40"/>
      <c r="QBH1" s="40"/>
      <c r="QBI1" s="40"/>
      <c r="QBJ1" s="40"/>
      <c r="QBK1" s="40"/>
      <c r="QBL1" s="40"/>
      <c r="QBM1" s="40"/>
      <c r="QBN1" s="40"/>
      <c r="QBO1" s="40"/>
      <c r="QBP1" s="40"/>
      <c r="QBQ1" s="40"/>
      <c r="QBR1" s="40"/>
      <c r="QBS1" s="40"/>
      <c r="QBT1" s="40"/>
      <c r="QBU1" s="40"/>
      <c r="QBV1" s="40"/>
      <c r="QBW1" s="40"/>
      <c r="QBX1" s="40"/>
      <c r="QBY1" s="40"/>
      <c r="QBZ1" s="40"/>
      <c r="QCA1" s="40"/>
      <c r="QCB1" s="40"/>
      <c r="QCC1" s="40"/>
      <c r="QCD1" s="40"/>
      <c r="QCE1" s="40"/>
      <c r="QCF1" s="40"/>
      <c r="QCG1" s="40"/>
      <c r="QCH1" s="40"/>
      <c r="QCI1" s="40"/>
      <c r="QCJ1" s="40"/>
      <c r="QCK1" s="40"/>
      <c r="QCL1" s="40"/>
      <c r="QCM1" s="40"/>
      <c r="QCN1" s="40"/>
      <c r="QCO1" s="40"/>
      <c r="QCP1" s="40"/>
      <c r="QCQ1" s="40"/>
      <c r="QCR1" s="40"/>
      <c r="QCS1" s="40"/>
      <c r="QCT1" s="40"/>
      <c r="QCU1" s="40"/>
      <c r="QCV1" s="40"/>
      <c r="QCW1" s="40"/>
      <c r="QCX1" s="40"/>
      <c r="QCY1" s="40"/>
      <c r="QCZ1" s="40"/>
      <c r="QDA1" s="40"/>
      <c r="QDB1" s="40"/>
      <c r="QDC1" s="40"/>
      <c r="QDD1" s="40"/>
      <c r="QDE1" s="40"/>
      <c r="QDF1" s="40"/>
      <c r="QDG1" s="40"/>
      <c r="QDH1" s="40"/>
      <c r="QDI1" s="40"/>
      <c r="QDJ1" s="40"/>
      <c r="QDK1" s="40"/>
      <c r="QDL1" s="40"/>
      <c r="QDM1" s="40"/>
      <c r="QDN1" s="40"/>
      <c r="QDO1" s="40"/>
      <c r="QDP1" s="40"/>
      <c r="QDQ1" s="40"/>
      <c r="QDR1" s="40"/>
      <c r="QDS1" s="40"/>
      <c r="QDT1" s="40"/>
      <c r="QDU1" s="40"/>
      <c r="QDV1" s="40"/>
      <c r="QDW1" s="40"/>
      <c r="QDX1" s="40"/>
      <c r="QDY1" s="40"/>
      <c r="QDZ1" s="40"/>
      <c r="QEA1" s="40"/>
      <c r="QEB1" s="40"/>
      <c r="QEC1" s="40"/>
      <c r="QED1" s="40"/>
      <c r="QEE1" s="40"/>
      <c r="QEF1" s="40"/>
      <c r="QEG1" s="40"/>
      <c r="QEH1" s="40"/>
      <c r="QEI1" s="40"/>
      <c r="QEJ1" s="40"/>
      <c r="QEK1" s="40"/>
      <c r="QEL1" s="40"/>
      <c r="QEM1" s="40"/>
      <c r="QEN1" s="40"/>
      <c r="QEO1" s="40"/>
      <c r="QEP1" s="40"/>
      <c r="QEQ1" s="40"/>
      <c r="QER1" s="40"/>
      <c r="QES1" s="40"/>
      <c r="QET1" s="40"/>
      <c r="QEU1" s="40"/>
      <c r="QEV1" s="40"/>
      <c r="QEW1" s="40"/>
      <c r="QEX1" s="40"/>
      <c r="QEY1" s="40"/>
      <c r="QEZ1" s="40"/>
      <c r="QFA1" s="40"/>
      <c r="QFB1" s="40"/>
      <c r="QFC1" s="40"/>
      <c r="QFD1" s="40"/>
      <c r="QFE1" s="40"/>
      <c r="QFF1" s="40"/>
      <c r="QFG1" s="40"/>
      <c r="QFH1" s="40"/>
      <c r="QFI1" s="40"/>
      <c r="QFJ1" s="40"/>
      <c r="QFK1" s="40"/>
      <c r="QFL1" s="40"/>
      <c r="QFM1" s="40"/>
      <c r="QFN1" s="40"/>
      <c r="QFO1" s="40"/>
      <c r="QFP1" s="40"/>
      <c r="QFQ1" s="40"/>
      <c r="QFR1" s="40"/>
      <c r="QFS1" s="40"/>
      <c r="QFT1" s="40"/>
      <c r="QFU1" s="40"/>
      <c r="QFV1" s="40"/>
      <c r="QFW1" s="40"/>
      <c r="QFX1" s="40"/>
      <c r="QFY1" s="40"/>
      <c r="QFZ1" s="40"/>
      <c r="QGA1" s="40"/>
      <c r="QGB1" s="40"/>
      <c r="QGC1" s="40"/>
      <c r="QGD1" s="40"/>
      <c r="QGE1" s="40"/>
      <c r="QGF1" s="40"/>
      <c r="QGG1" s="40"/>
      <c r="QGH1" s="40"/>
      <c r="QGI1" s="40"/>
      <c r="QGJ1" s="40"/>
      <c r="QGK1" s="40"/>
      <c r="QGL1" s="40"/>
      <c r="QGM1" s="40"/>
      <c r="QGN1" s="40"/>
      <c r="QGO1" s="40"/>
      <c r="QGP1" s="40"/>
      <c r="QGQ1" s="40"/>
      <c r="QGR1" s="40"/>
      <c r="QGS1" s="40"/>
      <c r="QGT1" s="40"/>
      <c r="QGU1" s="40"/>
      <c r="QGV1" s="40"/>
      <c r="QGW1" s="40"/>
      <c r="QGX1" s="40"/>
      <c r="QGY1" s="40"/>
      <c r="QGZ1" s="40"/>
      <c r="QHA1" s="40"/>
      <c r="QHB1" s="40"/>
      <c r="QHC1" s="40"/>
      <c r="QHD1" s="40"/>
      <c r="QHE1" s="40"/>
      <c r="QHF1" s="40"/>
      <c r="QHG1" s="40"/>
      <c r="QHH1" s="40"/>
      <c r="QHI1" s="40"/>
      <c r="QHJ1" s="40"/>
      <c r="QHK1" s="40"/>
      <c r="QHL1" s="40"/>
      <c r="QHM1" s="40"/>
      <c r="QHN1" s="40"/>
      <c r="QHO1" s="40"/>
      <c r="QHP1" s="40"/>
      <c r="QHQ1" s="40"/>
      <c r="QHR1" s="40"/>
      <c r="QHS1" s="40"/>
      <c r="QHT1" s="40"/>
      <c r="QHU1" s="40"/>
      <c r="QHV1" s="40"/>
      <c r="QHW1" s="40"/>
      <c r="QHX1" s="40"/>
      <c r="QHY1" s="40"/>
      <c r="QHZ1" s="40"/>
      <c r="QIA1" s="40"/>
      <c r="QIB1" s="40"/>
      <c r="QIC1" s="40"/>
      <c r="QID1" s="40"/>
      <c r="QIE1" s="40"/>
      <c r="QIF1" s="40"/>
      <c r="QIG1" s="40"/>
      <c r="QIH1" s="40"/>
      <c r="QII1" s="40"/>
      <c r="QIJ1" s="40"/>
      <c r="QIK1" s="40"/>
      <c r="QIL1" s="40"/>
      <c r="QIM1" s="40"/>
      <c r="QIN1" s="40"/>
      <c r="QIO1" s="40"/>
      <c r="QIP1" s="40"/>
      <c r="QIQ1" s="40"/>
      <c r="QIR1" s="40"/>
      <c r="QIS1" s="40"/>
      <c r="QIT1" s="40"/>
      <c r="QIU1" s="40"/>
      <c r="QIV1" s="40"/>
      <c r="QIW1" s="40"/>
      <c r="QIX1" s="40"/>
      <c r="QIY1" s="40"/>
      <c r="QIZ1" s="40"/>
      <c r="QJA1" s="40"/>
      <c r="QJB1" s="40"/>
      <c r="QJC1" s="40"/>
      <c r="QJD1" s="40"/>
      <c r="QJE1" s="40"/>
      <c r="QJF1" s="40"/>
      <c r="QJG1" s="40"/>
      <c r="QJH1" s="40"/>
      <c r="QJI1" s="40"/>
      <c r="QJJ1" s="40"/>
      <c r="QJK1" s="40"/>
      <c r="QJL1" s="40"/>
      <c r="QJM1" s="40"/>
      <c r="QJN1" s="40"/>
      <c r="QJO1" s="40"/>
      <c r="QJP1" s="40"/>
      <c r="QJQ1" s="40"/>
      <c r="QJR1" s="40"/>
      <c r="QJS1" s="40"/>
      <c r="QJT1" s="40"/>
      <c r="QJU1" s="40"/>
      <c r="QJV1" s="40"/>
      <c r="QJW1" s="40"/>
      <c r="QJX1" s="40"/>
      <c r="QJY1" s="40"/>
      <c r="QJZ1" s="40"/>
      <c r="QKA1" s="40"/>
      <c r="QKB1" s="40"/>
      <c r="QKC1" s="40"/>
      <c r="QKD1" s="40"/>
      <c r="QKE1" s="40"/>
      <c r="QKF1" s="40"/>
      <c r="QKG1" s="40"/>
      <c r="QKH1" s="40"/>
      <c r="QKI1" s="40"/>
      <c r="QKJ1" s="40"/>
      <c r="QKK1" s="40"/>
      <c r="QKL1" s="40"/>
      <c r="QKM1" s="40"/>
      <c r="QKN1" s="40"/>
      <c r="QKO1" s="40"/>
      <c r="QKP1" s="40"/>
      <c r="QKQ1" s="40"/>
      <c r="QKR1" s="40"/>
      <c r="QKS1" s="40"/>
      <c r="QKT1" s="40"/>
      <c r="QKU1" s="40"/>
      <c r="QKV1" s="40"/>
      <c r="QKW1" s="40"/>
      <c r="QKX1" s="40"/>
      <c r="QKY1" s="40"/>
      <c r="QKZ1" s="40"/>
      <c r="QLA1" s="40"/>
      <c r="QLB1" s="40"/>
      <c r="QLC1" s="40"/>
      <c r="QLD1" s="40"/>
      <c r="QLE1" s="40"/>
      <c r="QLF1" s="40"/>
      <c r="QLG1" s="40"/>
      <c r="QLH1" s="40"/>
      <c r="QLI1" s="40"/>
      <c r="QLJ1" s="40"/>
      <c r="QLK1" s="40"/>
      <c r="QLL1" s="40"/>
      <c r="QLM1" s="40"/>
      <c r="QLN1" s="40"/>
      <c r="QLO1" s="40"/>
      <c r="QLP1" s="40"/>
      <c r="QLQ1" s="40"/>
      <c r="QLR1" s="40"/>
      <c r="QLS1" s="40"/>
      <c r="QLT1" s="40"/>
      <c r="QLU1" s="40"/>
      <c r="QLV1" s="40"/>
      <c r="QLW1" s="40"/>
      <c r="QLX1" s="40"/>
      <c r="QLY1" s="40"/>
      <c r="QLZ1" s="40"/>
      <c r="QMA1" s="40"/>
      <c r="QMB1" s="40"/>
      <c r="QMC1" s="40"/>
      <c r="QMD1" s="40"/>
      <c r="QME1" s="40"/>
      <c r="QMF1" s="40"/>
      <c r="QMG1" s="40"/>
      <c r="QMH1" s="40"/>
      <c r="QMI1" s="40"/>
      <c r="QMJ1" s="40"/>
      <c r="QMK1" s="40"/>
      <c r="QML1" s="40"/>
      <c r="QMM1" s="40"/>
      <c r="QMN1" s="40"/>
      <c r="QMO1" s="40"/>
      <c r="QMP1" s="40"/>
      <c r="QMQ1" s="40"/>
      <c r="QMR1" s="40"/>
      <c r="QMS1" s="40"/>
      <c r="QMT1" s="40"/>
      <c r="QMU1" s="40"/>
      <c r="QMV1" s="40"/>
      <c r="QMW1" s="40"/>
      <c r="QMX1" s="40"/>
      <c r="QMY1" s="40"/>
      <c r="QMZ1" s="40"/>
      <c r="QNA1" s="40"/>
      <c r="QNB1" s="40"/>
      <c r="QNC1" s="40"/>
      <c r="QND1" s="40"/>
      <c r="QNE1" s="40"/>
      <c r="QNF1" s="40"/>
      <c r="QNG1" s="40"/>
      <c r="QNH1" s="40"/>
      <c r="QNI1" s="40"/>
      <c r="QNJ1" s="40"/>
      <c r="QNK1" s="40"/>
      <c r="QNL1" s="40"/>
      <c r="QNM1" s="40"/>
      <c r="QNN1" s="40"/>
      <c r="QNO1" s="40"/>
      <c r="QNP1" s="40"/>
      <c r="QNQ1" s="40"/>
      <c r="QNR1" s="40"/>
      <c r="QNS1" s="40"/>
      <c r="QNT1" s="40"/>
      <c r="QNU1" s="40"/>
      <c r="QNV1" s="40"/>
      <c r="QNW1" s="40"/>
      <c r="QNX1" s="40"/>
      <c r="QNY1" s="40"/>
      <c r="QNZ1" s="40"/>
      <c r="QOA1" s="40"/>
      <c r="QOB1" s="40"/>
      <c r="QOC1" s="40"/>
      <c r="QOD1" s="40"/>
      <c r="QOE1" s="40"/>
      <c r="QOF1" s="40"/>
      <c r="QOG1" s="40"/>
      <c r="QOH1" s="40"/>
      <c r="QOI1" s="40"/>
      <c r="QOJ1" s="40"/>
      <c r="QOK1" s="40"/>
      <c r="QOL1" s="40"/>
      <c r="QOM1" s="40"/>
      <c r="QON1" s="40"/>
      <c r="QOO1" s="40"/>
      <c r="QOP1" s="40"/>
      <c r="QOQ1" s="40"/>
      <c r="QOR1" s="40"/>
      <c r="QOS1" s="40"/>
      <c r="QOT1" s="40"/>
      <c r="QOU1" s="40"/>
      <c r="QOV1" s="40"/>
      <c r="QOW1" s="40"/>
      <c r="QOX1" s="40"/>
      <c r="QOY1" s="40"/>
      <c r="QOZ1" s="40"/>
      <c r="QPA1" s="40"/>
      <c r="QPB1" s="40"/>
      <c r="QPC1" s="40"/>
      <c r="QPD1" s="40"/>
      <c r="QPE1" s="40"/>
      <c r="QPF1" s="40"/>
      <c r="QPG1" s="40"/>
      <c r="QPH1" s="40"/>
      <c r="QPI1" s="40"/>
      <c r="QPJ1" s="40"/>
      <c r="QPK1" s="40"/>
      <c r="QPL1" s="40"/>
      <c r="QPM1" s="40"/>
      <c r="QPN1" s="40"/>
      <c r="QPO1" s="40"/>
      <c r="QPP1" s="40"/>
      <c r="QPQ1" s="40"/>
      <c r="QPR1" s="40"/>
      <c r="QPS1" s="40"/>
      <c r="QPT1" s="40"/>
      <c r="QPU1" s="40"/>
      <c r="QPV1" s="40"/>
      <c r="QPW1" s="40"/>
      <c r="QPX1" s="40"/>
      <c r="QPY1" s="40"/>
      <c r="QPZ1" s="40"/>
      <c r="QQA1" s="40"/>
      <c r="QQB1" s="40"/>
      <c r="QQC1" s="40"/>
      <c r="QQD1" s="40"/>
      <c r="QQE1" s="40"/>
      <c r="QQF1" s="40"/>
      <c r="QQG1" s="40"/>
      <c r="QQH1" s="40"/>
      <c r="QQI1" s="40"/>
      <c r="QQJ1" s="40"/>
      <c r="QQK1" s="40"/>
      <c r="QQL1" s="40"/>
      <c r="QQM1" s="40"/>
      <c r="QQN1" s="40"/>
      <c r="QQO1" s="40"/>
      <c r="QQP1" s="40"/>
      <c r="QQQ1" s="40"/>
      <c r="QQR1" s="40"/>
      <c r="QQS1" s="40"/>
      <c r="QQT1" s="40"/>
      <c r="QQU1" s="40"/>
      <c r="QQV1" s="40"/>
      <c r="QQW1" s="40"/>
      <c r="QQX1" s="40"/>
      <c r="QQY1" s="40"/>
      <c r="QQZ1" s="40"/>
      <c r="QRA1" s="40"/>
      <c r="QRB1" s="40"/>
      <c r="QRC1" s="40"/>
      <c r="QRD1" s="40"/>
      <c r="QRE1" s="40"/>
      <c r="QRF1" s="40"/>
      <c r="QRG1" s="40"/>
      <c r="QRH1" s="40"/>
      <c r="QRI1" s="40"/>
      <c r="QRJ1" s="40"/>
      <c r="QRK1" s="40"/>
      <c r="QRL1" s="40"/>
      <c r="QRM1" s="40"/>
      <c r="QRN1" s="40"/>
      <c r="QRO1" s="40"/>
      <c r="QRP1" s="40"/>
      <c r="QRQ1" s="40"/>
      <c r="QRR1" s="40"/>
      <c r="QRS1" s="40"/>
      <c r="QRT1" s="40"/>
      <c r="QRU1" s="40"/>
      <c r="QRV1" s="40"/>
      <c r="QRW1" s="40"/>
      <c r="QRX1" s="40"/>
      <c r="QRY1" s="40"/>
      <c r="QRZ1" s="40"/>
      <c r="QSA1" s="40"/>
      <c r="QSB1" s="40"/>
      <c r="QSC1" s="40"/>
      <c r="QSD1" s="40"/>
      <c r="QSE1" s="40"/>
      <c r="QSF1" s="40"/>
      <c r="QSG1" s="40"/>
      <c r="QSH1" s="40"/>
      <c r="QSI1" s="40"/>
      <c r="QSJ1" s="40"/>
      <c r="QSK1" s="40"/>
      <c r="QSL1" s="40"/>
      <c r="QSM1" s="40"/>
      <c r="QSN1" s="40"/>
      <c r="QSO1" s="40"/>
      <c r="QSP1" s="40"/>
      <c r="QSQ1" s="40"/>
      <c r="QSR1" s="40"/>
      <c r="QSS1" s="40"/>
      <c r="QST1" s="40"/>
      <c r="QSU1" s="40"/>
      <c r="QSV1" s="40"/>
      <c r="QSW1" s="40"/>
      <c r="QSX1" s="40"/>
      <c r="QSY1" s="40"/>
      <c r="QSZ1" s="40"/>
      <c r="QTA1" s="40"/>
      <c r="QTB1" s="40"/>
      <c r="QTC1" s="40"/>
      <c r="QTD1" s="40"/>
      <c r="QTE1" s="40"/>
      <c r="QTF1" s="40"/>
      <c r="QTG1" s="40"/>
      <c r="QTH1" s="40"/>
      <c r="QTI1" s="40"/>
      <c r="QTJ1" s="40"/>
      <c r="QTK1" s="40"/>
      <c r="QTL1" s="40"/>
      <c r="QTM1" s="40"/>
      <c r="QTN1" s="40"/>
      <c r="QTO1" s="40"/>
      <c r="QTP1" s="40"/>
      <c r="QTQ1" s="40"/>
      <c r="QTR1" s="40"/>
      <c r="QTS1" s="40"/>
      <c r="QTT1" s="40"/>
      <c r="QTU1" s="40"/>
      <c r="QTV1" s="40"/>
      <c r="QTW1" s="40"/>
      <c r="QTX1" s="40"/>
      <c r="QTY1" s="40"/>
      <c r="QTZ1" s="40"/>
      <c r="QUA1" s="40"/>
      <c r="QUB1" s="40"/>
      <c r="QUC1" s="40"/>
      <c r="QUD1" s="40"/>
      <c r="QUE1" s="40"/>
      <c r="QUF1" s="40"/>
      <c r="QUG1" s="40"/>
      <c r="QUH1" s="40"/>
      <c r="QUI1" s="40"/>
      <c r="QUJ1" s="40"/>
      <c r="QUK1" s="40"/>
      <c r="QUL1" s="40"/>
      <c r="QUM1" s="40"/>
      <c r="QUN1" s="40"/>
      <c r="QUO1" s="40"/>
      <c r="QUP1" s="40"/>
      <c r="QUQ1" s="40"/>
      <c r="QUR1" s="40"/>
      <c r="QUS1" s="40"/>
      <c r="QUT1" s="40"/>
      <c r="QUU1" s="40"/>
      <c r="QUV1" s="40"/>
      <c r="QUW1" s="40"/>
      <c r="QUX1" s="40"/>
      <c r="QUY1" s="40"/>
      <c r="QUZ1" s="40"/>
      <c r="QVA1" s="40"/>
      <c r="QVB1" s="40"/>
      <c r="QVC1" s="40"/>
      <c r="QVD1" s="40"/>
      <c r="QVE1" s="40"/>
      <c r="QVF1" s="40"/>
      <c r="QVG1" s="40"/>
      <c r="QVH1" s="40"/>
      <c r="QVI1" s="40"/>
      <c r="QVJ1" s="40"/>
      <c r="QVK1" s="40"/>
      <c r="QVL1" s="40"/>
      <c r="QVM1" s="40"/>
      <c r="QVN1" s="40"/>
      <c r="QVO1" s="40"/>
      <c r="QVP1" s="40"/>
      <c r="QVQ1" s="40"/>
      <c r="QVR1" s="40"/>
      <c r="QVS1" s="40"/>
      <c r="QVT1" s="40"/>
      <c r="QVU1" s="40"/>
      <c r="QVV1" s="40"/>
      <c r="QVW1" s="40"/>
      <c r="QVX1" s="40"/>
      <c r="QVY1" s="40"/>
      <c r="QVZ1" s="40"/>
      <c r="QWA1" s="40"/>
      <c r="QWB1" s="40"/>
      <c r="QWC1" s="40"/>
      <c r="QWD1" s="40"/>
      <c r="QWE1" s="40"/>
      <c r="QWF1" s="40"/>
      <c r="QWG1" s="40"/>
      <c r="QWH1" s="40"/>
      <c r="QWI1" s="40"/>
      <c r="QWJ1" s="40"/>
      <c r="QWK1" s="40"/>
      <c r="QWL1" s="40"/>
      <c r="QWM1" s="40"/>
      <c r="QWN1" s="40"/>
      <c r="QWO1" s="40"/>
      <c r="QWP1" s="40"/>
      <c r="QWQ1" s="40"/>
      <c r="QWR1" s="40"/>
      <c r="QWS1" s="40"/>
      <c r="QWT1" s="40"/>
      <c r="QWU1" s="40"/>
      <c r="QWV1" s="40"/>
      <c r="QWW1" s="40"/>
      <c r="QWX1" s="40"/>
      <c r="QWY1" s="40"/>
      <c r="QWZ1" s="40"/>
      <c r="QXA1" s="40"/>
      <c r="QXB1" s="40"/>
      <c r="QXC1" s="40"/>
      <c r="QXD1" s="40"/>
      <c r="QXE1" s="40"/>
      <c r="QXF1" s="40"/>
      <c r="QXG1" s="40"/>
      <c r="QXH1" s="40"/>
      <c r="QXI1" s="40"/>
      <c r="QXJ1" s="40"/>
      <c r="QXK1" s="40"/>
      <c r="QXL1" s="40"/>
      <c r="QXM1" s="40"/>
      <c r="QXN1" s="40"/>
      <c r="QXO1" s="40"/>
      <c r="QXP1" s="40"/>
      <c r="QXQ1" s="40"/>
      <c r="QXR1" s="40"/>
      <c r="QXS1" s="40"/>
      <c r="QXT1" s="40"/>
      <c r="QXU1" s="40"/>
      <c r="QXV1" s="40"/>
      <c r="QXW1" s="40"/>
      <c r="QXX1" s="40"/>
      <c r="QXY1" s="40"/>
      <c r="QXZ1" s="40"/>
      <c r="QYA1" s="40"/>
      <c r="QYB1" s="40"/>
      <c r="QYC1" s="40"/>
      <c r="QYD1" s="40"/>
      <c r="QYE1" s="40"/>
      <c r="QYF1" s="40"/>
      <c r="QYG1" s="40"/>
      <c r="QYH1" s="40"/>
      <c r="QYI1" s="40"/>
      <c r="QYJ1" s="40"/>
      <c r="QYK1" s="40"/>
      <c r="QYL1" s="40"/>
      <c r="QYM1" s="40"/>
      <c r="QYN1" s="40"/>
      <c r="QYO1" s="40"/>
      <c r="QYP1" s="40"/>
      <c r="QYQ1" s="40"/>
      <c r="QYR1" s="40"/>
      <c r="QYS1" s="40"/>
      <c r="QYT1" s="40"/>
      <c r="QYU1" s="40"/>
      <c r="QYV1" s="40"/>
      <c r="QYW1" s="40"/>
      <c r="QYX1" s="40"/>
      <c r="QYY1" s="40"/>
      <c r="QYZ1" s="40"/>
      <c r="QZA1" s="40"/>
      <c r="QZB1" s="40"/>
      <c r="QZC1" s="40"/>
      <c r="QZD1" s="40"/>
      <c r="QZE1" s="40"/>
      <c r="QZF1" s="40"/>
      <c r="QZG1" s="40"/>
      <c r="QZH1" s="40"/>
      <c r="QZI1" s="40"/>
      <c r="QZJ1" s="40"/>
      <c r="QZK1" s="40"/>
      <c r="QZL1" s="40"/>
      <c r="QZM1" s="40"/>
      <c r="QZN1" s="40"/>
      <c r="QZO1" s="40"/>
      <c r="QZP1" s="40"/>
      <c r="QZQ1" s="40"/>
      <c r="QZR1" s="40"/>
      <c r="QZS1" s="40"/>
      <c r="QZT1" s="40"/>
      <c r="QZU1" s="40"/>
      <c r="QZV1" s="40"/>
      <c r="QZW1" s="40"/>
      <c r="QZX1" s="40"/>
      <c r="QZY1" s="40"/>
      <c r="QZZ1" s="40"/>
      <c r="RAA1" s="40"/>
      <c r="RAB1" s="40"/>
      <c r="RAC1" s="40"/>
      <c r="RAD1" s="40"/>
      <c r="RAE1" s="40"/>
      <c r="RAF1" s="40"/>
      <c r="RAG1" s="40"/>
      <c r="RAH1" s="40"/>
      <c r="RAI1" s="40"/>
      <c r="RAJ1" s="40"/>
      <c r="RAK1" s="40"/>
      <c r="RAL1" s="40"/>
      <c r="RAM1" s="40"/>
      <c r="RAN1" s="40"/>
      <c r="RAO1" s="40"/>
      <c r="RAP1" s="40"/>
      <c r="RAQ1" s="40"/>
      <c r="RAR1" s="40"/>
      <c r="RAS1" s="40"/>
      <c r="RAT1" s="40"/>
      <c r="RAU1" s="40"/>
      <c r="RAV1" s="40"/>
      <c r="RAW1" s="40"/>
      <c r="RAX1" s="40"/>
      <c r="RAY1" s="40"/>
      <c r="RAZ1" s="40"/>
      <c r="RBA1" s="40"/>
      <c r="RBB1" s="40"/>
      <c r="RBC1" s="40"/>
      <c r="RBD1" s="40"/>
      <c r="RBE1" s="40"/>
      <c r="RBF1" s="40"/>
      <c r="RBG1" s="40"/>
      <c r="RBH1" s="40"/>
      <c r="RBI1" s="40"/>
      <c r="RBJ1" s="40"/>
      <c r="RBK1" s="40"/>
      <c r="RBL1" s="40"/>
      <c r="RBM1" s="40"/>
      <c r="RBN1" s="40"/>
      <c r="RBO1" s="40"/>
      <c r="RBP1" s="40"/>
      <c r="RBQ1" s="40"/>
      <c r="RBR1" s="40"/>
      <c r="RBS1" s="40"/>
      <c r="RBT1" s="40"/>
      <c r="RBU1" s="40"/>
      <c r="RBV1" s="40"/>
      <c r="RBW1" s="40"/>
      <c r="RBX1" s="40"/>
      <c r="RBY1" s="40"/>
      <c r="RBZ1" s="40"/>
      <c r="RCA1" s="40"/>
      <c r="RCB1" s="40"/>
      <c r="RCC1" s="40"/>
      <c r="RCD1" s="40"/>
      <c r="RCE1" s="40"/>
      <c r="RCF1" s="40"/>
      <c r="RCG1" s="40"/>
      <c r="RCH1" s="40"/>
      <c r="RCI1" s="40"/>
      <c r="RCJ1" s="40"/>
      <c r="RCK1" s="40"/>
      <c r="RCL1" s="40"/>
      <c r="RCM1" s="40"/>
      <c r="RCN1" s="40"/>
      <c r="RCO1" s="40"/>
      <c r="RCP1" s="40"/>
      <c r="RCQ1" s="40"/>
      <c r="RCR1" s="40"/>
      <c r="RCS1" s="40"/>
      <c r="RCT1" s="40"/>
      <c r="RCU1" s="40"/>
      <c r="RCV1" s="40"/>
      <c r="RCW1" s="40"/>
      <c r="RCX1" s="40"/>
      <c r="RCY1" s="40"/>
      <c r="RCZ1" s="40"/>
      <c r="RDA1" s="40"/>
      <c r="RDB1" s="40"/>
      <c r="RDC1" s="40"/>
      <c r="RDD1" s="40"/>
      <c r="RDE1" s="40"/>
      <c r="RDF1" s="40"/>
      <c r="RDG1" s="40"/>
      <c r="RDH1" s="40"/>
      <c r="RDI1" s="40"/>
      <c r="RDJ1" s="40"/>
      <c r="RDK1" s="40"/>
      <c r="RDL1" s="40"/>
      <c r="RDM1" s="40"/>
      <c r="RDN1" s="40"/>
      <c r="RDO1" s="40"/>
      <c r="RDP1" s="40"/>
      <c r="RDQ1" s="40"/>
      <c r="RDR1" s="40"/>
      <c r="RDS1" s="40"/>
      <c r="RDT1" s="40"/>
      <c r="RDU1" s="40"/>
      <c r="RDV1" s="40"/>
      <c r="RDW1" s="40"/>
      <c r="RDX1" s="40"/>
      <c r="RDY1" s="40"/>
      <c r="RDZ1" s="40"/>
      <c r="REA1" s="40"/>
      <c r="REB1" s="40"/>
      <c r="REC1" s="40"/>
      <c r="RED1" s="40"/>
      <c r="REE1" s="40"/>
      <c r="REF1" s="40"/>
      <c r="REG1" s="40"/>
      <c r="REH1" s="40"/>
      <c r="REI1" s="40"/>
      <c r="REJ1" s="40"/>
      <c r="REK1" s="40"/>
      <c r="REL1" s="40"/>
      <c r="REM1" s="40"/>
      <c r="REN1" s="40"/>
      <c r="REO1" s="40"/>
      <c r="REP1" s="40"/>
      <c r="REQ1" s="40"/>
      <c r="RER1" s="40"/>
      <c r="RES1" s="40"/>
      <c r="RET1" s="40"/>
      <c r="REU1" s="40"/>
      <c r="REV1" s="40"/>
      <c r="REW1" s="40"/>
      <c r="REX1" s="40"/>
      <c r="REY1" s="40"/>
      <c r="REZ1" s="40"/>
      <c r="RFA1" s="40"/>
      <c r="RFB1" s="40"/>
      <c r="RFC1" s="40"/>
      <c r="RFD1" s="40"/>
      <c r="RFE1" s="40"/>
      <c r="RFF1" s="40"/>
      <c r="RFG1" s="40"/>
      <c r="RFH1" s="40"/>
      <c r="RFI1" s="40"/>
      <c r="RFJ1" s="40"/>
      <c r="RFK1" s="40"/>
      <c r="RFL1" s="40"/>
      <c r="RFM1" s="40"/>
      <c r="RFN1" s="40"/>
      <c r="RFO1" s="40"/>
      <c r="RFP1" s="40"/>
      <c r="RFQ1" s="40"/>
      <c r="RFR1" s="40"/>
      <c r="RFS1" s="40"/>
      <c r="RFT1" s="40"/>
      <c r="RFU1" s="40"/>
      <c r="RFV1" s="40"/>
      <c r="RFW1" s="40"/>
      <c r="RFX1" s="40"/>
      <c r="RFY1" s="40"/>
      <c r="RFZ1" s="40"/>
      <c r="RGA1" s="40"/>
      <c r="RGB1" s="40"/>
      <c r="RGC1" s="40"/>
      <c r="RGD1" s="40"/>
      <c r="RGE1" s="40"/>
      <c r="RGF1" s="40"/>
      <c r="RGG1" s="40"/>
      <c r="RGH1" s="40"/>
      <c r="RGI1" s="40"/>
      <c r="RGJ1" s="40"/>
      <c r="RGK1" s="40"/>
      <c r="RGL1" s="40"/>
      <c r="RGM1" s="40"/>
      <c r="RGN1" s="40"/>
      <c r="RGO1" s="40"/>
      <c r="RGP1" s="40"/>
      <c r="RGQ1" s="40"/>
      <c r="RGR1" s="40"/>
      <c r="RGS1" s="40"/>
      <c r="RGT1" s="40"/>
      <c r="RGU1" s="40"/>
      <c r="RGV1" s="40"/>
      <c r="RGW1" s="40"/>
      <c r="RGX1" s="40"/>
      <c r="RGY1" s="40"/>
      <c r="RGZ1" s="40"/>
      <c r="RHA1" s="40"/>
      <c r="RHB1" s="40"/>
      <c r="RHC1" s="40"/>
      <c r="RHD1" s="40"/>
      <c r="RHE1" s="40"/>
      <c r="RHF1" s="40"/>
      <c r="RHG1" s="40"/>
      <c r="RHH1" s="40"/>
      <c r="RHI1" s="40"/>
      <c r="RHJ1" s="40"/>
      <c r="RHK1" s="40"/>
      <c r="RHL1" s="40"/>
      <c r="RHM1" s="40"/>
      <c r="RHN1" s="40"/>
      <c r="RHO1" s="40"/>
      <c r="RHP1" s="40"/>
      <c r="RHQ1" s="40"/>
      <c r="RHR1" s="40"/>
      <c r="RHS1" s="40"/>
      <c r="RHT1" s="40"/>
      <c r="RHU1" s="40"/>
      <c r="RHV1" s="40"/>
      <c r="RHW1" s="40"/>
      <c r="RHX1" s="40"/>
      <c r="RHY1" s="40"/>
      <c r="RHZ1" s="40"/>
      <c r="RIA1" s="40"/>
      <c r="RIB1" s="40"/>
      <c r="RIC1" s="40"/>
      <c r="RID1" s="40"/>
      <c r="RIE1" s="40"/>
      <c r="RIF1" s="40"/>
      <c r="RIG1" s="40"/>
      <c r="RIH1" s="40"/>
      <c r="RII1" s="40"/>
      <c r="RIJ1" s="40"/>
      <c r="RIK1" s="40"/>
      <c r="RIL1" s="40"/>
      <c r="RIM1" s="40"/>
      <c r="RIN1" s="40"/>
      <c r="RIO1" s="40"/>
      <c r="RIP1" s="40"/>
      <c r="RIQ1" s="40"/>
      <c r="RIR1" s="40"/>
      <c r="RIS1" s="40"/>
      <c r="RIT1" s="40"/>
      <c r="RIU1" s="40"/>
      <c r="RIV1" s="40"/>
      <c r="RIW1" s="40"/>
      <c r="RIX1" s="40"/>
      <c r="RIY1" s="40"/>
      <c r="RIZ1" s="40"/>
      <c r="RJA1" s="40"/>
      <c r="RJB1" s="40"/>
      <c r="RJC1" s="40"/>
      <c r="RJD1" s="40"/>
      <c r="RJE1" s="40"/>
      <c r="RJF1" s="40"/>
      <c r="RJG1" s="40"/>
      <c r="RJH1" s="40"/>
      <c r="RJI1" s="40"/>
      <c r="RJJ1" s="40"/>
      <c r="RJK1" s="40"/>
      <c r="RJL1" s="40"/>
      <c r="RJM1" s="40"/>
      <c r="RJN1" s="40"/>
      <c r="RJO1" s="40"/>
      <c r="RJP1" s="40"/>
      <c r="RJQ1" s="40"/>
      <c r="RJR1" s="40"/>
      <c r="RJS1" s="40"/>
      <c r="RJT1" s="40"/>
      <c r="RJU1" s="40"/>
      <c r="RJV1" s="40"/>
      <c r="RJW1" s="40"/>
      <c r="RJX1" s="40"/>
      <c r="RJY1" s="40"/>
      <c r="RJZ1" s="40"/>
      <c r="RKA1" s="40"/>
      <c r="RKB1" s="40"/>
      <c r="RKC1" s="40"/>
      <c r="RKD1" s="40"/>
      <c r="RKE1" s="40"/>
      <c r="RKF1" s="40"/>
      <c r="RKG1" s="40"/>
      <c r="RKH1" s="40"/>
      <c r="RKI1" s="40"/>
      <c r="RKJ1" s="40"/>
      <c r="RKK1" s="40"/>
      <c r="RKL1" s="40"/>
      <c r="RKM1" s="40"/>
      <c r="RKN1" s="40"/>
      <c r="RKO1" s="40"/>
      <c r="RKP1" s="40"/>
      <c r="RKQ1" s="40"/>
      <c r="RKR1" s="40"/>
      <c r="RKS1" s="40"/>
      <c r="RKT1" s="40"/>
      <c r="RKU1" s="40"/>
      <c r="RKV1" s="40"/>
      <c r="RKW1" s="40"/>
      <c r="RKX1" s="40"/>
      <c r="RKY1" s="40"/>
      <c r="RKZ1" s="40"/>
      <c r="RLA1" s="40"/>
      <c r="RLB1" s="40"/>
      <c r="RLC1" s="40"/>
      <c r="RLD1" s="40"/>
      <c r="RLE1" s="40"/>
      <c r="RLF1" s="40"/>
      <c r="RLG1" s="40"/>
      <c r="RLH1" s="40"/>
      <c r="RLI1" s="40"/>
      <c r="RLJ1" s="40"/>
      <c r="RLK1" s="40"/>
      <c r="RLL1" s="40"/>
      <c r="RLM1" s="40"/>
      <c r="RLN1" s="40"/>
      <c r="RLO1" s="40"/>
      <c r="RLP1" s="40"/>
      <c r="RLQ1" s="40"/>
      <c r="RLR1" s="40"/>
      <c r="RLS1" s="40"/>
      <c r="RLT1" s="40"/>
      <c r="RLU1" s="40"/>
      <c r="RLV1" s="40"/>
      <c r="RLW1" s="40"/>
      <c r="RLX1" s="40"/>
      <c r="RLY1" s="40"/>
      <c r="RLZ1" s="40"/>
      <c r="RMA1" s="40"/>
      <c r="RMB1" s="40"/>
      <c r="RMC1" s="40"/>
      <c r="RMD1" s="40"/>
      <c r="RME1" s="40"/>
      <c r="RMF1" s="40"/>
      <c r="RMG1" s="40"/>
      <c r="RMH1" s="40"/>
      <c r="RMI1" s="40"/>
      <c r="RMJ1" s="40"/>
      <c r="RMK1" s="40"/>
      <c r="RML1" s="40"/>
      <c r="RMM1" s="40"/>
      <c r="RMN1" s="40"/>
      <c r="RMO1" s="40"/>
      <c r="RMP1" s="40"/>
      <c r="RMQ1" s="40"/>
      <c r="RMR1" s="40"/>
      <c r="RMS1" s="40"/>
      <c r="RMT1" s="40"/>
      <c r="RMU1" s="40"/>
      <c r="RMV1" s="40"/>
      <c r="RMW1" s="40"/>
      <c r="RMX1" s="40"/>
      <c r="RMY1" s="40"/>
      <c r="RMZ1" s="40"/>
      <c r="RNA1" s="40"/>
      <c r="RNB1" s="40"/>
      <c r="RNC1" s="40"/>
      <c r="RND1" s="40"/>
      <c r="RNE1" s="40"/>
      <c r="RNF1" s="40"/>
      <c r="RNG1" s="40"/>
      <c r="RNH1" s="40"/>
      <c r="RNI1" s="40"/>
      <c r="RNJ1" s="40"/>
      <c r="RNK1" s="40"/>
      <c r="RNL1" s="40"/>
      <c r="RNM1" s="40"/>
      <c r="RNN1" s="40"/>
      <c r="RNO1" s="40"/>
      <c r="RNP1" s="40"/>
      <c r="RNQ1" s="40"/>
      <c r="RNR1" s="40"/>
      <c r="RNS1" s="40"/>
      <c r="RNT1" s="40"/>
      <c r="RNU1" s="40"/>
      <c r="RNV1" s="40"/>
      <c r="RNW1" s="40"/>
      <c r="RNX1" s="40"/>
      <c r="RNY1" s="40"/>
      <c r="RNZ1" s="40"/>
      <c r="ROA1" s="40"/>
      <c r="ROB1" s="40"/>
      <c r="ROC1" s="40"/>
      <c r="ROD1" s="40"/>
      <c r="ROE1" s="40"/>
      <c r="ROF1" s="40"/>
      <c r="ROG1" s="40"/>
      <c r="ROH1" s="40"/>
      <c r="ROI1" s="40"/>
      <c r="ROJ1" s="40"/>
      <c r="ROK1" s="40"/>
      <c r="ROL1" s="40"/>
      <c r="ROM1" s="40"/>
      <c r="RON1" s="40"/>
      <c r="ROO1" s="40"/>
      <c r="ROP1" s="40"/>
      <c r="ROQ1" s="40"/>
      <c r="ROR1" s="40"/>
      <c r="ROS1" s="40"/>
      <c r="ROT1" s="40"/>
      <c r="ROU1" s="40"/>
      <c r="ROV1" s="40"/>
      <c r="ROW1" s="40"/>
      <c r="ROX1" s="40"/>
      <c r="ROY1" s="40"/>
      <c r="ROZ1" s="40"/>
      <c r="RPA1" s="40"/>
      <c r="RPB1" s="40"/>
      <c r="RPC1" s="40"/>
      <c r="RPD1" s="40"/>
      <c r="RPE1" s="40"/>
      <c r="RPF1" s="40"/>
      <c r="RPG1" s="40"/>
      <c r="RPH1" s="40"/>
      <c r="RPI1" s="40"/>
      <c r="RPJ1" s="40"/>
      <c r="RPK1" s="40"/>
      <c r="RPL1" s="40"/>
      <c r="RPM1" s="40"/>
      <c r="RPN1" s="40"/>
      <c r="RPO1" s="40"/>
      <c r="RPP1" s="40"/>
      <c r="RPQ1" s="40"/>
      <c r="RPR1" s="40"/>
      <c r="RPS1" s="40"/>
      <c r="RPT1" s="40"/>
      <c r="RPU1" s="40"/>
      <c r="RPV1" s="40"/>
      <c r="RPW1" s="40"/>
      <c r="RPX1" s="40"/>
      <c r="RPY1" s="40"/>
      <c r="RPZ1" s="40"/>
      <c r="RQA1" s="40"/>
      <c r="RQB1" s="40"/>
      <c r="RQC1" s="40"/>
      <c r="RQD1" s="40"/>
      <c r="RQE1" s="40"/>
      <c r="RQF1" s="40"/>
      <c r="RQG1" s="40"/>
      <c r="RQH1" s="40"/>
      <c r="RQI1" s="40"/>
      <c r="RQJ1" s="40"/>
      <c r="RQK1" s="40"/>
      <c r="RQL1" s="40"/>
      <c r="RQM1" s="40"/>
      <c r="RQN1" s="40"/>
      <c r="RQO1" s="40"/>
      <c r="RQP1" s="40"/>
      <c r="RQQ1" s="40"/>
      <c r="RQR1" s="40"/>
      <c r="RQS1" s="40"/>
      <c r="RQT1" s="40"/>
      <c r="RQU1" s="40"/>
      <c r="RQV1" s="40"/>
      <c r="RQW1" s="40"/>
      <c r="RQX1" s="40"/>
      <c r="RQY1" s="40"/>
      <c r="RQZ1" s="40"/>
      <c r="RRA1" s="40"/>
      <c r="RRB1" s="40"/>
      <c r="RRC1" s="40"/>
      <c r="RRD1" s="40"/>
      <c r="RRE1" s="40"/>
      <c r="RRF1" s="40"/>
      <c r="RRG1" s="40"/>
      <c r="RRH1" s="40"/>
      <c r="RRI1" s="40"/>
      <c r="RRJ1" s="40"/>
      <c r="RRK1" s="40"/>
      <c r="RRL1" s="40"/>
      <c r="RRM1" s="40"/>
      <c r="RRN1" s="40"/>
      <c r="RRO1" s="40"/>
      <c r="RRP1" s="40"/>
      <c r="RRQ1" s="40"/>
      <c r="RRR1" s="40"/>
      <c r="RRS1" s="40"/>
      <c r="RRT1" s="40"/>
      <c r="RRU1" s="40"/>
      <c r="RRV1" s="40"/>
      <c r="RRW1" s="40"/>
      <c r="RRX1" s="40"/>
      <c r="RRY1" s="40"/>
      <c r="RRZ1" s="40"/>
      <c r="RSA1" s="40"/>
      <c r="RSB1" s="40"/>
      <c r="RSC1" s="40"/>
      <c r="RSD1" s="40"/>
      <c r="RSE1" s="40"/>
      <c r="RSF1" s="40"/>
      <c r="RSG1" s="40"/>
      <c r="RSH1" s="40"/>
      <c r="RSI1" s="40"/>
      <c r="RSJ1" s="40"/>
      <c r="RSK1" s="40"/>
      <c r="RSL1" s="40"/>
      <c r="RSM1" s="40"/>
      <c r="RSN1" s="40"/>
      <c r="RSO1" s="40"/>
      <c r="RSP1" s="40"/>
      <c r="RSQ1" s="40"/>
      <c r="RSR1" s="40"/>
      <c r="RSS1" s="40"/>
      <c r="RST1" s="40"/>
      <c r="RSU1" s="40"/>
      <c r="RSV1" s="40"/>
      <c r="RSW1" s="40"/>
      <c r="RSX1" s="40"/>
      <c r="RSY1" s="40"/>
      <c r="RSZ1" s="40"/>
      <c r="RTA1" s="40"/>
      <c r="RTB1" s="40"/>
      <c r="RTC1" s="40"/>
      <c r="RTD1" s="40"/>
      <c r="RTE1" s="40"/>
      <c r="RTF1" s="40"/>
      <c r="RTG1" s="40"/>
      <c r="RTH1" s="40"/>
      <c r="RTI1" s="40"/>
      <c r="RTJ1" s="40"/>
      <c r="RTK1" s="40"/>
      <c r="RTL1" s="40"/>
      <c r="RTM1" s="40"/>
      <c r="RTN1" s="40"/>
      <c r="RTO1" s="40"/>
      <c r="RTP1" s="40"/>
      <c r="RTQ1" s="40"/>
      <c r="RTR1" s="40"/>
      <c r="RTS1" s="40"/>
      <c r="RTT1" s="40"/>
      <c r="RTU1" s="40"/>
      <c r="RTV1" s="40"/>
      <c r="RTW1" s="40"/>
      <c r="RTX1" s="40"/>
      <c r="RTY1" s="40"/>
      <c r="RTZ1" s="40"/>
      <c r="RUA1" s="40"/>
      <c r="RUB1" s="40"/>
      <c r="RUC1" s="40"/>
      <c r="RUD1" s="40"/>
      <c r="RUE1" s="40"/>
      <c r="RUF1" s="40"/>
      <c r="RUG1" s="40"/>
      <c r="RUH1" s="40"/>
      <c r="RUI1" s="40"/>
      <c r="RUJ1" s="40"/>
      <c r="RUK1" s="40"/>
      <c r="RUL1" s="40"/>
      <c r="RUM1" s="40"/>
      <c r="RUN1" s="40"/>
      <c r="RUO1" s="40"/>
      <c r="RUP1" s="40"/>
      <c r="RUQ1" s="40"/>
      <c r="RUR1" s="40"/>
      <c r="RUS1" s="40"/>
      <c r="RUT1" s="40"/>
      <c r="RUU1" s="40"/>
      <c r="RUV1" s="40"/>
      <c r="RUW1" s="40"/>
      <c r="RUX1" s="40"/>
      <c r="RUY1" s="40"/>
      <c r="RUZ1" s="40"/>
      <c r="RVA1" s="40"/>
      <c r="RVB1" s="40"/>
      <c r="RVC1" s="40"/>
      <c r="RVD1" s="40"/>
      <c r="RVE1" s="40"/>
      <c r="RVF1" s="40"/>
      <c r="RVG1" s="40"/>
      <c r="RVH1" s="40"/>
      <c r="RVI1" s="40"/>
      <c r="RVJ1" s="40"/>
      <c r="RVK1" s="40"/>
      <c r="RVL1" s="40"/>
      <c r="RVM1" s="40"/>
      <c r="RVN1" s="40"/>
      <c r="RVO1" s="40"/>
      <c r="RVP1" s="40"/>
      <c r="RVQ1" s="40"/>
      <c r="RVR1" s="40"/>
      <c r="RVS1" s="40"/>
      <c r="RVT1" s="40"/>
      <c r="RVU1" s="40"/>
      <c r="RVV1" s="40"/>
      <c r="RVW1" s="40"/>
      <c r="RVX1" s="40"/>
      <c r="RVY1" s="40"/>
      <c r="RVZ1" s="40"/>
      <c r="RWA1" s="40"/>
      <c r="RWB1" s="40"/>
      <c r="RWC1" s="40"/>
      <c r="RWD1" s="40"/>
      <c r="RWE1" s="40"/>
      <c r="RWF1" s="40"/>
      <c r="RWG1" s="40"/>
      <c r="RWH1" s="40"/>
      <c r="RWI1" s="40"/>
      <c r="RWJ1" s="40"/>
      <c r="RWK1" s="40"/>
      <c r="RWL1" s="40"/>
      <c r="RWM1" s="40"/>
      <c r="RWN1" s="40"/>
      <c r="RWO1" s="40"/>
      <c r="RWP1" s="40"/>
      <c r="RWQ1" s="40"/>
      <c r="RWR1" s="40"/>
      <c r="RWS1" s="40"/>
      <c r="RWT1" s="40"/>
      <c r="RWU1" s="40"/>
      <c r="RWV1" s="40"/>
      <c r="RWW1" s="40"/>
      <c r="RWX1" s="40"/>
      <c r="RWY1" s="40"/>
      <c r="RWZ1" s="40"/>
      <c r="RXA1" s="40"/>
      <c r="RXB1" s="40"/>
      <c r="RXC1" s="40"/>
      <c r="RXD1" s="40"/>
      <c r="RXE1" s="40"/>
      <c r="RXF1" s="40"/>
      <c r="RXG1" s="40"/>
      <c r="RXH1" s="40"/>
      <c r="RXI1" s="40"/>
      <c r="RXJ1" s="40"/>
      <c r="RXK1" s="40"/>
      <c r="RXL1" s="40"/>
      <c r="RXM1" s="40"/>
      <c r="RXN1" s="40"/>
      <c r="RXO1" s="40"/>
      <c r="RXP1" s="40"/>
      <c r="RXQ1" s="40"/>
      <c r="RXR1" s="40"/>
      <c r="RXS1" s="40"/>
      <c r="RXT1" s="40"/>
      <c r="RXU1" s="40"/>
      <c r="RXV1" s="40"/>
      <c r="RXW1" s="40"/>
      <c r="RXX1" s="40"/>
      <c r="RXY1" s="40"/>
      <c r="RXZ1" s="40"/>
      <c r="RYA1" s="40"/>
      <c r="RYB1" s="40"/>
      <c r="RYC1" s="40"/>
      <c r="RYD1" s="40"/>
      <c r="RYE1" s="40"/>
      <c r="RYF1" s="40"/>
      <c r="RYG1" s="40"/>
      <c r="RYH1" s="40"/>
      <c r="RYI1" s="40"/>
      <c r="RYJ1" s="40"/>
      <c r="RYK1" s="40"/>
      <c r="RYL1" s="40"/>
      <c r="RYM1" s="40"/>
      <c r="RYN1" s="40"/>
      <c r="RYO1" s="40"/>
      <c r="RYP1" s="40"/>
      <c r="RYQ1" s="40"/>
      <c r="RYR1" s="40"/>
      <c r="RYS1" s="40"/>
      <c r="RYT1" s="40"/>
      <c r="RYU1" s="40"/>
      <c r="RYV1" s="40"/>
      <c r="RYW1" s="40"/>
      <c r="RYX1" s="40"/>
      <c r="RYY1" s="40"/>
      <c r="RYZ1" s="40"/>
      <c r="RZA1" s="40"/>
      <c r="RZB1" s="40"/>
      <c r="RZC1" s="40"/>
      <c r="RZD1" s="40"/>
      <c r="RZE1" s="40"/>
      <c r="RZF1" s="40"/>
      <c r="RZG1" s="40"/>
      <c r="RZH1" s="40"/>
      <c r="RZI1" s="40"/>
      <c r="RZJ1" s="40"/>
      <c r="RZK1" s="40"/>
      <c r="RZL1" s="40"/>
      <c r="RZM1" s="40"/>
      <c r="RZN1" s="40"/>
      <c r="RZO1" s="40"/>
      <c r="RZP1" s="40"/>
      <c r="RZQ1" s="40"/>
      <c r="RZR1" s="40"/>
      <c r="RZS1" s="40"/>
      <c r="RZT1" s="40"/>
      <c r="RZU1" s="40"/>
      <c r="RZV1" s="40"/>
      <c r="RZW1" s="40"/>
      <c r="RZX1" s="40"/>
      <c r="RZY1" s="40"/>
      <c r="RZZ1" s="40"/>
      <c r="SAA1" s="40"/>
      <c r="SAB1" s="40"/>
      <c r="SAC1" s="40"/>
      <c r="SAD1" s="40"/>
      <c r="SAE1" s="40"/>
      <c r="SAF1" s="40"/>
      <c r="SAG1" s="40"/>
      <c r="SAH1" s="40"/>
      <c r="SAI1" s="40"/>
      <c r="SAJ1" s="40"/>
      <c r="SAK1" s="40"/>
      <c r="SAL1" s="40"/>
      <c r="SAM1" s="40"/>
      <c r="SAN1" s="40"/>
      <c r="SAO1" s="40"/>
      <c r="SAP1" s="40"/>
      <c r="SAQ1" s="40"/>
      <c r="SAR1" s="40"/>
      <c r="SAS1" s="40"/>
      <c r="SAT1" s="40"/>
      <c r="SAU1" s="40"/>
      <c r="SAV1" s="40"/>
      <c r="SAW1" s="40"/>
      <c r="SAX1" s="40"/>
      <c r="SAY1" s="40"/>
      <c r="SAZ1" s="40"/>
      <c r="SBA1" s="40"/>
      <c r="SBB1" s="40"/>
      <c r="SBC1" s="40"/>
      <c r="SBD1" s="40"/>
      <c r="SBE1" s="40"/>
      <c r="SBF1" s="40"/>
      <c r="SBG1" s="40"/>
      <c r="SBH1" s="40"/>
      <c r="SBI1" s="40"/>
      <c r="SBJ1" s="40"/>
      <c r="SBK1" s="40"/>
      <c r="SBL1" s="40"/>
      <c r="SBM1" s="40"/>
      <c r="SBN1" s="40"/>
      <c r="SBO1" s="40"/>
      <c r="SBP1" s="40"/>
      <c r="SBQ1" s="40"/>
      <c r="SBR1" s="40"/>
      <c r="SBS1" s="40"/>
      <c r="SBT1" s="40"/>
      <c r="SBU1" s="40"/>
      <c r="SBV1" s="40"/>
      <c r="SBW1" s="40"/>
      <c r="SBX1" s="40"/>
      <c r="SBY1" s="40"/>
      <c r="SBZ1" s="40"/>
      <c r="SCA1" s="40"/>
      <c r="SCB1" s="40"/>
      <c r="SCC1" s="40"/>
      <c r="SCD1" s="40"/>
      <c r="SCE1" s="40"/>
      <c r="SCF1" s="40"/>
      <c r="SCG1" s="40"/>
      <c r="SCH1" s="40"/>
      <c r="SCI1" s="40"/>
      <c r="SCJ1" s="40"/>
      <c r="SCK1" s="40"/>
      <c r="SCL1" s="40"/>
      <c r="SCM1" s="40"/>
      <c r="SCN1" s="40"/>
      <c r="SCO1" s="40"/>
      <c r="SCP1" s="40"/>
      <c r="SCQ1" s="40"/>
      <c r="SCR1" s="40"/>
      <c r="SCS1" s="40"/>
      <c r="SCT1" s="40"/>
      <c r="SCU1" s="40"/>
      <c r="SCV1" s="40"/>
      <c r="SCW1" s="40"/>
      <c r="SCX1" s="40"/>
      <c r="SCY1" s="40"/>
      <c r="SCZ1" s="40"/>
      <c r="SDA1" s="40"/>
      <c r="SDB1" s="40"/>
      <c r="SDC1" s="40"/>
      <c r="SDD1" s="40"/>
      <c r="SDE1" s="40"/>
      <c r="SDF1" s="40"/>
      <c r="SDG1" s="40"/>
      <c r="SDH1" s="40"/>
      <c r="SDI1" s="40"/>
      <c r="SDJ1" s="40"/>
      <c r="SDK1" s="40"/>
      <c r="SDL1" s="40"/>
      <c r="SDM1" s="40"/>
      <c r="SDN1" s="40"/>
      <c r="SDO1" s="40"/>
      <c r="SDP1" s="40"/>
      <c r="SDQ1" s="40"/>
      <c r="SDR1" s="40"/>
      <c r="SDS1" s="40"/>
      <c r="SDT1" s="40"/>
      <c r="SDU1" s="40"/>
      <c r="SDV1" s="40"/>
      <c r="SDW1" s="40"/>
      <c r="SDX1" s="40"/>
      <c r="SDY1" s="40"/>
      <c r="SDZ1" s="40"/>
      <c r="SEA1" s="40"/>
      <c r="SEB1" s="40"/>
      <c r="SEC1" s="40"/>
      <c r="SED1" s="40"/>
      <c r="SEE1" s="40"/>
      <c r="SEF1" s="40"/>
      <c r="SEG1" s="40"/>
      <c r="SEH1" s="40"/>
      <c r="SEI1" s="40"/>
      <c r="SEJ1" s="40"/>
      <c r="SEK1" s="40"/>
      <c r="SEL1" s="40"/>
      <c r="SEM1" s="40"/>
      <c r="SEN1" s="40"/>
      <c r="SEO1" s="40"/>
      <c r="SEP1" s="40"/>
      <c r="SEQ1" s="40"/>
      <c r="SER1" s="40"/>
      <c r="SES1" s="40"/>
      <c r="SET1" s="40"/>
      <c r="SEU1" s="40"/>
      <c r="SEV1" s="40"/>
      <c r="SEW1" s="40"/>
      <c r="SEX1" s="40"/>
      <c r="SEY1" s="40"/>
      <c r="SEZ1" s="40"/>
      <c r="SFA1" s="40"/>
      <c r="SFB1" s="40"/>
      <c r="SFC1" s="40"/>
      <c r="SFD1" s="40"/>
      <c r="SFE1" s="40"/>
      <c r="SFF1" s="40"/>
      <c r="SFG1" s="40"/>
      <c r="SFH1" s="40"/>
      <c r="SFI1" s="40"/>
      <c r="SFJ1" s="40"/>
      <c r="SFK1" s="40"/>
      <c r="SFL1" s="40"/>
      <c r="SFM1" s="40"/>
      <c r="SFN1" s="40"/>
      <c r="SFO1" s="40"/>
      <c r="SFP1" s="40"/>
      <c r="SFQ1" s="40"/>
      <c r="SFR1" s="40"/>
      <c r="SFS1" s="40"/>
      <c r="SFT1" s="40"/>
      <c r="SFU1" s="40"/>
      <c r="SFV1" s="40"/>
      <c r="SFW1" s="40"/>
      <c r="SFX1" s="40"/>
      <c r="SFY1" s="40"/>
      <c r="SFZ1" s="40"/>
      <c r="SGA1" s="40"/>
      <c r="SGB1" s="40"/>
      <c r="SGC1" s="40"/>
      <c r="SGD1" s="40"/>
      <c r="SGE1" s="40"/>
      <c r="SGF1" s="40"/>
      <c r="SGG1" s="40"/>
      <c r="SGH1" s="40"/>
      <c r="SGI1" s="40"/>
      <c r="SGJ1" s="40"/>
      <c r="SGK1" s="40"/>
      <c r="SGL1" s="40"/>
      <c r="SGM1" s="40"/>
      <c r="SGN1" s="40"/>
      <c r="SGO1" s="40"/>
      <c r="SGP1" s="40"/>
      <c r="SGQ1" s="40"/>
      <c r="SGR1" s="40"/>
      <c r="SGS1" s="40"/>
      <c r="SGT1" s="40"/>
      <c r="SGU1" s="40"/>
      <c r="SGV1" s="40"/>
      <c r="SGW1" s="40"/>
      <c r="SGX1" s="40"/>
      <c r="SGY1" s="40"/>
      <c r="SGZ1" s="40"/>
      <c r="SHA1" s="40"/>
      <c r="SHB1" s="40"/>
      <c r="SHC1" s="40"/>
      <c r="SHD1" s="40"/>
      <c r="SHE1" s="40"/>
      <c r="SHF1" s="40"/>
      <c r="SHG1" s="40"/>
      <c r="SHH1" s="40"/>
      <c r="SHI1" s="40"/>
      <c r="SHJ1" s="40"/>
      <c r="SHK1" s="40"/>
      <c r="SHL1" s="40"/>
      <c r="SHM1" s="40"/>
      <c r="SHN1" s="40"/>
      <c r="SHO1" s="40"/>
      <c r="SHP1" s="40"/>
      <c r="SHQ1" s="40"/>
      <c r="SHR1" s="40"/>
      <c r="SHS1" s="40"/>
      <c r="SHT1" s="40"/>
      <c r="SHU1" s="40"/>
      <c r="SHV1" s="40"/>
      <c r="SHW1" s="40"/>
      <c r="SHX1" s="40"/>
      <c r="SHY1" s="40"/>
      <c r="SHZ1" s="40"/>
      <c r="SIA1" s="40"/>
      <c r="SIB1" s="40"/>
      <c r="SIC1" s="40"/>
      <c r="SID1" s="40"/>
      <c r="SIE1" s="40"/>
      <c r="SIF1" s="40"/>
      <c r="SIG1" s="40"/>
      <c r="SIH1" s="40"/>
      <c r="SII1" s="40"/>
      <c r="SIJ1" s="40"/>
      <c r="SIK1" s="40"/>
      <c r="SIL1" s="40"/>
      <c r="SIM1" s="40"/>
      <c r="SIN1" s="40"/>
      <c r="SIO1" s="40"/>
      <c r="SIP1" s="40"/>
      <c r="SIQ1" s="40"/>
      <c r="SIR1" s="40"/>
      <c r="SIS1" s="40"/>
      <c r="SIT1" s="40"/>
      <c r="SIU1" s="40"/>
      <c r="SIV1" s="40"/>
      <c r="SIW1" s="40"/>
      <c r="SIX1" s="40"/>
      <c r="SIY1" s="40"/>
      <c r="SIZ1" s="40"/>
      <c r="SJA1" s="40"/>
      <c r="SJB1" s="40"/>
      <c r="SJC1" s="40"/>
      <c r="SJD1" s="40"/>
      <c r="SJE1" s="40"/>
      <c r="SJF1" s="40"/>
      <c r="SJG1" s="40"/>
      <c r="SJH1" s="40"/>
      <c r="SJI1" s="40"/>
      <c r="SJJ1" s="40"/>
      <c r="SJK1" s="40"/>
      <c r="SJL1" s="40"/>
      <c r="SJM1" s="40"/>
      <c r="SJN1" s="40"/>
      <c r="SJO1" s="40"/>
      <c r="SJP1" s="40"/>
      <c r="SJQ1" s="40"/>
      <c r="SJR1" s="40"/>
      <c r="SJS1" s="40"/>
      <c r="SJT1" s="40"/>
      <c r="SJU1" s="40"/>
      <c r="SJV1" s="40"/>
      <c r="SJW1" s="40"/>
      <c r="SJX1" s="40"/>
      <c r="SJY1" s="40"/>
      <c r="SJZ1" s="40"/>
      <c r="SKA1" s="40"/>
      <c r="SKB1" s="40"/>
      <c r="SKC1" s="40"/>
      <c r="SKD1" s="40"/>
      <c r="SKE1" s="40"/>
      <c r="SKF1" s="40"/>
      <c r="SKG1" s="40"/>
      <c r="SKH1" s="40"/>
      <c r="SKI1" s="40"/>
      <c r="SKJ1" s="40"/>
      <c r="SKK1" s="40"/>
      <c r="SKL1" s="40"/>
      <c r="SKM1" s="40"/>
      <c r="SKN1" s="40"/>
      <c r="SKO1" s="40"/>
      <c r="SKP1" s="40"/>
      <c r="SKQ1" s="40"/>
      <c r="SKR1" s="40"/>
      <c r="SKS1" s="40"/>
      <c r="SKT1" s="40"/>
      <c r="SKU1" s="40"/>
      <c r="SKV1" s="40"/>
      <c r="SKW1" s="40"/>
      <c r="SKX1" s="40"/>
      <c r="SKY1" s="40"/>
      <c r="SKZ1" s="40"/>
      <c r="SLA1" s="40"/>
      <c r="SLB1" s="40"/>
      <c r="SLC1" s="40"/>
      <c r="SLD1" s="40"/>
      <c r="SLE1" s="40"/>
      <c r="SLF1" s="40"/>
      <c r="SLG1" s="40"/>
      <c r="SLH1" s="40"/>
      <c r="SLI1" s="40"/>
      <c r="SLJ1" s="40"/>
      <c r="SLK1" s="40"/>
      <c r="SLL1" s="40"/>
      <c r="SLM1" s="40"/>
      <c r="SLN1" s="40"/>
      <c r="SLO1" s="40"/>
      <c r="SLP1" s="40"/>
      <c r="SLQ1" s="40"/>
      <c r="SLR1" s="40"/>
      <c r="SLS1" s="40"/>
      <c r="SLT1" s="40"/>
      <c r="SLU1" s="40"/>
      <c r="SLV1" s="40"/>
      <c r="SLW1" s="40"/>
      <c r="SLX1" s="40"/>
      <c r="SLY1" s="40"/>
      <c r="SLZ1" s="40"/>
      <c r="SMA1" s="40"/>
      <c r="SMB1" s="40"/>
      <c r="SMC1" s="40"/>
      <c r="SMD1" s="40"/>
      <c r="SME1" s="40"/>
      <c r="SMF1" s="40"/>
      <c r="SMG1" s="40"/>
      <c r="SMH1" s="40"/>
      <c r="SMI1" s="40"/>
      <c r="SMJ1" s="40"/>
      <c r="SMK1" s="40"/>
      <c r="SML1" s="40"/>
      <c r="SMM1" s="40"/>
      <c r="SMN1" s="40"/>
      <c r="SMO1" s="40"/>
      <c r="SMP1" s="40"/>
      <c r="SMQ1" s="40"/>
      <c r="SMR1" s="40"/>
      <c r="SMS1" s="40"/>
      <c r="SMT1" s="40"/>
      <c r="SMU1" s="40"/>
      <c r="SMV1" s="40"/>
      <c r="SMW1" s="40"/>
      <c r="SMX1" s="40"/>
      <c r="SMY1" s="40"/>
      <c r="SMZ1" s="40"/>
      <c r="SNA1" s="40"/>
      <c r="SNB1" s="40"/>
      <c r="SNC1" s="40"/>
      <c r="SND1" s="40"/>
      <c r="SNE1" s="40"/>
      <c r="SNF1" s="40"/>
      <c r="SNG1" s="40"/>
      <c r="SNH1" s="40"/>
      <c r="SNI1" s="40"/>
      <c r="SNJ1" s="40"/>
      <c r="SNK1" s="40"/>
      <c r="SNL1" s="40"/>
      <c r="SNM1" s="40"/>
      <c r="SNN1" s="40"/>
      <c r="SNO1" s="40"/>
      <c r="SNP1" s="40"/>
      <c r="SNQ1" s="40"/>
      <c r="SNR1" s="40"/>
      <c r="SNS1" s="40"/>
      <c r="SNT1" s="40"/>
      <c r="SNU1" s="40"/>
      <c r="SNV1" s="40"/>
      <c r="SNW1" s="40"/>
      <c r="SNX1" s="40"/>
      <c r="SNY1" s="40"/>
      <c r="SNZ1" s="40"/>
      <c r="SOA1" s="40"/>
      <c r="SOB1" s="40"/>
      <c r="SOC1" s="40"/>
      <c r="SOD1" s="40"/>
      <c r="SOE1" s="40"/>
      <c r="SOF1" s="40"/>
      <c r="SOG1" s="40"/>
      <c r="SOH1" s="40"/>
      <c r="SOI1" s="40"/>
      <c r="SOJ1" s="40"/>
      <c r="SOK1" s="40"/>
      <c r="SOL1" s="40"/>
      <c r="SOM1" s="40"/>
      <c r="SON1" s="40"/>
      <c r="SOO1" s="40"/>
      <c r="SOP1" s="40"/>
      <c r="SOQ1" s="40"/>
      <c r="SOR1" s="40"/>
      <c r="SOS1" s="40"/>
      <c r="SOT1" s="40"/>
      <c r="SOU1" s="40"/>
      <c r="SOV1" s="40"/>
      <c r="SOW1" s="40"/>
      <c r="SOX1" s="40"/>
      <c r="SOY1" s="40"/>
      <c r="SOZ1" s="40"/>
      <c r="SPA1" s="40"/>
      <c r="SPB1" s="40"/>
      <c r="SPC1" s="40"/>
      <c r="SPD1" s="40"/>
      <c r="SPE1" s="40"/>
      <c r="SPF1" s="40"/>
      <c r="SPG1" s="40"/>
      <c r="SPH1" s="40"/>
      <c r="SPI1" s="40"/>
      <c r="SPJ1" s="40"/>
      <c r="SPK1" s="40"/>
      <c r="SPL1" s="40"/>
      <c r="SPM1" s="40"/>
      <c r="SPN1" s="40"/>
      <c r="SPO1" s="40"/>
      <c r="SPP1" s="40"/>
      <c r="SPQ1" s="40"/>
      <c r="SPR1" s="40"/>
      <c r="SPS1" s="40"/>
      <c r="SPT1" s="40"/>
      <c r="SPU1" s="40"/>
      <c r="SPV1" s="40"/>
      <c r="SPW1" s="40"/>
      <c r="SPX1" s="40"/>
      <c r="SPY1" s="40"/>
      <c r="SPZ1" s="40"/>
      <c r="SQA1" s="40"/>
      <c r="SQB1" s="40"/>
      <c r="SQC1" s="40"/>
      <c r="SQD1" s="40"/>
      <c r="SQE1" s="40"/>
      <c r="SQF1" s="40"/>
      <c r="SQG1" s="40"/>
      <c r="SQH1" s="40"/>
      <c r="SQI1" s="40"/>
      <c r="SQJ1" s="40"/>
      <c r="SQK1" s="40"/>
      <c r="SQL1" s="40"/>
      <c r="SQM1" s="40"/>
      <c r="SQN1" s="40"/>
      <c r="SQO1" s="40"/>
      <c r="SQP1" s="40"/>
      <c r="SQQ1" s="40"/>
      <c r="SQR1" s="40"/>
      <c r="SQS1" s="40"/>
      <c r="SQT1" s="40"/>
      <c r="SQU1" s="40"/>
      <c r="SQV1" s="40"/>
      <c r="SQW1" s="40"/>
      <c r="SQX1" s="40"/>
      <c r="SQY1" s="40"/>
      <c r="SQZ1" s="40"/>
      <c r="SRA1" s="40"/>
      <c r="SRB1" s="40"/>
      <c r="SRC1" s="40"/>
      <c r="SRD1" s="40"/>
      <c r="SRE1" s="40"/>
      <c r="SRF1" s="40"/>
      <c r="SRG1" s="40"/>
      <c r="SRH1" s="40"/>
      <c r="SRI1" s="40"/>
      <c r="SRJ1" s="40"/>
      <c r="SRK1" s="40"/>
      <c r="SRL1" s="40"/>
      <c r="SRM1" s="40"/>
      <c r="SRN1" s="40"/>
      <c r="SRO1" s="40"/>
      <c r="SRP1" s="40"/>
      <c r="SRQ1" s="40"/>
      <c r="SRR1" s="40"/>
      <c r="SRS1" s="40"/>
      <c r="SRT1" s="40"/>
      <c r="SRU1" s="40"/>
      <c r="SRV1" s="40"/>
      <c r="SRW1" s="40"/>
      <c r="SRX1" s="40"/>
      <c r="SRY1" s="40"/>
      <c r="SRZ1" s="40"/>
      <c r="SSA1" s="40"/>
      <c r="SSB1" s="40"/>
      <c r="SSC1" s="40"/>
      <c r="SSD1" s="40"/>
      <c r="SSE1" s="40"/>
      <c r="SSF1" s="40"/>
      <c r="SSG1" s="40"/>
      <c r="SSH1" s="40"/>
      <c r="SSI1" s="40"/>
      <c r="SSJ1" s="40"/>
      <c r="SSK1" s="40"/>
      <c r="SSL1" s="40"/>
      <c r="SSM1" s="40"/>
      <c r="SSN1" s="40"/>
      <c r="SSO1" s="40"/>
      <c r="SSP1" s="40"/>
      <c r="SSQ1" s="40"/>
      <c r="SSR1" s="40"/>
      <c r="SSS1" s="40"/>
      <c r="SST1" s="40"/>
      <c r="SSU1" s="40"/>
      <c r="SSV1" s="40"/>
      <c r="SSW1" s="40"/>
      <c r="SSX1" s="40"/>
      <c r="SSY1" s="40"/>
      <c r="SSZ1" s="40"/>
      <c r="STA1" s="40"/>
      <c r="STB1" s="40"/>
      <c r="STC1" s="40"/>
      <c r="STD1" s="40"/>
      <c r="STE1" s="40"/>
      <c r="STF1" s="40"/>
      <c r="STG1" s="40"/>
      <c r="STH1" s="40"/>
      <c r="STI1" s="40"/>
      <c r="STJ1" s="40"/>
      <c r="STK1" s="40"/>
      <c r="STL1" s="40"/>
      <c r="STM1" s="40"/>
      <c r="STN1" s="40"/>
      <c r="STO1" s="40"/>
      <c r="STP1" s="40"/>
      <c r="STQ1" s="40"/>
      <c r="STR1" s="40"/>
      <c r="STS1" s="40"/>
      <c r="STT1" s="40"/>
      <c r="STU1" s="40"/>
      <c r="STV1" s="40"/>
      <c r="STW1" s="40"/>
      <c r="STX1" s="40"/>
      <c r="STY1" s="40"/>
      <c r="STZ1" s="40"/>
      <c r="SUA1" s="40"/>
      <c r="SUB1" s="40"/>
      <c r="SUC1" s="40"/>
      <c r="SUD1" s="40"/>
      <c r="SUE1" s="40"/>
      <c r="SUF1" s="40"/>
      <c r="SUG1" s="40"/>
      <c r="SUH1" s="40"/>
      <c r="SUI1" s="40"/>
      <c r="SUJ1" s="40"/>
      <c r="SUK1" s="40"/>
      <c r="SUL1" s="40"/>
      <c r="SUM1" s="40"/>
      <c r="SUN1" s="40"/>
      <c r="SUO1" s="40"/>
      <c r="SUP1" s="40"/>
      <c r="SUQ1" s="40"/>
      <c r="SUR1" s="40"/>
      <c r="SUS1" s="40"/>
      <c r="SUT1" s="40"/>
      <c r="SUU1" s="40"/>
      <c r="SUV1" s="40"/>
      <c r="SUW1" s="40"/>
      <c r="SUX1" s="40"/>
      <c r="SUY1" s="40"/>
      <c r="SUZ1" s="40"/>
      <c r="SVA1" s="40"/>
      <c r="SVB1" s="40"/>
      <c r="SVC1" s="40"/>
      <c r="SVD1" s="40"/>
      <c r="SVE1" s="40"/>
      <c r="SVF1" s="40"/>
      <c r="SVG1" s="40"/>
      <c r="SVH1" s="40"/>
      <c r="SVI1" s="40"/>
      <c r="SVJ1" s="40"/>
      <c r="SVK1" s="40"/>
      <c r="SVL1" s="40"/>
      <c r="SVM1" s="40"/>
      <c r="SVN1" s="40"/>
      <c r="SVO1" s="40"/>
      <c r="SVP1" s="40"/>
      <c r="SVQ1" s="40"/>
      <c r="SVR1" s="40"/>
      <c r="SVS1" s="40"/>
      <c r="SVT1" s="40"/>
      <c r="SVU1" s="40"/>
      <c r="SVV1" s="40"/>
      <c r="SVW1" s="40"/>
      <c r="SVX1" s="40"/>
      <c r="SVY1" s="40"/>
      <c r="SVZ1" s="40"/>
      <c r="SWA1" s="40"/>
      <c r="SWB1" s="40"/>
      <c r="SWC1" s="40"/>
      <c r="SWD1" s="40"/>
      <c r="SWE1" s="40"/>
      <c r="SWF1" s="40"/>
      <c r="SWG1" s="40"/>
      <c r="SWH1" s="40"/>
      <c r="SWI1" s="40"/>
      <c r="SWJ1" s="40"/>
      <c r="SWK1" s="40"/>
      <c r="SWL1" s="40"/>
      <c r="SWM1" s="40"/>
      <c r="SWN1" s="40"/>
      <c r="SWO1" s="40"/>
      <c r="SWP1" s="40"/>
      <c r="SWQ1" s="40"/>
      <c r="SWR1" s="40"/>
      <c r="SWS1" s="40"/>
      <c r="SWT1" s="40"/>
      <c r="SWU1" s="40"/>
      <c r="SWV1" s="40"/>
      <c r="SWW1" s="40"/>
      <c r="SWX1" s="40"/>
      <c r="SWY1" s="40"/>
      <c r="SWZ1" s="40"/>
      <c r="SXA1" s="40"/>
      <c r="SXB1" s="40"/>
      <c r="SXC1" s="40"/>
      <c r="SXD1" s="40"/>
      <c r="SXE1" s="40"/>
      <c r="SXF1" s="40"/>
      <c r="SXG1" s="40"/>
      <c r="SXH1" s="40"/>
      <c r="SXI1" s="40"/>
      <c r="SXJ1" s="40"/>
      <c r="SXK1" s="40"/>
      <c r="SXL1" s="40"/>
      <c r="SXM1" s="40"/>
      <c r="SXN1" s="40"/>
      <c r="SXO1" s="40"/>
      <c r="SXP1" s="40"/>
      <c r="SXQ1" s="40"/>
      <c r="SXR1" s="40"/>
      <c r="SXS1" s="40"/>
      <c r="SXT1" s="40"/>
      <c r="SXU1" s="40"/>
      <c r="SXV1" s="40"/>
      <c r="SXW1" s="40"/>
      <c r="SXX1" s="40"/>
      <c r="SXY1" s="40"/>
      <c r="SXZ1" s="40"/>
      <c r="SYA1" s="40"/>
      <c r="SYB1" s="40"/>
      <c r="SYC1" s="40"/>
      <c r="SYD1" s="40"/>
      <c r="SYE1" s="40"/>
      <c r="SYF1" s="40"/>
      <c r="SYG1" s="40"/>
      <c r="SYH1" s="40"/>
      <c r="SYI1" s="40"/>
      <c r="SYJ1" s="40"/>
      <c r="SYK1" s="40"/>
      <c r="SYL1" s="40"/>
      <c r="SYM1" s="40"/>
      <c r="SYN1" s="40"/>
      <c r="SYO1" s="40"/>
      <c r="SYP1" s="40"/>
      <c r="SYQ1" s="40"/>
      <c r="SYR1" s="40"/>
      <c r="SYS1" s="40"/>
      <c r="SYT1" s="40"/>
      <c r="SYU1" s="40"/>
      <c r="SYV1" s="40"/>
      <c r="SYW1" s="40"/>
      <c r="SYX1" s="40"/>
      <c r="SYY1" s="40"/>
      <c r="SYZ1" s="40"/>
      <c r="SZA1" s="40"/>
      <c r="SZB1" s="40"/>
      <c r="SZC1" s="40"/>
      <c r="SZD1" s="40"/>
      <c r="SZE1" s="40"/>
      <c r="SZF1" s="40"/>
      <c r="SZG1" s="40"/>
      <c r="SZH1" s="40"/>
      <c r="SZI1" s="40"/>
      <c r="SZJ1" s="40"/>
      <c r="SZK1" s="40"/>
      <c r="SZL1" s="40"/>
      <c r="SZM1" s="40"/>
      <c r="SZN1" s="40"/>
      <c r="SZO1" s="40"/>
      <c r="SZP1" s="40"/>
      <c r="SZQ1" s="40"/>
      <c r="SZR1" s="40"/>
      <c r="SZS1" s="40"/>
      <c r="SZT1" s="40"/>
      <c r="SZU1" s="40"/>
      <c r="SZV1" s="40"/>
      <c r="SZW1" s="40"/>
      <c r="SZX1" s="40"/>
      <c r="SZY1" s="40"/>
      <c r="SZZ1" s="40"/>
      <c r="TAA1" s="40"/>
      <c r="TAB1" s="40"/>
      <c r="TAC1" s="40"/>
      <c r="TAD1" s="40"/>
      <c r="TAE1" s="40"/>
      <c r="TAF1" s="40"/>
      <c r="TAG1" s="40"/>
      <c r="TAH1" s="40"/>
      <c r="TAI1" s="40"/>
      <c r="TAJ1" s="40"/>
      <c r="TAK1" s="40"/>
      <c r="TAL1" s="40"/>
      <c r="TAM1" s="40"/>
      <c r="TAN1" s="40"/>
      <c r="TAO1" s="40"/>
      <c r="TAP1" s="40"/>
      <c r="TAQ1" s="40"/>
      <c r="TAR1" s="40"/>
      <c r="TAS1" s="40"/>
      <c r="TAT1" s="40"/>
      <c r="TAU1" s="40"/>
      <c r="TAV1" s="40"/>
      <c r="TAW1" s="40"/>
      <c r="TAX1" s="40"/>
      <c r="TAY1" s="40"/>
      <c r="TAZ1" s="40"/>
      <c r="TBA1" s="40"/>
      <c r="TBB1" s="40"/>
      <c r="TBC1" s="40"/>
      <c r="TBD1" s="40"/>
      <c r="TBE1" s="40"/>
      <c r="TBF1" s="40"/>
      <c r="TBG1" s="40"/>
      <c r="TBH1" s="40"/>
      <c r="TBI1" s="40"/>
      <c r="TBJ1" s="40"/>
      <c r="TBK1" s="40"/>
      <c r="TBL1" s="40"/>
      <c r="TBM1" s="40"/>
      <c r="TBN1" s="40"/>
      <c r="TBO1" s="40"/>
      <c r="TBP1" s="40"/>
      <c r="TBQ1" s="40"/>
      <c r="TBR1" s="40"/>
      <c r="TBS1" s="40"/>
      <c r="TBT1" s="40"/>
      <c r="TBU1" s="40"/>
      <c r="TBV1" s="40"/>
      <c r="TBW1" s="40"/>
      <c r="TBX1" s="40"/>
      <c r="TBY1" s="40"/>
      <c r="TBZ1" s="40"/>
      <c r="TCA1" s="40"/>
      <c r="TCB1" s="40"/>
      <c r="TCC1" s="40"/>
      <c r="TCD1" s="40"/>
      <c r="TCE1" s="40"/>
      <c r="TCF1" s="40"/>
      <c r="TCG1" s="40"/>
      <c r="TCH1" s="40"/>
      <c r="TCI1" s="40"/>
      <c r="TCJ1" s="40"/>
      <c r="TCK1" s="40"/>
      <c r="TCL1" s="40"/>
      <c r="TCM1" s="40"/>
      <c r="TCN1" s="40"/>
      <c r="TCO1" s="40"/>
      <c r="TCP1" s="40"/>
      <c r="TCQ1" s="40"/>
      <c r="TCR1" s="40"/>
      <c r="TCS1" s="40"/>
      <c r="TCT1" s="40"/>
      <c r="TCU1" s="40"/>
      <c r="TCV1" s="40"/>
      <c r="TCW1" s="40"/>
      <c r="TCX1" s="40"/>
      <c r="TCY1" s="40"/>
      <c r="TCZ1" s="40"/>
      <c r="TDA1" s="40"/>
      <c r="TDB1" s="40"/>
      <c r="TDC1" s="40"/>
      <c r="TDD1" s="40"/>
      <c r="TDE1" s="40"/>
      <c r="TDF1" s="40"/>
      <c r="TDG1" s="40"/>
      <c r="TDH1" s="40"/>
      <c r="TDI1" s="40"/>
      <c r="TDJ1" s="40"/>
      <c r="TDK1" s="40"/>
      <c r="TDL1" s="40"/>
      <c r="TDM1" s="40"/>
      <c r="TDN1" s="40"/>
      <c r="TDO1" s="40"/>
      <c r="TDP1" s="40"/>
      <c r="TDQ1" s="40"/>
      <c r="TDR1" s="40"/>
      <c r="TDS1" s="40"/>
      <c r="TDT1" s="40"/>
      <c r="TDU1" s="40"/>
      <c r="TDV1" s="40"/>
      <c r="TDW1" s="40"/>
      <c r="TDX1" s="40"/>
      <c r="TDY1" s="40"/>
      <c r="TDZ1" s="40"/>
      <c r="TEA1" s="40"/>
      <c r="TEB1" s="40"/>
      <c r="TEC1" s="40"/>
      <c r="TED1" s="40"/>
      <c r="TEE1" s="40"/>
      <c r="TEF1" s="40"/>
      <c r="TEG1" s="40"/>
      <c r="TEH1" s="40"/>
      <c r="TEI1" s="40"/>
      <c r="TEJ1" s="40"/>
      <c r="TEK1" s="40"/>
      <c r="TEL1" s="40"/>
      <c r="TEM1" s="40"/>
      <c r="TEN1" s="40"/>
      <c r="TEO1" s="40"/>
      <c r="TEP1" s="40"/>
      <c r="TEQ1" s="40"/>
      <c r="TER1" s="40"/>
      <c r="TES1" s="40"/>
      <c r="TET1" s="40"/>
      <c r="TEU1" s="40"/>
      <c r="TEV1" s="40"/>
      <c r="TEW1" s="40"/>
      <c r="TEX1" s="40"/>
      <c r="TEY1" s="40"/>
      <c r="TEZ1" s="40"/>
      <c r="TFA1" s="40"/>
      <c r="TFB1" s="40"/>
      <c r="TFC1" s="40"/>
      <c r="TFD1" s="40"/>
      <c r="TFE1" s="40"/>
      <c r="TFF1" s="40"/>
      <c r="TFG1" s="40"/>
      <c r="TFH1" s="40"/>
      <c r="TFI1" s="40"/>
      <c r="TFJ1" s="40"/>
      <c r="TFK1" s="40"/>
      <c r="TFL1" s="40"/>
      <c r="TFM1" s="40"/>
      <c r="TFN1" s="40"/>
      <c r="TFO1" s="40"/>
      <c r="TFP1" s="40"/>
      <c r="TFQ1" s="40"/>
      <c r="TFR1" s="40"/>
      <c r="TFS1" s="40"/>
      <c r="TFT1" s="40"/>
      <c r="TFU1" s="40"/>
      <c r="TFV1" s="40"/>
      <c r="TFW1" s="40"/>
      <c r="TFX1" s="40"/>
      <c r="TFY1" s="40"/>
      <c r="TFZ1" s="40"/>
      <c r="TGA1" s="40"/>
      <c r="TGB1" s="40"/>
      <c r="TGC1" s="40"/>
      <c r="TGD1" s="40"/>
      <c r="TGE1" s="40"/>
      <c r="TGF1" s="40"/>
      <c r="TGG1" s="40"/>
      <c r="TGH1" s="40"/>
      <c r="TGI1" s="40"/>
      <c r="TGJ1" s="40"/>
      <c r="TGK1" s="40"/>
      <c r="TGL1" s="40"/>
      <c r="TGM1" s="40"/>
      <c r="TGN1" s="40"/>
      <c r="TGO1" s="40"/>
      <c r="TGP1" s="40"/>
      <c r="TGQ1" s="40"/>
      <c r="TGR1" s="40"/>
      <c r="TGS1" s="40"/>
      <c r="TGT1" s="40"/>
      <c r="TGU1" s="40"/>
      <c r="TGV1" s="40"/>
      <c r="TGW1" s="40"/>
      <c r="TGX1" s="40"/>
      <c r="TGY1" s="40"/>
      <c r="TGZ1" s="40"/>
      <c r="THA1" s="40"/>
      <c r="THB1" s="40"/>
      <c r="THC1" s="40"/>
      <c r="THD1" s="40"/>
      <c r="THE1" s="40"/>
      <c r="THF1" s="40"/>
      <c r="THG1" s="40"/>
      <c r="THH1" s="40"/>
      <c r="THI1" s="40"/>
      <c r="THJ1" s="40"/>
      <c r="THK1" s="40"/>
      <c r="THL1" s="40"/>
      <c r="THM1" s="40"/>
      <c r="THN1" s="40"/>
      <c r="THO1" s="40"/>
      <c r="THP1" s="40"/>
      <c r="THQ1" s="40"/>
      <c r="THR1" s="40"/>
      <c r="THS1" s="40"/>
      <c r="THT1" s="40"/>
      <c r="THU1" s="40"/>
      <c r="THV1" s="40"/>
      <c r="THW1" s="40"/>
      <c r="THX1" s="40"/>
      <c r="THY1" s="40"/>
      <c r="THZ1" s="40"/>
      <c r="TIA1" s="40"/>
      <c r="TIB1" s="40"/>
      <c r="TIC1" s="40"/>
      <c r="TID1" s="40"/>
      <c r="TIE1" s="40"/>
      <c r="TIF1" s="40"/>
      <c r="TIG1" s="40"/>
      <c r="TIH1" s="40"/>
      <c r="TII1" s="40"/>
      <c r="TIJ1" s="40"/>
      <c r="TIK1" s="40"/>
      <c r="TIL1" s="40"/>
      <c r="TIM1" s="40"/>
      <c r="TIN1" s="40"/>
      <c r="TIO1" s="40"/>
      <c r="TIP1" s="40"/>
      <c r="TIQ1" s="40"/>
      <c r="TIR1" s="40"/>
      <c r="TIS1" s="40"/>
      <c r="TIT1" s="40"/>
      <c r="TIU1" s="40"/>
      <c r="TIV1" s="40"/>
      <c r="TIW1" s="40"/>
      <c r="TIX1" s="40"/>
      <c r="TIY1" s="40"/>
      <c r="TIZ1" s="40"/>
      <c r="TJA1" s="40"/>
      <c r="TJB1" s="40"/>
      <c r="TJC1" s="40"/>
      <c r="TJD1" s="40"/>
      <c r="TJE1" s="40"/>
      <c r="TJF1" s="40"/>
      <c r="TJG1" s="40"/>
      <c r="TJH1" s="40"/>
      <c r="TJI1" s="40"/>
      <c r="TJJ1" s="40"/>
      <c r="TJK1" s="40"/>
      <c r="TJL1" s="40"/>
      <c r="TJM1" s="40"/>
      <c r="TJN1" s="40"/>
      <c r="TJO1" s="40"/>
      <c r="TJP1" s="40"/>
      <c r="TJQ1" s="40"/>
      <c r="TJR1" s="40"/>
      <c r="TJS1" s="40"/>
      <c r="TJT1" s="40"/>
      <c r="TJU1" s="40"/>
      <c r="TJV1" s="40"/>
      <c r="TJW1" s="40"/>
      <c r="TJX1" s="40"/>
      <c r="TJY1" s="40"/>
      <c r="TJZ1" s="40"/>
      <c r="TKA1" s="40"/>
      <c r="TKB1" s="40"/>
      <c r="TKC1" s="40"/>
      <c r="TKD1" s="40"/>
      <c r="TKE1" s="40"/>
      <c r="TKF1" s="40"/>
      <c r="TKG1" s="40"/>
      <c r="TKH1" s="40"/>
      <c r="TKI1" s="40"/>
      <c r="TKJ1" s="40"/>
      <c r="TKK1" s="40"/>
      <c r="TKL1" s="40"/>
      <c r="TKM1" s="40"/>
      <c r="TKN1" s="40"/>
      <c r="TKO1" s="40"/>
      <c r="TKP1" s="40"/>
      <c r="TKQ1" s="40"/>
      <c r="TKR1" s="40"/>
      <c r="TKS1" s="40"/>
      <c r="TKT1" s="40"/>
      <c r="TKU1" s="40"/>
      <c r="TKV1" s="40"/>
      <c r="TKW1" s="40"/>
      <c r="TKX1" s="40"/>
      <c r="TKY1" s="40"/>
      <c r="TKZ1" s="40"/>
      <c r="TLA1" s="40"/>
      <c r="TLB1" s="40"/>
      <c r="TLC1" s="40"/>
      <c r="TLD1" s="40"/>
      <c r="TLE1" s="40"/>
      <c r="TLF1" s="40"/>
      <c r="TLG1" s="40"/>
      <c r="TLH1" s="40"/>
      <c r="TLI1" s="40"/>
      <c r="TLJ1" s="40"/>
      <c r="TLK1" s="40"/>
      <c r="TLL1" s="40"/>
      <c r="TLM1" s="40"/>
      <c r="TLN1" s="40"/>
      <c r="TLO1" s="40"/>
      <c r="TLP1" s="40"/>
      <c r="TLQ1" s="40"/>
      <c r="TLR1" s="40"/>
      <c r="TLS1" s="40"/>
      <c r="TLT1" s="40"/>
      <c r="TLU1" s="40"/>
      <c r="TLV1" s="40"/>
      <c r="TLW1" s="40"/>
      <c r="TLX1" s="40"/>
      <c r="TLY1" s="40"/>
      <c r="TLZ1" s="40"/>
      <c r="TMA1" s="40"/>
      <c r="TMB1" s="40"/>
      <c r="TMC1" s="40"/>
      <c r="TMD1" s="40"/>
      <c r="TME1" s="40"/>
      <c r="TMF1" s="40"/>
      <c r="TMG1" s="40"/>
      <c r="TMH1" s="40"/>
      <c r="TMI1" s="40"/>
      <c r="TMJ1" s="40"/>
      <c r="TMK1" s="40"/>
      <c r="TML1" s="40"/>
      <c r="TMM1" s="40"/>
      <c r="TMN1" s="40"/>
      <c r="TMO1" s="40"/>
      <c r="TMP1" s="40"/>
      <c r="TMQ1" s="40"/>
      <c r="TMR1" s="40"/>
      <c r="TMS1" s="40"/>
      <c r="TMT1" s="40"/>
      <c r="TMU1" s="40"/>
      <c r="TMV1" s="40"/>
      <c r="TMW1" s="40"/>
      <c r="TMX1" s="40"/>
      <c r="TMY1" s="40"/>
      <c r="TMZ1" s="40"/>
      <c r="TNA1" s="40"/>
      <c r="TNB1" s="40"/>
      <c r="TNC1" s="40"/>
      <c r="TND1" s="40"/>
      <c r="TNE1" s="40"/>
      <c r="TNF1" s="40"/>
      <c r="TNG1" s="40"/>
      <c r="TNH1" s="40"/>
      <c r="TNI1" s="40"/>
      <c r="TNJ1" s="40"/>
      <c r="TNK1" s="40"/>
      <c r="TNL1" s="40"/>
      <c r="TNM1" s="40"/>
      <c r="TNN1" s="40"/>
      <c r="TNO1" s="40"/>
      <c r="TNP1" s="40"/>
      <c r="TNQ1" s="40"/>
      <c r="TNR1" s="40"/>
      <c r="TNS1" s="40"/>
      <c r="TNT1" s="40"/>
      <c r="TNU1" s="40"/>
      <c r="TNV1" s="40"/>
      <c r="TNW1" s="40"/>
      <c r="TNX1" s="40"/>
      <c r="TNY1" s="40"/>
      <c r="TNZ1" s="40"/>
      <c r="TOA1" s="40"/>
      <c r="TOB1" s="40"/>
      <c r="TOC1" s="40"/>
      <c r="TOD1" s="40"/>
      <c r="TOE1" s="40"/>
      <c r="TOF1" s="40"/>
      <c r="TOG1" s="40"/>
      <c r="TOH1" s="40"/>
      <c r="TOI1" s="40"/>
      <c r="TOJ1" s="40"/>
      <c r="TOK1" s="40"/>
      <c r="TOL1" s="40"/>
      <c r="TOM1" s="40"/>
      <c r="TON1" s="40"/>
      <c r="TOO1" s="40"/>
      <c r="TOP1" s="40"/>
      <c r="TOQ1" s="40"/>
      <c r="TOR1" s="40"/>
      <c r="TOS1" s="40"/>
      <c r="TOT1" s="40"/>
      <c r="TOU1" s="40"/>
      <c r="TOV1" s="40"/>
      <c r="TOW1" s="40"/>
      <c r="TOX1" s="40"/>
      <c r="TOY1" s="40"/>
      <c r="TOZ1" s="40"/>
      <c r="TPA1" s="40"/>
      <c r="TPB1" s="40"/>
      <c r="TPC1" s="40"/>
      <c r="TPD1" s="40"/>
      <c r="TPE1" s="40"/>
      <c r="TPF1" s="40"/>
      <c r="TPG1" s="40"/>
      <c r="TPH1" s="40"/>
      <c r="TPI1" s="40"/>
      <c r="TPJ1" s="40"/>
      <c r="TPK1" s="40"/>
      <c r="TPL1" s="40"/>
      <c r="TPM1" s="40"/>
      <c r="TPN1" s="40"/>
      <c r="TPO1" s="40"/>
      <c r="TPP1" s="40"/>
      <c r="TPQ1" s="40"/>
      <c r="TPR1" s="40"/>
      <c r="TPS1" s="40"/>
      <c r="TPT1" s="40"/>
      <c r="TPU1" s="40"/>
      <c r="TPV1" s="40"/>
      <c r="TPW1" s="40"/>
      <c r="TPX1" s="40"/>
      <c r="TPY1" s="40"/>
      <c r="TPZ1" s="40"/>
      <c r="TQA1" s="40"/>
      <c r="TQB1" s="40"/>
      <c r="TQC1" s="40"/>
      <c r="TQD1" s="40"/>
      <c r="TQE1" s="40"/>
      <c r="TQF1" s="40"/>
      <c r="TQG1" s="40"/>
      <c r="TQH1" s="40"/>
      <c r="TQI1" s="40"/>
      <c r="TQJ1" s="40"/>
      <c r="TQK1" s="40"/>
      <c r="TQL1" s="40"/>
      <c r="TQM1" s="40"/>
      <c r="TQN1" s="40"/>
      <c r="TQO1" s="40"/>
      <c r="TQP1" s="40"/>
      <c r="TQQ1" s="40"/>
      <c r="TQR1" s="40"/>
      <c r="TQS1" s="40"/>
      <c r="TQT1" s="40"/>
      <c r="TQU1" s="40"/>
      <c r="TQV1" s="40"/>
      <c r="TQW1" s="40"/>
      <c r="TQX1" s="40"/>
      <c r="TQY1" s="40"/>
      <c r="TQZ1" s="40"/>
      <c r="TRA1" s="40"/>
      <c r="TRB1" s="40"/>
      <c r="TRC1" s="40"/>
      <c r="TRD1" s="40"/>
      <c r="TRE1" s="40"/>
      <c r="TRF1" s="40"/>
      <c r="TRG1" s="40"/>
      <c r="TRH1" s="40"/>
      <c r="TRI1" s="40"/>
      <c r="TRJ1" s="40"/>
      <c r="TRK1" s="40"/>
      <c r="TRL1" s="40"/>
      <c r="TRM1" s="40"/>
      <c r="TRN1" s="40"/>
      <c r="TRO1" s="40"/>
      <c r="TRP1" s="40"/>
      <c r="TRQ1" s="40"/>
      <c r="TRR1" s="40"/>
      <c r="TRS1" s="40"/>
      <c r="TRT1" s="40"/>
      <c r="TRU1" s="40"/>
      <c r="TRV1" s="40"/>
      <c r="TRW1" s="40"/>
      <c r="TRX1" s="40"/>
      <c r="TRY1" s="40"/>
      <c r="TRZ1" s="40"/>
      <c r="TSA1" s="40"/>
      <c r="TSB1" s="40"/>
      <c r="TSC1" s="40"/>
      <c r="TSD1" s="40"/>
      <c r="TSE1" s="40"/>
      <c r="TSF1" s="40"/>
      <c r="TSG1" s="40"/>
      <c r="TSH1" s="40"/>
      <c r="TSI1" s="40"/>
      <c r="TSJ1" s="40"/>
      <c r="TSK1" s="40"/>
      <c r="TSL1" s="40"/>
      <c r="TSM1" s="40"/>
      <c r="TSN1" s="40"/>
      <c r="TSO1" s="40"/>
      <c r="TSP1" s="40"/>
      <c r="TSQ1" s="40"/>
      <c r="TSR1" s="40"/>
      <c r="TSS1" s="40"/>
      <c r="TST1" s="40"/>
      <c r="TSU1" s="40"/>
      <c r="TSV1" s="40"/>
      <c r="TSW1" s="40"/>
      <c r="TSX1" s="40"/>
      <c r="TSY1" s="40"/>
      <c r="TSZ1" s="40"/>
      <c r="TTA1" s="40"/>
      <c r="TTB1" s="40"/>
      <c r="TTC1" s="40"/>
      <c r="TTD1" s="40"/>
      <c r="TTE1" s="40"/>
      <c r="TTF1" s="40"/>
      <c r="TTG1" s="40"/>
      <c r="TTH1" s="40"/>
      <c r="TTI1" s="40"/>
      <c r="TTJ1" s="40"/>
      <c r="TTK1" s="40"/>
      <c r="TTL1" s="40"/>
      <c r="TTM1" s="40"/>
      <c r="TTN1" s="40"/>
      <c r="TTO1" s="40"/>
      <c r="TTP1" s="40"/>
      <c r="TTQ1" s="40"/>
      <c r="TTR1" s="40"/>
      <c r="TTS1" s="40"/>
      <c r="TTT1" s="40"/>
      <c r="TTU1" s="40"/>
      <c r="TTV1" s="40"/>
      <c r="TTW1" s="40"/>
      <c r="TTX1" s="40"/>
      <c r="TTY1" s="40"/>
      <c r="TTZ1" s="40"/>
      <c r="TUA1" s="40"/>
      <c r="TUB1" s="40"/>
      <c r="TUC1" s="40"/>
      <c r="TUD1" s="40"/>
      <c r="TUE1" s="40"/>
      <c r="TUF1" s="40"/>
      <c r="TUG1" s="40"/>
      <c r="TUH1" s="40"/>
      <c r="TUI1" s="40"/>
      <c r="TUJ1" s="40"/>
      <c r="TUK1" s="40"/>
      <c r="TUL1" s="40"/>
      <c r="TUM1" s="40"/>
      <c r="TUN1" s="40"/>
      <c r="TUO1" s="40"/>
      <c r="TUP1" s="40"/>
      <c r="TUQ1" s="40"/>
      <c r="TUR1" s="40"/>
      <c r="TUS1" s="40"/>
      <c r="TUT1" s="40"/>
      <c r="TUU1" s="40"/>
      <c r="TUV1" s="40"/>
      <c r="TUW1" s="40"/>
      <c r="TUX1" s="40"/>
      <c r="TUY1" s="40"/>
      <c r="TUZ1" s="40"/>
      <c r="TVA1" s="40"/>
      <c r="TVB1" s="40"/>
      <c r="TVC1" s="40"/>
      <c r="TVD1" s="40"/>
      <c r="TVE1" s="40"/>
      <c r="TVF1" s="40"/>
      <c r="TVG1" s="40"/>
      <c r="TVH1" s="40"/>
      <c r="TVI1" s="40"/>
      <c r="TVJ1" s="40"/>
      <c r="TVK1" s="40"/>
      <c r="TVL1" s="40"/>
      <c r="TVM1" s="40"/>
      <c r="TVN1" s="40"/>
      <c r="TVO1" s="40"/>
      <c r="TVP1" s="40"/>
      <c r="TVQ1" s="40"/>
      <c r="TVR1" s="40"/>
      <c r="TVS1" s="40"/>
      <c r="TVT1" s="40"/>
      <c r="TVU1" s="40"/>
      <c r="TVV1" s="40"/>
      <c r="TVW1" s="40"/>
      <c r="TVX1" s="40"/>
      <c r="TVY1" s="40"/>
      <c r="TVZ1" s="40"/>
      <c r="TWA1" s="40"/>
      <c r="TWB1" s="40"/>
      <c r="TWC1" s="40"/>
      <c r="TWD1" s="40"/>
      <c r="TWE1" s="40"/>
      <c r="TWF1" s="40"/>
      <c r="TWG1" s="40"/>
      <c r="TWH1" s="40"/>
      <c r="TWI1" s="40"/>
      <c r="TWJ1" s="40"/>
      <c r="TWK1" s="40"/>
      <c r="TWL1" s="40"/>
      <c r="TWM1" s="40"/>
      <c r="TWN1" s="40"/>
      <c r="TWO1" s="40"/>
      <c r="TWP1" s="40"/>
      <c r="TWQ1" s="40"/>
      <c r="TWR1" s="40"/>
      <c r="TWS1" s="40"/>
      <c r="TWT1" s="40"/>
      <c r="TWU1" s="40"/>
      <c r="TWV1" s="40"/>
      <c r="TWW1" s="40"/>
      <c r="TWX1" s="40"/>
      <c r="TWY1" s="40"/>
      <c r="TWZ1" s="40"/>
      <c r="TXA1" s="40"/>
      <c r="TXB1" s="40"/>
      <c r="TXC1" s="40"/>
      <c r="TXD1" s="40"/>
      <c r="TXE1" s="40"/>
      <c r="TXF1" s="40"/>
      <c r="TXG1" s="40"/>
      <c r="TXH1" s="40"/>
      <c r="TXI1" s="40"/>
      <c r="TXJ1" s="40"/>
      <c r="TXK1" s="40"/>
      <c r="TXL1" s="40"/>
      <c r="TXM1" s="40"/>
      <c r="TXN1" s="40"/>
      <c r="TXO1" s="40"/>
      <c r="TXP1" s="40"/>
      <c r="TXQ1" s="40"/>
      <c r="TXR1" s="40"/>
      <c r="TXS1" s="40"/>
      <c r="TXT1" s="40"/>
      <c r="TXU1" s="40"/>
      <c r="TXV1" s="40"/>
      <c r="TXW1" s="40"/>
      <c r="TXX1" s="40"/>
      <c r="TXY1" s="40"/>
      <c r="TXZ1" s="40"/>
      <c r="TYA1" s="40"/>
      <c r="TYB1" s="40"/>
      <c r="TYC1" s="40"/>
      <c r="TYD1" s="40"/>
      <c r="TYE1" s="40"/>
      <c r="TYF1" s="40"/>
      <c r="TYG1" s="40"/>
      <c r="TYH1" s="40"/>
      <c r="TYI1" s="40"/>
      <c r="TYJ1" s="40"/>
      <c r="TYK1" s="40"/>
      <c r="TYL1" s="40"/>
      <c r="TYM1" s="40"/>
      <c r="TYN1" s="40"/>
      <c r="TYO1" s="40"/>
      <c r="TYP1" s="40"/>
      <c r="TYQ1" s="40"/>
      <c r="TYR1" s="40"/>
      <c r="TYS1" s="40"/>
      <c r="TYT1" s="40"/>
      <c r="TYU1" s="40"/>
      <c r="TYV1" s="40"/>
      <c r="TYW1" s="40"/>
      <c r="TYX1" s="40"/>
      <c r="TYY1" s="40"/>
      <c r="TYZ1" s="40"/>
      <c r="TZA1" s="40"/>
      <c r="TZB1" s="40"/>
      <c r="TZC1" s="40"/>
      <c r="TZD1" s="40"/>
      <c r="TZE1" s="40"/>
      <c r="TZF1" s="40"/>
      <c r="TZG1" s="40"/>
      <c r="TZH1" s="40"/>
      <c r="TZI1" s="40"/>
      <c r="TZJ1" s="40"/>
      <c r="TZK1" s="40"/>
      <c r="TZL1" s="40"/>
      <c r="TZM1" s="40"/>
      <c r="TZN1" s="40"/>
      <c r="TZO1" s="40"/>
      <c r="TZP1" s="40"/>
      <c r="TZQ1" s="40"/>
      <c r="TZR1" s="40"/>
      <c r="TZS1" s="40"/>
      <c r="TZT1" s="40"/>
      <c r="TZU1" s="40"/>
      <c r="TZV1" s="40"/>
      <c r="TZW1" s="40"/>
      <c r="TZX1" s="40"/>
      <c r="TZY1" s="40"/>
      <c r="TZZ1" s="40"/>
      <c r="UAA1" s="40"/>
      <c r="UAB1" s="40"/>
      <c r="UAC1" s="40"/>
      <c r="UAD1" s="40"/>
      <c r="UAE1" s="40"/>
      <c r="UAF1" s="40"/>
      <c r="UAG1" s="40"/>
      <c r="UAH1" s="40"/>
      <c r="UAI1" s="40"/>
      <c r="UAJ1" s="40"/>
      <c r="UAK1" s="40"/>
      <c r="UAL1" s="40"/>
      <c r="UAM1" s="40"/>
      <c r="UAN1" s="40"/>
      <c r="UAO1" s="40"/>
      <c r="UAP1" s="40"/>
      <c r="UAQ1" s="40"/>
      <c r="UAR1" s="40"/>
      <c r="UAS1" s="40"/>
      <c r="UAT1" s="40"/>
      <c r="UAU1" s="40"/>
      <c r="UAV1" s="40"/>
      <c r="UAW1" s="40"/>
      <c r="UAX1" s="40"/>
      <c r="UAY1" s="40"/>
      <c r="UAZ1" s="40"/>
      <c r="UBA1" s="40"/>
      <c r="UBB1" s="40"/>
      <c r="UBC1" s="40"/>
      <c r="UBD1" s="40"/>
      <c r="UBE1" s="40"/>
      <c r="UBF1" s="40"/>
      <c r="UBG1" s="40"/>
      <c r="UBH1" s="40"/>
      <c r="UBI1" s="40"/>
      <c r="UBJ1" s="40"/>
      <c r="UBK1" s="40"/>
      <c r="UBL1" s="40"/>
      <c r="UBM1" s="40"/>
      <c r="UBN1" s="40"/>
      <c r="UBO1" s="40"/>
      <c r="UBP1" s="40"/>
      <c r="UBQ1" s="40"/>
      <c r="UBR1" s="40"/>
      <c r="UBS1" s="40"/>
      <c r="UBT1" s="40"/>
      <c r="UBU1" s="40"/>
      <c r="UBV1" s="40"/>
      <c r="UBW1" s="40"/>
      <c r="UBX1" s="40"/>
      <c r="UBY1" s="40"/>
      <c r="UBZ1" s="40"/>
      <c r="UCA1" s="40"/>
      <c r="UCB1" s="40"/>
      <c r="UCC1" s="40"/>
      <c r="UCD1" s="40"/>
      <c r="UCE1" s="40"/>
      <c r="UCF1" s="40"/>
      <c r="UCG1" s="40"/>
      <c r="UCH1" s="40"/>
      <c r="UCI1" s="40"/>
      <c r="UCJ1" s="40"/>
      <c r="UCK1" s="40"/>
      <c r="UCL1" s="40"/>
      <c r="UCM1" s="40"/>
      <c r="UCN1" s="40"/>
      <c r="UCO1" s="40"/>
      <c r="UCP1" s="40"/>
      <c r="UCQ1" s="40"/>
      <c r="UCR1" s="40"/>
      <c r="UCS1" s="40"/>
      <c r="UCT1" s="40"/>
      <c r="UCU1" s="40"/>
      <c r="UCV1" s="40"/>
      <c r="UCW1" s="40"/>
      <c r="UCX1" s="40"/>
      <c r="UCY1" s="40"/>
      <c r="UCZ1" s="40"/>
      <c r="UDA1" s="40"/>
      <c r="UDB1" s="40"/>
      <c r="UDC1" s="40"/>
      <c r="UDD1" s="40"/>
      <c r="UDE1" s="40"/>
      <c r="UDF1" s="40"/>
      <c r="UDG1" s="40"/>
      <c r="UDH1" s="40"/>
      <c r="UDI1" s="40"/>
      <c r="UDJ1" s="40"/>
      <c r="UDK1" s="40"/>
      <c r="UDL1" s="40"/>
      <c r="UDM1" s="40"/>
      <c r="UDN1" s="40"/>
      <c r="UDO1" s="40"/>
      <c r="UDP1" s="40"/>
      <c r="UDQ1" s="40"/>
      <c r="UDR1" s="40"/>
      <c r="UDS1" s="40"/>
      <c r="UDT1" s="40"/>
      <c r="UDU1" s="40"/>
      <c r="UDV1" s="40"/>
      <c r="UDW1" s="40"/>
      <c r="UDX1" s="40"/>
      <c r="UDY1" s="40"/>
      <c r="UDZ1" s="40"/>
      <c r="UEA1" s="40"/>
      <c r="UEB1" s="40"/>
      <c r="UEC1" s="40"/>
      <c r="UED1" s="40"/>
      <c r="UEE1" s="40"/>
      <c r="UEF1" s="40"/>
      <c r="UEG1" s="40"/>
      <c r="UEH1" s="40"/>
      <c r="UEI1" s="40"/>
      <c r="UEJ1" s="40"/>
      <c r="UEK1" s="40"/>
      <c r="UEL1" s="40"/>
      <c r="UEM1" s="40"/>
      <c r="UEN1" s="40"/>
      <c r="UEO1" s="40"/>
      <c r="UEP1" s="40"/>
      <c r="UEQ1" s="40"/>
      <c r="UER1" s="40"/>
      <c r="UES1" s="40"/>
      <c r="UET1" s="40"/>
      <c r="UEU1" s="40"/>
      <c r="UEV1" s="40"/>
      <c r="UEW1" s="40"/>
      <c r="UEX1" s="40"/>
      <c r="UEY1" s="40"/>
      <c r="UEZ1" s="40"/>
      <c r="UFA1" s="40"/>
      <c r="UFB1" s="40"/>
      <c r="UFC1" s="40"/>
      <c r="UFD1" s="40"/>
      <c r="UFE1" s="40"/>
      <c r="UFF1" s="40"/>
      <c r="UFG1" s="40"/>
      <c r="UFH1" s="40"/>
      <c r="UFI1" s="40"/>
      <c r="UFJ1" s="40"/>
      <c r="UFK1" s="40"/>
      <c r="UFL1" s="40"/>
      <c r="UFM1" s="40"/>
      <c r="UFN1" s="40"/>
      <c r="UFO1" s="40"/>
      <c r="UFP1" s="40"/>
      <c r="UFQ1" s="40"/>
      <c r="UFR1" s="40"/>
      <c r="UFS1" s="40"/>
      <c r="UFT1" s="40"/>
      <c r="UFU1" s="40"/>
      <c r="UFV1" s="40"/>
      <c r="UFW1" s="40"/>
      <c r="UFX1" s="40"/>
      <c r="UFY1" s="40"/>
      <c r="UFZ1" s="40"/>
      <c r="UGA1" s="40"/>
      <c r="UGB1" s="40"/>
      <c r="UGC1" s="40"/>
      <c r="UGD1" s="40"/>
      <c r="UGE1" s="40"/>
      <c r="UGF1" s="40"/>
      <c r="UGG1" s="40"/>
      <c r="UGH1" s="40"/>
      <c r="UGI1" s="40"/>
      <c r="UGJ1" s="40"/>
      <c r="UGK1" s="40"/>
      <c r="UGL1" s="40"/>
      <c r="UGM1" s="40"/>
      <c r="UGN1" s="40"/>
      <c r="UGO1" s="40"/>
      <c r="UGP1" s="40"/>
      <c r="UGQ1" s="40"/>
      <c r="UGR1" s="40"/>
      <c r="UGS1" s="40"/>
      <c r="UGT1" s="40"/>
      <c r="UGU1" s="40"/>
      <c r="UGV1" s="40"/>
      <c r="UGW1" s="40"/>
      <c r="UGX1" s="40"/>
      <c r="UGY1" s="40"/>
      <c r="UGZ1" s="40"/>
      <c r="UHA1" s="40"/>
      <c r="UHB1" s="40"/>
      <c r="UHC1" s="40"/>
      <c r="UHD1" s="40"/>
      <c r="UHE1" s="40"/>
      <c r="UHF1" s="40"/>
      <c r="UHG1" s="40"/>
      <c r="UHH1" s="40"/>
      <c r="UHI1" s="40"/>
      <c r="UHJ1" s="40"/>
      <c r="UHK1" s="40"/>
      <c r="UHL1" s="40"/>
      <c r="UHM1" s="40"/>
      <c r="UHN1" s="40"/>
      <c r="UHO1" s="40"/>
      <c r="UHP1" s="40"/>
      <c r="UHQ1" s="40"/>
      <c r="UHR1" s="40"/>
      <c r="UHS1" s="40"/>
      <c r="UHT1" s="40"/>
      <c r="UHU1" s="40"/>
      <c r="UHV1" s="40"/>
      <c r="UHW1" s="40"/>
      <c r="UHX1" s="40"/>
      <c r="UHY1" s="40"/>
      <c r="UHZ1" s="40"/>
      <c r="UIA1" s="40"/>
      <c r="UIB1" s="40"/>
      <c r="UIC1" s="40"/>
      <c r="UID1" s="40"/>
      <c r="UIE1" s="40"/>
      <c r="UIF1" s="40"/>
      <c r="UIG1" s="40"/>
      <c r="UIH1" s="40"/>
      <c r="UII1" s="40"/>
      <c r="UIJ1" s="40"/>
      <c r="UIK1" s="40"/>
      <c r="UIL1" s="40"/>
      <c r="UIM1" s="40"/>
      <c r="UIN1" s="40"/>
      <c r="UIO1" s="40"/>
      <c r="UIP1" s="40"/>
      <c r="UIQ1" s="40"/>
      <c r="UIR1" s="40"/>
      <c r="UIS1" s="40"/>
      <c r="UIT1" s="40"/>
      <c r="UIU1" s="40"/>
      <c r="UIV1" s="40"/>
      <c r="UIW1" s="40"/>
      <c r="UIX1" s="40"/>
      <c r="UIY1" s="40"/>
      <c r="UIZ1" s="40"/>
      <c r="UJA1" s="40"/>
      <c r="UJB1" s="40"/>
      <c r="UJC1" s="40"/>
      <c r="UJD1" s="40"/>
      <c r="UJE1" s="40"/>
      <c r="UJF1" s="40"/>
      <c r="UJG1" s="40"/>
      <c r="UJH1" s="40"/>
      <c r="UJI1" s="40"/>
      <c r="UJJ1" s="40"/>
      <c r="UJK1" s="40"/>
      <c r="UJL1" s="40"/>
      <c r="UJM1" s="40"/>
      <c r="UJN1" s="40"/>
      <c r="UJO1" s="40"/>
      <c r="UJP1" s="40"/>
      <c r="UJQ1" s="40"/>
      <c r="UJR1" s="40"/>
      <c r="UJS1" s="40"/>
      <c r="UJT1" s="40"/>
      <c r="UJU1" s="40"/>
      <c r="UJV1" s="40"/>
      <c r="UJW1" s="40"/>
      <c r="UJX1" s="40"/>
      <c r="UJY1" s="40"/>
      <c r="UJZ1" s="40"/>
      <c r="UKA1" s="40"/>
      <c r="UKB1" s="40"/>
      <c r="UKC1" s="40"/>
      <c r="UKD1" s="40"/>
      <c r="UKE1" s="40"/>
      <c r="UKF1" s="40"/>
      <c r="UKG1" s="40"/>
      <c r="UKH1" s="40"/>
      <c r="UKI1" s="40"/>
      <c r="UKJ1" s="40"/>
      <c r="UKK1" s="40"/>
      <c r="UKL1" s="40"/>
      <c r="UKM1" s="40"/>
      <c r="UKN1" s="40"/>
      <c r="UKO1" s="40"/>
      <c r="UKP1" s="40"/>
      <c r="UKQ1" s="40"/>
      <c r="UKR1" s="40"/>
      <c r="UKS1" s="40"/>
      <c r="UKT1" s="40"/>
      <c r="UKU1" s="40"/>
      <c r="UKV1" s="40"/>
      <c r="UKW1" s="40"/>
      <c r="UKX1" s="40"/>
      <c r="UKY1" s="40"/>
      <c r="UKZ1" s="40"/>
      <c r="ULA1" s="40"/>
      <c r="ULB1" s="40"/>
      <c r="ULC1" s="40"/>
      <c r="ULD1" s="40"/>
      <c r="ULE1" s="40"/>
      <c r="ULF1" s="40"/>
      <c r="ULG1" s="40"/>
      <c r="ULH1" s="40"/>
      <c r="ULI1" s="40"/>
      <c r="ULJ1" s="40"/>
      <c r="ULK1" s="40"/>
      <c r="ULL1" s="40"/>
      <c r="ULM1" s="40"/>
      <c r="ULN1" s="40"/>
      <c r="ULO1" s="40"/>
      <c r="ULP1" s="40"/>
      <c r="ULQ1" s="40"/>
      <c r="ULR1" s="40"/>
      <c r="ULS1" s="40"/>
      <c r="ULT1" s="40"/>
      <c r="ULU1" s="40"/>
      <c r="ULV1" s="40"/>
      <c r="ULW1" s="40"/>
      <c r="ULX1" s="40"/>
      <c r="ULY1" s="40"/>
      <c r="ULZ1" s="40"/>
      <c r="UMA1" s="40"/>
      <c r="UMB1" s="40"/>
      <c r="UMC1" s="40"/>
      <c r="UMD1" s="40"/>
      <c r="UME1" s="40"/>
      <c r="UMF1" s="40"/>
      <c r="UMG1" s="40"/>
      <c r="UMH1" s="40"/>
      <c r="UMI1" s="40"/>
      <c r="UMJ1" s="40"/>
      <c r="UMK1" s="40"/>
      <c r="UML1" s="40"/>
      <c r="UMM1" s="40"/>
      <c r="UMN1" s="40"/>
      <c r="UMO1" s="40"/>
      <c r="UMP1" s="40"/>
      <c r="UMQ1" s="40"/>
      <c r="UMR1" s="40"/>
      <c r="UMS1" s="40"/>
      <c r="UMT1" s="40"/>
      <c r="UMU1" s="40"/>
      <c r="UMV1" s="40"/>
      <c r="UMW1" s="40"/>
      <c r="UMX1" s="40"/>
      <c r="UMY1" s="40"/>
      <c r="UMZ1" s="40"/>
      <c r="UNA1" s="40"/>
      <c r="UNB1" s="40"/>
      <c r="UNC1" s="40"/>
      <c r="UND1" s="40"/>
      <c r="UNE1" s="40"/>
      <c r="UNF1" s="40"/>
      <c r="UNG1" s="40"/>
      <c r="UNH1" s="40"/>
      <c r="UNI1" s="40"/>
      <c r="UNJ1" s="40"/>
      <c r="UNK1" s="40"/>
      <c r="UNL1" s="40"/>
      <c r="UNM1" s="40"/>
      <c r="UNN1" s="40"/>
      <c r="UNO1" s="40"/>
      <c r="UNP1" s="40"/>
      <c r="UNQ1" s="40"/>
      <c r="UNR1" s="40"/>
      <c r="UNS1" s="40"/>
      <c r="UNT1" s="40"/>
      <c r="UNU1" s="40"/>
      <c r="UNV1" s="40"/>
      <c r="UNW1" s="40"/>
      <c r="UNX1" s="40"/>
      <c r="UNY1" s="40"/>
      <c r="UNZ1" s="40"/>
      <c r="UOA1" s="40"/>
      <c r="UOB1" s="40"/>
      <c r="UOC1" s="40"/>
      <c r="UOD1" s="40"/>
      <c r="UOE1" s="40"/>
      <c r="UOF1" s="40"/>
      <c r="UOG1" s="40"/>
      <c r="UOH1" s="40"/>
      <c r="UOI1" s="40"/>
      <c r="UOJ1" s="40"/>
      <c r="UOK1" s="40"/>
      <c r="UOL1" s="40"/>
      <c r="UOM1" s="40"/>
      <c r="UON1" s="40"/>
      <c r="UOO1" s="40"/>
      <c r="UOP1" s="40"/>
      <c r="UOQ1" s="40"/>
      <c r="UOR1" s="40"/>
      <c r="UOS1" s="40"/>
      <c r="UOT1" s="40"/>
      <c r="UOU1" s="40"/>
      <c r="UOV1" s="40"/>
      <c r="UOW1" s="40"/>
      <c r="UOX1" s="40"/>
      <c r="UOY1" s="40"/>
      <c r="UOZ1" s="40"/>
      <c r="UPA1" s="40"/>
      <c r="UPB1" s="40"/>
      <c r="UPC1" s="40"/>
      <c r="UPD1" s="40"/>
      <c r="UPE1" s="40"/>
      <c r="UPF1" s="40"/>
      <c r="UPG1" s="40"/>
      <c r="UPH1" s="40"/>
      <c r="UPI1" s="40"/>
      <c r="UPJ1" s="40"/>
      <c r="UPK1" s="40"/>
      <c r="UPL1" s="40"/>
      <c r="UPM1" s="40"/>
      <c r="UPN1" s="40"/>
      <c r="UPO1" s="40"/>
      <c r="UPP1" s="40"/>
      <c r="UPQ1" s="40"/>
      <c r="UPR1" s="40"/>
      <c r="UPS1" s="40"/>
      <c r="UPT1" s="40"/>
      <c r="UPU1" s="40"/>
      <c r="UPV1" s="40"/>
      <c r="UPW1" s="40"/>
      <c r="UPX1" s="40"/>
      <c r="UPY1" s="40"/>
      <c r="UPZ1" s="40"/>
      <c r="UQA1" s="40"/>
      <c r="UQB1" s="40"/>
      <c r="UQC1" s="40"/>
      <c r="UQD1" s="40"/>
      <c r="UQE1" s="40"/>
      <c r="UQF1" s="40"/>
      <c r="UQG1" s="40"/>
      <c r="UQH1" s="40"/>
      <c r="UQI1" s="40"/>
      <c r="UQJ1" s="40"/>
      <c r="UQK1" s="40"/>
      <c r="UQL1" s="40"/>
      <c r="UQM1" s="40"/>
      <c r="UQN1" s="40"/>
      <c r="UQO1" s="40"/>
      <c r="UQP1" s="40"/>
      <c r="UQQ1" s="40"/>
      <c r="UQR1" s="40"/>
      <c r="UQS1" s="40"/>
      <c r="UQT1" s="40"/>
      <c r="UQU1" s="40"/>
      <c r="UQV1" s="40"/>
      <c r="UQW1" s="40"/>
      <c r="UQX1" s="40"/>
      <c r="UQY1" s="40"/>
      <c r="UQZ1" s="40"/>
      <c r="URA1" s="40"/>
      <c r="URB1" s="40"/>
      <c r="URC1" s="40"/>
      <c r="URD1" s="40"/>
      <c r="URE1" s="40"/>
      <c r="URF1" s="40"/>
      <c r="URG1" s="40"/>
      <c r="URH1" s="40"/>
      <c r="URI1" s="40"/>
      <c r="URJ1" s="40"/>
      <c r="URK1" s="40"/>
      <c r="URL1" s="40"/>
      <c r="URM1" s="40"/>
      <c r="URN1" s="40"/>
      <c r="URO1" s="40"/>
      <c r="URP1" s="40"/>
      <c r="URQ1" s="40"/>
      <c r="URR1" s="40"/>
      <c r="URS1" s="40"/>
      <c r="URT1" s="40"/>
      <c r="URU1" s="40"/>
      <c r="URV1" s="40"/>
      <c r="URW1" s="40"/>
      <c r="URX1" s="40"/>
      <c r="URY1" s="40"/>
      <c r="URZ1" s="40"/>
      <c r="USA1" s="40"/>
      <c r="USB1" s="40"/>
      <c r="USC1" s="40"/>
      <c r="USD1" s="40"/>
      <c r="USE1" s="40"/>
      <c r="USF1" s="40"/>
      <c r="USG1" s="40"/>
      <c r="USH1" s="40"/>
      <c r="USI1" s="40"/>
      <c r="USJ1" s="40"/>
      <c r="USK1" s="40"/>
      <c r="USL1" s="40"/>
      <c r="USM1" s="40"/>
      <c r="USN1" s="40"/>
      <c r="USO1" s="40"/>
      <c r="USP1" s="40"/>
      <c r="USQ1" s="40"/>
      <c r="USR1" s="40"/>
      <c r="USS1" s="40"/>
      <c r="UST1" s="40"/>
      <c r="USU1" s="40"/>
      <c r="USV1" s="40"/>
      <c r="USW1" s="40"/>
      <c r="USX1" s="40"/>
      <c r="USY1" s="40"/>
      <c r="USZ1" s="40"/>
      <c r="UTA1" s="40"/>
      <c r="UTB1" s="40"/>
      <c r="UTC1" s="40"/>
      <c r="UTD1" s="40"/>
      <c r="UTE1" s="40"/>
      <c r="UTF1" s="40"/>
      <c r="UTG1" s="40"/>
      <c r="UTH1" s="40"/>
      <c r="UTI1" s="40"/>
      <c r="UTJ1" s="40"/>
      <c r="UTK1" s="40"/>
      <c r="UTL1" s="40"/>
      <c r="UTM1" s="40"/>
      <c r="UTN1" s="40"/>
      <c r="UTO1" s="40"/>
      <c r="UTP1" s="40"/>
      <c r="UTQ1" s="40"/>
      <c r="UTR1" s="40"/>
      <c r="UTS1" s="40"/>
      <c r="UTT1" s="40"/>
      <c r="UTU1" s="40"/>
      <c r="UTV1" s="40"/>
      <c r="UTW1" s="40"/>
      <c r="UTX1" s="40"/>
      <c r="UTY1" s="40"/>
      <c r="UTZ1" s="40"/>
      <c r="UUA1" s="40"/>
      <c r="UUB1" s="40"/>
      <c r="UUC1" s="40"/>
      <c r="UUD1" s="40"/>
      <c r="UUE1" s="40"/>
      <c r="UUF1" s="40"/>
      <c r="UUG1" s="40"/>
      <c r="UUH1" s="40"/>
      <c r="UUI1" s="40"/>
      <c r="UUJ1" s="40"/>
      <c r="UUK1" s="40"/>
      <c r="UUL1" s="40"/>
      <c r="UUM1" s="40"/>
      <c r="UUN1" s="40"/>
      <c r="UUO1" s="40"/>
      <c r="UUP1" s="40"/>
      <c r="UUQ1" s="40"/>
      <c r="UUR1" s="40"/>
      <c r="UUS1" s="40"/>
      <c r="UUT1" s="40"/>
      <c r="UUU1" s="40"/>
      <c r="UUV1" s="40"/>
      <c r="UUW1" s="40"/>
      <c r="UUX1" s="40"/>
      <c r="UUY1" s="40"/>
      <c r="UUZ1" s="40"/>
      <c r="UVA1" s="40"/>
      <c r="UVB1" s="40"/>
      <c r="UVC1" s="40"/>
      <c r="UVD1" s="40"/>
      <c r="UVE1" s="40"/>
      <c r="UVF1" s="40"/>
      <c r="UVG1" s="40"/>
      <c r="UVH1" s="40"/>
      <c r="UVI1" s="40"/>
      <c r="UVJ1" s="40"/>
      <c r="UVK1" s="40"/>
      <c r="UVL1" s="40"/>
      <c r="UVM1" s="40"/>
      <c r="UVN1" s="40"/>
      <c r="UVO1" s="40"/>
      <c r="UVP1" s="40"/>
      <c r="UVQ1" s="40"/>
      <c r="UVR1" s="40"/>
      <c r="UVS1" s="40"/>
      <c r="UVT1" s="40"/>
      <c r="UVU1" s="40"/>
      <c r="UVV1" s="40"/>
      <c r="UVW1" s="40"/>
      <c r="UVX1" s="40"/>
      <c r="UVY1" s="40"/>
      <c r="UVZ1" s="40"/>
      <c r="UWA1" s="40"/>
      <c r="UWB1" s="40"/>
      <c r="UWC1" s="40"/>
      <c r="UWD1" s="40"/>
      <c r="UWE1" s="40"/>
      <c r="UWF1" s="40"/>
      <c r="UWG1" s="40"/>
      <c r="UWH1" s="40"/>
      <c r="UWI1" s="40"/>
      <c r="UWJ1" s="40"/>
      <c r="UWK1" s="40"/>
      <c r="UWL1" s="40"/>
      <c r="UWM1" s="40"/>
      <c r="UWN1" s="40"/>
      <c r="UWO1" s="40"/>
      <c r="UWP1" s="40"/>
      <c r="UWQ1" s="40"/>
      <c r="UWR1" s="40"/>
      <c r="UWS1" s="40"/>
      <c r="UWT1" s="40"/>
      <c r="UWU1" s="40"/>
      <c r="UWV1" s="40"/>
      <c r="UWW1" s="40"/>
      <c r="UWX1" s="40"/>
      <c r="UWY1" s="40"/>
      <c r="UWZ1" s="40"/>
      <c r="UXA1" s="40"/>
      <c r="UXB1" s="40"/>
      <c r="UXC1" s="40"/>
      <c r="UXD1" s="40"/>
      <c r="UXE1" s="40"/>
      <c r="UXF1" s="40"/>
      <c r="UXG1" s="40"/>
      <c r="UXH1" s="40"/>
      <c r="UXI1" s="40"/>
      <c r="UXJ1" s="40"/>
      <c r="UXK1" s="40"/>
      <c r="UXL1" s="40"/>
      <c r="UXM1" s="40"/>
      <c r="UXN1" s="40"/>
      <c r="UXO1" s="40"/>
      <c r="UXP1" s="40"/>
      <c r="UXQ1" s="40"/>
      <c r="UXR1" s="40"/>
      <c r="UXS1" s="40"/>
      <c r="UXT1" s="40"/>
      <c r="UXU1" s="40"/>
      <c r="UXV1" s="40"/>
      <c r="UXW1" s="40"/>
      <c r="UXX1" s="40"/>
      <c r="UXY1" s="40"/>
      <c r="UXZ1" s="40"/>
      <c r="UYA1" s="40"/>
      <c r="UYB1" s="40"/>
      <c r="UYC1" s="40"/>
      <c r="UYD1" s="40"/>
      <c r="UYE1" s="40"/>
      <c r="UYF1" s="40"/>
      <c r="UYG1" s="40"/>
      <c r="UYH1" s="40"/>
      <c r="UYI1" s="40"/>
      <c r="UYJ1" s="40"/>
      <c r="UYK1" s="40"/>
      <c r="UYL1" s="40"/>
      <c r="UYM1" s="40"/>
      <c r="UYN1" s="40"/>
      <c r="UYO1" s="40"/>
      <c r="UYP1" s="40"/>
      <c r="UYQ1" s="40"/>
      <c r="UYR1" s="40"/>
      <c r="UYS1" s="40"/>
      <c r="UYT1" s="40"/>
      <c r="UYU1" s="40"/>
      <c r="UYV1" s="40"/>
      <c r="UYW1" s="40"/>
      <c r="UYX1" s="40"/>
      <c r="UYY1" s="40"/>
      <c r="UYZ1" s="40"/>
      <c r="UZA1" s="40"/>
      <c r="UZB1" s="40"/>
      <c r="UZC1" s="40"/>
      <c r="UZD1" s="40"/>
      <c r="UZE1" s="40"/>
      <c r="UZF1" s="40"/>
      <c r="UZG1" s="40"/>
      <c r="UZH1" s="40"/>
      <c r="UZI1" s="40"/>
      <c r="UZJ1" s="40"/>
      <c r="UZK1" s="40"/>
      <c r="UZL1" s="40"/>
      <c r="UZM1" s="40"/>
      <c r="UZN1" s="40"/>
      <c r="UZO1" s="40"/>
      <c r="UZP1" s="40"/>
      <c r="UZQ1" s="40"/>
      <c r="UZR1" s="40"/>
      <c r="UZS1" s="40"/>
      <c r="UZT1" s="40"/>
      <c r="UZU1" s="40"/>
      <c r="UZV1" s="40"/>
      <c r="UZW1" s="40"/>
      <c r="UZX1" s="40"/>
      <c r="UZY1" s="40"/>
      <c r="UZZ1" s="40"/>
      <c r="VAA1" s="40"/>
      <c r="VAB1" s="40"/>
      <c r="VAC1" s="40"/>
      <c r="VAD1" s="40"/>
      <c r="VAE1" s="40"/>
      <c r="VAF1" s="40"/>
      <c r="VAG1" s="40"/>
      <c r="VAH1" s="40"/>
      <c r="VAI1" s="40"/>
      <c r="VAJ1" s="40"/>
      <c r="VAK1" s="40"/>
      <c r="VAL1" s="40"/>
      <c r="VAM1" s="40"/>
      <c r="VAN1" s="40"/>
      <c r="VAO1" s="40"/>
      <c r="VAP1" s="40"/>
      <c r="VAQ1" s="40"/>
      <c r="VAR1" s="40"/>
      <c r="VAS1" s="40"/>
      <c r="VAT1" s="40"/>
      <c r="VAU1" s="40"/>
      <c r="VAV1" s="40"/>
      <c r="VAW1" s="40"/>
      <c r="VAX1" s="40"/>
      <c r="VAY1" s="40"/>
      <c r="VAZ1" s="40"/>
      <c r="VBA1" s="40"/>
      <c r="VBB1" s="40"/>
      <c r="VBC1" s="40"/>
      <c r="VBD1" s="40"/>
      <c r="VBE1" s="40"/>
      <c r="VBF1" s="40"/>
      <c r="VBG1" s="40"/>
      <c r="VBH1" s="40"/>
      <c r="VBI1" s="40"/>
      <c r="VBJ1" s="40"/>
      <c r="VBK1" s="40"/>
      <c r="VBL1" s="40"/>
      <c r="VBM1" s="40"/>
      <c r="VBN1" s="40"/>
      <c r="VBO1" s="40"/>
      <c r="VBP1" s="40"/>
      <c r="VBQ1" s="40"/>
      <c r="VBR1" s="40"/>
      <c r="VBS1" s="40"/>
      <c r="VBT1" s="40"/>
      <c r="VBU1" s="40"/>
      <c r="VBV1" s="40"/>
      <c r="VBW1" s="40"/>
      <c r="VBX1" s="40"/>
      <c r="VBY1" s="40"/>
      <c r="VBZ1" s="40"/>
      <c r="VCA1" s="40"/>
      <c r="VCB1" s="40"/>
      <c r="VCC1" s="40"/>
      <c r="VCD1" s="40"/>
      <c r="VCE1" s="40"/>
      <c r="VCF1" s="40"/>
      <c r="VCG1" s="40"/>
      <c r="VCH1" s="40"/>
      <c r="VCI1" s="40"/>
      <c r="VCJ1" s="40"/>
      <c r="VCK1" s="40"/>
      <c r="VCL1" s="40"/>
      <c r="VCM1" s="40"/>
      <c r="VCN1" s="40"/>
      <c r="VCO1" s="40"/>
      <c r="VCP1" s="40"/>
      <c r="VCQ1" s="40"/>
      <c r="VCR1" s="40"/>
      <c r="VCS1" s="40"/>
      <c r="VCT1" s="40"/>
      <c r="VCU1" s="40"/>
      <c r="VCV1" s="40"/>
      <c r="VCW1" s="40"/>
      <c r="VCX1" s="40"/>
      <c r="VCY1" s="40"/>
      <c r="VCZ1" s="40"/>
      <c r="VDA1" s="40"/>
      <c r="VDB1" s="40"/>
      <c r="VDC1" s="40"/>
      <c r="VDD1" s="40"/>
      <c r="VDE1" s="40"/>
      <c r="VDF1" s="40"/>
      <c r="VDG1" s="40"/>
      <c r="VDH1" s="40"/>
      <c r="VDI1" s="40"/>
      <c r="VDJ1" s="40"/>
      <c r="VDK1" s="40"/>
      <c r="VDL1" s="40"/>
      <c r="VDM1" s="40"/>
      <c r="VDN1" s="40"/>
      <c r="VDO1" s="40"/>
      <c r="VDP1" s="40"/>
      <c r="VDQ1" s="40"/>
      <c r="VDR1" s="40"/>
      <c r="VDS1" s="40"/>
      <c r="VDT1" s="40"/>
      <c r="VDU1" s="40"/>
      <c r="VDV1" s="40"/>
      <c r="VDW1" s="40"/>
      <c r="VDX1" s="40"/>
      <c r="VDY1" s="40"/>
      <c r="VDZ1" s="40"/>
      <c r="VEA1" s="40"/>
      <c r="VEB1" s="40"/>
      <c r="VEC1" s="40"/>
      <c r="VED1" s="40"/>
      <c r="VEE1" s="40"/>
      <c r="VEF1" s="40"/>
      <c r="VEG1" s="40"/>
      <c r="VEH1" s="40"/>
      <c r="VEI1" s="40"/>
      <c r="VEJ1" s="40"/>
      <c r="VEK1" s="40"/>
      <c r="VEL1" s="40"/>
      <c r="VEM1" s="40"/>
      <c r="VEN1" s="40"/>
      <c r="VEO1" s="40"/>
      <c r="VEP1" s="40"/>
      <c r="VEQ1" s="40"/>
      <c r="VER1" s="40"/>
      <c r="VES1" s="40"/>
      <c r="VET1" s="40"/>
      <c r="VEU1" s="40"/>
      <c r="VEV1" s="40"/>
      <c r="VEW1" s="40"/>
      <c r="VEX1" s="40"/>
      <c r="VEY1" s="40"/>
      <c r="VEZ1" s="40"/>
      <c r="VFA1" s="40"/>
      <c r="VFB1" s="40"/>
      <c r="VFC1" s="40"/>
      <c r="VFD1" s="40"/>
      <c r="VFE1" s="40"/>
      <c r="VFF1" s="40"/>
      <c r="VFG1" s="40"/>
      <c r="VFH1" s="40"/>
      <c r="VFI1" s="40"/>
      <c r="VFJ1" s="40"/>
      <c r="VFK1" s="40"/>
      <c r="VFL1" s="40"/>
      <c r="VFM1" s="40"/>
      <c r="VFN1" s="40"/>
      <c r="VFO1" s="40"/>
      <c r="VFP1" s="40"/>
      <c r="VFQ1" s="40"/>
      <c r="VFR1" s="40"/>
      <c r="VFS1" s="40"/>
      <c r="VFT1" s="40"/>
      <c r="VFU1" s="40"/>
      <c r="VFV1" s="40"/>
      <c r="VFW1" s="40"/>
      <c r="VFX1" s="40"/>
      <c r="VFY1" s="40"/>
      <c r="VFZ1" s="40"/>
      <c r="VGA1" s="40"/>
      <c r="VGB1" s="40"/>
      <c r="VGC1" s="40"/>
      <c r="VGD1" s="40"/>
      <c r="VGE1" s="40"/>
      <c r="VGF1" s="40"/>
      <c r="VGG1" s="40"/>
      <c r="VGH1" s="40"/>
      <c r="VGI1" s="40"/>
      <c r="VGJ1" s="40"/>
      <c r="VGK1" s="40"/>
      <c r="VGL1" s="40"/>
      <c r="VGM1" s="40"/>
      <c r="VGN1" s="40"/>
      <c r="VGO1" s="40"/>
      <c r="VGP1" s="40"/>
      <c r="VGQ1" s="40"/>
      <c r="VGR1" s="40"/>
      <c r="VGS1" s="40"/>
      <c r="VGT1" s="40"/>
      <c r="VGU1" s="40"/>
      <c r="VGV1" s="40"/>
      <c r="VGW1" s="40"/>
      <c r="VGX1" s="40"/>
      <c r="VGY1" s="40"/>
      <c r="VGZ1" s="40"/>
      <c r="VHA1" s="40"/>
      <c r="VHB1" s="40"/>
      <c r="VHC1" s="40"/>
      <c r="VHD1" s="40"/>
      <c r="VHE1" s="40"/>
      <c r="VHF1" s="40"/>
      <c r="VHG1" s="40"/>
      <c r="VHH1" s="40"/>
      <c r="VHI1" s="40"/>
      <c r="VHJ1" s="40"/>
      <c r="VHK1" s="40"/>
      <c r="VHL1" s="40"/>
      <c r="VHM1" s="40"/>
      <c r="VHN1" s="40"/>
      <c r="VHO1" s="40"/>
      <c r="VHP1" s="40"/>
      <c r="VHQ1" s="40"/>
      <c r="VHR1" s="40"/>
      <c r="VHS1" s="40"/>
      <c r="VHT1" s="40"/>
      <c r="VHU1" s="40"/>
      <c r="VHV1" s="40"/>
      <c r="VHW1" s="40"/>
      <c r="VHX1" s="40"/>
      <c r="VHY1" s="40"/>
      <c r="VHZ1" s="40"/>
      <c r="VIA1" s="40"/>
      <c r="VIB1" s="40"/>
      <c r="VIC1" s="40"/>
      <c r="VID1" s="40"/>
      <c r="VIE1" s="40"/>
      <c r="VIF1" s="40"/>
      <c r="VIG1" s="40"/>
      <c r="VIH1" s="40"/>
      <c r="VII1" s="40"/>
      <c r="VIJ1" s="40"/>
      <c r="VIK1" s="40"/>
      <c r="VIL1" s="40"/>
      <c r="VIM1" s="40"/>
      <c r="VIN1" s="40"/>
      <c r="VIO1" s="40"/>
      <c r="VIP1" s="40"/>
      <c r="VIQ1" s="40"/>
      <c r="VIR1" s="40"/>
      <c r="VIS1" s="40"/>
      <c r="VIT1" s="40"/>
      <c r="VIU1" s="40"/>
      <c r="VIV1" s="40"/>
      <c r="VIW1" s="40"/>
      <c r="VIX1" s="40"/>
      <c r="VIY1" s="40"/>
      <c r="VIZ1" s="40"/>
      <c r="VJA1" s="40"/>
      <c r="VJB1" s="40"/>
      <c r="VJC1" s="40"/>
      <c r="VJD1" s="40"/>
      <c r="VJE1" s="40"/>
      <c r="VJF1" s="40"/>
      <c r="VJG1" s="40"/>
      <c r="VJH1" s="40"/>
      <c r="VJI1" s="40"/>
      <c r="VJJ1" s="40"/>
      <c r="VJK1" s="40"/>
      <c r="VJL1" s="40"/>
      <c r="VJM1" s="40"/>
      <c r="VJN1" s="40"/>
      <c r="VJO1" s="40"/>
      <c r="VJP1" s="40"/>
      <c r="VJQ1" s="40"/>
      <c r="VJR1" s="40"/>
      <c r="VJS1" s="40"/>
      <c r="VJT1" s="40"/>
      <c r="VJU1" s="40"/>
      <c r="VJV1" s="40"/>
      <c r="VJW1" s="40"/>
      <c r="VJX1" s="40"/>
      <c r="VJY1" s="40"/>
      <c r="VJZ1" s="40"/>
      <c r="VKA1" s="40"/>
      <c r="VKB1" s="40"/>
      <c r="VKC1" s="40"/>
      <c r="VKD1" s="40"/>
      <c r="VKE1" s="40"/>
      <c r="VKF1" s="40"/>
      <c r="VKG1" s="40"/>
      <c r="VKH1" s="40"/>
      <c r="VKI1" s="40"/>
      <c r="VKJ1" s="40"/>
      <c r="VKK1" s="40"/>
      <c r="VKL1" s="40"/>
      <c r="VKM1" s="40"/>
      <c r="VKN1" s="40"/>
      <c r="VKO1" s="40"/>
      <c r="VKP1" s="40"/>
      <c r="VKQ1" s="40"/>
      <c r="VKR1" s="40"/>
      <c r="VKS1" s="40"/>
      <c r="VKT1" s="40"/>
      <c r="VKU1" s="40"/>
      <c r="VKV1" s="40"/>
      <c r="VKW1" s="40"/>
      <c r="VKX1" s="40"/>
      <c r="VKY1" s="40"/>
      <c r="VKZ1" s="40"/>
      <c r="VLA1" s="40"/>
      <c r="VLB1" s="40"/>
      <c r="VLC1" s="40"/>
      <c r="VLD1" s="40"/>
      <c r="VLE1" s="40"/>
      <c r="VLF1" s="40"/>
      <c r="VLG1" s="40"/>
      <c r="VLH1" s="40"/>
      <c r="VLI1" s="40"/>
      <c r="VLJ1" s="40"/>
      <c r="VLK1" s="40"/>
      <c r="VLL1" s="40"/>
      <c r="VLM1" s="40"/>
      <c r="VLN1" s="40"/>
      <c r="VLO1" s="40"/>
      <c r="VLP1" s="40"/>
      <c r="VLQ1" s="40"/>
      <c r="VLR1" s="40"/>
      <c r="VLS1" s="40"/>
      <c r="VLT1" s="40"/>
      <c r="VLU1" s="40"/>
      <c r="VLV1" s="40"/>
      <c r="VLW1" s="40"/>
      <c r="VLX1" s="40"/>
      <c r="VLY1" s="40"/>
      <c r="VLZ1" s="40"/>
      <c r="VMA1" s="40"/>
      <c r="VMB1" s="40"/>
      <c r="VMC1" s="40"/>
      <c r="VMD1" s="40"/>
      <c r="VME1" s="40"/>
      <c r="VMF1" s="40"/>
      <c r="VMG1" s="40"/>
      <c r="VMH1" s="40"/>
      <c r="VMI1" s="40"/>
      <c r="VMJ1" s="40"/>
      <c r="VMK1" s="40"/>
      <c r="VML1" s="40"/>
      <c r="VMM1" s="40"/>
      <c r="VMN1" s="40"/>
      <c r="VMO1" s="40"/>
      <c r="VMP1" s="40"/>
      <c r="VMQ1" s="40"/>
      <c r="VMR1" s="40"/>
      <c r="VMS1" s="40"/>
      <c r="VMT1" s="40"/>
      <c r="VMU1" s="40"/>
      <c r="VMV1" s="40"/>
      <c r="VMW1" s="40"/>
      <c r="VMX1" s="40"/>
      <c r="VMY1" s="40"/>
      <c r="VMZ1" s="40"/>
      <c r="VNA1" s="40"/>
      <c r="VNB1" s="40"/>
      <c r="VNC1" s="40"/>
      <c r="VND1" s="40"/>
      <c r="VNE1" s="40"/>
      <c r="VNF1" s="40"/>
      <c r="VNG1" s="40"/>
      <c r="VNH1" s="40"/>
      <c r="VNI1" s="40"/>
      <c r="VNJ1" s="40"/>
      <c r="VNK1" s="40"/>
      <c r="VNL1" s="40"/>
      <c r="VNM1" s="40"/>
      <c r="VNN1" s="40"/>
      <c r="VNO1" s="40"/>
      <c r="VNP1" s="40"/>
      <c r="VNQ1" s="40"/>
      <c r="VNR1" s="40"/>
      <c r="VNS1" s="40"/>
      <c r="VNT1" s="40"/>
      <c r="VNU1" s="40"/>
      <c r="VNV1" s="40"/>
      <c r="VNW1" s="40"/>
      <c r="VNX1" s="40"/>
      <c r="VNY1" s="40"/>
      <c r="VNZ1" s="40"/>
      <c r="VOA1" s="40"/>
      <c r="VOB1" s="40"/>
      <c r="VOC1" s="40"/>
      <c r="VOD1" s="40"/>
      <c r="VOE1" s="40"/>
      <c r="VOF1" s="40"/>
      <c r="VOG1" s="40"/>
      <c r="VOH1" s="40"/>
      <c r="VOI1" s="40"/>
      <c r="VOJ1" s="40"/>
      <c r="VOK1" s="40"/>
      <c r="VOL1" s="40"/>
      <c r="VOM1" s="40"/>
      <c r="VON1" s="40"/>
      <c r="VOO1" s="40"/>
      <c r="VOP1" s="40"/>
      <c r="VOQ1" s="40"/>
      <c r="VOR1" s="40"/>
      <c r="VOS1" s="40"/>
      <c r="VOT1" s="40"/>
      <c r="VOU1" s="40"/>
      <c r="VOV1" s="40"/>
      <c r="VOW1" s="40"/>
      <c r="VOX1" s="40"/>
      <c r="VOY1" s="40"/>
      <c r="VOZ1" s="40"/>
      <c r="VPA1" s="40"/>
      <c r="VPB1" s="40"/>
      <c r="VPC1" s="40"/>
      <c r="VPD1" s="40"/>
      <c r="VPE1" s="40"/>
      <c r="VPF1" s="40"/>
      <c r="VPG1" s="40"/>
      <c r="VPH1" s="40"/>
      <c r="VPI1" s="40"/>
      <c r="VPJ1" s="40"/>
      <c r="VPK1" s="40"/>
      <c r="VPL1" s="40"/>
      <c r="VPM1" s="40"/>
      <c r="VPN1" s="40"/>
      <c r="VPO1" s="40"/>
      <c r="VPP1" s="40"/>
      <c r="VPQ1" s="40"/>
      <c r="VPR1" s="40"/>
      <c r="VPS1" s="40"/>
      <c r="VPT1" s="40"/>
      <c r="VPU1" s="40"/>
      <c r="VPV1" s="40"/>
      <c r="VPW1" s="40"/>
      <c r="VPX1" s="40"/>
      <c r="VPY1" s="40"/>
      <c r="VPZ1" s="40"/>
      <c r="VQA1" s="40"/>
      <c r="VQB1" s="40"/>
      <c r="VQC1" s="40"/>
      <c r="VQD1" s="40"/>
      <c r="VQE1" s="40"/>
      <c r="VQF1" s="40"/>
      <c r="VQG1" s="40"/>
      <c r="VQH1" s="40"/>
      <c r="VQI1" s="40"/>
      <c r="VQJ1" s="40"/>
      <c r="VQK1" s="40"/>
      <c r="VQL1" s="40"/>
      <c r="VQM1" s="40"/>
      <c r="VQN1" s="40"/>
      <c r="VQO1" s="40"/>
      <c r="VQP1" s="40"/>
      <c r="VQQ1" s="40"/>
      <c r="VQR1" s="40"/>
      <c r="VQS1" s="40"/>
      <c r="VQT1" s="40"/>
      <c r="VQU1" s="40"/>
      <c r="VQV1" s="40"/>
      <c r="VQW1" s="40"/>
      <c r="VQX1" s="40"/>
      <c r="VQY1" s="40"/>
      <c r="VQZ1" s="40"/>
      <c r="VRA1" s="40"/>
      <c r="VRB1" s="40"/>
      <c r="VRC1" s="40"/>
      <c r="VRD1" s="40"/>
      <c r="VRE1" s="40"/>
      <c r="VRF1" s="40"/>
      <c r="VRG1" s="40"/>
      <c r="VRH1" s="40"/>
      <c r="VRI1" s="40"/>
      <c r="VRJ1" s="40"/>
      <c r="VRK1" s="40"/>
      <c r="VRL1" s="40"/>
      <c r="VRM1" s="40"/>
      <c r="VRN1" s="40"/>
      <c r="VRO1" s="40"/>
      <c r="VRP1" s="40"/>
      <c r="VRQ1" s="40"/>
      <c r="VRR1" s="40"/>
      <c r="VRS1" s="40"/>
      <c r="VRT1" s="40"/>
      <c r="VRU1" s="40"/>
      <c r="VRV1" s="40"/>
      <c r="VRW1" s="40"/>
      <c r="VRX1" s="40"/>
      <c r="VRY1" s="40"/>
      <c r="VRZ1" s="40"/>
      <c r="VSA1" s="40"/>
      <c r="VSB1" s="40"/>
      <c r="VSC1" s="40"/>
      <c r="VSD1" s="40"/>
      <c r="VSE1" s="40"/>
      <c r="VSF1" s="40"/>
      <c r="VSG1" s="40"/>
      <c r="VSH1" s="40"/>
      <c r="VSI1" s="40"/>
      <c r="VSJ1" s="40"/>
      <c r="VSK1" s="40"/>
      <c r="VSL1" s="40"/>
      <c r="VSM1" s="40"/>
      <c r="VSN1" s="40"/>
      <c r="VSO1" s="40"/>
      <c r="VSP1" s="40"/>
      <c r="VSQ1" s="40"/>
      <c r="VSR1" s="40"/>
      <c r="VSS1" s="40"/>
      <c r="VST1" s="40"/>
      <c r="VSU1" s="40"/>
      <c r="VSV1" s="40"/>
      <c r="VSW1" s="40"/>
      <c r="VSX1" s="40"/>
      <c r="VSY1" s="40"/>
      <c r="VSZ1" s="40"/>
      <c r="VTA1" s="40"/>
      <c r="VTB1" s="40"/>
      <c r="VTC1" s="40"/>
      <c r="VTD1" s="40"/>
      <c r="VTE1" s="40"/>
      <c r="VTF1" s="40"/>
      <c r="VTG1" s="40"/>
      <c r="VTH1" s="40"/>
      <c r="VTI1" s="40"/>
      <c r="VTJ1" s="40"/>
      <c r="VTK1" s="40"/>
      <c r="VTL1" s="40"/>
      <c r="VTM1" s="40"/>
      <c r="VTN1" s="40"/>
      <c r="VTO1" s="40"/>
      <c r="VTP1" s="40"/>
      <c r="VTQ1" s="40"/>
      <c r="VTR1" s="40"/>
      <c r="VTS1" s="40"/>
      <c r="VTT1" s="40"/>
      <c r="VTU1" s="40"/>
      <c r="VTV1" s="40"/>
      <c r="VTW1" s="40"/>
      <c r="VTX1" s="40"/>
      <c r="VTY1" s="40"/>
      <c r="VTZ1" s="40"/>
      <c r="VUA1" s="40"/>
      <c r="VUB1" s="40"/>
      <c r="VUC1" s="40"/>
      <c r="VUD1" s="40"/>
      <c r="VUE1" s="40"/>
      <c r="VUF1" s="40"/>
      <c r="VUG1" s="40"/>
      <c r="VUH1" s="40"/>
      <c r="VUI1" s="40"/>
      <c r="VUJ1" s="40"/>
      <c r="VUK1" s="40"/>
      <c r="VUL1" s="40"/>
      <c r="VUM1" s="40"/>
      <c r="VUN1" s="40"/>
      <c r="VUO1" s="40"/>
      <c r="VUP1" s="40"/>
      <c r="VUQ1" s="40"/>
      <c r="VUR1" s="40"/>
      <c r="VUS1" s="40"/>
      <c r="VUT1" s="40"/>
      <c r="VUU1" s="40"/>
      <c r="VUV1" s="40"/>
      <c r="VUW1" s="40"/>
      <c r="VUX1" s="40"/>
      <c r="VUY1" s="40"/>
      <c r="VUZ1" s="40"/>
      <c r="VVA1" s="40"/>
      <c r="VVB1" s="40"/>
      <c r="VVC1" s="40"/>
      <c r="VVD1" s="40"/>
      <c r="VVE1" s="40"/>
      <c r="VVF1" s="40"/>
      <c r="VVG1" s="40"/>
      <c r="VVH1" s="40"/>
      <c r="VVI1" s="40"/>
      <c r="VVJ1" s="40"/>
      <c r="VVK1" s="40"/>
      <c r="VVL1" s="40"/>
      <c r="VVM1" s="40"/>
      <c r="VVN1" s="40"/>
      <c r="VVO1" s="40"/>
      <c r="VVP1" s="40"/>
      <c r="VVQ1" s="40"/>
      <c r="VVR1" s="40"/>
      <c r="VVS1" s="40"/>
      <c r="VVT1" s="40"/>
      <c r="VVU1" s="40"/>
      <c r="VVV1" s="40"/>
      <c r="VVW1" s="40"/>
      <c r="VVX1" s="40"/>
      <c r="VVY1" s="40"/>
      <c r="VVZ1" s="40"/>
      <c r="VWA1" s="40"/>
      <c r="VWB1" s="40"/>
      <c r="VWC1" s="40"/>
      <c r="VWD1" s="40"/>
      <c r="VWE1" s="40"/>
      <c r="VWF1" s="40"/>
      <c r="VWG1" s="40"/>
      <c r="VWH1" s="40"/>
      <c r="VWI1" s="40"/>
      <c r="VWJ1" s="40"/>
      <c r="VWK1" s="40"/>
      <c r="VWL1" s="40"/>
      <c r="VWM1" s="40"/>
      <c r="VWN1" s="40"/>
      <c r="VWO1" s="40"/>
      <c r="VWP1" s="40"/>
      <c r="VWQ1" s="40"/>
      <c r="VWR1" s="40"/>
      <c r="VWS1" s="40"/>
      <c r="VWT1" s="40"/>
      <c r="VWU1" s="40"/>
      <c r="VWV1" s="40"/>
      <c r="VWW1" s="40"/>
      <c r="VWX1" s="40"/>
      <c r="VWY1" s="40"/>
      <c r="VWZ1" s="40"/>
      <c r="VXA1" s="40"/>
      <c r="VXB1" s="40"/>
      <c r="VXC1" s="40"/>
      <c r="VXD1" s="40"/>
      <c r="VXE1" s="40"/>
      <c r="VXF1" s="40"/>
      <c r="VXG1" s="40"/>
      <c r="VXH1" s="40"/>
      <c r="VXI1" s="40"/>
      <c r="VXJ1" s="40"/>
      <c r="VXK1" s="40"/>
      <c r="VXL1" s="40"/>
      <c r="VXM1" s="40"/>
      <c r="VXN1" s="40"/>
      <c r="VXO1" s="40"/>
      <c r="VXP1" s="40"/>
      <c r="VXQ1" s="40"/>
      <c r="VXR1" s="40"/>
      <c r="VXS1" s="40"/>
      <c r="VXT1" s="40"/>
      <c r="VXU1" s="40"/>
      <c r="VXV1" s="40"/>
      <c r="VXW1" s="40"/>
      <c r="VXX1" s="40"/>
      <c r="VXY1" s="40"/>
      <c r="VXZ1" s="40"/>
      <c r="VYA1" s="40"/>
      <c r="VYB1" s="40"/>
      <c r="VYC1" s="40"/>
      <c r="VYD1" s="40"/>
      <c r="VYE1" s="40"/>
      <c r="VYF1" s="40"/>
      <c r="VYG1" s="40"/>
      <c r="VYH1" s="40"/>
      <c r="VYI1" s="40"/>
      <c r="VYJ1" s="40"/>
      <c r="VYK1" s="40"/>
      <c r="VYL1" s="40"/>
      <c r="VYM1" s="40"/>
      <c r="VYN1" s="40"/>
      <c r="VYO1" s="40"/>
      <c r="VYP1" s="40"/>
      <c r="VYQ1" s="40"/>
      <c r="VYR1" s="40"/>
      <c r="VYS1" s="40"/>
      <c r="VYT1" s="40"/>
      <c r="VYU1" s="40"/>
      <c r="VYV1" s="40"/>
      <c r="VYW1" s="40"/>
      <c r="VYX1" s="40"/>
      <c r="VYY1" s="40"/>
      <c r="VYZ1" s="40"/>
      <c r="VZA1" s="40"/>
      <c r="VZB1" s="40"/>
      <c r="VZC1" s="40"/>
      <c r="VZD1" s="40"/>
      <c r="VZE1" s="40"/>
      <c r="VZF1" s="40"/>
      <c r="VZG1" s="40"/>
      <c r="VZH1" s="40"/>
      <c r="VZI1" s="40"/>
      <c r="VZJ1" s="40"/>
      <c r="VZK1" s="40"/>
      <c r="VZL1" s="40"/>
      <c r="VZM1" s="40"/>
      <c r="VZN1" s="40"/>
      <c r="VZO1" s="40"/>
      <c r="VZP1" s="40"/>
      <c r="VZQ1" s="40"/>
      <c r="VZR1" s="40"/>
      <c r="VZS1" s="40"/>
      <c r="VZT1" s="40"/>
      <c r="VZU1" s="40"/>
      <c r="VZV1" s="40"/>
      <c r="VZW1" s="40"/>
      <c r="VZX1" s="40"/>
      <c r="VZY1" s="40"/>
      <c r="VZZ1" s="40"/>
      <c r="WAA1" s="40"/>
      <c r="WAB1" s="40"/>
      <c r="WAC1" s="40"/>
      <c r="WAD1" s="40"/>
      <c r="WAE1" s="40"/>
      <c r="WAF1" s="40"/>
      <c r="WAG1" s="40"/>
      <c r="WAH1" s="40"/>
      <c r="WAI1" s="40"/>
      <c r="WAJ1" s="40"/>
      <c r="WAK1" s="40"/>
      <c r="WAL1" s="40"/>
      <c r="WAM1" s="40"/>
      <c r="WAN1" s="40"/>
      <c r="WAO1" s="40"/>
      <c r="WAP1" s="40"/>
      <c r="WAQ1" s="40"/>
      <c r="WAR1" s="40"/>
      <c r="WAS1" s="40"/>
      <c r="WAT1" s="40"/>
      <c r="WAU1" s="40"/>
      <c r="WAV1" s="40"/>
      <c r="WAW1" s="40"/>
      <c r="WAX1" s="40"/>
      <c r="WAY1" s="40"/>
      <c r="WAZ1" s="40"/>
      <c r="WBA1" s="40"/>
      <c r="WBB1" s="40"/>
      <c r="WBC1" s="40"/>
      <c r="WBD1" s="40"/>
      <c r="WBE1" s="40"/>
      <c r="WBF1" s="40"/>
      <c r="WBG1" s="40"/>
      <c r="WBH1" s="40"/>
      <c r="WBI1" s="40"/>
      <c r="WBJ1" s="40"/>
      <c r="WBK1" s="40"/>
      <c r="WBL1" s="40"/>
      <c r="WBM1" s="40"/>
      <c r="WBN1" s="40"/>
      <c r="WBO1" s="40"/>
      <c r="WBP1" s="40"/>
      <c r="WBQ1" s="40"/>
      <c r="WBR1" s="40"/>
      <c r="WBS1" s="40"/>
      <c r="WBT1" s="40"/>
      <c r="WBU1" s="40"/>
      <c r="WBV1" s="40"/>
      <c r="WBW1" s="40"/>
      <c r="WBX1" s="40"/>
      <c r="WBY1" s="40"/>
      <c r="WBZ1" s="40"/>
      <c r="WCA1" s="40"/>
      <c r="WCB1" s="40"/>
      <c r="WCC1" s="40"/>
      <c r="WCD1" s="40"/>
      <c r="WCE1" s="40"/>
      <c r="WCF1" s="40"/>
      <c r="WCG1" s="40"/>
      <c r="WCH1" s="40"/>
      <c r="WCI1" s="40"/>
      <c r="WCJ1" s="40"/>
      <c r="WCK1" s="40"/>
      <c r="WCL1" s="40"/>
      <c r="WCM1" s="40"/>
      <c r="WCN1" s="40"/>
      <c r="WCO1" s="40"/>
      <c r="WCP1" s="40"/>
      <c r="WCQ1" s="40"/>
      <c r="WCR1" s="40"/>
      <c r="WCS1" s="40"/>
      <c r="WCT1" s="40"/>
      <c r="WCU1" s="40"/>
      <c r="WCV1" s="40"/>
      <c r="WCW1" s="40"/>
      <c r="WCX1" s="40"/>
      <c r="WCY1" s="40"/>
      <c r="WCZ1" s="40"/>
      <c r="WDA1" s="40"/>
      <c r="WDB1" s="40"/>
      <c r="WDC1" s="40"/>
      <c r="WDD1" s="40"/>
      <c r="WDE1" s="40"/>
      <c r="WDF1" s="40"/>
      <c r="WDG1" s="40"/>
      <c r="WDH1" s="40"/>
      <c r="WDI1" s="40"/>
      <c r="WDJ1" s="40"/>
      <c r="WDK1" s="40"/>
      <c r="WDL1" s="40"/>
      <c r="WDM1" s="40"/>
      <c r="WDN1" s="40"/>
      <c r="WDO1" s="40"/>
      <c r="WDP1" s="40"/>
      <c r="WDQ1" s="40"/>
      <c r="WDR1" s="40"/>
      <c r="WDS1" s="40"/>
      <c r="WDT1" s="40"/>
      <c r="WDU1" s="40"/>
      <c r="WDV1" s="40"/>
      <c r="WDW1" s="40"/>
      <c r="WDX1" s="40"/>
      <c r="WDY1" s="40"/>
      <c r="WDZ1" s="40"/>
      <c r="WEA1" s="40"/>
      <c r="WEB1" s="40"/>
      <c r="WEC1" s="40"/>
      <c r="WED1" s="40"/>
      <c r="WEE1" s="40"/>
      <c r="WEF1" s="40"/>
      <c r="WEG1" s="40"/>
      <c r="WEH1" s="40"/>
      <c r="WEI1" s="40"/>
      <c r="WEJ1" s="40"/>
      <c r="WEK1" s="40"/>
      <c r="WEL1" s="40"/>
      <c r="WEM1" s="40"/>
      <c r="WEN1" s="40"/>
      <c r="WEO1" s="40"/>
      <c r="WEP1" s="40"/>
      <c r="WEQ1" s="40"/>
      <c r="WER1" s="40"/>
      <c r="WES1" s="40"/>
      <c r="WET1" s="40"/>
      <c r="WEU1" s="40"/>
      <c r="WEV1" s="40"/>
      <c r="WEW1" s="40"/>
      <c r="WEX1" s="40"/>
      <c r="WEY1" s="40"/>
      <c r="WEZ1" s="40"/>
      <c r="WFA1" s="40"/>
      <c r="WFB1" s="40"/>
      <c r="WFC1" s="40"/>
      <c r="WFD1" s="40"/>
      <c r="WFE1" s="40"/>
      <c r="WFF1" s="40"/>
      <c r="WFG1" s="40"/>
      <c r="WFH1" s="40"/>
      <c r="WFI1" s="40"/>
      <c r="WFJ1" s="40"/>
      <c r="WFK1" s="40"/>
      <c r="WFL1" s="40"/>
      <c r="WFM1" s="40"/>
      <c r="WFN1" s="40"/>
      <c r="WFO1" s="40"/>
      <c r="WFP1" s="40"/>
      <c r="WFQ1" s="40"/>
      <c r="WFR1" s="40"/>
      <c r="WFS1" s="40"/>
      <c r="WFT1" s="40"/>
      <c r="WFU1" s="40"/>
      <c r="WFV1" s="40"/>
      <c r="WFW1" s="40"/>
      <c r="WFX1" s="40"/>
      <c r="WFY1" s="40"/>
      <c r="WFZ1" s="40"/>
      <c r="WGA1" s="40"/>
      <c r="WGB1" s="40"/>
      <c r="WGC1" s="40"/>
      <c r="WGD1" s="40"/>
      <c r="WGE1" s="40"/>
      <c r="WGF1" s="40"/>
      <c r="WGG1" s="40"/>
      <c r="WGH1" s="40"/>
      <c r="WGI1" s="40"/>
      <c r="WGJ1" s="40"/>
      <c r="WGK1" s="40"/>
      <c r="WGL1" s="40"/>
      <c r="WGM1" s="40"/>
      <c r="WGN1" s="40"/>
      <c r="WGO1" s="40"/>
      <c r="WGP1" s="40"/>
      <c r="WGQ1" s="40"/>
      <c r="WGR1" s="40"/>
      <c r="WGS1" s="40"/>
      <c r="WGT1" s="40"/>
      <c r="WGU1" s="40"/>
      <c r="WGV1" s="40"/>
      <c r="WGW1" s="40"/>
      <c r="WGX1" s="40"/>
      <c r="WGY1" s="40"/>
      <c r="WGZ1" s="40"/>
      <c r="WHA1" s="40"/>
      <c r="WHB1" s="40"/>
      <c r="WHC1" s="40"/>
      <c r="WHD1" s="40"/>
      <c r="WHE1" s="40"/>
      <c r="WHF1" s="40"/>
      <c r="WHG1" s="40"/>
      <c r="WHH1" s="40"/>
      <c r="WHI1" s="40"/>
      <c r="WHJ1" s="40"/>
      <c r="WHK1" s="40"/>
      <c r="WHL1" s="40"/>
      <c r="WHM1" s="40"/>
      <c r="WHN1" s="40"/>
      <c r="WHO1" s="40"/>
      <c r="WHP1" s="40"/>
      <c r="WHQ1" s="40"/>
      <c r="WHR1" s="40"/>
      <c r="WHS1" s="40"/>
      <c r="WHT1" s="40"/>
      <c r="WHU1" s="40"/>
      <c r="WHV1" s="40"/>
      <c r="WHW1" s="40"/>
      <c r="WHX1" s="40"/>
      <c r="WHY1" s="40"/>
      <c r="WHZ1" s="40"/>
      <c r="WIA1" s="40"/>
      <c r="WIB1" s="40"/>
      <c r="WIC1" s="40"/>
      <c r="WID1" s="40"/>
      <c r="WIE1" s="40"/>
      <c r="WIF1" s="40"/>
      <c r="WIG1" s="40"/>
      <c r="WIH1" s="40"/>
      <c r="WII1" s="40"/>
      <c r="WIJ1" s="40"/>
      <c r="WIK1" s="40"/>
      <c r="WIL1" s="40"/>
      <c r="WIM1" s="40"/>
      <c r="WIN1" s="40"/>
      <c r="WIO1" s="40"/>
      <c r="WIP1" s="40"/>
      <c r="WIQ1" s="40"/>
      <c r="WIR1" s="40"/>
      <c r="WIS1" s="40"/>
      <c r="WIT1" s="40"/>
      <c r="WIU1" s="40"/>
      <c r="WIV1" s="40"/>
      <c r="WIW1" s="40"/>
      <c r="WIX1" s="40"/>
      <c r="WIY1" s="40"/>
      <c r="WIZ1" s="40"/>
      <c r="WJA1" s="40"/>
      <c r="WJB1" s="40"/>
      <c r="WJC1" s="40"/>
      <c r="WJD1" s="40"/>
      <c r="WJE1" s="40"/>
      <c r="WJF1" s="40"/>
      <c r="WJG1" s="40"/>
      <c r="WJH1" s="40"/>
      <c r="WJI1" s="40"/>
      <c r="WJJ1" s="40"/>
      <c r="WJK1" s="40"/>
      <c r="WJL1" s="40"/>
      <c r="WJM1" s="40"/>
      <c r="WJN1" s="40"/>
      <c r="WJO1" s="40"/>
      <c r="WJP1" s="40"/>
      <c r="WJQ1" s="40"/>
      <c r="WJR1" s="40"/>
      <c r="WJS1" s="40"/>
      <c r="WJT1" s="40"/>
      <c r="WJU1" s="40"/>
      <c r="WJV1" s="40"/>
      <c r="WJW1" s="40"/>
      <c r="WJX1" s="40"/>
      <c r="WJY1" s="40"/>
      <c r="WJZ1" s="40"/>
      <c r="WKA1" s="40"/>
      <c r="WKB1" s="40"/>
      <c r="WKC1" s="40"/>
      <c r="WKD1" s="40"/>
      <c r="WKE1" s="40"/>
      <c r="WKF1" s="40"/>
      <c r="WKG1" s="40"/>
      <c r="WKH1" s="40"/>
      <c r="WKI1" s="40"/>
      <c r="WKJ1" s="40"/>
      <c r="WKK1" s="40"/>
      <c r="WKL1" s="40"/>
      <c r="WKM1" s="40"/>
      <c r="WKN1" s="40"/>
      <c r="WKO1" s="40"/>
      <c r="WKP1" s="40"/>
      <c r="WKQ1" s="40"/>
      <c r="WKR1" s="40"/>
      <c r="WKS1" s="40"/>
      <c r="WKT1" s="40"/>
      <c r="WKU1" s="40"/>
      <c r="WKV1" s="40"/>
      <c r="WKW1" s="40"/>
      <c r="WKX1" s="40"/>
      <c r="WKY1" s="40"/>
      <c r="WKZ1" s="40"/>
      <c r="WLA1" s="40"/>
      <c r="WLB1" s="40"/>
      <c r="WLC1" s="40"/>
      <c r="WLD1" s="40"/>
      <c r="WLE1" s="40"/>
      <c r="WLF1" s="40"/>
      <c r="WLG1" s="40"/>
      <c r="WLH1" s="40"/>
      <c r="WLI1" s="40"/>
      <c r="WLJ1" s="40"/>
      <c r="WLK1" s="40"/>
      <c r="WLL1" s="40"/>
      <c r="WLM1" s="40"/>
      <c r="WLN1" s="40"/>
      <c r="WLO1" s="40"/>
      <c r="WLP1" s="40"/>
      <c r="WLQ1" s="40"/>
      <c r="WLR1" s="40"/>
      <c r="WLS1" s="40"/>
      <c r="WLT1" s="40"/>
      <c r="WLU1" s="40"/>
      <c r="WLV1" s="40"/>
      <c r="WLW1" s="40"/>
      <c r="WLX1" s="40"/>
      <c r="WLY1" s="40"/>
      <c r="WLZ1" s="40"/>
      <c r="WMA1" s="40"/>
      <c r="WMB1" s="40"/>
      <c r="WMC1" s="40"/>
      <c r="WMD1" s="40"/>
      <c r="WME1" s="40"/>
      <c r="WMF1" s="40"/>
      <c r="WMG1" s="40"/>
      <c r="WMH1" s="40"/>
      <c r="WMI1" s="40"/>
      <c r="WMJ1" s="40"/>
      <c r="WMK1" s="40"/>
      <c r="WML1" s="40"/>
      <c r="WMM1" s="40"/>
      <c r="WMN1" s="40"/>
      <c r="WMO1" s="40"/>
      <c r="WMP1" s="40"/>
      <c r="WMQ1" s="40"/>
      <c r="WMR1" s="40"/>
      <c r="WMS1" s="40"/>
      <c r="WMT1" s="40"/>
      <c r="WMU1" s="40"/>
      <c r="WMV1" s="40"/>
      <c r="WMW1" s="40"/>
      <c r="WMX1" s="40"/>
      <c r="WMY1" s="40"/>
      <c r="WMZ1" s="40"/>
      <c r="WNA1" s="40"/>
      <c r="WNB1" s="40"/>
      <c r="WNC1" s="40"/>
      <c r="WND1" s="40"/>
      <c r="WNE1" s="40"/>
      <c r="WNF1" s="40"/>
      <c r="WNG1" s="40"/>
      <c r="WNH1" s="40"/>
      <c r="WNI1" s="40"/>
      <c r="WNJ1" s="40"/>
      <c r="WNK1" s="40"/>
      <c r="WNL1" s="40"/>
      <c r="WNM1" s="40"/>
      <c r="WNN1" s="40"/>
      <c r="WNO1" s="40"/>
      <c r="WNP1" s="40"/>
      <c r="WNQ1" s="40"/>
      <c r="WNR1" s="40"/>
      <c r="WNS1" s="40"/>
      <c r="WNT1" s="40"/>
      <c r="WNU1" s="40"/>
      <c r="WNV1" s="40"/>
      <c r="WNW1" s="40"/>
      <c r="WNX1" s="40"/>
      <c r="WNY1" s="40"/>
      <c r="WNZ1" s="40"/>
      <c r="WOA1" s="40"/>
      <c r="WOB1" s="40"/>
      <c r="WOC1" s="40"/>
      <c r="WOD1" s="40"/>
      <c r="WOE1" s="40"/>
      <c r="WOF1" s="40"/>
      <c r="WOG1" s="40"/>
      <c r="WOH1" s="40"/>
      <c r="WOI1" s="40"/>
      <c r="WOJ1" s="40"/>
      <c r="WOK1" s="40"/>
      <c r="WOL1" s="40"/>
      <c r="WOM1" s="40"/>
      <c r="WON1" s="40"/>
      <c r="WOO1" s="40"/>
      <c r="WOP1" s="40"/>
      <c r="WOQ1" s="40"/>
      <c r="WOR1" s="40"/>
      <c r="WOS1" s="40"/>
      <c r="WOT1" s="40"/>
      <c r="WOU1" s="40"/>
      <c r="WOV1" s="40"/>
      <c r="WOW1" s="40"/>
      <c r="WOX1" s="40"/>
      <c r="WOY1" s="40"/>
      <c r="WOZ1" s="40"/>
      <c r="WPA1" s="40"/>
      <c r="WPB1" s="40"/>
      <c r="WPC1" s="40"/>
      <c r="WPD1" s="40"/>
      <c r="WPE1" s="40"/>
      <c r="WPF1" s="40"/>
      <c r="WPG1" s="40"/>
      <c r="WPH1" s="40"/>
      <c r="WPI1" s="40"/>
      <c r="WPJ1" s="40"/>
      <c r="WPK1" s="40"/>
      <c r="WPL1" s="40"/>
      <c r="WPM1" s="40"/>
      <c r="WPN1" s="40"/>
      <c r="WPO1" s="40"/>
      <c r="WPP1" s="40"/>
      <c r="WPQ1" s="40"/>
      <c r="WPR1" s="40"/>
      <c r="WPS1" s="40"/>
      <c r="WPT1" s="40"/>
      <c r="WPU1" s="40"/>
      <c r="WPV1" s="40"/>
      <c r="WPW1" s="40"/>
      <c r="WPX1" s="40"/>
      <c r="WPY1" s="40"/>
      <c r="WPZ1" s="40"/>
      <c r="WQA1" s="40"/>
      <c r="WQB1" s="40"/>
      <c r="WQC1" s="40"/>
      <c r="WQD1" s="40"/>
      <c r="WQE1" s="40"/>
      <c r="WQF1" s="40"/>
      <c r="WQG1" s="40"/>
      <c r="WQH1" s="40"/>
      <c r="WQI1" s="40"/>
      <c r="WQJ1" s="40"/>
      <c r="WQK1" s="40"/>
      <c r="WQL1" s="40"/>
      <c r="WQM1" s="40"/>
      <c r="WQN1" s="40"/>
      <c r="WQO1" s="40"/>
      <c r="WQP1" s="40"/>
      <c r="WQQ1" s="40"/>
      <c r="WQR1" s="40"/>
      <c r="WQS1" s="40"/>
      <c r="WQT1" s="40"/>
      <c r="WQU1" s="40"/>
      <c r="WQV1" s="40"/>
      <c r="WQW1" s="40"/>
      <c r="WQX1" s="40"/>
      <c r="WQY1" s="40"/>
      <c r="WQZ1" s="40"/>
      <c r="WRA1" s="40"/>
      <c r="WRB1" s="40"/>
      <c r="WRC1" s="40"/>
      <c r="WRD1" s="40"/>
      <c r="WRE1" s="40"/>
      <c r="WRF1" s="40"/>
      <c r="WRG1" s="40"/>
      <c r="WRH1" s="40"/>
      <c r="WRI1" s="40"/>
      <c r="WRJ1" s="40"/>
      <c r="WRK1" s="40"/>
      <c r="WRL1" s="40"/>
      <c r="WRM1" s="40"/>
      <c r="WRN1" s="40"/>
      <c r="WRO1" s="40"/>
      <c r="WRP1" s="40"/>
      <c r="WRQ1" s="40"/>
      <c r="WRR1" s="40"/>
      <c r="WRS1" s="40"/>
      <c r="WRT1" s="40"/>
      <c r="WRU1" s="40"/>
      <c r="WRV1" s="40"/>
      <c r="WRW1" s="40"/>
      <c r="WRX1" s="40"/>
      <c r="WRY1" s="40"/>
      <c r="WRZ1" s="40"/>
      <c r="WSA1" s="40"/>
      <c r="WSB1" s="40"/>
      <c r="WSC1" s="40"/>
      <c r="WSD1" s="40"/>
      <c r="WSE1" s="40"/>
      <c r="WSF1" s="40"/>
      <c r="WSG1" s="40"/>
      <c r="WSH1" s="40"/>
      <c r="WSI1" s="40"/>
      <c r="WSJ1" s="40"/>
      <c r="WSK1" s="40"/>
      <c r="WSL1" s="40"/>
      <c r="WSM1" s="40"/>
      <c r="WSN1" s="40"/>
      <c r="WSO1" s="40"/>
      <c r="WSP1" s="40"/>
      <c r="WSQ1" s="40"/>
      <c r="WSR1" s="40"/>
      <c r="WSS1" s="40"/>
      <c r="WST1" s="40"/>
      <c r="WSU1" s="40"/>
      <c r="WSV1" s="40"/>
      <c r="WSW1" s="40"/>
      <c r="WSX1" s="40"/>
      <c r="WSY1" s="40"/>
      <c r="WSZ1" s="40"/>
      <c r="WTA1" s="40"/>
      <c r="WTB1" s="40"/>
      <c r="WTC1" s="40"/>
      <c r="WTD1" s="40"/>
      <c r="WTE1" s="40"/>
      <c r="WTF1" s="40"/>
      <c r="WTG1" s="40"/>
      <c r="WTH1" s="40"/>
      <c r="WTI1" s="40"/>
      <c r="WTJ1" s="40"/>
      <c r="WTK1" s="40"/>
      <c r="WTL1" s="40"/>
      <c r="WTM1" s="40"/>
      <c r="WTN1" s="40"/>
      <c r="WTO1" s="40"/>
      <c r="WTP1" s="40"/>
      <c r="WTQ1" s="40"/>
      <c r="WTR1" s="40"/>
      <c r="WTS1" s="40"/>
      <c r="WTT1" s="40"/>
      <c r="WTU1" s="40"/>
      <c r="WTV1" s="40"/>
      <c r="WTW1" s="40"/>
      <c r="WTX1" s="40"/>
      <c r="WTY1" s="40"/>
      <c r="WTZ1" s="40"/>
      <c r="WUA1" s="40"/>
      <c r="WUB1" s="40"/>
      <c r="WUC1" s="40"/>
      <c r="WUD1" s="40"/>
      <c r="WUE1" s="40"/>
      <c r="WUF1" s="40"/>
      <c r="WUG1" s="40"/>
      <c r="WUH1" s="40"/>
      <c r="WUI1" s="40"/>
      <c r="WUJ1" s="40"/>
      <c r="WUK1" s="40"/>
      <c r="WUL1" s="40"/>
      <c r="WUM1" s="40"/>
      <c r="WUN1" s="40"/>
      <c r="WUO1" s="40"/>
      <c r="WUP1" s="40"/>
      <c r="WUQ1" s="40"/>
      <c r="WUR1" s="40"/>
      <c r="WUS1" s="40"/>
      <c r="WUT1" s="40"/>
      <c r="WUU1" s="40"/>
      <c r="WUV1" s="40"/>
      <c r="WUW1" s="40"/>
      <c r="WUX1" s="40"/>
      <c r="WUY1" s="40"/>
      <c r="WUZ1" s="40"/>
      <c r="WVA1" s="40"/>
      <c r="WVB1" s="40"/>
      <c r="WVC1" s="40"/>
      <c r="WVD1" s="40"/>
      <c r="WVE1" s="40"/>
      <c r="WVF1" s="40"/>
      <c r="WVG1" s="40"/>
      <c r="WVH1" s="40"/>
      <c r="WVI1" s="40"/>
      <c r="WVJ1" s="40"/>
      <c r="WVK1" s="40"/>
      <c r="WVL1" s="40"/>
      <c r="WVM1" s="40"/>
      <c r="WVN1" s="40"/>
      <c r="WVO1" s="40"/>
      <c r="WVP1" s="40"/>
      <c r="WVQ1" s="40"/>
      <c r="WVR1" s="40"/>
      <c r="WVS1" s="40"/>
      <c r="WVT1" s="40"/>
      <c r="WVU1" s="40"/>
      <c r="WVV1" s="40"/>
      <c r="WVW1" s="40"/>
      <c r="WVX1" s="40"/>
      <c r="WVY1" s="40"/>
      <c r="WVZ1" s="40"/>
      <c r="WWA1" s="40"/>
      <c r="WWB1" s="40"/>
      <c r="WWC1" s="40"/>
      <c r="WWD1" s="40"/>
      <c r="WWE1" s="40"/>
      <c r="WWF1" s="40"/>
      <c r="WWG1" s="40"/>
      <c r="WWH1" s="40"/>
      <c r="WWI1" s="40"/>
      <c r="WWJ1" s="40"/>
      <c r="WWK1" s="40"/>
      <c r="WWL1" s="40"/>
      <c r="WWM1" s="40"/>
      <c r="WWN1" s="40"/>
      <c r="WWO1" s="40"/>
      <c r="WWP1" s="40"/>
      <c r="WWQ1" s="40"/>
      <c r="WWR1" s="40"/>
      <c r="WWS1" s="40"/>
      <c r="WWT1" s="40"/>
      <c r="WWU1" s="40"/>
      <c r="WWV1" s="40"/>
      <c r="WWW1" s="40"/>
      <c r="WWX1" s="40"/>
      <c r="WWY1" s="40"/>
      <c r="WWZ1" s="40"/>
      <c r="WXA1" s="40"/>
      <c r="WXB1" s="40"/>
      <c r="WXC1" s="40"/>
      <c r="WXD1" s="40"/>
      <c r="WXE1" s="40"/>
      <c r="WXF1" s="40"/>
      <c r="WXG1" s="40"/>
      <c r="WXH1" s="40"/>
      <c r="WXI1" s="40"/>
      <c r="WXJ1" s="40"/>
      <c r="WXK1" s="40"/>
      <c r="WXL1" s="40"/>
      <c r="WXM1" s="40"/>
      <c r="WXN1" s="40"/>
      <c r="WXO1" s="40"/>
      <c r="WXP1" s="40"/>
      <c r="WXQ1" s="40"/>
      <c r="WXR1" s="40"/>
      <c r="WXS1" s="40"/>
      <c r="WXT1" s="40"/>
      <c r="WXU1" s="40"/>
      <c r="WXV1" s="40"/>
      <c r="WXW1" s="40"/>
      <c r="WXX1" s="40"/>
      <c r="WXY1" s="40"/>
      <c r="WXZ1" s="40"/>
      <c r="WYA1" s="40"/>
      <c r="WYB1" s="40"/>
      <c r="WYC1" s="40"/>
      <c r="WYD1" s="40"/>
      <c r="WYE1" s="40"/>
      <c r="WYF1" s="40"/>
      <c r="WYG1" s="40"/>
      <c r="WYH1" s="40"/>
      <c r="WYI1" s="40"/>
      <c r="WYJ1" s="40"/>
      <c r="WYK1" s="40"/>
      <c r="WYL1" s="40"/>
      <c r="WYM1" s="40"/>
      <c r="WYN1" s="40"/>
      <c r="WYO1" s="40"/>
      <c r="WYP1" s="40"/>
      <c r="WYQ1" s="40"/>
      <c r="WYR1" s="40"/>
      <c r="WYS1" s="40"/>
      <c r="WYT1" s="40"/>
      <c r="WYU1" s="40"/>
      <c r="WYV1" s="40"/>
      <c r="WYW1" s="40"/>
      <c r="WYX1" s="40"/>
      <c r="WYY1" s="40"/>
      <c r="WYZ1" s="40"/>
      <c r="WZA1" s="40"/>
      <c r="WZB1" s="40"/>
      <c r="WZC1" s="40"/>
      <c r="WZD1" s="40"/>
      <c r="WZE1" s="40"/>
      <c r="WZF1" s="40"/>
      <c r="WZG1" s="40"/>
      <c r="WZH1" s="40"/>
      <c r="WZI1" s="40"/>
      <c r="WZJ1" s="40"/>
      <c r="WZK1" s="40"/>
      <c r="WZL1" s="40"/>
      <c r="WZM1" s="40"/>
      <c r="WZN1" s="40"/>
      <c r="WZO1" s="40"/>
      <c r="WZP1" s="40"/>
      <c r="WZQ1" s="40"/>
      <c r="WZR1" s="40"/>
      <c r="WZS1" s="40"/>
      <c r="WZT1" s="40"/>
      <c r="WZU1" s="40"/>
      <c r="WZV1" s="40"/>
      <c r="WZW1" s="40"/>
      <c r="WZX1" s="40"/>
      <c r="WZY1" s="40"/>
      <c r="WZZ1" s="40"/>
      <c r="XAA1" s="40"/>
      <c r="XAB1" s="40"/>
      <c r="XAC1" s="40"/>
      <c r="XAD1" s="40"/>
      <c r="XAE1" s="40"/>
      <c r="XAF1" s="40"/>
      <c r="XAG1" s="40"/>
      <c r="XAH1" s="40"/>
      <c r="XAI1" s="40"/>
      <c r="XAJ1" s="40"/>
      <c r="XAK1" s="40"/>
      <c r="XAL1" s="40"/>
      <c r="XAM1" s="40"/>
      <c r="XAN1" s="40"/>
      <c r="XAO1" s="40"/>
      <c r="XAP1" s="40"/>
      <c r="XAQ1" s="40"/>
      <c r="XAR1" s="40"/>
      <c r="XAS1" s="40"/>
      <c r="XAT1" s="40"/>
      <c r="XAU1" s="40"/>
      <c r="XAV1" s="40"/>
      <c r="XAW1" s="40"/>
      <c r="XAX1" s="40"/>
      <c r="XAY1" s="40"/>
      <c r="XAZ1" s="40"/>
      <c r="XBA1" s="40"/>
      <c r="XBB1" s="40"/>
      <c r="XBC1" s="40"/>
      <c r="XBD1" s="40"/>
      <c r="XBE1" s="40"/>
      <c r="XBF1" s="40"/>
      <c r="XBG1" s="40"/>
      <c r="XBH1" s="40"/>
      <c r="XBI1" s="40"/>
      <c r="XBJ1" s="40"/>
      <c r="XBK1" s="40"/>
      <c r="XBL1" s="40"/>
      <c r="XBM1" s="40"/>
      <c r="XBN1" s="40"/>
      <c r="XBO1" s="40"/>
      <c r="XBP1" s="40"/>
      <c r="XBQ1" s="40"/>
      <c r="XBR1" s="40"/>
      <c r="XBS1" s="40"/>
      <c r="XBT1" s="40"/>
      <c r="XBU1" s="40"/>
      <c r="XBV1" s="40"/>
      <c r="XBW1" s="40"/>
      <c r="XBX1" s="40"/>
      <c r="XBY1" s="40"/>
      <c r="XBZ1" s="40"/>
      <c r="XCA1" s="40"/>
      <c r="XCB1" s="40"/>
      <c r="XCC1" s="40"/>
      <c r="XCD1" s="40"/>
      <c r="XCE1" s="40"/>
      <c r="XCF1" s="40"/>
      <c r="XCG1" s="40"/>
      <c r="XCH1" s="40"/>
      <c r="XCI1" s="40"/>
      <c r="XCJ1" s="40"/>
      <c r="XCK1" s="40"/>
      <c r="XCL1" s="40"/>
      <c r="XCM1" s="40"/>
      <c r="XCN1" s="40"/>
      <c r="XCO1" s="40"/>
      <c r="XCP1" s="40"/>
      <c r="XCQ1" s="40"/>
      <c r="XCR1" s="40"/>
      <c r="XCS1" s="40"/>
      <c r="XCT1" s="40"/>
      <c r="XCU1" s="40"/>
      <c r="XCV1" s="40"/>
      <c r="XCW1" s="40"/>
      <c r="XCX1" s="40"/>
      <c r="XCY1" s="40"/>
      <c r="XCZ1" s="40"/>
      <c r="XDA1" s="40"/>
      <c r="XDB1" s="40"/>
      <c r="XDC1" s="40"/>
      <c r="XDD1" s="40"/>
    </row>
    <row r="2" s="96" customFormat="1" customHeight="1" spans="1:9">
      <c r="A2" s="97" t="s">
        <v>9</v>
      </c>
      <c r="B2" s="96" t="s">
        <v>10</v>
      </c>
      <c r="C2" s="96" t="s">
        <v>11</v>
      </c>
      <c r="D2" s="97" t="s">
        <v>12</v>
      </c>
      <c r="E2" s="97" t="s">
        <v>13</v>
      </c>
      <c r="F2" s="97">
        <v>800</v>
      </c>
      <c r="G2" s="98">
        <v>5059.83</v>
      </c>
      <c r="H2" s="67">
        <f>G2*1.17</f>
        <v>5920.0011</v>
      </c>
      <c r="I2" s="100"/>
    </row>
    <row r="3" s="96" customFormat="1" customHeight="1" spans="2:9">
      <c r="B3" s="96" t="s">
        <v>10</v>
      </c>
      <c r="C3" s="96" t="s">
        <v>14</v>
      </c>
      <c r="D3" s="97" t="s">
        <v>15</v>
      </c>
      <c r="E3" s="97" t="s">
        <v>16</v>
      </c>
      <c r="F3" s="97">
        <v>400</v>
      </c>
      <c r="G3" s="98">
        <v>7863.25</v>
      </c>
      <c r="H3" s="67">
        <f t="shared" ref="H3:H34" si="0">G3*1.17</f>
        <v>9200.0025</v>
      </c>
      <c r="I3" s="100"/>
    </row>
    <row r="4" s="96" customFormat="1" customHeight="1" spans="2:9">
      <c r="B4" s="96" t="s">
        <v>10</v>
      </c>
      <c r="C4" s="96" t="s">
        <v>17</v>
      </c>
      <c r="D4" s="97" t="s">
        <v>18</v>
      </c>
      <c r="E4" s="97" t="s">
        <v>19</v>
      </c>
      <c r="F4" s="97">
        <v>320</v>
      </c>
      <c r="G4" s="98">
        <v>5114.53</v>
      </c>
      <c r="H4" s="67">
        <f t="shared" si="0"/>
        <v>5984.0001</v>
      </c>
      <c r="I4" s="100"/>
    </row>
    <row r="5" s="89" customFormat="1" customHeight="1" spans="2:9">
      <c r="B5" s="89" t="s">
        <v>10</v>
      </c>
      <c r="C5" s="89" t="s">
        <v>17</v>
      </c>
      <c r="D5" s="90" t="s">
        <v>18</v>
      </c>
      <c r="E5" s="90" t="s">
        <v>19</v>
      </c>
      <c r="F5" s="90">
        <v>320</v>
      </c>
      <c r="G5" s="92">
        <v>5114.53</v>
      </c>
      <c r="H5" s="67">
        <f t="shared" si="0"/>
        <v>5984.0001</v>
      </c>
      <c r="I5" s="95"/>
    </row>
    <row r="6" s="89" customFormat="1" customHeight="1" spans="2:9">
      <c r="B6" s="89" t="s">
        <v>10</v>
      </c>
      <c r="C6" s="89" t="s">
        <v>14</v>
      </c>
      <c r="D6" s="90" t="s">
        <v>15</v>
      </c>
      <c r="E6" s="90" t="s">
        <v>16</v>
      </c>
      <c r="F6" s="90">
        <v>600</v>
      </c>
      <c r="G6" s="92">
        <v>11794.87</v>
      </c>
      <c r="H6" s="67">
        <f t="shared" si="0"/>
        <v>13799.9979</v>
      </c>
      <c r="I6" s="95"/>
    </row>
    <row r="7" s="89" customFormat="1" customHeight="1" spans="2:9">
      <c r="B7" s="89" t="s">
        <v>20</v>
      </c>
      <c r="C7" s="89" t="s">
        <v>21</v>
      </c>
      <c r="D7" s="90" t="s">
        <v>22</v>
      </c>
      <c r="E7" s="43" t="s">
        <v>23</v>
      </c>
      <c r="F7" s="90">
        <v>240</v>
      </c>
      <c r="G7" s="92">
        <v>7938.46</v>
      </c>
      <c r="H7" s="67">
        <f t="shared" si="0"/>
        <v>9287.9982</v>
      </c>
      <c r="I7" s="92"/>
    </row>
    <row r="8" s="89" customFormat="1" customHeight="1" spans="2:9">
      <c r="B8" s="89" t="s">
        <v>24</v>
      </c>
      <c r="C8" s="89" t="s">
        <v>25</v>
      </c>
      <c r="D8" s="90" t="s">
        <v>26</v>
      </c>
      <c r="E8" s="43" t="s">
        <v>27</v>
      </c>
      <c r="F8" s="90">
        <v>2400</v>
      </c>
      <c r="G8" s="92">
        <v>96205.13</v>
      </c>
      <c r="H8" s="67">
        <f t="shared" si="0"/>
        <v>112560.0021</v>
      </c>
      <c r="I8" s="92"/>
    </row>
    <row r="9" s="89" customFormat="1" customHeight="1" spans="2:9">
      <c r="B9" s="89" t="s">
        <v>24</v>
      </c>
      <c r="C9" s="89" t="s">
        <v>25</v>
      </c>
      <c r="D9" s="90" t="s">
        <v>26</v>
      </c>
      <c r="E9" s="43" t="s">
        <v>27</v>
      </c>
      <c r="F9" s="90">
        <v>1800</v>
      </c>
      <c r="G9" s="92">
        <v>72153.85</v>
      </c>
      <c r="H9" s="67">
        <f t="shared" si="0"/>
        <v>84420.0045</v>
      </c>
      <c r="I9" s="92"/>
    </row>
    <row r="10" s="89" customFormat="1" customHeight="1" spans="2:9">
      <c r="B10" s="89" t="s">
        <v>28</v>
      </c>
      <c r="C10" s="89" t="s">
        <v>29</v>
      </c>
      <c r="D10" s="90" t="s">
        <v>30</v>
      </c>
      <c r="E10" s="43" t="s">
        <v>31</v>
      </c>
      <c r="F10" s="90">
        <v>450</v>
      </c>
      <c r="G10" s="92">
        <v>5384.62</v>
      </c>
      <c r="H10" s="67">
        <f t="shared" si="0"/>
        <v>6300.0054</v>
      </c>
      <c r="I10" s="95"/>
    </row>
    <row r="11" s="89" customFormat="1" customHeight="1" spans="2:9">
      <c r="B11" s="89" t="s">
        <v>28</v>
      </c>
      <c r="C11" s="89" t="s">
        <v>32</v>
      </c>
      <c r="D11" s="90" t="s">
        <v>33</v>
      </c>
      <c r="E11" s="90" t="s">
        <v>34</v>
      </c>
      <c r="F11" s="90">
        <v>300</v>
      </c>
      <c r="G11" s="92">
        <v>2789.74</v>
      </c>
      <c r="H11" s="67">
        <f t="shared" si="0"/>
        <v>3263.9958</v>
      </c>
      <c r="I11" s="95"/>
    </row>
    <row r="12" s="89" customFormat="1" customHeight="1" spans="2:9">
      <c r="B12" s="89" t="s">
        <v>28</v>
      </c>
      <c r="C12" s="89" t="s">
        <v>35</v>
      </c>
      <c r="D12" s="90" t="s">
        <v>36</v>
      </c>
      <c r="E12" s="43" t="s">
        <v>37</v>
      </c>
      <c r="F12" s="90">
        <v>100</v>
      </c>
      <c r="G12" s="92">
        <v>1711.97</v>
      </c>
      <c r="H12" s="67">
        <f t="shared" si="0"/>
        <v>2003.0049</v>
      </c>
      <c r="I12" s="95"/>
    </row>
    <row r="13" s="89" customFormat="1" customHeight="1" spans="2:9">
      <c r="B13" s="89" t="s">
        <v>28</v>
      </c>
      <c r="C13" s="89" t="s">
        <v>38</v>
      </c>
      <c r="D13" s="90" t="s">
        <v>39</v>
      </c>
      <c r="E13" s="43" t="s">
        <v>37</v>
      </c>
      <c r="F13" s="90">
        <v>800</v>
      </c>
      <c r="G13" s="92">
        <v>19336.75</v>
      </c>
      <c r="H13" s="67">
        <f t="shared" si="0"/>
        <v>22623.9975</v>
      </c>
      <c r="I13" s="95"/>
    </row>
    <row r="14" s="89" customFormat="1" customHeight="1" spans="2:9">
      <c r="B14" s="89" t="s">
        <v>28</v>
      </c>
      <c r="C14" s="89" t="s">
        <v>14</v>
      </c>
      <c r="D14" s="90" t="s">
        <v>15</v>
      </c>
      <c r="E14" s="90" t="s">
        <v>16</v>
      </c>
      <c r="F14" s="90">
        <v>2000</v>
      </c>
      <c r="G14" s="92">
        <v>56307.69</v>
      </c>
      <c r="H14" s="67">
        <f t="shared" si="0"/>
        <v>65879.9973</v>
      </c>
      <c r="I14" s="95"/>
    </row>
    <row r="15" s="89" customFormat="1" customHeight="1" spans="2:9">
      <c r="B15" s="89" t="s">
        <v>28</v>
      </c>
      <c r="C15" s="89" t="s">
        <v>40</v>
      </c>
      <c r="D15" s="90" t="s">
        <v>41</v>
      </c>
      <c r="E15" s="90" t="s">
        <v>42</v>
      </c>
      <c r="F15" s="90">
        <v>1440</v>
      </c>
      <c r="G15" s="92">
        <v>36430.77</v>
      </c>
      <c r="H15" s="67">
        <f t="shared" si="0"/>
        <v>42624.0009</v>
      </c>
      <c r="I15" s="95"/>
    </row>
    <row r="16" s="89" customFormat="1" customHeight="1" spans="2:9">
      <c r="B16" s="89" t="s">
        <v>28</v>
      </c>
      <c r="C16" s="89" t="s">
        <v>43</v>
      </c>
      <c r="D16" s="90" t="s">
        <v>44</v>
      </c>
      <c r="E16" s="90" t="s">
        <v>45</v>
      </c>
      <c r="F16" s="90">
        <v>300</v>
      </c>
      <c r="G16" s="92">
        <v>5574.36</v>
      </c>
      <c r="H16" s="67">
        <f t="shared" si="0"/>
        <v>6522.0012</v>
      </c>
      <c r="I16" s="95"/>
    </row>
    <row r="17" s="89" customFormat="1" customHeight="1" spans="2:9">
      <c r="B17" s="89" t="s">
        <v>28</v>
      </c>
      <c r="C17" s="89" t="s">
        <v>17</v>
      </c>
      <c r="D17" s="90" t="s">
        <v>18</v>
      </c>
      <c r="E17" s="90" t="s">
        <v>19</v>
      </c>
      <c r="F17" s="90">
        <v>1200</v>
      </c>
      <c r="G17" s="92">
        <v>19179.49</v>
      </c>
      <c r="H17" s="67">
        <f t="shared" si="0"/>
        <v>22440.0033</v>
      </c>
      <c r="I17" s="95"/>
    </row>
    <row r="18" s="89" customFormat="1" customHeight="1" spans="2:9">
      <c r="B18" s="89" t="s">
        <v>28</v>
      </c>
      <c r="C18" s="89" t="s">
        <v>14</v>
      </c>
      <c r="D18" s="90" t="s">
        <v>15</v>
      </c>
      <c r="E18" s="90" t="s">
        <v>16</v>
      </c>
      <c r="F18" s="90">
        <v>2000</v>
      </c>
      <c r="G18" s="92">
        <v>56307.69</v>
      </c>
      <c r="H18" s="67">
        <f t="shared" si="0"/>
        <v>65879.9973</v>
      </c>
      <c r="I18" s="95"/>
    </row>
    <row r="19" s="89" customFormat="1" customHeight="1" spans="2:9">
      <c r="B19" s="89" t="s">
        <v>28</v>
      </c>
      <c r="C19" s="89" t="s">
        <v>17</v>
      </c>
      <c r="D19" s="90" t="s">
        <v>18</v>
      </c>
      <c r="E19" s="90" t="s">
        <v>19</v>
      </c>
      <c r="F19" s="90">
        <v>2000</v>
      </c>
      <c r="G19" s="92">
        <v>31965.81</v>
      </c>
      <c r="H19" s="67">
        <f t="shared" si="0"/>
        <v>37399.9977</v>
      </c>
      <c r="I19" s="95"/>
    </row>
    <row r="20" s="89" customFormat="1" customHeight="1" spans="2:9">
      <c r="B20" s="89" t="s">
        <v>46</v>
      </c>
      <c r="C20" s="89" t="s">
        <v>17</v>
      </c>
      <c r="D20" s="90" t="s">
        <v>18</v>
      </c>
      <c r="E20" s="90" t="s">
        <v>19</v>
      </c>
      <c r="F20" s="90">
        <v>5200</v>
      </c>
      <c r="G20" s="92">
        <v>83111.11</v>
      </c>
      <c r="H20" s="67">
        <f t="shared" si="0"/>
        <v>97239.9987</v>
      </c>
      <c r="I20" s="95"/>
    </row>
    <row r="21" s="89" customFormat="1" customHeight="1" spans="2:9">
      <c r="B21" s="89" t="s">
        <v>46</v>
      </c>
      <c r="C21" s="89" t="s">
        <v>47</v>
      </c>
      <c r="D21" s="90" t="s">
        <v>48</v>
      </c>
      <c r="E21" s="43" t="s">
        <v>31</v>
      </c>
      <c r="F21" s="90">
        <v>250</v>
      </c>
      <c r="G21" s="92">
        <v>2117.52</v>
      </c>
      <c r="H21" s="67">
        <f t="shared" si="0"/>
        <v>2477.4984</v>
      </c>
      <c r="I21" s="95"/>
    </row>
    <row r="22" s="89" customFormat="1" customHeight="1" spans="2:9">
      <c r="B22" s="89" t="s">
        <v>46</v>
      </c>
      <c r="C22" s="89" t="s">
        <v>17</v>
      </c>
      <c r="D22" s="90" t="s">
        <v>18</v>
      </c>
      <c r="E22" s="90" t="s">
        <v>19</v>
      </c>
      <c r="F22" s="90">
        <v>4400</v>
      </c>
      <c r="G22" s="92">
        <v>70324.79</v>
      </c>
      <c r="H22" s="67">
        <f t="shared" si="0"/>
        <v>82280.0043</v>
      </c>
      <c r="I22" s="92"/>
    </row>
    <row r="23" s="89" customFormat="1" customHeight="1" spans="2:9">
      <c r="B23" s="89" t="s">
        <v>46</v>
      </c>
      <c r="C23" s="89" t="s">
        <v>25</v>
      </c>
      <c r="D23" s="90" t="s">
        <v>49</v>
      </c>
      <c r="E23" s="43" t="s">
        <v>27</v>
      </c>
      <c r="F23" s="90">
        <v>1600</v>
      </c>
      <c r="G23" s="92">
        <v>44499.149</v>
      </c>
      <c r="H23" s="67">
        <f t="shared" si="0"/>
        <v>52064.00433</v>
      </c>
      <c r="I23" s="92"/>
    </row>
    <row r="24" s="89" customFormat="1" customHeight="1" spans="2:9">
      <c r="B24" s="89" t="s">
        <v>46</v>
      </c>
      <c r="C24" s="89" t="s">
        <v>50</v>
      </c>
      <c r="D24" s="90" t="s">
        <v>51</v>
      </c>
      <c r="E24" s="90" t="s">
        <v>52</v>
      </c>
      <c r="F24" s="90">
        <v>850</v>
      </c>
      <c r="G24" s="92">
        <v>6698.29</v>
      </c>
      <c r="H24" s="67">
        <f t="shared" si="0"/>
        <v>7836.9993</v>
      </c>
      <c r="I24" s="95"/>
    </row>
    <row r="25" s="89" customFormat="1" customHeight="1" spans="2:9">
      <c r="B25" s="89" t="s">
        <v>46</v>
      </c>
      <c r="C25" s="89" t="s">
        <v>17</v>
      </c>
      <c r="D25" s="90" t="s">
        <v>18</v>
      </c>
      <c r="E25" s="90" t="s">
        <v>19</v>
      </c>
      <c r="F25" s="90">
        <v>1600</v>
      </c>
      <c r="G25" s="92">
        <v>25572.65</v>
      </c>
      <c r="H25" s="67">
        <f t="shared" si="0"/>
        <v>29920.0005</v>
      </c>
      <c r="I25" s="95"/>
    </row>
    <row r="26" s="89" customFormat="1" customHeight="1" spans="2:9">
      <c r="B26" s="89" t="s">
        <v>53</v>
      </c>
      <c r="C26" s="89" t="s">
        <v>25</v>
      </c>
      <c r="D26" s="90" t="s">
        <v>49</v>
      </c>
      <c r="E26" s="43" t="s">
        <v>27</v>
      </c>
      <c r="F26" s="90">
        <v>1600</v>
      </c>
      <c r="G26" s="92">
        <v>43131.62</v>
      </c>
      <c r="H26" s="67">
        <f t="shared" si="0"/>
        <v>50463.9954</v>
      </c>
      <c r="I26" s="95"/>
    </row>
    <row r="27" s="89" customFormat="1" customHeight="1" spans="2:9">
      <c r="B27" s="89" t="s">
        <v>53</v>
      </c>
      <c r="C27" s="89" t="s">
        <v>54</v>
      </c>
      <c r="D27" s="90" t="s">
        <v>55</v>
      </c>
      <c r="E27" s="90" t="s">
        <v>56</v>
      </c>
      <c r="F27" s="90">
        <v>600</v>
      </c>
      <c r="G27" s="92">
        <v>8384.62</v>
      </c>
      <c r="H27" s="67">
        <f t="shared" si="0"/>
        <v>9810.0054</v>
      </c>
      <c r="I27" s="95"/>
    </row>
    <row r="28" s="89" customFormat="1" customHeight="1" spans="2:9">
      <c r="B28" s="89" t="s">
        <v>53</v>
      </c>
      <c r="C28" s="89" t="s">
        <v>57</v>
      </c>
      <c r="D28" s="90" t="s">
        <v>58</v>
      </c>
      <c r="E28" s="90" t="s">
        <v>59</v>
      </c>
      <c r="F28" s="90">
        <v>500</v>
      </c>
      <c r="G28" s="92">
        <v>15854.7</v>
      </c>
      <c r="H28" s="67">
        <f t="shared" si="0"/>
        <v>18549.999</v>
      </c>
      <c r="I28" s="95"/>
    </row>
    <row r="29" s="89" customFormat="1" customHeight="1" spans="2:9">
      <c r="B29" s="89" t="s">
        <v>60</v>
      </c>
      <c r="C29" s="89" t="s">
        <v>61</v>
      </c>
      <c r="D29" s="90" t="s">
        <v>62</v>
      </c>
      <c r="E29" s="43" t="s">
        <v>63</v>
      </c>
      <c r="F29" s="90">
        <v>2000</v>
      </c>
      <c r="G29" s="92">
        <v>5384.615</v>
      </c>
      <c r="H29" s="67">
        <f t="shared" si="0"/>
        <v>6299.99955</v>
      </c>
      <c r="I29" s="92"/>
    </row>
    <row r="30" s="89" customFormat="1" customHeight="1" spans="2:9">
      <c r="B30" s="89" t="s">
        <v>60</v>
      </c>
      <c r="C30" s="89" t="s">
        <v>64</v>
      </c>
      <c r="D30" s="90" t="s">
        <v>65</v>
      </c>
      <c r="E30" s="43" t="s">
        <v>63</v>
      </c>
      <c r="F30" s="90">
        <v>5000</v>
      </c>
      <c r="G30" s="92">
        <v>13461.54</v>
      </c>
      <c r="H30" s="67">
        <f t="shared" si="0"/>
        <v>15750.0018</v>
      </c>
      <c r="I30" s="101"/>
    </row>
    <row r="31" s="89" customFormat="1" customHeight="1" spans="2:9">
      <c r="B31" s="89" t="s">
        <v>60</v>
      </c>
      <c r="C31" s="89" t="s">
        <v>66</v>
      </c>
      <c r="D31" s="90" t="s">
        <v>67</v>
      </c>
      <c r="E31" s="43" t="s">
        <v>63</v>
      </c>
      <c r="F31" s="90">
        <v>5000</v>
      </c>
      <c r="G31" s="92">
        <v>13376.07</v>
      </c>
      <c r="H31" s="67">
        <f t="shared" si="0"/>
        <v>15650.0019</v>
      </c>
      <c r="I31" s="95"/>
    </row>
    <row r="32" s="89" customFormat="1" customHeight="1" spans="2:9">
      <c r="B32" s="89" t="s">
        <v>60</v>
      </c>
      <c r="C32" s="89" t="s">
        <v>68</v>
      </c>
      <c r="D32" s="90" t="s">
        <v>69</v>
      </c>
      <c r="E32" s="43" t="s">
        <v>63</v>
      </c>
      <c r="F32" s="90">
        <v>3000</v>
      </c>
      <c r="G32" s="92">
        <v>5615.38</v>
      </c>
      <c r="H32" s="67">
        <f t="shared" si="0"/>
        <v>6569.9946</v>
      </c>
      <c r="I32" s="95"/>
    </row>
    <row r="33" s="89" customFormat="1" customHeight="1" spans="2:9">
      <c r="B33" s="89" t="s">
        <v>60</v>
      </c>
      <c r="C33" s="89" t="s">
        <v>70</v>
      </c>
      <c r="D33" s="90" t="s">
        <v>71</v>
      </c>
      <c r="E33" s="43" t="s">
        <v>63</v>
      </c>
      <c r="F33" s="90">
        <v>3000</v>
      </c>
      <c r="G33" s="92">
        <v>11461.54</v>
      </c>
      <c r="H33" s="67">
        <f t="shared" si="0"/>
        <v>13410.0018</v>
      </c>
      <c r="I33" s="95"/>
    </row>
    <row r="34" s="89" customFormat="1" customHeight="1" spans="2:9">
      <c r="B34" s="89" t="s">
        <v>60</v>
      </c>
      <c r="C34" s="89" t="s">
        <v>72</v>
      </c>
      <c r="D34" s="90" t="s">
        <v>73</v>
      </c>
      <c r="E34" s="43" t="s">
        <v>63</v>
      </c>
      <c r="F34" s="90">
        <v>4000</v>
      </c>
      <c r="G34" s="92">
        <v>14119.66</v>
      </c>
      <c r="H34" s="67">
        <f t="shared" si="0"/>
        <v>16520.0022</v>
      </c>
      <c r="I34" s="95"/>
    </row>
    <row r="35" s="89" customFormat="1" customHeight="1" spans="2:9">
      <c r="B35" s="89" t="s">
        <v>60</v>
      </c>
      <c r="C35" s="89" t="s">
        <v>68</v>
      </c>
      <c r="D35" s="90" t="s">
        <v>74</v>
      </c>
      <c r="E35" s="43" t="s">
        <v>63</v>
      </c>
      <c r="F35" s="90">
        <v>9700</v>
      </c>
      <c r="G35" s="92">
        <v>28022.22</v>
      </c>
      <c r="H35" s="67">
        <f t="shared" ref="H35:H66" si="1">G35*1.17</f>
        <v>32785.9974</v>
      </c>
      <c r="I35" s="95"/>
    </row>
    <row r="36" s="89" customFormat="1" customHeight="1" spans="2:9">
      <c r="B36" s="89" t="s">
        <v>60</v>
      </c>
      <c r="C36" s="89" t="s">
        <v>70</v>
      </c>
      <c r="D36" s="90" t="s">
        <v>75</v>
      </c>
      <c r="E36" s="43" t="s">
        <v>63</v>
      </c>
      <c r="F36" s="90">
        <v>4000</v>
      </c>
      <c r="G36" s="92">
        <v>14188.03</v>
      </c>
      <c r="H36" s="67">
        <f t="shared" si="1"/>
        <v>16599.9951</v>
      </c>
      <c r="I36" s="95"/>
    </row>
    <row r="37" s="89" customFormat="1" customHeight="1" spans="2:9">
      <c r="B37" s="89" t="s">
        <v>60</v>
      </c>
      <c r="C37" s="89" t="s">
        <v>72</v>
      </c>
      <c r="D37" s="90" t="s">
        <v>73</v>
      </c>
      <c r="E37" s="43" t="s">
        <v>63</v>
      </c>
      <c r="F37" s="90">
        <v>4000</v>
      </c>
      <c r="G37" s="92">
        <v>14119.66</v>
      </c>
      <c r="H37" s="67">
        <f t="shared" si="1"/>
        <v>16520.0022</v>
      </c>
      <c r="I37" s="95"/>
    </row>
    <row r="38" s="89" customFormat="1" customHeight="1" spans="2:9">
      <c r="B38" s="89" t="s">
        <v>60</v>
      </c>
      <c r="C38" s="89" t="s">
        <v>68</v>
      </c>
      <c r="D38" s="90" t="s">
        <v>74</v>
      </c>
      <c r="E38" s="43" t="s">
        <v>63</v>
      </c>
      <c r="F38" s="90">
        <v>10000</v>
      </c>
      <c r="G38" s="92">
        <v>28888.89</v>
      </c>
      <c r="H38" s="67">
        <f t="shared" si="1"/>
        <v>33800.0013</v>
      </c>
      <c r="I38" s="95"/>
    </row>
    <row r="39" s="89" customFormat="1" customHeight="1" spans="2:9">
      <c r="B39" s="89" t="s">
        <v>60</v>
      </c>
      <c r="C39" s="89" t="s">
        <v>76</v>
      </c>
      <c r="D39" s="90" t="s">
        <v>77</v>
      </c>
      <c r="E39" s="43" t="s">
        <v>63</v>
      </c>
      <c r="F39" s="90">
        <v>1000</v>
      </c>
      <c r="G39" s="92">
        <v>2076.92</v>
      </c>
      <c r="H39" s="67">
        <f t="shared" si="1"/>
        <v>2429.9964</v>
      </c>
      <c r="I39" s="95"/>
    </row>
    <row r="40" s="89" customFormat="1" customHeight="1" spans="2:9">
      <c r="B40" s="89" t="s">
        <v>60</v>
      </c>
      <c r="C40" s="89" t="s">
        <v>78</v>
      </c>
      <c r="D40" s="90" t="s">
        <v>79</v>
      </c>
      <c r="E40" s="43" t="s">
        <v>80</v>
      </c>
      <c r="F40" s="90">
        <v>1500</v>
      </c>
      <c r="G40" s="92">
        <v>32500</v>
      </c>
      <c r="H40" s="67">
        <f t="shared" si="1"/>
        <v>38025</v>
      </c>
      <c r="I40" s="92"/>
    </row>
    <row r="41" s="89" customFormat="1" customHeight="1" spans="2:9">
      <c r="B41" s="89" t="s">
        <v>60</v>
      </c>
      <c r="C41" s="89" t="s">
        <v>25</v>
      </c>
      <c r="D41" s="90" t="s">
        <v>49</v>
      </c>
      <c r="E41" s="43" t="s">
        <v>27</v>
      </c>
      <c r="F41" s="90">
        <v>3200</v>
      </c>
      <c r="G41" s="92">
        <v>88888.89</v>
      </c>
      <c r="H41" s="67">
        <f t="shared" si="1"/>
        <v>104000.0013</v>
      </c>
      <c r="I41" s="92"/>
    </row>
    <row r="42" s="89" customFormat="1" customHeight="1" spans="2:9">
      <c r="B42" s="89" t="s">
        <v>60</v>
      </c>
      <c r="C42" s="89" t="s">
        <v>25</v>
      </c>
      <c r="D42" s="90" t="s">
        <v>49</v>
      </c>
      <c r="E42" s="43" t="s">
        <v>27</v>
      </c>
      <c r="F42" s="90">
        <v>3200</v>
      </c>
      <c r="G42" s="92">
        <v>88888.89</v>
      </c>
      <c r="H42" s="67">
        <f t="shared" si="1"/>
        <v>104000.0013</v>
      </c>
      <c r="I42" s="92"/>
    </row>
    <row r="43" s="89" customFormat="1" customHeight="1" spans="2:9">
      <c r="B43" s="89" t="s">
        <v>60</v>
      </c>
      <c r="C43" s="89" t="s">
        <v>25</v>
      </c>
      <c r="D43" s="90" t="s">
        <v>49</v>
      </c>
      <c r="E43" s="43" t="s">
        <v>27</v>
      </c>
      <c r="F43" s="90">
        <v>3200</v>
      </c>
      <c r="G43" s="92">
        <v>88888.89</v>
      </c>
      <c r="H43" s="67">
        <f t="shared" si="1"/>
        <v>104000.0013</v>
      </c>
      <c r="I43" s="92"/>
    </row>
    <row r="44" s="89" customFormat="1" customHeight="1" spans="2:9">
      <c r="B44" s="89" t="s">
        <v>60</v>
      </c>
      <c r="C44" s="89" t="s">
        <v>17</v>
      </c>
      <c r="D44" s="90" t="s">
        <v>18</v>
      </c>
      <c r="E44" s="43" t="s">
        <v>63</v>
      </c>
      <c r="F44" s="90">
        <v>2400</v>
      </c>
      <c r="G44" s="92">
        <v>38358.97</v>
      </c>
      <c r="H44" s="67">
        <f t="shared" si="1"/>
        <v>44879.9949</v>
      </c>
      <c r="I44" s="95"/>
    </row>
    <row r="45" s="89" customFormat="1" customHeight="1" spans="2:9">
      <c r="B45" s="89" t="s">
        <v>60</v>
      </c>
      <c r="C45" s="89" t="s">
        <v>81</v>
      </c>
      <c r="D45" s="90" t="s">
        <v>82</v>
      </c>
      <c r="E45" s="90" t="s">
        <v>83</v>
      </c>
      <c r="F45" s="90">
        <v>300</v>
      </c>
      <c r="G45" s="92">
        <v>3715.384</v>
      </c>
      <c r="H45" s="67">
        <f t="shared" si="1"/>
        <v>4346.99928</v>
      </c>
      <c r="I45" s="95"/>
    </row>
    <row r="46" s="89" customFormat="1" customHeight="1" spans="2:9">
      <c r="B46" s="89" t="s">
        <v>60</v>
      </c>
      <c r="C46" s="89" t="s">
        <v>84</v>
      </c>
      <c r="D46" s="90" t="s">
        <v>85</v>
      </c>
      <c r="E46" s="90" t="s">
        <v>86</v>
      </c>
      <c r="F46" s="90">
        <v>50</v>
      </c>
      <c r="G46" s="92">
        <v>820.514</v>
      </c>
      <c r="H46" s="67">
        <f t="shared" si="1"/>
        <v>960.00138</v>
      </c>
      <c r="I46" s="95"/>
    </row>
    <row r="47" s="89" customFormat="1" customHeight="1" spans="2:9">
      <c r="B47" s="89" t="s">
        <v>60</v>
      </c>
      <c r="C47" s="89" t="s">
        <v>38</v>
      </c>
      <c r="D47" s="90" t="s">
        <v>87</v>
      </c>
      <c r="E47" s="43" t="s">
        <v>37</v>
      </c>
      <c r="F47" s="90">
        <v>2800</v>
      </c>
      <c r="G47" s="92">
        <v>67606.84</v>
      </c>
      <c r="H47" s="67">
        <f t="shared" si="1"/>
        <v>79100.0028</v>
      </c>
      <c r="I47" s="95"/>
    </row>
    <row r="48" s="89" customFormat="1" customHeight="1" spans="2:9">
      <c r="B48" s="89" t="s">
        <v>60</v>
      </c>
      <c r="C48" s="89" t="s">
        <v>88</v>
      </c>
      <c r="D48" s="90" t="s">
        <v>89</v>
      </c>
      <c r="E48" s="43" t="s">
        <v>90</v>
      </c>
      <c r="F48" s="90">
        <v>600</v>
      </c>
      <c r="G48" s="92">
        <v>7641.03</v>
      </c>
      <c r="H48" s="67">
        <f t="shared" si="1"/>
        <v>8940.0051</v>
      </c>
      <c r="I48" s="95"/>
    </row>
    <row r="49" s="89" customFormat="1" customHeight="1" spans="2:9">
      <c r="B49" s="89" t="s">
        <v>60</v>
      </c>
      <c r="C49" s="89" t="s">
        <v>91</v>
      </c>
      <c r="D49" s="90" t="s">
        <v>48</v>
      </c>
      <c r="E49" s="90" t="s">
        <v>92</v>
      </c>
      <c r="F49" s="90">
        <v>1000</v>
      </c>
      <c r="G49" s="92">
        <v>6880.339</v>
      </c>
      <c r="H49" s="67">
        <f t="shared" si="1"/>
        <v>8049.99663</v>
      </c>
      <c r="I49" s="95"/>
    </row>
    <row r="50" s="89" customFormat="1" customHeight="1" spans="2:9">
      <c r="B50" s="89" t="s">
        <v>60</v>
      </c>
      <c r="C50" s="89" t="s">
        <v>78</v>
      </c>
      <c r="D50" s="90" t="s">
        <v>79</v>
      </c>
      <c r="E50" s="43" t="s">
        <v>80</v>
      </c>
      <c r="F50" s="90">
        <v>600</v>
      </c>
      <c r="G50" s="92">
        <v>13000</v>
      </c>
      <c r="H50" s="67">
        <f t="shared" si="1"/>
        <v>15210</v>
      </c>
      <c r="I50" s="95"/>
    </row>
    <row r="51" s="89" customFormat="1" customHeight="1" spans="2:9">
      <c r="B51" s="89" t="s">
        <v>60</v>
      </c>
      <c r="C51" s="89" t="s">
        <v>50</v>
      </c>
      <c r="D51" s="90" t="s">
        <v>51</v>
      </c>
      <c r="E51" s="90" t="s">
        <v>93</v>
      </c>
      <c r="F51" s="90">
        <v>100</v>
      </c>
      <c r="G51" s="92">
        <v>786.32</v>
      </c>
      <c r="H51" s="67">
        <f t="shared" si="1"/>
        <v>919.9944</v>
      </c>
      <c r="I51" s="95"/>
    </row>
    <row r="52" s="89" customFormat="1" customHeight="1" spans="2:9">
      <c r="B52" s="89" t="s">
        <v>60</v>
      </c>
      <c r="C52" s="89" t="s">
        <v>94</v>
      </c>
      <c r="D52" s="90" t="s">
        <v>95</v>
      </c>
      <c r="E52" s="90" t="s">
        <v>96</v>
      </c>
      <c r="F52" s="90">
        <v>140</v>
      </c>
      <c r="G52" s="92">
        <v>2853.85</v>
      </c>
      <c r="H52" s="67">
        <f t="shared" si="1"/>
        <v>3339.0045</v>
      </c>
      <c r="I52" s="95"/>
    </row>
    <row r="53" s="89" customFormat="1" customHeight="1" spans="2:9">
      <c r="B53" s="89" t="s">
        <v>60</v>
      </c>
      <c r="C53" s="89" t="s">
        <v>97</v>
      </c>
      <c r="D53" s="90" t="s">
        <v>98</v>
      </c>
      <c r="E53" s="43" t="s">
        <v>23</v>
      </c>
      <c r="F53" s="90">
        <v>720</v>
      </c>
      <c r="G53" s="92">
        <v>12553.85</v>
      </c>
      <c r="H53" s="67">
        <f t="shared" si="1"/>
        <v>14688.0045</v>
      </c>
      <c r="I53" s="95"/>
    </row>
    <row r="54" s="89" customFormat="1" customHeight="1" spans="2:9">
      <c r="B54" s="89" t="s">
        <v>60</v>
      </c>
      <c r="C54" s="89" t="s">
        <v>17</v>
      </c>
      <c r="D54" s="90" t="s">
        <v>18</v>
      </c>
      <c r="E54" s="90" t="s">
        <v>19</v>
      </c>
      <c r="F54" s="90">
        <v>1200</v>
      </c>
      <c r="G54" s="92">
        <v>19179.488</v>
      </c>
      <c r="H54" s="67">
        <f t="shared" si="1"/>
        <v>22440.00096</v>
      </c>
      <c r="I54" s="95"/>
    </row>
    <row r="55" s="89" customFormat="1" customHeight="1" spans="2:9">
      <c r="B55" s="89" t="s">
        <v>60</v>
      </c>
      <c r="C55" s="89" t="s">
        <v>38</v>
      </c>
      <c r="D55" s="90" t="s">
        <v>87</v>
      </c>
      <c r="E55" s="43" t="s">
        <v>37</v>
      </c>
      <c r="F55" s="90">
        <v>1600</v>
      </c>
      <c r="G55" s="92">
        <v>38632.479</v>
      </c>
      <c r="H55" s="67">
        <f t="shared" si="1"/>
        <v>45200.00043</v>
      </c>
      <c r="I55" s="95"/>
    </row>
    <row r="56" s="89" customFormat="1" customHeight="1" spans="2:9">
      <c r="B56" s="89" t="s">
        <v>60</v>
      </c>
      <c r="C56" s="89" t="s">
        <v>99</v>
      </c>
      <c r="D56" s="90" t="s">
        <v>100</v>
      </c>
      <c r="E56" s="90" t="s">
        <v>101</v>
      </c>
      <c r="F56" s="90">
        <v>720</v>
      </c>
      <c r="G56" s="92">
        <v>6461.54</v>
      </c>
      <c r="H56" s="67">
        <f t="shared" si="1"/>
        <v>7560.0018</v>
      </c>
      <c r="I56" s="95"/>
    </row>
    <row r="57" s="89" customFormat="1" customHeight="1" spans="2:9">
      <c r="B57" s="89" t="s">
        <v>60</v>
      </c>
      <c r="C57" s="89" t="s">
        <v>11</v>
      </c>
      <c r="D57" s="90" t="s">
        <v>12</v>
      </c>
      <c r="E57" s="90" t="s">
        <v>13</v>
      </c>
      <c r="F57" s="90">
        <v>800</v>
      </c>
      <c r="G57" s="92">
        <v>6324.79</v>
      </c>
      <c r="H57" s="67">
        <f t="shared" si="1"/>
        <v>7400.0043</v>
      </c>
      <c r="I57" s="95"/>
    </row>
    <row r="58" s="89" customFormat="1" customHeight="1" spans="2:9">
      <c r="B58" s="89" t="s">
        <v>60</v>
      </c>
      <c r="C58" s="89" t="s">
        <v>102</v>
      </c>
      <c r="D58" s="90" t="s">
        <v>103</v>
      </c>
      <c r="E58" s="90" t="s">
        <v>104</v>
      </c>
      <c r="F58" s="90">
        <v>6600</v>
      </c>
      <c r="G58" s="92">
        <v>72487.177</v>
      </c>
      <c r="H58" s="67">
        <f t="shared" si="1"/>
        <v>84809.99709</v>
      </c>
      <c r="I58" s="95"/>
    </row>
    <row r="59" s="89" customFormat="1" customHeight="1" spans="2:9">
      <c r="B59" s="89" t="s">
        <v>105</v>
      </c>
      <c r="C59" s="99" t="s">
        <v>106</v>
      </c>
      <c r="D59" s="90" t="s">
        <v>107</v>
      </c>
      <c r="E59" s="90" t="s">
        <v>108</v>
      </c>
      <c r="F59" s="90">
        <v>100</v>
      </c>
      <c r="G59" s="92">
        <v>2041.025</v>
      </c>
      <c r="H59" s="67">
        <f t="shared" si="1"/>
        <v>2387.99925</v>
      </c>
      <c r="I59" s="95"/>
    </row>
    <row r="60" s="89" customFormat="1" customHeight="1" spans="2:9">
      <c r="B60" s="89" t="s">
        <v>105</v>
      </c>
      <c r="C60" s="42" t="s">
        <v>109</v>
      </c>
      <c r="D60" s="90" t="s">
        <v>110</v>
      </c>
      <c r="E60" s="43" t="s">
        <v>111</v>
      </c>
      <c r="F60" s="90">
        <v>3000</v>
      </c>
      <c r="G60" s="92">
        <v>12692.3076923</v>
      </c>
      <c r="H60" s="67">
        <f t="shared" si="1"/>
        <v>14849.999999991</v>
      </c>
      <c r="I60" s="95"/>
    </row>
    <row r="61" s="89" customFormat="1" customHeight="1" spans="2:9">
      <c r="B61" s="89" t="s">
        <v>105</v>
      </c>
      <c r="C61" s="89" t="s">
        <v>112</v>
      </c>
      <c r="D61" s="90" t="s">
        <v>113</v>
      </c>
      <c r="E61" s="43" t="s">
        <v>63</v>
      </c>
      <c r="F61" s="90">
        <v>50</v>
      </c>
      <c r="G61" s="92">
        <v>527.77777</v>
      </c>
      <c r="H61" s="67">
        <f t="shared" si="1"/>
        <v>617.4999909</v>
      </c>
      <c r="I61" s="95"/>
    </row>
    <row r="62" s="89" customFormat="1" customHeight="1" spans="2:9">
      <c r="B62" s="89" t="s">
        <v>105</v>
      </c>
      <c r="C62" s="89" t="s">
        <v>114</v>
      </c>
      <c r="D62" s="90" t="s">
        <v>115</v>
      </c>
      <c r="E62" s="90" t="s">
        <v>116</v>
      </c>
      <c r="F62" s="90">
        <v>100</v>
      </c>
      <c r="G62" s="92">
        <v>475.2136752</v>
      </c>
      <c r="H62" s="67">
        <f t="shared" si="1"/>
        <v>555.999999984</v>
      </c>
      <c r="I62" s="95"/>
    </row>
    <row r="63" s="89" customFormat="1" customHeight="1" spans="2:9">
      <c r="B63" s="89" t="s">
        <v>105</v>
      </c>
      <c r="C63" s="89" t="s">
        <v>117</v>
      </c>
      <c r="D63" s="90" t="s">
        <v>118</v>
      </c>
      <c r="E63" s="43" t="s">
        <v>63</v>
      </c>
      <c r="F63" s="90">
        <v>60</v>
      </c>
      <c r="G63" s="92">
        <v>1624.1025641</v>
      </c>
      <c r="H63" s="67">
        <f t="shared" si="1"/>
        <v>1900.199999997</v>
      </c>
      <c r="I63" s="95"/>
    </row>
    <row r="64" s="89" customFormat="1" customHeight="1" spans="2:9">
      <c r="B64" s="89" t="s">
        <v>105</v>
      </c>
      <c r="C64" s="89" t="s">
        <v>117</v>
      </c>
      <c r="D64" s="90" t="s">
        <v>118</v>
      </c>
      <c r="E64" s="43" t="s">
        <v>63</v>
      </c>
      <c r="F64" s="90">
        <v>30</v>
      </c>
      <c r="G64" s="92">
        <v>812.05128205</v>
      </c>
      <c r="H64" s="67">
        <f t="shared" si="1"/>
        <v>950.0999999985</v>
      </c>
      <c r="I64" s="95"/>
    </row>
    <row r="65" s="89" customFormat="1" customHeight="1" spans="2:9">
      <c r="B65" s="89" t="s">
        <v>105</v>
      </c>
      <c r="C65" s="89" t="s">
        <v>38</v>
      </c>
      <c r="D65" s="90" t="s">
        <v>87</v>
      </c>
      <c r="E65" s="43" t="s">
        <v>37</v>
      </c>
      <c r="F65" s="90">
        <v>400</v>
      </c>
      <c r="G65" s="92">
        <v>9668.37606837</v>
      </c>
      <c r="H65" s="67">
        <f t="shared" si="1"/>
        <v>11311.9999999929</v>
      </c>
      <c r="I65" s="95"/>
    </row>
    <row r="66" s="89" customFormat="1" customHeight="1" spans="2:9">
      <c r="B66" s="89" t="s">
        <v>105</v>
      </c>
      <c r="C66" s="89" t="s">
        <v>119</v>
      </c>
      <c r="D66" s="90" t="s">
        <v>120</v>
      </c>
      <c r="E66" s="90" t="s">
        <v>121</v>
      </c>
      <c r="F66" s="90">
        <v>100</v>
      </c>
      <c r="G66" s="92">
        <v>1487.179487</v>
      </c>
      <c r="H66" s="67">
        <f t="shared" si="1"/>
        <v>1739.99999979</v>
      </c>
      <c r="I66" s="95"/>
    </row>
    <row r="67" s="89" customFormat="1" customHeight="1" spans="2:9">
      <c r="B67" s="89" t="s">
        <v>105</v>
      </c>
      <c r="C67" s="42" t="s">
        <v>122</v>
      </c>
      <c r="D67" s="90" t="s">
        <v>123</v>
      </c>
      <c r="E67" s="90" t="s">
        <v>124</v>
      </c>
      <c r="F67" s="90">
        <v>1000</v>
      </c>
      <c r="G67" s="92">
        <v>14358.9743589</v>
      </c>
      <c r="H67" s="67">
        <f t="shared" ref="H67:H98" si="2">G67*1.17</f>
        <v>16799.999999913</v>
      </c>
      <c r="I67" s="95"/>
    </row>
    <row r="68" s="89" customFormat="1" customHeight="1" spans="2:9">
      <c r="B68" s="89" t="s">
        <v>105</v>
      </c>
      <c r="C68" s="89" t="s">
        <v>125</v>
      </c>
      <c r="D68" s="90" t="s">
        <v>126</v>
      </c>
      <c r="E68" s="90" t="s">
        <v>127</v>
      </c>
      <c r="F68" s="90">
        <v>50</v>
      </c>
      <c r="G68" s="92">
        <v>1226.49572649</v>
      </c>
      <c r="H68" s="67">
        <f t="shared" si="2"/>
        <v>1434.9999999933</v>
      </c>
      <c r="I68" s="95"/>
    </row>
    <row r="69" s="89" customFormat="1" customHeight="1" spans="2:9">
      <c r="B69" s="89" t="s">
        <v>105</v>
      </c>
      <c r="C69" s="89" t="s">
        <v>128</v>
      </c>
      <c r="D69" s="90" t="s">
        <v>129</v>
      </c>
      <c r="E69" s="90" t="s">
        <v>130</v>
      </c>
      <c r="F69" s="90">
        <v>200</v>
      </c>
      <c r="G69" s="92">
        <v>1528.2051282</v>
      </c>
      <c r="H69" s="67">
        <f t="shared" si="2"/>
        <v>1787.999999994</v>
      </c>
      <c r="I69" s="95"/>
    </row>
    <row r="70" s="89" customFormat="1" customHeight="1" spans="2:9">
      <c r="B70" s="89" t="s">
        <v>105</v>
      </c>
      <c r="C70" s="89" t="s">
        <v>131</v>
      </c>
      <c r="D70" s="90" t="s">
        <v>132</v>
      </c>
      <c r="E70" s="90" t="s">
        <v>133</v>
      </c>
      <c r="F70" s="90">
        <v>50</v>
      </c>
      <c r="G70" s="92">
        <v>557.264957264</v>
      </c>
      <c r="H70" s="67">
        <f t="shared" si="2"/>
        <v>651.99999999888</v>
      </c>
      <c r="I70" s="95"/>
    </row>
    <row r="71" s="89" customFormat="1" customHeight="1" spans="2:9">
      <c r="B71" s="89" t="s">
        <v>105</v>
      </c>
      <c r="C71" s="99" t="s">
        <v>134</v>
      </c>
      <c r="D71" s="90" t="s">
        <v>135</v>
      </c>
      <c r="E71" s="90" t="s">
        <v>136</v>
      </c>
      <c r="F71" s="90">
        <v>600</v>
      </c>
      <c r="G71" s="92">
        <v>7179.48717948</v>
      </c>
      <c r="H71" s="67">
        <f t="shared" si="2"/>
        <v>8399.9999999916</v>
      </c>
      <c r="I71" s="95"/>
    </row>
    <row r="72" s="89" customFormat="1" customHeight="1" spans="2:9">
      <c r="B72" s="89" t="s">
        <v>105</v>
      </c>
      <c r="C72" s="99" t="s">
        <v>137</v>
      </c>
      <c r="D72" s="90" t="s">
        <v>138</v>
      </c>
      <c r="E72" s="90" t="s">
        <v>139</v>
      </c>
      <c r="F72" s="90">
        <v>40</v>
      </c>
      <c r="G72" s="92">
        <v>5024.27350427</v>
      </c>
      <c r="H72" s="67">
        <f t="shared" si="2"/>
        <v>5878.3999999959</v>
      </c>
      <c r="I72" s="95"/>
    </row>
    <row r="73" s="89" customFormat="1" customHeight="1" spans="2:9">
      <c r="B73" s="89" t="s">
        <v>105</v>
      </c>
      <c r="C73" s="89" t="s">
        <v>125</v>
      </c>
      <c r="D73" s="90" t="s">
        <v>126</v>
      </c>
      <c r="E73" s="90" t="s">
        <v>127</v>
      </c>
      <c r="F73" s="90">
        <v>50</v>
      </c>
      <c r="G73" s="92">
        <v>1226.49572649</v>
      </c>
      <c r="H73" s="67">
        <f t="shared" si="2"/>
        <v>1434.9999999933</v>
      </c>
      <c r="I73" s="95"/>
    </row>
    <row r="74" s="89" customFormat="1" customHeight="1" spans="2:9">
      <c r="B74" s="89" t="s">
        <v>105</v>
      </c>
      <c r="C74" s="42" t="s">
        <v>122</v>
      </c>
      <c r="D74" s="90" t="s">
        <v>123</v>
      </c>
      <c r="E74" s="90" t="s">
        <v>139</v>
      </c>
      <c r="F74" s="90">
        <v>1000</v>
      </c>
      <c r="G74" s="92">
        <v>14358.9743589</v>
      </c>
      <c r="H74" s="67">
        <f t="shared" si="2"/>
        <v>16799.999999913</v>
      </c>
      <c r="I74" s="95"/>
    </row>
    <row r="75" s="89" customFormat="1" customHeight="1" spans="2:9">
      <c r="B75" s="89" t="s">
        <v>105</v>
      </c>
      <c r="C75" s="89" t="s">
        <v>140</v>
      </c>
      <c r="D75" s="43" t="s">
        <v>141</v>
      </c>
      <c r="E75" s="43" t="s">
        <v>142</v>
      </c>
      <c r="F75" s="90">
        <v>40</v>
      </c>
      <c r="G75" s="92">
        <v>794.871794871</v>
      </c>
      <c r="H75" s="67">
        <f t="shared" si="2"/>
        <v>929.99999999907</v>
      </c>
      <c r="I75" s="95"/>
    </row>
    <row r="76" s="89" customFormat="1" customHeight="1" spans="2:9">
      <c r="B76" s="89" t="s">
        <v>105</v>
      </c>
      <c r="C76" s="89" t="s">
        <v>78</v>
      </c>
      <c r="D76" s="90" t="s">
        <v>79</v>
      </c>
      <c r="E76" s="43" t="s">
        <v>80</v>
      </c>
      <c r="F76" s="90">
        <v>450</v>
      </c>
      <c r="G76" s="92">
        <v>9765.38461538</v>
      </c>
      <c r="H76" s="67">
        <f t="shared" si="2"/>
        <v>11425.4999999946</v>
      </c>
      <c r="I76" s="95"/>
    </row>
    <row r="77" s="89" customFormat="1" customHeight="1" spans="2:9">
      <c r="B77" s="89" t="s">
        <v>105</v>
      </c>
      <c r="C77" s="89" t="s">
        <v>143</v>
      </c>
      <c r="D77" s="90" t="s">
        <v>144</v>
      </c>
      <c r="E77" s="90" t="s">
        <v>145</v>
      </c>
      <c r="F77" s="90">
        <v>400</v>
      </c>
      <c r="G77" s="92">
        <v>16410.2564102</v>
      </c>
      <c r="H77" s="67">
        <f t="shared" si="2"/>
        <v>19199.999999934</v>
      </c>
      <c r="I77" s="95"/>
    </row>
    <row r="78" s="89" customFormat="1" customHeight="1" spans="2:9">
      <c r="B78" s="89" t="s">
        <v>105</v>
      </c>
      <c r="C78" s="89" t="s">
        <v>146</v>
      </c>
      <c r="D78" s="90" t="s">
        <v>147</v>
      </c>
      <c r="E78" s="90" t="s">
        <v>148</v>
      </c>
      <c r="F78" s="90">
        <v>1000</v>
      </c>
      <c r="G78" s="92">
        <v>19547.008547</v>
      </c>
      <c r="H78" s="67">
        <f t="shared" si="2"/>
        <v>22869.99999999</v>
      </c>
      <c r="I78" s="95"/>
    </row>
    <row r="79" s="89" customFormat="1" customHeight="1" spans="2:9">
      <c r="B79" s="89" t="s">
        <v>105</v>
      </c>
      <c r="C79" s="89" t="s">
        <v>149</v>
      </c>
      <c r="D79" s="90" t="s">
        <v>123</v>
      </c>
      <c r="E79" s="90" t="s">
        <v>150</v>
      </c>
      <c r="F79" s="90">
        <v>400</v>
      </c>
      <c r="G79" s="92">
        <v>2461.53846153</v>
      </c>
      <c r="H79" s="67">
        <f t="shared" si="2"/>
        <v>2879.9999999901</v>
      </c>
      <c r="I79" s="95"/>
    </row>
    <row r="80" s="89" customFormat="1" customHeight="1" spans="2:9">
      <c r="B80" s="89" t="s">
        <v>105</v>
      </c>
      <c r="C80" s="99" t="s">
        <v>151</v>
      </c>
      <c r="D80" s="90" t="s">
        <v>152</v>
      </c>
      <c r="E80" s="90" t="s">
        <v>153</v>
      </c>
      <c r="F80" s="90">
        <v>100</v>
      </c>
      <c r="G80" s="92">
        <v>3142.73504273</v>
      </c>
      <c r="H80" s="67">
        <f t="shared" si="2"/>
        <v>3676.9999999941</v>
      </c>
      <c r="I80" s="95"/>
    </row>
    <row r="81" s="89" customFormat="1" customHeight="1" spans="2:9">
      <c r="B81" s="89" t="s">
        <v>154</v>
      </c>
      <c r="C81" s="89" t="s">
        <v>155</v>
      </c>
      <c r="D81" s="90" t="s">
        <v>156</v>
      </c>
      <c r="E81" s="90" t="s">
        <v>157</v>
      </c>
      <c r="F81" s="90">
        <v>360</v>
      </c>
      <c r="G81" s="92">
        <v>4981.54</v>
      </c>
      <c r="H81" s="67">
        <f t="shared" si="2"/>
        <v>5828.4018</v>
      </c>
      <c r="I81" s="92"/>
    </row>
    <row r="82" s="89" customFormat="1" customHeight="1" spans="2:9">
      <c r="B82" s="89" t="s">
        <v>158</v>
      </c>
      <c r="C82" s="89" t="s">
        <v>54</v>
      </c>
      <c r="D82" s="90" t="s">
        <v>55</v>
      </c>
      <c r="E82" s="90" t="s">
        <v>56</v>
      </c>
      <c r="F82" s="90">
        <v>600</v>
      </c>
      <c r="G82" s="92">
        <v>8302.56</v>
      </c>
      <c r="H82" s="67">
        <f t="shared" si="2"/>
        <v>9713.9952</v>
      </c>
      <c r="I82" s="95"/>
    </row>
    <row r="83" s="89" customFormat="1" customHeight="1" spans="2:9">
      <c r="B83" s="89" t="s">
        <v>158</v>
      </c>
      <c r="C83" s="89" t="s">
        <v>159</v>
      </c>
      <c r="D83" s="90" t="s">
        <v>160</v>
      </c>
      <c r="E83" s="43" t="s">
        <v>37</v>
      </c>
      <c r="F83" s="90">
        <v>400</v>
      </c>
      <c r="G83" s="92">
        <v>10738.46</v>
      </c>
      <c r="H83" s="67">
        <f t="shared" si="2"/>
        <v>12563.9982</v>
      </c>
      <c r="I83" s="95"/>
    </row>
    <row r="84" s="89" customFormat="1" customHeight="1" spans="2:9">
      <c r="B84" s="89" t="s">
        <v>158</v>
      </c>
      <c r="C84" s="89" t="s">
        <v>25</v>
      </c>
      <c r="D84" s="90" t="s">
        <v>26</v>
      </c>
      <c r="E84" s="43" t="s">
        <v>27</v>
      </c>
      <c r="F84" s="90">
        <v>1200</v>
      </c>
      <c r="G84" s="92">
        <v>46441.03</v>
      </c>
      <c r="H84" s="67">
        <f t="shared" si="2"/>
        <v>54336.0051</v>
      </c>
      <c r="I84" s="95"/>
    </row>
    <row r="85" s="89" customFormat="1" customHeight="1" spans="2:9">
      <c r="B85" s="89" t="s">
        <v>158</v>
      </c>
      <c r="C85" s="89" t="s">
        <v>25</v>
      </c>
      <c r="D85" s="90" t="s">
        <v>49</v>
      </c>
      <c r="E85" s="43" t="s">
        <v>27</v>
      </c>
      <c r="F85" s="90">
        <v>1600</v>
      </c>
      <c r="G85" s="92">
        <v>43158.97</v>
      </c>
      <c r="H85" s="67">
        <f t="shared" si="2"/>
        <v>50495.9949</v>
      </c>
      <c r="I85" s="95"/>
    </row>
    <row r="86" s="89" customFormat="1" customHeight="1" spans="2:9">
      <c r="B86" s="89" t="s">
        <v>158</v>
      </c>
      <c r="C86" s="89" t="s">
        <v>54</v>
      </c>
      <c r="D86" s="90" t="s">
        <v>55</v>
      </c>
      <c r="E86" s="90" t="s">
        <v>56</v>
      </c>
      <c r="F86" s="90">
        <v>600</v>
      </c>
      <c r="G86" s="92">
        <v>8302.564</v>
      </c>
      <c r="H86" s="67">
        <f t="shared" si="2"/>
        <v>9713.99988</v>
      </c>
      <c r="I86" s="95"/>
    </row>
    <row r="87" s="89" customFormat="1" customHeight="1" spans="2:9">
      <c r="B87" s="89" t="s">
        <v>158</v>
      </c>
      <c r="C87" s="89" t="s">
        <v>159</v>
      </c>
      <c r="D87" s="90" t="s">
        <v>160</v>
      </c>
      <c r="E87" s="43" t="s">
        <v>37</v>
      </c>
      <c r="F87" s="90">
        <v>800</v>
      </c>
      <c r="G87" s="92">
        <v>21476.924</v>
      </c>
      <c r="H87" s="67">
        <f t="shared" si="2"/>
        <v>25128.00108</v>
      </c>
      <c r="I87" s="95"/>
    </row>
    <row r="88" s="89" customFormat="1" customHeight="1" spans="2:9">
      <c r="B88" s="89" t="s">
        <v>161</v>
      </c>
      <c r="C88" s="89" t="s">
        <v>162</v>
      </c>
      <c r="D88" s="90" t="s">
        <v>163</v>
      </c>
      <c r="E88" s="90" t="s">
        <v>164</v>
      </c>
      <c r="F88" s="90">
        <v>1000</v>
      </c>
      <c r="G88" s="92">
        <v>36205.128205</v>
      </c>
      <c r="H88" s="67">
        <f t="shared" si="2"/>
        <v>42359.99999985</v>
      </c>
      <c r="I88" s="95"/>
    </row>
    <row r="89" s="89" customFormat="1" customHeight="1" spans="2:9">
      <c r="B89" s="89" t="s">
        <v>161</v>
      </c>
      <c r="C89" s="89" t="s">
        <v>57</v>
      </c>
      <c r="D89" s="90" t="s">
        <v>58</v>
      </c>
      <c r="E89" s="90" t="s">
        <v>59</v>
      </c>
      <c r="F89" s="90">
        <v>1000</v>
      </c>
      <c r="G89" s="92">
        <v>31410.25641</v>
      </c>
      <c r="H89" s="67">
        <f t="shared" si="2"/>
        <v>36749.9999997</v>
      </c>
      <c r="I89" s="95"/>
    </row>
    <row r="90" s="89" customFormat="1" customHeight="1" spans="2:9">
      <c r="B90" s="89" t="s">
        <v>161</v>
      </c>
      <c r="C90" s="89" t="s">
        <v>165</v>
      </c>
      <c r="D90" s="90" t="s">
        <v>166</v>
      </c>
      <c r="E90" s="90" t="s">
        <v>167</v>
      </c>
      <c r="F90" s="90">
        <v>1000</v>
      </c>
      <c r="G90" s="92">
        <v>18034.188034</v>
      </c>
      <c r="H90" s="67">
        <f t="shared" si="2"/>
        <v>21099.99999978</v>
      </c>
      <c r="I90" s="95"/>
    </row>
    <row r="91" s="89" customFormat="1" customHeight="1" spans="2:9">
      <c r="B91" s="89" t="s">
        <v>161</v>
      </c>
      <c r="C91" s="89" t="s">
        <v>57</v>
      </c>
      <c r="D91" s="90" t="s">
        <v>58</v>
      </c>
      <c r="E91" s="90" t="s">
        <v>59</v>
      </c>
      <c r="F91" s="90">
        <v>1000</v>
      </c>
      <c r="G91" s="92">
        <v>31410.25641</v>
      </c>
      <c r="H91" s="67">
        <f t="shared" si="2"/>
        <v>36749.9999997</v>
      </c>
      <c r="I91" s="95"/>
    </row>
    <row r="92" s="89" customFormat="1" customHeight="1" spans="2:9">
      <c r="B92" s="89" t="s">
        <v>161</v>
      </c>
      <c r="C92" s="89" t="s">
        <v>54</v>
      </c>
      <c r="D92" s="90" t="s">
        <v>55</v>
      </c>
      <c r="E92" s="90" t="s">
        <v>56</v>
      </c>
      <c r="F92" s="90">
        <v>3000</v>
      </c>
      <c r="G92" s="92">
        <v>41923.08</v>
      </c>
      <c r="H92" s="67">
        <f t="shared" si="2"/>
        <v>49050.0036</v>
      </c>
      <c r="I92" s="95"/>
    </row>
    <row r="93" s="89" customFormat="1" customHeight="1" spans="2:9">
      <c r="B93" s="89" t="s">
        <v>161</v>
      </c>
      <c r="C93" s="89" t="s">
        <v>17</v>
      </c>
      <c r="D93" s="90" t="s">
        <v>18</v>
      </c>
      <c r="E93" s="90" t="s">
        <v>19</v>
      </c>
      <c r="F93" s="90">
        <v>800</v>
      </c>
      <c r="G93" s="92">
        <v>12786.32</v>
      </c>
      <c r="H93" s="67">
        <f t="shared" si="2"/>
        <v>14959.9944</v>
      </c>
      <c r="I93" s="95"/>
    </row>
    <row r="94" s="89" customFormat="1" customHeight="1" spans="2:9">
      <c r="B94" s="89" t="s">
        <v>168</v>
      </c>
      <c r="C94" s="89" t="s">
        <v>169</v>
      </c>
      <c r="D94" s="90" t="s">
        <v>170</v>
      </c>
      <c r="E94" s="90" t="s">
        <v>171</v>
      </c>
      <c r="F94" s="90">
        <v>600</v>
      </c>
      <c r="G94" s="92">
        <v>21025.64</v>
      </c>
      <c r="H94" s="67">
        <f t="shared" si="2"/>
        <v>24599.9988</v>
      </c>
      <c r="I94" s="92"/>
    </row>
    <row r="95" s="89" customFormat="1" customHeight="1" spans="2:9">
      <c r="B95" s="89" t="s">
        <v>168</v>
      </c>
      <c r="C95" s="89" t="s">
        <v>172</v>
      </c>
      <c r="D95" s="90" t="s">
        <v>173</v>
      </c>
      <c r="E95" s="90" t="s">
        <v>174</v>
      </c>
      <c r="F95" s="90">
        <v>1200</v>
      </c>
      <c r="G95" s="92">
        <v>15589.74</v>
      </c>
      <c r="H95" s="67">
        <f t="shared" si="2"/>
        <v>18239.9958</v>
      </c>
      <c r="I95" s="92"/>
    </row>
    <row r="96" s="89" customFormat="1" customHeight="1" spans="2:9">
      <c r="B96" s="89" t="s">
        <v>168</v>
      </c>
      <c r="C96" s="89" t="s">
        <v>159</v>
      </c>
      <c r="D96" s="90" t="s">
        <v>160</v>
      </c>
      <c r="E96" s="43" t="s">
        <v>37</v>
      </c>
      <c r="F96" s="90">
        <v>2000</v>
      </c>
      <c r="G96" s="92">
        <v>52136.75</v>
      </c>
      <c r="H96" s="67">
        <f t="shared" si="2"/>
        <v>60999.9975</v>
      </c>
      <c r="I96" s="92"/>
    </row>
    <row r="97" s="89" customFormat="1" customHeight="1" spans="2:9">
      <c r="B97" s="89" t="s">
        <v>175</v>
      </c>
      <c r="C97" s="89" t="s">
        <v>17</v>
      </c>
      <c r="D97" s="90" t="s">
        <v>18</v>
      </c>
      <c r="E97" s="90" t="s">
        <v>19</v>
      </c>
      <c r="F97" s="90">
        <v>2400</v>
      </c>
      <c r="G97" s="92">
        <v>38153.85</v>
      </c>
      <c r="H97" s="67">
        <f t="shared" si="2"/>
        <v>44640.0045</v>
      </c>
      <c r="I97" s="92"/>
    </row>
    <row r="98" s="89" customFormat="1" customHeight="1" spans="2:9">
      <c r="B98" s="89" t="s">
        <v>175</v>
      </c>
      <c r="C98" s="89" t="s">
        <v>17</v>
      </c>
      <c r="D98" s="90" t="s">
        <v>18</v>
      </c>
      <c r="E98" s="90" t="s">
        <v>19</v>
      </c>
      <c r="F98" s="90">
        <v>1600</v>
      </c>
      <c r="G98" s="92">
        <v>25435.9</v>
      </c>
      <c r="H98" s="67">
        <f t="shared" si="2"/>
        <v>29760.003</v>
      </c>
      <c r="I98" s="92"/>
    </row>
    <row r="99" s="89" customFormat="1" customHeight="1" spans="2:9">
      <c r="B99" s="89" t="s">
        <v>176</v>
      </c>
      <c r="C99" s="89" t="s">
        <v>169</v>
      </c>
      <c r="D99" s="90" t="s">
        <v>177</v>
      </c>
      <c r="E99" s="90" t="s">
        <v>178</v>
      </c>
      <c r="F99" s="90">
        <v>600</v>
      </c>
      <c r="G99" s="92">
        <v>12810.26</v>
      </c>
      <c r="H99" s="67">
        <f t="shared" ref="H99:H130" si="3">G99*1.17</f>
        <v>14988.0042</v>
      </c>
      <c r="I99" s="92"/>
    </row>
    <row r="100" s="89" customFormat="1" customHeight="1" spans="2:9">
      <c r="B100" s="89" t="s">
        <v>176</v>
      </c>
      <c r="C100" s="89" t="s">
        <v>179</v>
      </c>
      <c r="D100" s="90" t="s">
        <v>180</v>
      </c>
      <c r="E100" s="90" t="s">
        <v>181</v>
      </c>
      <c r="F100" s="90">
        <v>800</v>
      </c>
      <c r="G100" s="92">
        <v>25982.91</v>
      </c>
      <c r="H100" s="67">
        <f t="shared" si="3"/>
        <v>30400.0047</v>
      </c>
      <c r="I100" s="95"/>
    </row>
    <row r="101" s="89" customFormat="1" customHeight="1" spans="2:9">
      <c r="B101" s="89" t="s">
        <v>176</v>
      </c>
      <c r="C101" s="89" t="s">
        <v>182</v>
      </c>
      <c r="D101" s="90" t="s">
        <v>183</v>
      </c>
      <c r="E101" s="90" t="s">
        <v>184</v>
      </c>
      <c r="F101" s="90">
        <v>800</v>
      </c>
      <c r="G101" s="92">
        <v>14208.545</v>
      </c>
      <c r="H101" s="67">
        <f t="shared" si="3"/>
        <v>16623.99765</v>
      </c>
      <c r="I101" s="95"/>
    </row>
    <row r="102" s="89" customFormat="1" customHeight="1" spans="2:9">
      <c r="B102" s="89" t="s">
        <v>185</v>
      </c>
      <c r="C102" s="89" t="s">
        <v>186</v>
      </c>
      <c r="D102" s="90" t="s">
        <v>187</v>
      </c>
      <c r="E102" s="90" t="s">
        <v>188</v>
      </c>
      <c r="F102" s="90">
        <v>400</v>
      </c>
      <c r="G102" s="92">
        <v>9675.21</v>
      </c>
      <c r="H102" s="67">
        <f t="shared" si="3"/>
        <v>11319.9957</v>
      </c>
      <c r="I102" s="92"/>
    </row>
    <row r="103" s="89" customFormat="1" customHeight="1" spans="2:9">
      <c r="B103" s="89" t="s">
        <v>189</v>
      </c>
      <c r="C103" s="89" t="s">
        <v>190</v>
      </c>
      <c r="D103" s="90" t="s">
        <v>191</v>
      </c>
      <c r="E103" s="90" t="s">
        <v>192</v>
      </c>
      <c r="F103" s="90">
        <v>600</v>
      </c>
      <c r="G103" s="92">
        <v>12820.51</v>
      </c>
      <c r="H103" s="67">
        <f t="shared" si="3"/>
        <v>14999.9967</v>
      </c>
      <c r="I103" s="92"/>
    </row>
    <row r="104" s="89" customFormat="1" customHeight="1" spans="2:9">
      <c r="B104" s="89" t="s">
        <v>193</v>
      </c>
      <c r="C104" s="89" t="s">
        <v>190</v>
      </c>
      <c r="D104" s="90" t="s">
        <v>191</v>
      </c>
      <c r="E104" s="90" t="s">
        <v>192</v>
      </c>
      <c r="F104" s="90">
        <v>400</v>
      </c>
      <c r="G104" s="92">
        <v>9914.53</v>
      </c>
      <c r="H104" s="67">
        <f t="shared" si="3"/>
        <v>11600.0001</v>
      </c>
      <c r="I104" s="95"/>
    </row>
    <row r="105" s="89" customFormat="1" customHeight="1" spans="2:9">
      <c r="B105" s="89" t="s">
        <v>193</v>
      </c>
      <c r="C105" s="89" t="s">
        <v>194</v>
      </c>
      <c r="D105" s="90" t="s">
        <v>195</v>
      </c>
      <c r="E105" s="90" t="s">
        <v>181</v>
      </c>
      <c r="F105" s="90">
        <v>200</v>
      </c>
      <c r="G105" s="92">
        <v>1914.53</v>
      </c>
      <c r="H105" s="67">
        <f t="shared" si="3"/>
        <v>2240.0001</v>
      </c>
      <c r="I105" s="95"/>
    </row>
    <row r="106" s="89" customFormat="1" customHeight="1" spans="2:9">
      <c r="B106" s="89" t="s">
        <v>193</v>
      </c>
      <c r="C106" s="89" t="s">
        <v>196</v>
      </c>
      <c r="D106" s="90" t="s">
        <v>197</v>
      </c>
      <c r="E106" s="43" t="s">
        <v>198</v>
      </c>
      <c r="F106" s="90">
        <v>48</v>
      </c>
      <c r="G106" s="92">
        <v>2756.92</v>
      </c>
      <c r="H106" s="67">
        <f t="shared" si="3"/>
        <v>3225.5964</v>
      </c>
      <c r="I106" s="95"/>
    </row>
    <row r="107" s="89" customFormat="1" customHeight="1" spans="2:9">
      <c r="B107" s="89" t="s">
        <v>193</v>
      </c>
      <c r="C107" s="89" t="s">
        <v>199</v>
      </c>
      <c r="D107" s="90" t="s">
        <v>200</v>
      </c>
      <c r="E107" s="90" t="s">
        <v>181</v>
      </c>
      <c r="F107" s="90">
        <v>200</v>
      </c>
      <c r="G107" s="92">
        <v>1914.534</v>
      </c>
      <c r="H107" s="67">
        <f t="shared" si="3"/>
        <v>2240.00478</v>
      </c>
      <c r="I107" s="95"/>
    </row>
    <row r="108" s="89" customFormat="1" customHeight="1" spans="2:9">
      <c r="B108" s="89" t="s">
        <v>193</v>
      </c>
      <c r="C108" s="89" t="s">
        <v>201</v>
      </c>
      <c r="D108" s="90" t="s">
        <v>202</v>
      </c>
      <c r="E108" s="90" t="s">
        <v>203</v>
      </c>
      <c r="F108" s="90">
        <v>1800</v>
      </c>
      <c r="G108" s="92">
        <v>44615.384</v>
      </c>
      <c r="H108" s="67">
        <f t="shared" si="3"/>
        <v>52199.99928</v>
      </c>
      <c r="I108" s="95"/>
    </row>
    <row r="109" s="89" customFormat="1" customHeight="1" spans="2:9">
      <c r="B109" s="89" t="s">
        <v>193</v>
      </c>
      <c r="C109" s="89" t="s">
        <v>204</v>
      </c>
      <c r="D109" s="90" t="s">
        <v>205</v>
      </c>
      <c r="E109" s="90" t="s">
        <v>181</v>
      </c>
      <c r="F109" s="90">
        <v>200</v>
      </c>
      <c r="G109" s="92">
        <v>2735.04</v>
      </c>
      <c r="H109" s="67">
        <f t="shared" si="3"/>
        <v>3199.9968</v>
      </c>
      <c r="I109" s="95"/>
    </row>
    <row r="110" s="89" customFormat="1" customHeight="1" spans="2:9">
      <c r="B110" s="89" t="s">
        <v>193</v>
      </c>
      <c r="C110" s="89" t="s">
        <v>204</v>
      </c>
      <c r="D110" s="90" t="s">
        <v>205</v>
      </c>
      <c r="E110" s="90" t="s">
        <v>181</v>
      </c>
      <c r="F110" s="90">
        <v>200</v>
      </c>
      <c r="G110" s="92">
        <v>2735.04</v>
      </c>
      <c r="H110" s="67">
        <f t="shared" si="3"/>
        <v>3199.9968</v>
      </c>
      <c r="I110" s="92"/>
    </row>
    <row r="111" s="89" customFormat="1" customHeight="1" spans="2:9">
      <c r="B111" s="89" t="s">
        <v>206</v>
      </c>
      <c r="C111" s="89" t="s">
        <v>201</v>
      </c>
      <c r="D111" s="90" t="s">
        <v>202</v>
      </c>
      <c r="E111" s="90" t="s">
        <v>203</v>
      </c>
      <c r="F111" s="90">
        <v>1800</v>
      </c>
      <c r="G111" s="92">
        <v>24615.384</v>
      </c>
      <c r="H111" s="67">
        <f t="shared" si="3"/>
        <v>28799.99928</v>
      </c>
      <c r="I111" s="92"/>
    </row>
    <row r="112" s="89" customFormat="1" customHeight="1" spans="2:9">
      <c r="B112" s="89" t="s">
        <v>207</v>
      </c>
      <c r="C112" s="89" t="s">
        <v>208</v>
      </c>
      <c r="D112" s="90" t="s">
        <v>163</v>
      </c>
      <c r="E112" s="90" t="s">
        <v>209</v>
      </c>
      <c r="F112" s="90">
        <v>4000</v>
      </c>
      <c r="G112" s="92">
        <v>36273.5</v>
      </c>
      <c r="H112" s="67">
        <f t="shared" si="3"/>
        <v>42439.995</v>
      </c>
      <c r="I112" s="92"/>
    </row>
    <row r="113" s="89" customFormat="1" customHeight="1" spans="2:9">
      <c r="B113" s="89" t="s">
        <v>210</v>
      </c>
      <c r="C113" s="89" t="s">
        <v>201</v>
      </c>
      <c r="D113" s="90" t="s">
        <v>202</v>
      </c>
      <c r="E113" s="90" t="s">
        <v>203</v>
      </c>
      <c r="F113" s="90">
        <v>4200</v>
      </c>
      <c r="G113" s="92">
        <v>132820.51</v>
      </c>
      <c r="H113" s="67">
        <f t="shared" si="3"/>
        <v>155399.9967</v>
      </c>
      <c r="I113" s="92"/>
    </row>
    <row r="114" s="89" customFormat="1" customHeight="1" spans="2:9">
      <c r="B114" s="89" t="s">
        <v>211</v>
      </c>
      <c r="C114" s="89" t="s">
        <v>201</v>
      </c>
      <c r="D114" s="90" t="s">
        <v>212</v>
      </c>
      <c r="E114" s="90" t="s">
        <v>203</v>
      </c>
      <c r="F114" s="90">
        <v>240</v>
      </c>
      <c r="G114" s="92">
        <v>4102.56</v>
      </c>
      <c r="H114" s="67">
        <f t="shared" si="3"/>
        <v>4799.9952</v>
      </c>
      <c r="I114" s="92"/>
    </row>
    <row r="115" s="89" customFormat="1" customHeight="1" spans="2:9">
      <c r="B115" s="89" t="s">
        <v>213</v>
      </c>
      <c r="C115" s="89" t="s">
        <v>201</v>
      </c>
      <c r="D115" s="90" t="s">
        <v>202</v>
      </c>
      <c r="E115" s="90" t="s">
        <v>203</v>
      </c>
      <c r="F115" s="90">
        <v>120</v>
      </c>
      <c r="G115" s="92">
        <v>3589.74</v>
      </c>
      <c r="H115" s="67">
        <f t="shared" si="3"/>
        <v>4199.9958</v>
      </c>
      <c r="I115" s="92"/>
    </row>
    <row r="116" s="89" customFormat="1" customHeight="1" spans="2:9">
      <c r="B116" s="89" t="s">
        <v>214</v>
      </c>
      <c r="C116" s="89" t="s">
        <v>201</v>
      </c>
      <c r="D116" s="90" t="s">
        <v>202</v>
      </c>
      <c r="E116" s="90" t="s">
        <v>203</v>
      </c>
      <c r="F116" s="90">
        <v>60</v>
      </c>
      <c r="G116" s="92">
        <v>1784.619</v>
      </c>
      <c r="H116" s="67">
        <f t="shared" si="3"/>
        <v>2088.00423</v>
      </c>
      <c r="I116" s="92"/>
    </row>
    <row r="117" s="89" customFormat="1" customHeight="1" spans="2:9">
      <c r="B117" s="89" t="s">
        <v>215</v>
      </c>
      <c r="C117" s="89" t="s">
        <v>216</v>
      </c>
      <c r="D117" s="90" t="s">
        <v>217</v>
      </c>
      <c r="E117" s="43" t="s">
        <v>218</v>
      </c>
      <c r="F117" s="90">
        <v>600</v>
      </c>
      <c r="G117" s="92">
        <v>3076.92</v>
      </c>
      <c r="H117" s="67">
        <f t="shared" si="3"/>
        <v>3599.9964</v>
      </c>
      <c r="I117" s="92"/>
    </row>
    <row r="118" s="89" customFormat="1" customHeight="1" spans="2:9">
      <c r="B118" s="89" t="s">
        <v>219</v>
      </c>
      <c r="C118" s="89" t="s">
        <v>201</v>
      </c>
      <c r="D118" s="90" t="s">
        <v>202</v>
      </c>
      <c r="E118" s="90" t="s">
        <v>203</v>
      </c>
      <c r="F118" s="90">
        <v>120</v>
      </c>
      <c r="G118" s="92">
        <v>3589.74</v>
      </c>
      <c r="H118" s="67">
        <f t="shared" si="3"/>
        <v>4199.9958</v>
      </c>
      <c r="I118" s="92"/>
    </row>
    <row r="119" s="89" customFormat="1" customHeight="1" spans="2:9">
      <c r="B119" s="89" t="s">
        <v>220</v>
      </c>
      <c r="C119" s="89" t="s">
        <v>221</v>
      </c>
      <c r="D119" s="90" t="s">
        <v>222</v>
      </c>
      <c r="E119" s="90" t="s">
        <v>223</v>
      </c>
      <c r="F119" s="90">
        <v>4000</v>
      </c>
      <c r="G119" s="92">
        <v>91213.675</v>
      </c>
      <c r="H119" s="67">
        <f t="shared" si="3"/>
        <v>106719.99975</v>
      </c>
      <c r="I119" s="92"/>
    </row>
    <row r="120" s="89" customFormat="1" customHeight="1" spans="2:9">
      <c r="B120" s="89" t="s">
        <v>224</v>
      </c>
      <c r="C120" s="89" t="s">
        <v>225</v>
      </c>
      <c r="D120" s="90" t="s">
        <v>226</v>
      </c>
      <c r="E120" s="90" t="s">
        <v>227</v>
      </c>
      <c r="F120" s="90">
        <v>300</v>
      </c>
      <c r="G120" s="92">
        <v>1666.67</v>
      </c>
      <c r="H120" s="67">
        <f t="shared" si="3"/>
        <v>1950.0039</v>
      </c>
      <c r="I120" s="92"/>
    </row>
    <row r="121" s="89" customFormat="1" customHeight="1" spans="2:9">
      <c r="B121" s="89" t="s">
        <v>228</v>
      </c>
      <c r="C121" s="89" t="s">
        <v>229</v>
      </c>
      <c r="D121" s="90" t="s">
        <v>230</v>
      </c>
      <c r="E121" s="90" t="s">
        <v>231</v>
      </c>
      <c r="F121" s="90">
        <v>900</v>
      </c>
      <c r="G121" s="92">
        <v>18846.15</v>
      </c>
      <c r="H121" s="67">
        <f t="shared" si="3"/>
        <v>22049.9955</v>
      </c>
      <c r="I121" s="92"/>
    </row>
    <row r="122" s="89" customFormat="1" customHeight="1" spans="2:9">
      <c r="B122" s="89" t="s">
        <v>232</v>
      </c>
      <c r="C122" s="89" t="s">
        <v>233</v>
      </c>
      <c r="D122" s="90" t="s">
        <v>234</v>
      </c>
      <c r="E122" s="90" t="s">
        <v>192</v>
      </c>
      <c r="F122" s="90">
        <v>400</v>
      </c>
      <c r="G122" s="92">
        <v>2256.41</v>
      </c>
      <c r="H122" s="67">
        <f t="shared" si="3"/>
        <v>2639.9997</v>
      </c>
      <c r="I122" s="92"/>
    </row>
    <row r="123" s="89" customFormat="1" customHeight="1" spans="2:9">
      <c r="B123" s="89" t="s">
        <v>232</v>
      </c>
      <c r="C123" s="89" t="s">
        <v>233</v>
      </c>
      <c r="D123" s="90" t="s">
        <v>234</v>
      </c>
      <c r="E123" s="90" t="s">
        <v>192</v>
      </c>
      <c r="F123" s="90">
        <v>600</v>
      </c>
      <c r="G123" s="92">
        <v>3384.615</v>
      </c>
      <c r="H123" s="67">
        <f t="shared" si="3"/>
        <v>3959.99955</v>
      </c>
      <c r="I123" s="92"/>
    </row>
    <row r="124" s="89" customFormat="1" customHeight="1" spans="2:9">
      <c r="B124" s="89" t="s">
        <v>235</v>
      </c>
      <c r="C124" s="89" t="s">
        <v>233</v>
      </c>
      <c r="D124" s="90" t="s">
        <v>234</v>
      </c>
      <c r="E124" s="90" t="s">
        <v>192</v>
      </c>
      <c r="F124" s="90">
        <v>400</v>
      </c>
      <c r="G124" s="92">
        <v>2188.03</v>
      </c>
      <c r="H124" s="67">
        <f t="shared" si="3"/>
        <v>2559.9951</v>
      </c>
      <c r="I124" s="95"/>
    </row>
    <row r="125" s="89" customFormat="1" customHeight="1" spans="2:9">
      <c r="B125" s="89" t="s">
        <v>235</v>
      </c>
      <c r="C125" s="89" t="s">
        <v>236</v>
      </c>
      <c r="D125" s="90" t="s">
        <v>234</v>
      </c>
      <c r="E125" s="90" t="s">
        <v>192</v>
      </c>
      <c r="F125" s="90">
        <v>200</v>
      </c>
      <c r="G125" s="92">
        <v>1094.02</v>
      </c>
      <c r="H125" s="67">
        <f t="shared" si="3"/>
        <v>1280.0034</v>
      </c>
      <c r="I125" s="95"/>
    </row>
    <row r="126" s="89" customFormat="1" customHeight="1" spans="2:9">
      <c r="B126" s="89" t="s">
        <v>237</v>
      </c>
      <c r="C126" s="89" t="s">
        <v>190</v>
      </c>
      <c r="D126" s="90" t="s">
        <v>238</v>
      </c>
      <c r="E126" s="90" t="s">
        <v>192</v>
      </c>
      <c r="F126" s="90">
        <v>400</v>
      </c>
      <c r="G126" s="92">
        <v>3247.86</v>
      </c>
      <c r="H126" s="67">
        <f t="shared" si="3"/>
        <v>3799.9962</v>
      </c>
      <c r="I126" s="92"/>
    </row>
    <row r="127" s="89" customFormat="1" customHeight="1" spans="2:9">
      <c r="B127" s="89" t="s">
        <v>239</v>
      </c>
      <c r="C127" s="89" t="s">
        <v>233</v>
      </c>
      <c r="D127" s="90" t="s">
        <v>234</v>
      </c>
      <c r="E127" s="90" t="s">
        <v>192</v>
      </c>
      <c r="F127" s="90">
        <v>400</v>
      </c>
      <c r="G127" s="92">
        <v>2051.28</v>
      </c>
      <c r="H127" s="67">
        <f t="shared" si="3"/>
        <v>2399.9976</v>
      </c>
      <c r="I127" s="92"/>
    </row>
    <row r="128" s="89" customFormat="1" customHeight="1" spans="2:9">
      <c r="B128" s="89" t="s">
        <v>240</v>
      </c>
      <c r="C128" s="89" t="s">
        <v>241</v>
      </c>
      <c r="D128" s="90" t="s">
        <v>234</v>
      </c>
      <c r="E128" s="90" t="s">
        <v>242</v>
      </c>
      <c r="F128" s="90">
        <v>1920</v>
      </c>
      <c r="G128" s="92">
        <v>9025.64</v>
      </c>
      <c r="H128" s="67">
        <f t="shared" si="3"/>
        <v>10559.9988</v>
      </c>
      <c r="I128" s="92"/>
    </row>
    <row r="129" s="89" customFormat="1" customHeight="1" spans="2:9">
      <c r="B129" s="89" t="s">
        <v>243</v>
      </c>
      <c r="C129" s="89" t="s">
        <v>244</v>
      </c>
      <c r="D129" s="90" t="s">
        <v>245</v>
      </c>
      <c r="E129" s="90" t="s">
        <v>246</v>
      </c>
      <c r="F129" s="90">
        <v>800</v>
      </c>
      <c r="G129" s="92">
        <v>9572.65</v>
      </c>
      <c r="H129" s="67">
        <f t="shared" si="3"/>
        <v>11200.0005</v>
      </c>
      <c r="I129" s="95"/>
    </row>
    <row r="130" s="89" customFormat="1" customHeight="1" spans="2:9">
      <c r="B130" s="89" t="s">
        <v>243</v>
      </c>
      <c r="C130" s="89" t="s">
        <v>216</v>
      </c>
      <c r="D130" s="90" t="s">
        <v>217</v>
      </c>
      <c r="E130" s="43" t="s">
        <v>218</v>
      </c>
      <c r="F130" s="90">
        <v>1500</v>
      </c>
      <c r="G130" s="92">
        <v>7692.31</v>
      </c>
      <c r="H130" s="67">
        <f t="shared" si="3"/>
        <v>9000.0027</v>
      </c>
      <c r="I130" s="95"/>
    </row>
    <row r="131" s="89" customFormat="1" customHeight="1" spans="2:9">
      <c r="B131" s="89" t="s">
        <v>247</v>
      </c>
      <c r="C131" s="89" t="s">
        <v>201</v>
      </c>
      <c r="D131" s="90" t="s">
        <v>202</v>
      </c>
      <c r="E131" s="90" t="s">
        <v>203</v>
      </c>
      <c r="F131" s="90">
        <v>480</v>
      </c>
      <c r="G131" s="92">
        <v>14769.23</v>
      </c>
      <c r="H131" s="67">
        <f t="shared" ref="H131:H162" si="4">G131*1.17</f>
        <v>17279.9991</v>
      </c>
      <c r="I131" s="95"/>
    </row>
    <row r="132" s="89" customFormat="1" customHeight="1" spans="2:9">
      <c r="B132" s="89" t="s">
        <v>247</v>
      </c>
      <c r="C132" s="89" t="s">
        <v>248</v>
      </c>
      <c r="D132" s="90" t="s">
        <v>212</v>
      </c>
      <c r="E132" s="90" t="s">
        <v>249</v>
      </c>
      <c r="F132" s="90">
        <v>60</v>
      </c>
      <c r="G132" s="92">
        <v>1071.794</v>
      </c>
      <c r="H132" s="67">
        <f t="shared" si="4"/>
        <v>1253.99898</v>
      </c>
      <c r="I132" s="95"/>
    </row>
    <row r="133" s="89" customFormat="1" customHeight="1" spans="2:9">
      <c r="B133" s="89" t="s">
        <v>207</v>
      </c>
      <c r="C133" s="89" t="s">
        <v>208</v>
      </c>
      <c r="D133" s="90" t="s">
        <v>163</v>
      </c>
      <c r="E133" s="90" t="s">
        <v>209</v>
      </c>
      <c r="F133" s="90">
        <v>4000</v>
      </c>
      <c r="G133" s="92">
        <v>36273.5</v>
      </c>
      <c r="H133" s="67">
        <f t="shared" si="4"/>
        <v>42439.995</v>
      </c>
      <c r="I133" s="92"/>
    </row>
    <row r="134" s="89" customFormat="1" customHeight="1" spans="2:9">
      <c r="B134" s="89" t="s">
        <v>250</v>
      </c>
      <c r="C134" s="89" t="s">
        <v>241</v>
      </c>
      <c r="D134" s="90" t="s">
        <v>234</v>
      </c>
      <c r="E134" s="90" t="s">
        <v>242</v>
      </c>
      <c r="F134" s="90">
        <v>480</v>
      </c>
      <c r="G134" s="92">
        <v>2666.67</v>
      </c>
      <c r="H134" s="67">
        <f t="shared" si="4"/>
        <v>3120.0039</v>
      </c>
      <c r="I134" s="92"/>
    </row>
    <row r="135" s="89" customFormat="1" customHeight="1" spans="2:9">
      <c r="B135" s="89" t="s">
        <v>251</v>
      </c>
      <c r="C135" s="89" t="s">
        <v>201</v>
      </c>
      <c r="D135" s="90" t="s">
        <v>202</v>
      </c>
      <c r="E135" s="90" t="s">
        <v>203</v>
      </c>
      <c r="F135" s="90">
        <v>300</v>
      </c>
      <c r="G135" s="92">
        <v>8974.36</v>
      </c>
      <c r="H135" s="67">
        <f t="shared" si="4"/>
        <v>10500.0012</v>
      </c>
      <c r="I135" s="92"/>
    </row>
    <row r="136" s="89" customFormat="1" customHeight="1" spans="2:9">
      <c r="B136" s="89" t="s">
        <v>252</v>
      </c>
      <c r="C136" s="89" t="s">
        <v>253</v>
      </c>
      <c r="D136" s="90" t="s">
        <v>254</v>
      </c>
      <c r="E136" s="108" t="s">
        <v>255</v>
      </c>
      <c r="F136" s="90">
        <v>1200</v>
      </c>
      <c r="G136" s="92">
        <v>11794.87</v>
      </c>
      <c r="H136" s="67">
        <f t="shared" si="4"/>
        <v>13799.9979</v>
      </c>
      <c r="I136" s="92"/>
    </row>
    <row r="137" s="89" customFormat="1" customHeight="1" spans="2:9">
      <c r="B137" s="89" t="s">
        <v>256</v>
      </c>
      <c r="C137" s="89" t="s">
        <v>17</v>
      </c>
      <c r="D137" s="90" t="s">
        <v>257</v>
      </c>
      <c r="E137" s="90" t="s">
        <v>19</v>
      </c>
      <c r="F137" s="90">
        <v>160</v>
      </c>
      <c r="G137" s="92">
        <v>2352.14</v>
      </c>
      <c r="H137" s="67">
        <f t="shared" si="4"/>
        <v>2752.0038</v>
      </c>
      <c r="I137" s="92"/>
    </row>
    <row r="138" s="89" customFormat="1" customHeight="1" spans="2:9">
      <c r="B138" s="89" t="s">
        <v>258</v>
      </c>
      <c r="C138" s="89" t="s">
        <v>190</v>
      </c>
      <c r="D138" s="90" t="s">
        <v>259</v>
      </c>
      <c r="E138" s="90" t="s">
        <v>192</v>
      </c>
      <c r="F138" s="90">
        <v>400</v>
      </c>
      <c r="G138" s="92">
        <v>3247.86</v>
      </c>
      <c r="H138" s="67">
        <f t="shared" si="4"/>
        <v>3799.9962</v>
      </c>
      <c r="I138" s="92"/>
    </row>
    <row r="139" s="89" customFormat="1" customHeight="1" spans="2:9">
      <c r="B139" s="89" t="s">
        <v>260</v>
      </c>
      <c r="C139" s="89" t="s">
        <v>261</v>
      </c>
      <c r="D139" s="90" t="s">
        <v>262</v>
      </c>
      <c r="E139" s="90" t="s">
        <v>181</v>
      </c>
      <c r="F139" s="90">
        <v>300</v>
      </c>
      <c r="G139" s="92">
        <v>4941.029</v>
      </c>
      <c r="H139" s="67">
        <f t="shared" si="4"/>
        <v>5781.00393</v>
      </c>
      <c r="I139" s="95"/>
    </row>
    <row r="140" s="89" customFormat="1" customHeight="1" spans="2:9">
      <c r="B140" s="89" t="s">
        <v>260</v>
      </c>
      <c r="C140" s="89" t="s">
        <v>263</v>
      </c>
      <c r="D140" s="90" t="s">
        <v>264</v>
      </c>
      <c r="E140" s="90" t="s">
        <v>265</v>
      </c>
      <c r="F140" s="90">
        <v>400</v>
      </c>
      <c r="G140" s="92">
        <v>7377.775</v>
      </c>
      <c r="H140" s="67">
        <f t="shared" si="4"/>
        <v>8631.99675</v>
      </c>
      <c r="I140" s="95"/>
    </row>
    <row r="141" s="89" customFormat="1" customHeight="1" spans="2:9">
      <c r="B141" s="89" t="s">
        <v>260</v>
      </c>
      <c r="C141" s="89" t="s">
        <v>266</v>
      </c>
      <c r="D141" s="90" t="s">
        <v>267</v>
      </c>
      <c r="E141" s="90" t="s">
        <v>181</v>
      </c>
      <c r="F141" s="90">
        <v>600</v>
      </c>
      <c r="G141" s="92">
        <v>12953.845</v>
      </c>
      <c r="H141" s="67">
        <f t="shared" si="4"/>
        <v>15155.99865</v>
      </c>
      <c r="I141" s="95"/>
    </row>
    <row r="142" s="89" customFormat="1" customHeight="1" spans="2:9">
      <c r="B142" s="89" t="s">
        <v>268</v>
      </c>
      <c r="C142" s="89" t="s">
        <v>201</v>
      </c>
      <c r="D142" s="90" t="s">
        <v>202</v>
      </c>
      <c r="E142" s="90" t="s">
        <v>203</v>
      </c>
      <c r="F142" s="90">
        <v>2400</v>
      </c>
      <c r="G142" s="92">
        <v>33846.15</v>
      </c>
      <c r="H142" s="67">
        <f t="shared" si="4"/>
        <v>39599.9955</v>
      </c>
      <c r="I142" s="92"/>
    </row>
    <row r="143" s="89" customFormat="1" customHeight="1" spans="2:9">
      <c r="B143" s="89" t="s">
        <v>269</v>
      </c>
      <c r="C143" s="89" t="s">
        <v>229</v>
      </c>
      <c r="D143" s="90" t="s">
        <v>270</v>
      </c>
      <c r="E143" s="90" t="s">
        <v>231</v>
      </c>
      <c r="F143" s="90">
        <v>200</v>
      </c>
      <c r="G143" s="92">
        <v>2393.16</v>
      </c>
      <c r="H143" s="67">
        <f t="shared" si="4"/>
        <v>2799.9972</v>
      </c>
      <c r="I143" s="92"/>
    </row>
    <row r="144" s="89" customFormat="1" customHeight="1" spans="2:9">
      <c r="B144" s="89" t="s">
        <v>271</v>
      </c>
      <c r="C144" s="89" t="s">
        <v>266</v>
      </c>
      <c r="D144" s="90" t="s">
        <v>272</v>
      </c>
      <c r="E144" s="108"/>
      <c r="F144" s="90">
        <v>100</v>
      </c>
      <c r="G144" s="92">
        <v>1641.025641</v>
      </c>
      <c r="H144" s="67">
        <f t="shared" si="4"/>
        <v>1919.99999997</v>
      </c>
      <c r="I144" s="92"/>
    </row>
    <row r="145" s="89" customFormat="1" customHeight="1" spans="2:9">
      <c r="B145" s="89" t="s">
        <v>273</v>
      </c>
      <c r="C145" s="89" t="s">
        <v>201</v>
      </c>
      <c r="D145" s="90" t="s">
        <v>202</v>
      </c>
      <c r="E145" s="90" t="s">
        <v>203</v>
      </c>
      <c r="F145" s="90">
        <v>300</v>
      </c>
      <c r="G145" s="92">
        <v>11287.18</v>
      </c>
      <c r="H145" s="67">
        <f t="shared" si="4"/>
        <v>13206.0006</v>
      </c>
      <c r="I145" s="92"/>
    </row>
    <row r="146" s="89" customFormat="1" customHeight="1" spans="2:9">
      <c r="B146" s="89" t="s">
        <v>256</v>
      </c>
      <c r="C146" s="89" t="s">
        <v>201</v>
      </c>
      <c r="D146" s="90" t="s">
        <v>212</v>
      </c>
      <c r="E146" s="90" t="s">
        <v>203</v>
      </c>
      <c r="F146" s="90">
        <v>2400</v>
      </c>
      <c r="G146" s="92">
        <v>42666.67</v>
      </c>
      <c r="H146" s="67">
        <f t="shared" si="4"/>
        <v>49920.0039</v>
      </c>
      <c r="I146" s="95"/>
    </row>
    <row r="147" s="89" customFormat="1" customHeight="1" spans="2:9">
      <c r="B147" s="89" t="s">
        <v>256</v>
      </c>
      <c r="C147" s="89" t="s">
        <v>201</v>
      </c>
      <c r="D147" s="90" t="s">
        <v>202</v>
      </c>
      <c r="E147" s="90" t="s">
        <v>203</v>
      </c>
      <c r="F147" s="90">
        <v>3600</v>
      </c>
      <c r="G147" s="92">
        <v>125846.15</v>
      </c>
      <c r="H147" s="67">
        <f t="shared" si="4"/>
        <v>147239.9955</v>
      </c>
      <c r="I147" s="95"/>
    </row>
    <row r="148" s="89" customFormat="1" customHeight="1" spans="2:9">
      <c r="B148" s="89" t="s">
        <v>256</v>
      </c>
      <c r="C148" s="89" t="s">
        <v>274</v>
      </c>
      <c r="D148" s="90" t="s">
        <v>238</v>
      </c>
      <c r="E148" s="90" t="s">
        <v>242</v>
      </c>
      <c r="F148" s="90">
        <v>1440</v>
      </c>
      <c r="G148" s="92">
        <v>24246.15</v>
      </c>
      <c r="H148" s="67">
        <f t="shared" si="4"/>
        <v>28367.9955</v>
      </c>
      <c r="I148" s="95"/>
    </row>
    <row r="149" s="89" customFormat="1" customHeight="1" spans="2:9">
      <c r="B149" s="89" t="s">
        <v>256</v>
      </c>
      <c r="C149" s="89" t="s">
        <v>266</v>
      </c>
      <c r="D149" s="90" t="s">
        <v>267</v>
      </c>
      <c r="E149" s="90" t="s">
        <v>181</v>
      </c>
      <c r="F149" s="90">
        <v>200</v>
      </c>
      <c r="G149" s="92">
        <v>4393.16</v>
      </c>
      <c r="H149" s="67">
        <f t="shared" si="4"/>
        <v>5139.9972</v>
      </c>
      <c r="I149" s="95"/>
    </row>
    <row r="150" s="89" customFormat="1" customHeight="1" spans="2:9">
      <c r="B150" s="89" t="s">
        <v>256</v>
      </c>
      <c r="C150" s="89" t="s">
        <v>190</v>
      </c>
      <c r="D150" s="90" t="s">
        <v>238</v>
      </c>
      <c r="E150" s="90" t="s">
        <v>192</v>
      </c>
      <c r="F150" s="90">
        <v>600</v>
      </c>
      <c r="G150" s="92">
        <v>15846.154</v>
      </c>
      <c r="H150" s="67">
        <f t="shared" si="4"/>
        <v>18540.00018</v>
      </c>
      <c r="I150" s="95"/>
    </row>
    <row r="151" s="89" customFormat="1" customHeight="1" spans="2:9">
      <c r="B151" s="89" t="s">
        <v>256</v>
      </c>
      <c r="C151" s="89" t="s">
        <v>263</v>
      </c>
      <c r="D151" s="90" t="s">
        <v>264</v>
      </c>
      <c r="E151" s="90" t="s">
        <v>265</v>
      </c>
      <c r="F151" s="90">
        <v>50</v>
      </c>
      <c r="G151" s="92">
        <v>892.314</v>
      </c>
      <c r="H151" s="67">
        <f t="shared" si="4"/>
        <v>1044.00738</v>
      </c>
      <c r="I151" s="95"/>
    </row>
    <row r="152" s="89" customFormat="1" customHeight="1" spans="2:9">
      <c r="B152" s="89" t="s">
        <v>275</v>
      </c>
      <c r="C152" s="89" t="s">
        <v>225</v>
      </c>
      <c r="D152" s="90" t="s">
        <v>276</v>
      </c>
      <c r="E152" s="90" t="s">
        <v>227</v>
      </c>
      <c r="F152" s="90">
        <v>300</v>
      </c>
      <c r="G152" s="92">
        <v>1666.67</v>
      </c>
      <c r="H152" s="67">
        <f t="shared" si="4"/>
        <v>1950.0039</v>
      </c>
      <c r="I152" s="92"/>
    </row>
    <row r="153" s="89" customFormat="1" customHeight="1" spans="2:9">
      <c r="B153" s="89" t="s">
        <v>220</v>
      </c>
      <c r="C153" s="89" t="s">
        <v>25</v>
      </c>
      <c r="D153" s="90" t="s">
        <v>26</v>
      </c>
      <c r="E153" s="43" t="s">
        <v>27</v>
      </c>
      <c r="F153" s="90">
        <v>1800</v>
      </c>
      <c r="G153" s="92">
        <v>67938.46</v>
      </c>
      <c r="H153" s="67">
        <f t="shared" si="4"/>
        <v>79487.9982</v>
      </c>
      <c r="I153" s="92"/>
    </row>
    <row r="154" s="89" customFormat="1" customHeight="1" spans="2:9">
      <c r="B154" s="89" t="s">
        <v>277</v>
      </c>
      <c r="C154" s="89" t="s">
        <v>278</v>
      </c>
      <c r="D154" s="90" t="s">
        <v>279</v>
      </c>
      <c r="E154" s="90" t="s">
        <v>203</v>
      </c>
      <c r="F154" s="90">
        <v>100</v>
      </c>
      <c r="G154" s="92">
        <v>717.95</v>
      </c>
      <c r="H154" s="67">
        <f t="shared" si="4"/>
        <v>840.0015</v>
      </c>
      <c r="I154" s="95"/>
    </row>
    <row r="155" s="89" customFormat="1" customHeight="1" spans="2:9">
      <c r="B155" s="89" t="s">
        <v>277</v>
      </c>
      <c r="C155" s="89" t="s">
        <v>194</v>
      </c>
      <c r="D155" s="90" t="s">
        <v>195</v>
      </c>
      <c r="E155" s="90" t="s">
        <v>181</v>
      </c>
      <c r="F155" s="90">
        <v>60</v>
      </c>
      <c r="G155" s="92">
        <v>861.54</v>
      </c>
      <c r="H155" s="67">
        <f t="shared" si="4"/>
        <v>1008.0018</v>
      </c>
      <c r="I155" s="95"/>
    </row>
    <row r="156" s="89" customFormat="1" customHeight="1" spans="2:9">
      <c r="B156" s="89" t="s">
        <v>277</v>
      </c>
      <c r="C156" s="89" t="s">
        <v>201</v>
      </c>
      <c r="D156" s="90" t="s">
        <v>202</v>
      </c>
      <c r="E156" s="90" t="s">
        <v>203</v>
      </c>
      <c r="F156" s="90">
        <v>180</v>
      </c>
      <c r="G156" s="92">
        <v>5846.15</v>
      </c>
      <c r="H156" s="67">
        <f t="shared" si="4"/>
        <v>6839.9955</v>
      </c>
      <c r="I156" s="95"/>
    </row>
    <row r="157" s="89" customFormat="1" customHeight="1" spans="2:9">
      <c r="B157" s="89" t="s">
        <v>277</v>
      </c>
      <c r="C157" s="89" t="s">
        <v>236</v>
      </c>
      <c r="D157" s="90" t="s">
        <v>234</v>
      </c>
      <c r="E157" s="90" t="s">
        <v>192</v>
      </c>
      <c r="F157" s="90">
        <v>30</v>
      </c>
      <c r="G157" s="92">
        <v>461.54</v>
      </c>
      <c r="H157" s="67">
        <f t="shared" si="4"/>
        <v>540.0018</v>
      </c>
      <c r="I157" s="95"/>
    </row>
    <row r="158" s="89" customFormat="1" customHeight="1" spans="2:9">
      <c r="B158" s="89" t="s">
        <v>280</v>
      </c>
      <c r="C158" s="89" t="s">
        <v>236</v>
      </c>
      <c r="D158" s="90" t="s">
        <v>234</v>
      </c>
      <c r="E158" s="90" t="s">
        <v>192</v>
      </c>
      <c r="F158" s="90">
        <v>200</v>
      </c>
      <c r="G158" s="92">
        <v>2649.57</v>
      </c>
      <c r="H158" s="67">
        <f t="shared" si="4"/>
        <v>3099.9969</v>
      </c>
      <c r="I158" s="92"/>
    </row>
    <row r="159" s="89" customFormat="1" customHeight="1" spans="2:9">
      <c r="B159" s="89" t="s">
        <v>281</v>
      </c>
      <c r="C159" s="89" t="s">
        <v>201</v>
      </c>
      <c r="D159" s="90" t="s">
        <v>212</v>
      </c>
      <c r="E159" s="90" t="s">
        <v>203</v>
      </c>
      <c r="F159" s="90">
        <v>-120</v>
      </c>
      <c r="G159" s="92">
        <v>-2153.85</v>
      </c>
      <c r="H159" s="67">
        <f t="shared" si="4"/>
        <v>-2520.0045</v>
      </c>
      <c r="I159" s="92"/>
    </row>
    <row r="160" s="89" customFormat="1" customHeight="1" spans="2:9">
      <c r="B160" s="89" t="s">
        <v>282</v>
      </c>
      <c r="C160" s="89" t="s">
        <v>241</v>
      </c>
      <c r="D160" s="90" t="s">
        <v>234</v>
      </c>
      <c r="E160" s="90" t="s">
        <v>242</v>
      </c>
      <c r="F160" s="90">
        <v>100</v>
      </c>
      <c r="G160" s="92">
        <v>1641.025641</v>
      </c>
      <c r="H160" s="67">
        <f t="shared" si="4"/>
        <v>1919.99999997</v>
      </c>
      <c r="I160" s="95"/>
    </row>
    <row r="161" s="89" customFormat="1" customHeight="1" spans="2:9">
      <c r="B161" s="89" t="s">
        <v>282</v>
      </c>
      <c r="C161" s="89" t="s">
        <v>283</v>
      </c>
      <c r="D161" s="90" t="s">
        <v>284</v>
      </c>
      <c r="E161" s="90" t="s">
        <v>181</v>
      </c>
      <c r="F161" s="90">
        <v>100</v>
      </c>
      <c r="G161" s="92">
        <v>1025.6410256</v>
      </c>
      <c r="H161" s="67">
        <f t="shared" si="4"/>
        <v>1199.999999952</v>
      </c>
      <c r="I161" s="95"/>
    </row>
    <row r="162" s="89" customFormat="1" customHeight="1" spans="2:9">
      <c r="B162" s="89" t="s">
        <v>282</v>
      </c>
      <c r="C162" s="89" t="s">
        <v>201</v>
      </c>
      <c r="D162" s="90" t="s">
        <v>212</v>
      </c>
      <c r="E162" s="90" t="s">
        <v>203</v>
      </c>
      <c r="F162" s="90">
        <v>600</v>
      </c>
      <c r="G162" s="92">
        <v>10256.41</v>
      </c>
      <c r="H162" s="67">
        <f t="shared" si="4"/>
        <v>11999.9997</v>
      </c>
      <c r="I162" s="95"/>
    </row>
    <row r="163" s="89" customFormat="1" customHeight="1" spans="2:9">
      <c r="B163" s="89" t="s">
        <v>282</v>
      </c>
      <c r="C163" s="89" t="s">
        <v>285</v>
      </c>
      <c r="D163" s="90" t="s">
        <v>286</v>
      </c>
      <c r="E163" s="108" t="s">
        <v>287</v>
      </c>
      <c r="F163" s="90">
        <v>80</v>
      </c>
      <c r="G163" s="92">
        <v>1162.39</v>
      </c>
      <c r="H163" s="67">
        <f t="shared" ref="H163:H200" si="5">G163*1.17</f>
        <v>1359.9963</v>
      </c>
      <c r="I163" s="95"/>
    </row>
    <row r="164" s="89" customFormat="1" customHeight="1" spans="2:9">
      <c r="B164" s="89" t="s">
        <v>282</v>
      </c>
      <c r="C164" s="89" t="s">
        <v>201</v>
      </c>
      <c r="D164" s="90" t="s">
        <v>202</v>
      </c>
      <c r="E164" s="90" t="s">
        <v>203</v>
      </c>
      <c r="F164" s="90">
        <v>420</v>
      </c>
      <c r="G164" s="92">
        <v>13282.05</v>
      </c>
      <c r="H164" s="67">
        <f t="shared" si="5"/>
        <v>15539.9985</v>
      </c>
      <c r="I164" s="92"/>
    </row>
    <row r="165" s="89" customFormat="1" customHeight="1" spans="2:9">
      <c r="B165" s="89" t="s">
        <v>288</v>
      </c>
      <c r="C165" s="89" t="s">
        <v>201</v>
      </c>
      <c r="D165" s="90" t="s">
        <v>202</v>
      </c>
      <c r="E165" s="90" t="s">
        <v>203</v>
      </c>
      <c r="F165" s="90">
        <v>120</v>
      </c>
      <c r="G165" s="92">
        <v>4560</v>
      </c>
      <c r="H165" s="67">
        <f t="shared" si="5"/>
        <v>5335.2</v>
      </c>
      <c r="I165" s="92"/>
    </row>
    <row r="166" s="89" customFormat="1" customHeight="1" spans="2:9">
      <c r="B166" s="89" t="s">
        <v>288</v>
      </c>
      <c r="C166" s="89" t="s">
        <v>201</v>
      </c>
      <c r="D166" s="90" t="s">
        <v>202</v>
      </c>
      <c r="E166" s="90" t="s">
        <v>203</v>
      </c>
      <c r="F166" s="90">
        <v>120</v>
      </c>
      <c r="G166" s="92">
        <v>4560</v>
      </c>
      <c r="H166" s="67">
        <f t="shared" si="5"/>
        <v>5335.2</v>
      </c>
      <c r="I166" s="92"/>
    </row>
    <row r="167" s="89" customFormat="1" customHeight="1" spans="2:9">
      <c r="B167" s="89" t="s">
        <v>289</v>
      </c>
      <c r="C167" s="89" t="s">
        <v>201</v>
      </c>
      <c r="D167" s="90" t="s">
        <v>202</v>
      </c>
      <c r="E167" s="90" t="s">
        <v>203</v>
      </c>
      <c r="F167" s="90">
        <v>1800</v>
      </c>
      <c r="G167" s="92">
        <v>64984.62</v>
      </c>
      <c r="H167" s="67">
        <f t="shared" si="5"/>
        <v>76032.0054</v>
      </c>
      <c r="I167" s="95"/>
    </row>
    <row r="168" s="89" customFormat="1" customHeight="1" spans="2:9">
      <c r="B168" s="89" t="s">
        <v>289</v>
      </c>
      <c r="C168" s="89" t="s">
        <v>290</v>
      </c>
      <c r="D168" s="90" t="s">
        <v>291</v>
      </c>
      <c r="E168" s="90" t="s">
        <v>292</v>
      </c>
      <c r="F168" s="90">
        <v>360</v>
      </c>
      <c r="G168" s="92">
        <v>5846.15</v>
      </c>
      <c r="H168" s="67">
        <f t="shared" si="5"/>
        <v>6839.9955</v>
      </c>
      <c r="I168" s="95"/>
    </row>
    <row r="169" s="89" customFormat="1" customHeight="1" spans="2:9">
      <c r="B169" s="89" t="s">
        <v>289</v>
      </c>
      <c r="C169" s="89" t="s">
        <v>274</v>
      </c>
      <c r="D169" s="90" t="s">
        <v>293</v>
      </c>
      <c r="E169" s="90" t="s">
        <v>242</v>
      </c>
      <c r="F169" s="90">
        <v>480</v>
      </c>
      <c r="G169" s="92">
        <v>8361.03</v>
      </c>
      <c r="H169" s="67">
        <f t="shared" si="5"/>
        <v>9782.4051</v>
      </c>
      <c r="I169" s="95"/>
    </row>
    <row r="170" s="89" customFormat="1" customHeight="1" spans="2:9">
      <c r="B170" s="89" t="s">
        <v>289</v>
      </c>
      <c r="C170" s="89" t="s">
        <v>294</v>
      </c>
      <c r="D170" s="43" t="s">
        <v>295</v>
      </c>
      <c r="E170" s="43" t="s">
        <v>296</v>
      </c>
      <c r="F170" s="90">
        <v>51</v>
      </c>
      <c r="G170" s="92">
        <v>1512.56</v>
      </c>
      <c r="H170" s="67">
        <f t="shared" si="5"/>
        <v>1769.6952</v>
      </c>
      <c r="I170" s="95"/>
    </row>
    <row r="171" s="89" customFormat="1" customHeight="1" spans="2:9">
      <c r="B171" s="89" t="s">
        <v>297</v>
      </c>
      <c r="C171" s="89" t="s">
        <v>298</v>
      </c>
      <c r="D171" s="90" t="s">
        <v>299</v>
      </c>
      <c r="E171" s="90" t="s">
        <v>300</v>
      </c>
      <c r="F171" s="90">
        <v>400</v>
      </c>
      <c r="G171" s="92">
        <v>8762.39</v>
      </c>
      <c r="H171" s="67">
        <f t="shared" si="5"/>
        <v>10251.9963</v>
      </c>
      <c r="I171" s="95"/>
    </row>
    <row r="172" s="89" customFormat="1" customHeight="1" spans="2:9">
      <c r="B172" s="89" t="s">
        <v>297</v>
      </c>
      <c r="C172" s="89" t="s">
        <v>274</v>
      </c>
      <c r="D172" s="90" t="s">
        <v>293</v>
      </c>
      <c r="E172" s="90" t="s">
        <v>242</v>
      </c>
      <c r="F172" s="90">
        <v>480</v>
      </c>
      <c r="G172" s="92">
        <v>8800</v>
      </c>
      <c r="H172" s="67">
        <f t="shared" si="5"/>
        <v>10296</v>
      </c>
      <c r="I172" s="95"/>
    </row>
    <row r="173" s="89" customFormat="1" customHeight="1" spans="2:9">
      <c r="B173" s="89" t="s">
        <v>297</v>
      </c>
      <c r="C173" s="89" t="s">
        <v>301</v>
      </c>
      <c r="D173" s="90" t="s">
        <v>302</v>
      </c>
      <c r="E173" s="90" t="s">
        <v>181</v>
      </c>
      <c r="F173" s="90">
        <v>200</v>
      </c>
      <c r="G173" s="92">
        <v>3158.97</v>
      </c>
      <c r="H173" s="67">
        <f t="shared" si="5"/>
        <v>3695.9949</v>
      </c>
      <c r="I173" s="95"/>
    </row>
    <row r="174" s="89" customFormat="1" customHeight="1" spans="2:9">
      <c r="B174" s="89" t="s">
        <v>297</v>
      </c>
      <c r="C174" s="89" t="s">
        <v>190</v>
      </c>
      <c r="D174" s="90" t="s">
        <v>303</v>
      </c>
      <c r="E174" s="90" t="s">
        <v>192</v>
      </c>
      <c r="F174" s="90">
        <v>200</v>
      </c>
      <c r="G174" s="92">
        <v>5748.72</v>
      </c>
      <c r="H174" s="67">
        <f t="shared" si="5"/>
        <v>6726.0024</v>
      </c>
      <c r="I174" s="95"/>
    </row>
    <row r="175" s="89" customFormat="1" customHeight="1" spans="2:9">
      <c r="B175" s="89" t="s">
        <v>297</v>
      </c>
      <c r="C175" s="89" t="s">
        <v>294</v>
      </c>
      <c r="D175" s="43" t="s">
        <v>295</v>
      </c>
      <c r="E175" s="43" t="s">
        <v>296</v>
      </c>
      <c r="F175" s="90">
        <v>480</v>
      </c>
      <c r="G175" s="92">
        <v>14986.67</v>
      </c>
      <c r="H175" s="67">
        <f t="shared" si="5"/>
        <v>17534.4039</v>
      </c>
      <c r="I175" s="95"/>
    </row>
    <row r="176" s="89" customFormat="1" customHeight="1" spans="2:9">
      <c r="B176" s="89" t="s">
        <v>297</v>
      </c>
      <c r="C176" s="89" t="s">
        <v>304</v>
      </c>
      <c r="D176" s="90" t="s">
        <v>305</v>
      </c>
      <c r="E176" s="90" t="s">
        <v>306</v>
      </c>
      <c r="F176" s="90">
        <v>200</v>
      </c>
      <c r="G176" s="92">
        <v>5328.21</v>
      </c>
      <c r="H176" s="67">
        <f t="shared" si="5"/>
        <v>6234.0057</v>
      </c>
      <c r="I176" s="95"/>
    </row>
    <row r="177" s="89" customFormat="1" customHeight="1" spans="2:9">
      <c r="B177" s="89" t="s">
        <v>307</v>
      </c>
      <c r="C177" s="89" t="s">
        <v>229</v>
      </c>
      <c r="D177" s="90" t="s">
        <v>270</v>
      </c>
      <c r="E177" s="90" t="s">
        <v>231</v>
      </c>
      <c r="F177" s="90">
        <v>200</v>
      </c>
      <c r="G177" s="92">
        <v>7008.55</v>
      </c>
      <c r="H177" s="67">
        <f t="shared" si="5"/>
        <v>8200.0035</v>
      </c>
      <c r="I177" s="95"/>
    </row>
    <row r="178" s="89" customFormat="1" customHeight="1" spans="2:9">
      <c r="B178" s="89" t="s">
        <v>307</v>
      </c>
      <c r="C178" s="89" t="s">
        <v>308</v>
      </c>
      <c r="D178" s="90" t="s">
        <v>309</v>
      </c>
      <c r="E178" s="90" t="s">
        <v>310</v>
      </c>
      <c r="F178" s="90">
        <v>20</v>
      </c>
      <c r="G178" s="92">
        <v>403.42</v>
      </c>
      <c r="H178" s="67">
        <f t="shared" si="5"/>
        <v>472.0014</v>
      </c>
      <c r="I178" s="95"/>
    </row>
    <row r="179" s="89" customFormat="1" customHeight="1" spans="2:9">
      <c r="B179" s="89" t="s">
        <v>311</v>
      </c>
      <c r="C179" s="89" t="s">
        <v>253</v>
      </c>
      <c r="D179" s="90" t="s">
        <v>254</v>
      </c>
      <c r="E179" s="90" t="s">
        <v>255</v>
      </c>
      <c r="F179" s="90">
        <v>360</v>
      </c>
      <c r="G179" s="92">
        <v>9076.92</v>
      </c>
      <c r="H179" s="67">
        <f t="shared" si="5"/>
        <v>10619.9964</v>
      </c>
      <c r="I179" s="95"/>
    </row>
    <row r="180" s="89" customFormat="1" customHeight="1" spans="2:9">
      <c r="B180" s="89" t="s">
        <v>311</v>
      </c>
      <c r="C180" s="89" t="s">
        <v>229</v>
      </c>
      <c r="D180" s="90" t="s">
        <v>230</v>
      </c>
      <c r="E180" s="90" t="s">
        <v>231</v>
      </c>
      <c r="F180" s="90">
        <v>900</v>
      </c>
      <c r="G180" s="92">
        <v>20384.62</v>
      </c>
      <c r="H180" s="67">
        <f t="shared" si="5"/>
        <v>23850.0054</v>
      </c>
      <c r="I180" s="95"/>
    </row>
    <row r="181" s="89" customFormat="1" customHeight="1" spans="2:9">
      <c r="B181" s="89" t="s">
        <v>312</v>
      </c>
      <c r="C181" s="89" t="s">
        <v>229</v>
      </c>
      <c r="D181" s="90" t="s">
        <v>270</v>
      </c>
      <c r="E181" s="90" t="s">
        <v>231</v>
      </c>
      <c r="F181" s="90">
        <v>400</v>
      </c>
      <c r="G181" s="92">
        <v>13675.21</v>
      </c>
      <c r="H181" s="67">
        <f t="shared" si="5"/>
        <v>15999.9957</v>
      </c>
      <c r="I181" s="92"/>
    </row>
    <row r="182" s="89" customFormat="1" customHeight="1" spans="2:9">
      <c r="B182" s="89" t="s">
        <v>313</v>
      </c>
      <c r="C182" s="89" t="s">
        <v>314</v>
      </c>
      <c r="D182" s="90" t="s">
        <v>315</v>
      </c>
      <c r="E182" s="90" t="s">
        <v>316</v>
      </c>
      <c r="F182" s="90">
        <v>5000</v>
      </c>
      <c r="G182" s="92">
        <v>39743.59</v>
      </c>
      <c r="H182" s="67">
        <f t="shared" si="5"/>
        <v>46500.0003</v>
      </c>
      <c r="I182" s="92"/>
    </row>
    <row r="183" s="89" customFormat="1" customHeight="1" spans="2:9">
      <c r="B183" s="89" t="s">
        <v>317</v>
      </c>
      <c r="C183" s="89" t="s">
        <v>318</v>
      </c>
      <c r="D183" s="90" t="s">
        <v>319</v>
      </c>
      <c r="E183" s="90" t="s">
        <v>320</v>
      </c>
      <c r="F183" s="90">
        <v>160</v>
      </c>
      <c r="G183" s="92">
        <v>2201.71</v>
      </c>
      <c r="H183" s="67">
        <f t="shared" si="5"/>
        <v>2576.0007</v>
      </c>
      <c r="I183" s="95"/>
    </row>
    <row r="184" s="89" customFormat="1" customHeight="1" spans="2:9">
      <c r="B184" s="89" t="s">
        <v>317</v>
      </c>
      <c r="C184" s="89" t="s">
        <v>321</v>
      </c>
      <c r="D184" s="90" t="s">
        <v>322</v>
      </c>
      <c r="E184" s="90" t="s">
        <v>323</v>
      </c>
      <c r="F184" s="90">
        <v>96</v>
      </c>
      <c r="G184" s="92">
        <v>7384.62</v>
      </c>
      <c r="H184" s="67">
        <f t="shared" si="5"/>
        <v>8640.0054</v>
      </c>
      <c r="I184" s="95"/>
    </row>
    <row r="185" s="89" customFormat="1" customHeight="1" spans="2:9">
      <c r="B185" s="89" t="s">
        <v>317</v>
      </c>
      <c r="C185" s="89" t="s">
        <v>324</v>
      </c>
      <c r="D185" s="90" t="s">
        <v>147</v>
      </c>
      <c r="E185" s="43" t="s">
        <v>325</v>
      </c>
      <c r="F185" s="90">
        <v>100</v>
      </c>
      <c r="G185" s="92">
        <v>1305.98</v>
      </c>
      <c r="H185" s="67">
        <f t="shared" si="5"/>
        <v>1527.9966</v>
      </c>
      <c r="I185" s="95"/>
    </row>
    <row r="186" s="89" customFormat="1" customHeight="1" spans="2:9">
      <c r="B186" s="89" t="s">
        <v>326</v>
      </c>
      <c r="C186" s="89" t="s">
        <v>201</v>
      </c>
      <c r="D186" s="90" t="s">
        <v>202</v>
      </c>
      <c r="E186" s="90" t="s">
        <v>203</v>
      </c>
      <c r="F186" s="90">
        <v>900</v>
      </c>
      <c r="G186" s="92">
        <v>32553.85</v>
      </c>
      <c r="H186" s="67">
        <f t="shared" si="5"/>
        <v>38088.0045</v>
      </c>
      <c r="I186" s="95"/>
    </row>
    <row r="187" s="89" customFormat="1" customHeight="1" spans="2:9">
      <c r="B187" s="89" t="s">
        <v>326</v>
      </c>
      <c r="C187" s="89" t="s">
        <v>190</v>
      </c>
      <c r="D187" s="90" t="s">
        <v>293</v>
      </c>
      <c r="E187" s="90" t="s">
        <v>192</v>
      </c>
      <c r="F187" s="90">
        <v>400</v>
      </c>
      <c r="G187" s="92">
        <v>11282.05</v>
      </c>
      <c r="H187" s="67">
        <f t="shared" si="5"/>
        <v>13199.9985</v>
      </c>
      <c r="I187" s="95"/>
    </row>
    <row r="188" s="89" customFormat="1" customHeight="1" spans="2:9">
      <c r="B188" s="89" t="s">
        <v>326</v>
      </c>
      <c r="C188" s="89" t="s">
        <v>327</v>
      </c>
      <c r="D188" s="90" t="s">
        <v>328</v>
      </c>
      <c r="E188" s="90" t="s">
        <v>329</v>
      </c>
      <c r="F188" s="90">
        <v>750</v>
      </c>
      <c r="G188" s="92">
        <v>16666.67</v>
      </c>
      <c r="H188" s="67">
        <f t="shared" si="5"/>
        <v>19500.0039</v>
      </c>
      <c r="I188" s="95"/>
    </row>
    <row r="189" s="89" customFormat="1" customHeight="1" spans="2:9">
      <c r="B189" s="89" t="s">
        <v>326</v>
      </c>
      <c r="C189" s="89" t="s">
        <v>248</v>
      </c>
      <c r="D189" s="90" t="s">
        <v>330</v>
      </c>
      <c r="E189" s="90" t="s">
        <v>249</v>
      </c>
      <c r="F189" s="90">
        <v>240</v>
      </c>
      <c r="G189" s="92">
        <v>4225.64</v>
      </c>
      <c r="H189" s="67">
        <f t="shared" si="5"/>
        <v>4943.9988</v>
      </c>
      <c r="I189" s="95"/>
    </row>
    <row r="190" s="89" customFormat="1" customHeight="1" spans="2:9">
      <c r="B190" s="89" t="s">
        <v>326</v>
      </c>
      <c r="C190" s="89" t="s">
        <v>194</v>
      </c>
      <c r="D190" s="90" t="s">
        <v>331</v>
      </c>
      <c r="E190" s="90" t="s">
        <v>181</v>
      </c>
      <c r="F190" s="90">
        <v>200</v>
      </c>
      <c r="G190" s="92">
        <v>4136.75</v>
      </c>
      <c r="H190" s="67">
        <f t="shared" si="5"/>
        <v>4839.9975</v>
      </c>
      <c r="I190" s="95"/>
    </row>
    <row r="191" s="89" customFormat="1" customHeight="1" spans="2:9">
      <c r="B191" s="89" t="s">
        <v>332</v>
      </c>
      <c r="C191" s="89" t="s">
        <v>314</v>
      </c>
      <c r="D191" s="90" t="s">
        <v>315</v>
      </c>
      <c r="E191" s="90" t="s">
        <v>316</v>
      </c>
      <c r="F191" s="90">
        <v>4000</v>
      </c>
      <c r="G191" s="92">
        <v>30769.23</v>
      </c>
      <c r="H191" s="67">
        <f t="shared" si="5"/>
        <v>35999.9991</v>
      </c>
      <c r="I191" s="92"/>
    </row>
    <row r="192" s="89" customFormat="1" customHeight="1" spans="2:9">
      <c r="B192" s="89" t="s">
        <v>333</v>
      </c>
      <c r="C192" s="89" t="s">
        <v>334</v>
      </c>
      <c r="D192" s="90" t="s">
        <v>335</v>
      </c>
      <c r="E192" s="90" t="s">
        <v>336</v>
      </c>
      <c r="F192" s="90">
        <v>600</v>
      </c>
      <c r="G192" s="92">
        <v>14769.23</v>
      </c>
      <c r="H192" s="67">
        <f t="shared" si="5"/>
        <v>17279.9991</v>
      </c>
      <c r="I192" s="95"/>
    </row>
    <row r="193" s="89" customFormat="1" customHeight="1" spans="2:9">
      <c r="B193" s="89" t="s">
        <v>333</v>
      </c>
      <c r="C193" s="89" t="s">
        <v>229</v>
      </c>
      <c r="D193" s="90" t="s">
        <v>270</v>
      </c>
      <c r="E193" s="90" t="s">
        <v>231</v>
      </c>
      <c r="F193" s="90">
        <v>600</v>
      </c>
      <c r="G193" s="92">
        <v>22820.51</v>
      </c>
      <c r="H193" s="67">
        <f t="shared" si="5"/>
        <v>26699.9967</v>
      </c>
      <c r="I193" s="95"/>
    </row>
    <row r="194" s="89" customFormat="1" customHeight="1" spans="2:9">
      <c r="B194" s="89" t="s">
        <v>24</v>
      </c>
      <c r="C194" s="89" t="s">
        <v>337</v>
      </c>
      <c r="D194" s="90" t="s">
        <v>338</v>
      </c>
      <c r="E194" s="90" t="s">
        <v>339</v>
      </c>
      <c r="F194" s="90">
        <v>300</v>
      </c>
      <c r="G194" s="92">
        <v>3276.92</v>
      </c>
      <c r="H194" s="67">
        <f t="shared" si="5"/>
        <v>3833.9964</v>
      </c>
      <c r="I194" s="92"/>
    </row>
    <row r="195" s="89" customFormat="1" customHeight="1" spans="2:9">
      <c r="B195" s="89" t="s">
        <v>288</v>
      </c>
      <c r="C195" s="89" t="s">
        <v>294</v>
      </c>
      <c r="D195" s="43" t="s">
        <v>295</v>
      </c>
      <c r="E195" s="43" t="s">
        <v>296</v>
      </c>
      <c r="F195" s="90">
        <v>192</v>
      </c>
      <c r="G195" s="92">
        <v>5994.67</v>
      </c>
      <c r="H195" s="67">
        <f t="shared" si="5"/>
        <v>7013.7639</v>
      </c>
      <c r="I195" s="92"/>
    </row>
    <row r="196" s="89" customFormat="1" customHeight="1" spans="2:9">
      <c r="B196" s="89" t="s">
        <v>289</v>
      </c>
      <c r="C196" s="89" t="s">
        <v>294</v>
      </c>
      <c r="D196" s="43" t="s">
        <v>295</v>
      </c>
      <c r="E196" s="43" t="s">
        <v>296</v>
      </c>
      <c r="F196" s="90">
        <v>192</v>
      </c>
      <c r="G196" s="92">
        <v>5694.36</v>
      </c>
      <c r="H196" s="67">
        <f t="shared" si="5"/>
        <v>6662.4012</v>
      </c>
      <c r="I196" s="95"/>
    </row>
    <row r="197" s="89" customFormat="1" customHeight="1" spans="2:9">
      <c r="B197" s="89" t="s">
        <v>289</v>
      </c>
      <c r="C197" s="89" t="s">
        <v>263</v>
      </c>
      <c r="D197" s="90" t="s">
        <v>340</v>
      </c>
      <c r="E197" s="90" t="s">
        <v>265</v>
      </c>
      <c r="F197" s="90">
        <v>200</v>
      </c>
      <c r="G197" s="92">
        <v>3931.62</v>
      </c>
      <c r="H197" s="67">
        <f t="shared" si="5"/>
        <v>4599.9954</v>
      </c>
      <c r="I197" s="95"/>
    </row>
    <row r="198" s="89" customFormat="1" customHeight="1" spans="2:9">
      <c r="B198" s="89" t="s">
        <v>341</v>
      </c>
      <c r="C198" s="89" t="s">
        <v>342</v>
      </c>
      <c r="D198" s="90" t="s">
        <v>343</v>
      </c>
      <c r="E198" s="90" t="s">
        <v>344</v>
      </c>
      <c r="F198" s="90">
        <v>3</v>
      </c>
      <c r="G198" s="92">
        <v>2205.13</v>
      </c>
      <c r="H198" s="67">
        <f t="shared" si="5"/>
        <v>2580.0021</v>
      </c>
      <c r="I198" s="95"/>
    </row>
    <row r="199" s="89" customFormat="1" customHeight="1" spans="2:9">
      <c r="B199" s="89" t="s">
        <v>341</v>
      </c>
      <c r="C199" s="89" t="s">
        <v>345</v>
      </c>
      <c r="D199" s="90" t="s">
        <v>346</v>
      </c>
      <c r="E199" s="90" t="s">
        <v>347</v>
      </c>
      <c r="F199" s="90">
        <v>1</v>
      </c>
      <c r="G199" s="92">
        <v>478.63</v>
      </c>
      <c r="H199" s="67">
        <f t="shared" si="5"/>
        <v>559.9971</v>
      </c>
      <c r="I199" s="95"/>
    </row>
    <row r="200" s="89" customFormat="1" customHeight="1" spans="2:9">
      <c r="B200" s="89" t="s">
        <v>341</v>
      </c>
      <c r="C200" s="89" t="s">
        <v>348</v>
      </c>
      <c r="D200" s="90" t="s">
        <v>346</v>
      </c>
      <c r="E200" s="90" t="s">
        <v>347</v>
      </c>
      <c r="F200" s="90">
        <v>1</v>
      </c>
      <c r="G200" s="92">
        <v>358.9743</v>
      </c>
      <c r="H200" s="67">
        <f t="shared" si="5"/>
        <v>419.999931</v>
      </c>
      <c r="I200" s="95"/>
    </row>
    <row r="201" s="89" customFormat="1" customHeight="1" spans="2:9">
      <c r="B201" s="89" t="s">
        <v>349</v>
      </c>
      <c r="C201" s="96" t="s">
        <v>350</v>
      </c>
      <c r="D201" s="90" t="s">
        <v>351</v>
      </c>
      <c r="E201" s="90" t="s">
        <v>352</v>
      </c>
      <c r="F201" s="90">
        <v>20</v>
      </c>
      <c r="G201" s="92">
        <v>136.752136752137</v>
      </c>
      <c r="H201" s="67">
        <v>160</v>
      </c>
      <c r="I201" s="95">
        <v>713.6</v>
      </c>
    </row>
    <row r="202" s="89" customFormat="1" customHeight="1" spans="2:9">
      <c r="B202" s="89" t="s">
        <v>349</v>
      </c>
      <c r="C202" s="96" t="s">
        <v>353</v>
      </c>
      <c r="D202" s="90" t="s">
        <v>354</v>
      </c>
      <c r="E202" s="90" t="s">
        <v>355</v>
      </c>
      <c r="F202" s="90">
        <v>20</v>
      </c>
      <c r="G202" s="92">
        <v>42.7350427350427</v>
      </c>
      <c r="H202" s="67">
        <v>50</v>
      </c>
      <c r="I202" s="95"/>
    </row>
    <row r="203" s="89" customFormat="1" customHeight="1" spans="2:9">
      <c r="B203" s="89" t="s">
        <v>349</v>
      </c>
      <c r="C203" s="89" t="s">
        <v>356</v>
      </c>
      <c r="D203" s="90" t="s">
        <v>357</v>
      </c>
      <c r="E203" s="90" t="s">
        <v>358</v>
      </c>
      <c r="F203" s="90">
        <v>20</v>
      </c>
      <c r="G203" s="92">
        <v>102.564102564103</v>
      </c>
      <c r="H203" s="67">
        <v>120</v>
      </c>
      <c r="I203" s="95"/>
    </row>
    <row r="204" s="89" customFormat="1" customHeight="1" spans="2:9">
      <c r="B204" s="89" t="s">
        <v>349</v>
      </c>
      <c r="C204" s="89" t="s">
        <v>359</v>
      </c>
      <c r="D204" s="90" t="s">
        <v>360</v>
      </c>
      <c r="E204" s="90" t="s">
        <v>361</v>
      </c>
      <c r="F204" s="90">
        <v>10</v>
      </c>
      <c r="G204" s="92">
        <v>327.863247863248</v>
      </c>
      <c r="H204" s="67">
        <v>383.6</v>
      </c>
      <c r="I204" s="95"/>
    </row>
    <row r="205" s="89" customFormat="1" customHeight="1" spans="2:9">
      <c r="B205" s="89" t="s">
        <v>349</v>
      </c>
      <c r="C205" s="89" t="s">
        <v>362</v>
      </c>
      <c r="D205" s="90" t="s">
        <v>363</v>
      </c>
      <c r="E205" s="90" t="s">
        <v>364</v>
      </c>
      <c r="F205" s="90">
        <v>60</v>
      </c>
      <c r="G205" s="92">
        <v>538.461538461538</v>
      </c>
      <c r="H205" s="67">
        <v>630</v>
      </c>
      <c r="I205" s="95">
        <v>866</v>
      </c>
    </row>
    <row r="206" s="89" customFormat="1" customHeight="1" spans="2:9">
      <c r="B206" s="89" t="s">
        <v>349</v>
      </c>
      <c r="C206" s="89" t="s">
        <v>365</v>
      </c>
      <c r="D206" s="90" t="s">
        <v>366</v>
      </c>
      <c r="E206" s="90" t="s">
        <v>367</v>
      </c>
      <c r="F206" s="90">
        <v>15</v>
      </c>
      <c r="G206" s="92">
        <v>88.4615384615385</v>
      </c>
      <c r="H206" s="67">
        <v>103.5</v>
      </c>
      <c r="I206" s="95"/>
    </row>
    <row r="207" s="89" customFormat="1" customHeight="1" spans="2:9">
      <c r="B207" s="89" t="s">
        <v>349</v>
      </c>
      <c r="C207" s="89" t="s">
        <v>368</v>
      </c>
      <c r="D207" s="90" t="s">
        <v>369</v>
      </c>
      <c r="E207" s="90" t="s">
        <v>370</v>
      </c>
      <c r="F207" s="90">
        <v>5</v>
      </c>
      <c r="G207" s="92">
        <v>36.3247863247863</v>
      </c>
      <c r="H207" s="67">
        <v>42.5</v>
      </c>
      <c r="I207" s="95"/>
    </row>
    <row r="208" s="89" customFormat="1" customHeight="1" spans="2:9">
      <c r="B208" s="89" t="s">
        <v>349</v>
      </c>
      <c r="C208" s="89" t="s">
        <v>371</v>
      </c>
      <c r="D208" s="90" t="s">
        <v>372</v>
      </c>
      <c r="E208" s="90" t="s">
        <v>373</v>
      </c>
      <c r="F208" s="90">
        <v>20</v>
      </c>
      <c r="G208" s="92">
        <v>76.9230769230769</v>
      </c>
      <c r="H208" s="67">
        <v>90</v>
      </c>
      <c r="I208" s="95"/>
    </row>
    <row r="209" s="89" customFormat="1" customHeight="1" spans="2:9">
      <c r="B209" s="89" t="s">
        <v>349</v>
      </c>
      <c r="C209" s="89" t="s">
        <v>374</v>
      </c>
      <c r="D209" s="90" t="s">
        <v>375</v>
      </c>
      <c r="E209" s="90" t="s">
        <v>376</v>
      </c>
      <c r="F209" s="90">
        <v>10</v>
      </c>
      <c r="G209" s="92">
        <v>66.6666666666667</v>
      </c>
      <c r="H209" s="67">
        <v>78</v>
      </c>
      <c r="I209" s="95">
        <v>268</v>
      </c>
    </row>
    <row r="210" s="89" customFormat="1" customHeight="1" spans="2:9">
      <c r="B210" s="89" t="s">
        <v>349</v>
      </c>
      <c r="C210" s="89" t="s">
        <v>377</v>
      </c>
      <c r="D210" s="90" t="s">
        <v>39</v>
      </c>
      <c r="E210" s="90" t="s">
        <v>378</v>
      </c>
      <c r="F210" s="90">
        <v>20</v>
      </c>
      <c r="G210" s="92">
        <v>94.017094017094</v>
      </c>
      <c r="H210" s="67">
        <v>110</v>
      </c>
      <c r="I210" s="95"/>
    </row>
    <row r="211" s="89" customFormat="1" customHeight="1" spans="2:9">
      <c r="B211" s="89" t="s">
        <v>349</v>
      </c>
      <c r="C211" s="89" t="s">
        <v>379</v>
      </c>
      <c r="D211" s="90" t="s">
        <v>380</v>
      </c>
      <c r="E211" s="43" t="s">
        <v>63</v>
      </c>
      <c r="F211" s="90">
        <v>20</v>
      </c>
      <c r="G211" s="92">
        <v>29.0598290598291</v>
      </c>
      <c r="H211" s="67">
        <v>34</v>
      </c>
      <c r="I211" s="95"/>
    </row>
    <row r="212" s="89" customFormat="1" customHeight="1" spans="2:9">
      <c r="B212" s="89" t="s">
        <v>349</v>
      </c>
      <c r="C212" s="89" t="s">
        <v>381</v>
      </c>
      <c r="D212" s="43" t="s">
        <v>382</v>
      </c>
      <c r="E212" s="43" t="s">
        <v>383</v>
      </c>
      <c r="F212" s="90">
        <v>10</v>
      </c>
      <c r="G212" s="92">
        <v>39.3162393162393</v>
      </c>
      <c r="H212" s="67">
        <v>46</v>
      </c>
      <c r="I212" s="95"/>
    </row>
    <row r="213" s="89" customFormat="1" customHeight="1" spans="2:9">
      <c r="B213" s="89" t="s">
        <v>349</v>
      </c>
      <c r="C213" s="89" t="s">
        <v>384</v>
      </c>
      <c r="D213" s="90" t="s">
        <v>385</v>
      </c>
      <c r="E213" s="43" t="s">
        <v>386</v>
      </c>
      <c r="F213" s="90">
        <v>3</v>
      </c>
      <c r="G213" s="92">
        <v>20</v>
      </c>
      <c r="H213" s="67">
        <v>23.4</v>
      </c>
      <c r="I213" s="95">
        <v>1680.9</v>
      </c>
    </row>
    <row r="214" s="89" customFormat="1" customHeight="1" spans="2:9">
      <c r="B214" s="89" t="s">
        <v>349</v>
      </c>
      <c r="C214" s="89" t="s">
        <v>387</v>
      </c>
      <c r="D214" s="90" t="s">
        <v>388</v>
      </c>
      <c r="E214" s="90" t="s">
        <v>174</v>
      </c>
      <c r="F214" s="90">
        <v>1</v>
      </c>
      <c r="G214" s="92">
        <v>6.41025641025641</v>
      </c>
      <c r="H214" s="67">
        <v>7.5</v>
      </c>
      <c r="I214" s="95"/>
    </row>
    <row r="215" s="89" customFormat="1" customHeight="1" spans="2:9">
      <c r="B215" s="89" t="s">
        <v>349</v>
      </c>
      <c r="C215" s="89" t="s">
        <v>389</v>
      </c>
      <c r="D215" s="90" t="s">
        <v>147</v>
      </c>
      <c r="E215" s="90" t="s">
        <v>390</v>
      </c>
      <c r="F215" s="90">
        <v>300</v>
      </c>
      <c r="G215" s="92">
        <v>897.435897435897</v>
      </c>
      <c r="H215" s="67">
        <v>1050</v>
      </c>
      <c r="I215" s="95"/>
    </row>
    <row r="216" s="89" customFormat="1" customHeight="1" spans="2:9">
      <c r="B216" s="89" t="s">
        <v>349</v>
      </c>
      <c r="C216" s="89" t="s">
        <v>391</v>
      </c>
      <c r="D216" s="90" t="s">
        <v>392</v>
      </c>
      <c r="E216" s="43" t="s">
        <v>393</v>
      </c>
      <c r="F216" s="90">
        <v>200</v>
      </c>
      <c r="G216" s="92">
        <v>512.820512820513</v>
      </c>
      <c r="H216" s="67">
        <v>600</v>
      </c>
      <c r="I216" s="95"/>
    </row>
    <row r="217" s="89" customFormat="1" customHeight="1" spans="2:9">
      <c r="B217" s="89" t="s">
        <v>349</v>
      </c>
      <c r="C217" s="89" t="s">
        <v>394</v>
      </c>
      <c r="D217" s="90" t="s">
        <v>395</v>
      </c>
      <c r="E217" s="90" t="s">
        <v>396</v>
      </c>
      <c r="F217" s="90">
        <v>100</v>
      </c>
      <c r="G217" s="92">
        <v>188.034188034188</v>
      </c>
      <c r="H217" s="67">
        <v>220</v>
      </c>
      <c r="I217" s="92"/>
    </row>
    <row r="218" s="89" customFormat="1" customHeight="1" spans="2:9">
      <c r="B218" s="89" t="s">
        <v>349</v>
      </c>
      <c r="C218" s="89" t="s">
        <v>397</v>
      </c>
      <c r="D218" s="90" t="s">
        <v>398</v>
      </c>
      <c r="E218" s="90" t="s">
        <v>399</v>
      </c>
      <c r="F218" s="90">
        <v>100</v>
      </c>
      <c r="G218" s="92">
        <v>495.726495726496</v>
      </c>
      <c r="H218" s="67">
        <v>580</v>
      </c>
      <c r="I218" s="95">
        <v>1910</v>
      </c>
    </row>
    <row r="219" s="89" customFormat="1" customHeight="1" spans="2:9">
      <c r="B219" s="89" t="s">
        <v>349</v>
      </c>
      <c r="C219" s="89" t="s">
        <v>400</v>
      </c>
      <c r="D219" s="90" t="s">
        <v>401</v>
      </c>
      <c r="E219" s="43" t="s">
        <v>325</v>
      </c>
      <c r="F219" s="90">
        <v>20</v>
      </c>
      <c r="G219" s="92">
        <v>153.846153846154</v>
      </c>
      <c r="H219" s="67">
        <v>180</v>
      </c>
      <c r="I219" s="95"/>
    </row>
    <row r="220" s="89" customFormat="1" customHeight="1" spans="2:9">
      <c r="B220" s="89" t="s">
        <v>349</v>
      </c>
      <c r="C220" s="89" t="s">
        <v>140</v>
      </c>
      <c r="D220" s="43" t="s">
        <v>141</v>
      </c>
      <c r="E220" s="43" t="s">
        <v>142</v>
      </c>
      <c r="F220" s="90">
        <v>50</v>
      </c>
      <c r="G220" s="92">
        <v>982.905982905983</v>
      </c>
      <c r="H220" s="67">
        <v>1150</v>
      </c>
      <c r="I220" s="95"/>
    </row>
    <row r="221" s="89" customFormat="1" customHeight="1" spans="2:9">
      <c r="B221" s="89" t="s">
        <v>349</v>
      </c>
      <c r="C221" s="89" t="s">
        <v>402</v>
      </c>
      <c r="D221" s="90" t="s">
        <v>354</v>
      </c>
      <c r="E221" s="90" t="s">
        <v>403</v>
      </c>
      <c r="F221" s="90">
        <v>10</v>
      </c>
      <c r="G221" s="92">
        <v>12.8205128205128</v>
      </c>
      <c r="H221" s="67">
        <v>15</v>
      </c>
      <c r="I221" s="95">
        <v>268.5</v>
      </c>
    </row>
    <row r="222" s="89" customFormat="1" customHeight="1" spans="2:9">
      <c r="B222" s="89" t="s">
        <v>349</v>
      </c>
      <c r="C222" s="89" t="s">
        <v>404</v>
      </c>
      <c r="D222" s="90" t="s">
        <v>405</v>
      </c>
      <c r="E222" s="43" t="s">
        <v>406</v>
      </c>
      <c r="F222" s="90">
        <v>5</v>
      </c>
      <c r="G222" s="92">
        <v>126.068376068376</v>
      </c>
      <c r="H222" s="67">
        <v>147.5</v>
      </c>
      <c r="I222" s="95"/>
    </row>
    <row r="223" s="89" customFormat="1" customHeight="1" spans="2:9">
      <c r="B223" s="89" t="s">
        <v>349</v>
      </c>
      <c r="C223" s="89" t="s">
        <v>407</v>
      </c>
      <c r="D223" s="90" t="s">
        <v>85</v>
      </c>
      <c r="E223" s="90" t="s">
        <v>174</v>
      </c>
      <c r="F223" s="90">
        <v>10</v>
      </c>
      <c r="G223" s="92">
        <v>13.6752136752137</v>
      </c>
      <c r="H223" s="67">
        <v>16</v>
      </c>
      <c r="I223" s="95"/>
    </row>
    <row r="224" s="89" customFormat="1" customHeight="1" spans="2:9">
      <c r="B224" s="89" t="s">
        <v>349</v>
      </c>
      <c r="C224" s="89" t="s">
        <v>371</v>
      </c>
      <c r="D224" s="90" t="s">
        <v>372</v>
      </c>
      <c r="E224" s="90" t="s">
        <v>373</v>
      </c>
      <c r="F224" s="90">
        <v>20</v>
      </c>
      <c r="G224" s="92">
        <v>76.9230769230769</v>
      </c>
      <c r="H224" s="67">
        <v>90</v>
      </c>
      <c r="I224" s="95"/>
    </row>
    <row r="225" s="89" customFormat="1" customHeight="1" spans="2:9">
      <c r="B225" s="89" t="s">
        <v>349</v>
      </c>
      <c r="C225" s="89" t="s">
        <v>408</v>
      </c>
      <c r="D225" s="90" t="s">
        <v>409</v>
      </c>
      <c r="E225" s="43" t="s">
        <v>410</v>
      </c>
      <c r="F225" s="90">
        <v>5</v>
      </c>
      <c r="G225" s="92">
        <v>5.34188034188034</v>
      </c>
      <c r="H225" s="67">
        <v>6.25</v>
      </c>
      <c r="I225" s="95">
        <v>442.25</v>
      </c>
    </row>
    <row r="226" s="89" customFormat="1" customHeight="1" spans="2:9">
      <c r="B226" s="89" t="s">
        <v>349</v>
      </c>
      <c r="C226" s="89" t="s">
        <v>411</v>
      </c>
      <c r="D226" s="90" t="s">
        <v>412</v>
      </c>
      <c r="E226" s="90" t="s">
        <v>413</v>
      </c>
      <c r="F226" s="90">
        <v>20</v>
      </c>
      <c r="G226" s="92">
        <v>145.299145299145</v>
      </c>
      <c r="H226" s="67">
        <v>170</v>
      </c>
      <c r="I226" s="95"/>
    </row>
    <row r="227" s="89" customFormat="1" customHeight="1" spans="2:9">
      <c r="B227" s="89" t="s">
        <v>349</v>
      </c>
      <c r="C227" s="89" t="s">
        <v>414</v>
      </c>
      <c r="D227" s="90" t="s">
        <v>415</v>
      </c>
      <c r="E227" s="90" t="s">
        <v>416</v>
      </c>
      <c r="F227" s="90">
        <v>10</v>
      </c>
      <c r="G227" s="92">
        <v>13.6752136752137</v>
      </c>
      <c r="H227" s="67">
        <v>16</v>
      </c>
      <c r="I227" s="95"/>
    </row>
    <row r="228" s="89" customFormat="1" customHeight="1" spans="2:9">
      <c r="B228" s="89" t="s">
        <v>349</v>
      </c>
      <c r="C228" s="89" t="s">
        <v>417</v>
      </c>
      <c r="D228" s="90" t="s">
        <v>372</v>
      </c>
      <c r="E228" s="90" t="s">
        <v>83</v>
      </c>
      <c r="F228" s="90">
        <v>10</v>
      </c>
      <c r="G228" s="92">
        <v>213.675213675214</v>
      </c>
      <c r="H228" s="67">
        <v>250</v>
      </c>
      <c r="I228" s="95"/>
    </row>
    <row r="229" s="89" customFormat="1" customHeight="1" spans="2:9">
      <c r="B229" s="89" t="s">
        <v>349</v>
      </c>
      <c r="C229" s="89" t="s">
        <v>418</v>
      </c>
      <c r="D229" s="90" t="s">
        <v>419</v>
      </c>
      <c r="E229" s="90" t="s">
        <v>420</v>
      </c>
      <c r="F229" s="90">
        <v>5</v>
      </c>
      <c r="G229" s="92">
        <v>128.205128205128</v>
      </c>
      <c r="H229" s="67">
        <v>150</v>
      </c>
      <c r="I229" s="95">
        <v>400</v>
      </c>
    </row>
    <row r="230" s="89" customFormat="1" customHeight="1" spans="2:9">
      <c r="B230" s="89" t="s">
        <v>349</v>
      </c>
      <c r="C230" s="89" t="s">
        <v>421</v>
      </c>
      <c r="D230" s="90" t="s">
        <v>422</v>
      </c>
      <c r="E230" s="90" t="s">
        <v>423</v>
      </c>
      <c r="F230" s="90">
        <v>20</v>
      </c>
      <c r="G230" s="92">
        <v>213.675213675214</v>
      </c>
      <c r="H230" s="67">
        <v>250</v>
      </c>
      <c r="I230" s="95"/>
    </row>
    <row r="231" s="89" customFormat="1" customHeight="1" spans="2:9">
      <c r="B231" s="89" t="s">
        <v>349</v>
      </c>
      <c r="C231" s="89" t="s">
        <v>424</v>
      </c>
      <c r="D231" s="90" t="s">
        <v>425</v>
      </c>
      <c r="E231" s="43" t="s">
        <v>90</v>
      </c>
      <c r="F231" s="90">
        <v>10</v>
      </c>
      <c r="G231" s="92">
        <v>9.82905982905983</v>
      </c>
      <c r="H231" s="67">
        <v>11.5</v>
      </c>
      <c r="I231" s="95">
        <v>272.5</v>
      </c>
    </row>
    <row r="232" s="89" customFormat="1" customHeight="1" spans="2:9">
      <c r="B232" s="89" t="s">
        <v>349</v>
      </c>
      <c r="C232" s="89" t="s">
        <v>426</v>
      </c>
      <c r="D232" s="90" t="s">
        <v>427</v>
      </c>
      <c r="E232" s="90" t="s">
        <v>428</v>
      </c>
      <c r="F232" s="90">
        <v>10</v>
      </c>
      <c r="G232" s="92">
        <v>41.8803418803419</v>
      </c>
      <c r="H232" s="67">
        <v>49</v>
      </c>
      <c r="I232" s="95"/>
    </row>
    <row r="233" s="89" customFormat="1" customHeight="1" spans="2:9">
      <c r="B233" s="89" t="s">
        <v>349</v>
      </c>
      <c r="C233" s="89" t="s">
        <v>429</v>
      </c>
      <c r="D233" s="90" t="s">
        <v>430</v>
      </c>
      <c r="E233" s="90" t="s">
        <v>431</v>
      </c>
      <c r="F233" s="90">
        <v>10</v>
      </c>
      <c r="G233" s="92">
        <v>52.991452991453</v>
      </c>
      <c r="H233" s="67">
        <v>62</v>
      </c>
      <c r="I233" s="95"/>
    </row>
    <row r="234" s="89" customFormat="1" customHeight="1" spans="2:9">
      <c r="B234" s="89" t="s">
        <v>349</v>
      </c>
      <c r="C234" s="89" t="s">
        <v>149</v>
      </c>
      <c r="D234" s="90" t="s">
        <v>123</v>
      </c>
      <c r="E234" s="90" t="s">
        <v>432</v>
      </c>
      <c r="F234" s="90">
        <v>100</v>
      </c>
      <c r="G234" s="92">
        <v>128.205128205128</v>
      </c>
      <c r="H234" s="67">
        <v>150</v>
      </c>
      <c r="I234" s="95"/>
    </row>
    <row r="235" s="89" customFormat="1" customHeight="1" spans="2:9">
      <c r="B235" s="89" t="s">
        <v>349</v>
      </c>
      <c r="C235" s="89" t="s">
        <v>381</v>
      </c>
      <c r="D235" s="43" t="s">
        <v>382</v>
      </c>
      <c r="E235" s="43" t="s">
        <v>383</v>
      </c>
      <c r="F235" s="90">
        <v>20</v>
      </c>
      <c r="G235" s="92">
        <v>78.6324786324786</v>
      </c>
      <c r="H235" s="67">
        <v>92</v>
      </c>
      <c r="I235" s="95">
        <v>442</v>
      </c>
    </row>
    <row r="236" s="89" customFormat="1" customHeight="1" spans="2:9">
      <c r="B236" s="89" t="s">
        <v>349</v>
      </c>
      <c r="C236" s="89" t="s">
        <v>433</v>
      </c>
      <c r="D236" s="90" t="s">
        <v>395</v>
      </c>
      <c r="E236" s="43" t="s">
        <v>31</v>
      </c>
      <c r="F236" s="90">
        <v>100</v>
      </c>
      <c r="G236" s="92">
        <v>299.145299145299</v>
      </c>
      <c r="H236" s="67">
        <v>350</v>
      </c>
      <c r="I236" s="95"/>
    </row>
    <row r="237" s="89" customFormat="1" customHeight="1" spans="2:9">
      <c r="B237" s="89" t="s">
        <v>349</v>
      </c>
      <c r="C237" s="89" t="s">
        <v>434</v>
      </c>
      <c r="D237" s="90" t="s">
        <v>435</v>
      </c>
      <c r="E237" s="90" t="s">
        <v>436</v>
      </c>
      <c r="F237" s="90">
        <v>100</v>
      </c>
      <c r="G237" s="92">
        <v>641.025641025641</v>
      </c>
      <c r="H237" s="67">
        <v>750</v>
      </c>
      <c r="I237" s="95">
        <v>830</v>
      </c>
    </row>
    <row r="238" s="89" customFormat="1" customHeight="1" spans="2:9">
      <c r="B238" s="89" t="s">
        <v>349</v>
      </c>
      <c r="C238" s="89" t="s">
        <v>437</v>
      </c>
      <c r="D238" s="90" t="s">
        <v>438</v>
      </c>
      <c r="E238" s="90" t="s">
        <v>439</v>
      </c>
      <c r="F238" s="90">
        <v>50</v>
      </c>
      <c r="G238" s="92">
        <v>68.3760683760684</v>
      </c>
      <c r="H238" s="67">
        <v>80</v>
      </c>
      <c r="I238" s="95"/>
    </row>
    <row r="239" s="89" customFormat="1" customHeight="1" spans="2:9">
      <c r="B239" s="89" t="s">
        <v>349</v>
      </c>
      <c r="C239" s="89" t="s">
        <v>337</v>
      </c>
      <c r="D239" s="90" t="s">
        <v>338</v>
      </c>
      <c r="E239" s="90" t="s">
        <v>339</v>
      </c>
      <c r="F239" s="90">
        <v>60</v>
      </c>
      <c r="G239" s="92">
        <v>461.538461538462</v>
      </c>
      <c r="H239" s="67">
        <v>540</v>
      </c>
      <c r="I239" s="92"/>
    </row>
    <row r="240" s="89" customFormat="1" customHeight="1" spans="2:9">
      <c r="B240" s="89" t="s">
        <v>349</v>
      </c>
      <c r="C240" s="89" t="s">
        <v>221</v>
      </c>
      <c r="D240" s="90" t="s">
        <v>222</v>
      </c>
      <c r="E240" s="43" t="s">
        <v>440</v>
      </c>
      <c r="F240" s="90">
        <v>200</v>
      </c>
      <c r="G240" s="92">
        <v>2564.10256410256</v>
      </c>
      <c r="H240" s="67">
        <v>3000</v>
      </c>
      <c r="I240" s="92"/>
    </row>
    <row r="241" s="89" customFormat="1" customHeight="1" spans="2:9">
      <c r="B241" s="89" t="s">
        <v>349</v>
      </c>
      <c r="C241" s="89" t="s">
        <v>38</v>
      </c>
      <c r="D241" s="90" t="s">
        <v>39</v>
      </c>
      <c r="E241" s="43" t="s">
        <v>37</v>
      </c>
      <c r="F241" s="90">
        <v>20</v>
      </c>
      <c r="G241" s="92">
        <v>128.205128205128</v>
      </c>
      <c r="H241" s="67">
        <v>150</v>
      </c>
      <c r="I241" s="95">
        <v>356</v>
      </c>
    </row>
    <row r="242" s="89" customFormat="1" customHeight="1" spans="2:9">
      <c r="B242" s="89" t="s">
        <v>349</v>
      </c>
      <c r="C242" s="89" t="s">
        <v>441</v>
      </c>
      <c r="D242" s="90" t="s">
        <v>442</v>
      </c>
      <c r="E242" s="90" t="s">
        <v>443</v>
      </c>
      <c r="F242" s="90">
        <v>10</v>
      </c>
      <c r="G242" s="92">
        <v>33.3333333333333</v>
      </c>
      <c r="H242" s="67">
        <v>39</v>
      </c>
      <c r="I242" s="95"/>
    </row>
    <row r="243" s="89" customFormat="1" customHeight="1" spans="2:9">
      <c r="B243" s="89" t="s">
        <v>349</v>
      </c>
      <c r="C243" s="89" t="s">
        <v>444</v>
      </c>
      <c r="D243" s="90" t="s">
        <v>445</v>
      </c>
      <c r="E243" s="43" t="s">
        <v>63</v>
      </c>
      <c r="F243" s="90">
        <v>30</v>
      </c>
      <c r="G243" s="92">
        <v>115.384615384615</v>
      </c>
      <c r="H243" s="67">
        <v>135</v>
      </c>
      <c r="I243" s="95"/>
    </row>
    <row r="244" s="89" customFormat="1" customHeight="1" spans="2:9">
      <c r="B244" s="89" t="s">
        <v>349</v>
      </c>
      <c r="C244" s="89" t="s">
        <v>446</v>
      </c>
      <c r="D244" s="90" t="s">
        <v>447</v>
      </c>
      <c r="E244" s="90" t="s">
        <v>448</v>
      </c>
      <c r="F244" s="90">
        <v>20</v>
      </c>
      <c r="G244" s="92">
        <v>27.3504273504274</v>
      </c>
      <c r="H244" s="67">
        <v>32</v>
      </c>
      <c r="I244" s="95"/>
    </row>
    <row r="245" s="89" customFormat="1" customHeight="1" spans="2:9">
      <c r="B245" s="89" t="s">
        <v>349</v>
      </c>
      <c r="C245" s="89" t="s">
        <v>449</v>
      </c>
      <c r="D245" s="90" t="s">
        <v>254</v>
      </c>
      <c r="E245" s="90" t="s">
        <v>450</v>
      </c>
      <c r="F245" s="90">
        <v>10</v>
      </c>
      <c r="G245" s="92">
        <v>59.8290598290598</v>
      </c>
      <c r="H245" s="67">
        <v>70</v>
      </c>
      <c r="I245" s="95">
        <v>330</v>
      </c>
    </row>
    <row r="246" s="89" customFormat="1" customHeight="1" spans="2:9">
      <c r="B246" s="89" t="s">
        <v>349</v>
      </c>
      <c r="C246" s="89" t="s">
        <v>451</v>
      </c>
      <c r="D246" s="90" t="s">
        <v>452</v>
      </c>
      <c r="E246" s="90" t="s">
        <v>453</v>
      </c>
      <c r="F246" s="90">
        <v>5</v>
      </c>
      <c r="G246" s="92">
        <v>72.6495726495726</v>
      </c>
      <c r="H246" s="67">
        <v>85</v>
      </c>
      <c r="I246" s="95"/>
    </row>
    <row r="247" s="89" customFormat="1" customHeight="1" spans="2:9">
      <c r="B247" s="89" t="s">
        <v>349</v>
      </c>
      <c r="C247" s="89" t="s">
        <v>454</v>
      </c>
      <c r="D247" s="90" t="s">
        <v>455</v>
      </c>
      <c r="E247" s="90" t="s">
        <v>456</v>
      </c>
      <c r="F247" s="90">
        <v>20</v>
      </c>
      <c r="G247" s="92">
        <v>94.017094017094</v>
      </c>
      <c r="H247" s="67">
        <v>110</v>
      </c>
      <c r="I247" s="95"/>
    </row>
    <row r="248" s="89" customFormat="1" customHeight="1" spans="2:9">
      <c r="B248" s="89" t="s">
        <v>349</v>
      </c>
      <c r="C248" s="89" t="s">
        <v>457</v>
      </c>
      <c r="D248" s="90" t="s">
        <v>458</v>
      </c>
      <c r="E248" s="90" t="s">
        <v>459</v>
      </c>
      <c r="F248" s="90">
        <v>10</v>
      </c>
      <c r="G248" s="92">
        <v>55.5555555555556</v>
      </c>
      <c r="H248" s="67">
        <v>65</v>
      </c>
      <c r="I248" s="95"/>
    </row>
    <row r="249" s="89" customFormat="1" customHeight="1" spans="2:9">
      <c r="B249" s="89" t="s">
        <v>349</v>
      </c>
      <c r="C249" s="89" t="s">
        <v>460</v>
      </c>
      <c r="D249" s="90" t="s">
        <v>461</v>
      </c>
      <c r="E249" s="90" t="s">
        <v>223</v>
      </c>
      <c r="F249" s="90">
        <v>20</v>
      </c>
      <c r="G249" s="92">
        <v>30.7692307692308</v>
      </c>
      <c r="H249" s="67">
        <v>36</v>
      </c>
      <c r="I249" s="95">
        <v>741</v>
      </c>
    </row>
    <row r="250" s="89" customFormat="1" customHeight="1" spans="2:9">
      <c r="B250" s="89" t="s">
        <v>349</v>
      </c>
      <c r="C250" s="89" t="s">
        <v>462</v>
      </c>
      <c r="D250" s="90" t="s">
        <v>463</v>
      </c>
      <c r="E250" s="90" t="s">
        <v>464</v>
      </c>
      <c r="F250" s="90">
        <v>10</v>
      </c>
      <c r="G250" s="92">
        <v>128.205128205128</v>
      </c>
      <c r="H250" s="67">
        <v>150</v>
      </c>
      <c r="I250" s="95"/>
    </row>
    <row r="251" s="89" customFormat="1" customHeight="1" spans="2:9">
      <c r="B251" s="89" t="s">
        <v>349</v>
      </c>
      <c r="C251" s="89" t="s">
        <v>465</v>
      </c>
      <c r="D251" s="90" t="s">
        <v>466</v>
      </c>
      <c r="E251" s="90" t="s">
        <v>467</v>
      </c>
      <c r="F251" s="90">
        <v>10</v>
      </c>
      <c r="G251" s="92">
        <v>474.358974358974</v>
      </c>
      <c r="H251" s="67">
        <v>555</v>
      </c>
      <c r="I251" s="95"/>
    </row>
    <row r="252" s="89" customFormat="1" customHeight="1" spans="2:9">
      <c r="B252" s="89" t="s">
        <v>349</v>
      </c>
      <c r="C252" s="89" t="s">
        <v>468</v>
      </c>
      <c r="D252" s="90" t="s">
        <v>286</v>
      </c>
      <c r="E252" s="90" t="s">
        <v>469</v>
      </c>
      <c r="F252" s="90">
        <v>20</v>
      </c>
      <c r="G252" s="92">
        <v>201.709401709402</v>
      </c>
      <c r="H252" s="67">
        <v>236</v>
      </c>
      <c r="I252" s="95">
        <v>344</v>
      </c>
    </row>
    <row r="253" s="89" customFormat="1" customHeight="1" spans="2:9">
      <c r="B253" s="89" t="s">
        <v>349</v>
      </c>
      <c r="C253" s="89" t="s">
        <v>470</v>
      </c>
      <c r="D253" s="90" t="s">
        <v>471</v>
      </c>
      <c r="E253" s="90" t="s">
        <v>472</v>
      </c>
      <c r="F253" s="90">
        <v>20</v>
      </c>
      <c r="G253" s="92">
        <v>32.4786324786325</v>
      </c>
      <c r="H253" s="67">
        <v>38</v>
      </c>
      <c r="I253" s="95"/>
    </row>
    <row r="254" s="89" customFormat="1" customHeight="1" spans="2:9">
      <c r="B254" s="89" t="s">
        <v>349</v>
      </c>
      <c r="C254" s="89" t="s">
        <v>473</v>
      </c>
      <c r="D254" s="90" t="s">
        <v>474</v>
      </c>
      <c r="E254" s="90" t="s">
        <v>475</v>
      </c>
      <c r="F254" s="90">
        <v>10</v>
      </c>
      <c r="G254" s="92">
        <v>17.0940170940171</v>
      </c>
      <c r="H254" s="67">
        <v>20</v>
      </c>
      <c r="I254" s="95"/>
    </row>
    <row r="255" s="89" customFormat="1" customHeight="1" spans="2:9">
      <c r="B255" s="89" t="s">
        <v>349</v>
      </c>
      <c r="C255" s="89" t="s">
        <v>476</v>
      </c>
      <c r="D255" s="90" t="s">
        <v>477</v>
      </c>
      <c r="E255" s="90" t="s">
        <v>428</v>
      </c>
      <c r="F255" s="90">
        <v>10</v>
      </c>
      <c r="G255" s="92">
        <v>42.7350427350427</v>
      </c>
      <c r="H255" s="67">
        <v>50</v>
      </c>
      <c r="I255" s="95"/>
    </row>
    <row r="256" s="89" customFormat="1" customHeight="1" spans="2:9">
      <c r="B256" s="89" t="s">
        <v>349</v>
      </c>
      <c r="C256" s="89" t="s">
        <v>478</v>
      </c>
      <c r="D256" s="90" t="s">
        <v>372</v>
      </c>
      <c r="E256" s="90" t="s">
        <v>479</v>
      </c>
      <c r="F256" s="90">
        <v>30</v>
      </c>
      <c r="G256" s="92">
        <v>128.205128205128</v>
      </c>
      <c r="H256" s="67">
        <v>150</v>
      </c>
      <c r="I256" s="92"/>
    </row>
    <row r="257" s="89" customFormat="1" customHeight="1" spans="2:9">
      <c r="B257" s="89" t="s">
        <v>349</v>
      </c>
      <c r="C257" s="89" t="s">
        <v>480</v>
      </c>
      <c r="D257" s="90" t="s">
        <v>481</v>
      </c>
      <c r="E257" s="90" t="s">
        <v>482</v>
      </c>
      <c r="F257" s="90">
        <v>300</v>
      </c>
      <c r="G257" s="92">
        <v>384.615384615385</v>
      </c>
      <c r="H257" s="67">
        <v>450</v>
      </c>
      <c r="I257" s="95">
        <v>1290</v>
      </c>
    </row>
    <row r="258" s="89" customFormat="1" customHeight="1" spans="2:9">
      <c r="B258" s="89" t="s">
        <v>349</v>
      </c>
      <c r="C258" s="89" t="s">
        <v>483</v>
      </c>
      <c r="D258" s="90" t="s">
        <v>264</v>
      </c>
      <c r="E258" s="90" t="s">
        <v>484</v>
      </c>
      <c r="F258" s="90">
        <v>30</v>
      </c>
      <c r="G258" s="92">
        <v>717.948717948718</v>
      </c>
      <c r="H258" s="67">
        <v>840</v>
      </c>
      <c r="I258" s="95"/>
    </row>
    <row r="259" s="89" customFormat="1" customHeight="1" spans="2:9">
      <c r="B259" s="89" t="s">
        <v>349</v>
      </c>
      <c r="C259" s="89" t="s">
        <v>485</v>
      </c>
      <c r="D259" s="90" t="s">
        <v>486</v>
      </c>
      <c r="E259" s="90" t="s">
        <v>487</v>
      </c>
      <c r="F259" s="90">
        <v>2</v>
      </c>
      <c r="G259" s="92">
        <v>78.6324786324786</v>
      </c>
      <c r="H259" s="67">
        <v>92</v>
      </c>
      <c r="I259" s="95">
        <v>160</v>
      </c>
    </row>
    <row r="260" s="89" customFormat="1" customHeight="1" spans="2:9">
      <c r="B260" s="89" t="s">
        <v>349</v>
      </c>
      <c r="C260" s="89" t="s">
        <v>488</v>
      </c>
      <c r="D260" s="90" t="s">
        <v>486</v>
      </c>
      <c r="E260" s="90" t="s">
        <v>487</v>
      </c>
      <c r="F260" s="90">
        <v>1</v>
      </c>
      <c r="G260" s="92">
        <v>25.6410256410256</v>
      </c>
      <c r="H260" s="67">
        <v>30</v>
      </c>
      <c r="I260" s="95"/>
    </row>
    <row r="261" s="89" customFormat="1" customHeight="1" spans="2:9">
      <c r="B261" s="89" t="s">
        <v>349</v>
      </c>
      <c r="C261" s="89" t="s">
        <v>489</v>
      </c>
      <c r="D261" s="90" t="s">
        <v>490</v>
      </c>
      <c r="E261" s="90" t="s">
        <v>487</v>
      </c>
      <c r="F261" s="90">
        <v>1</v>
      </c>
      <c r="G261" s="92">
        <v>32.4786324786325</v>
      </c>
      <c r="H261" s="67">
        <v>38</v>
      </c>
      <c r="I261" s="95"/>
    </row>
    <row r="262" s="89" customFormat="1" customHeight="1" spans="2:9">
      <c r="B262" s="89" t="s">
        <v>349</v>
      </c>
      <c r="C262" s="89" t="s">
        <v>491</v>
      </c>
      <c r="D262" s="90" t="s">
        <v>486</v>
      </c>
      <c r="E262" s="90" t="s">
        <v>487</v>
      </c>
      <c r="F262" s="90">
        <v>1</v>
      </c>
      <c r="G262" s="92">
        <v>38.4615384615385</v>
      </c>
      <c r="H262" s="67">
        <v>45</v>
      </c>
      <c r="I262" s="95">
        <v>1020</v>
      </c>
    </row>
    <row r="263" s="89" customFormat="1" customHeight="1" spans="2:9">
      <c r="B263" s="89" t="s">
        <v>349</v>
      </c>
      <c r="C263" s="89" t="s">
        <v>492</v>
      </c>
      <c r="D263" s="90" t="s">
        <v>493</v>
      </c>
      <c r="E263" s="90" t="s">
        <v>487</v>
      </c>
      <c r="F263" s="90">
        <v>1</v>
      </c>
      <c r="G263" s="92">
        <v>38.4615384615385</v>
      </c>
      <c r="H263" s="67">
        <v>45</v>
      </c>
      <c r="I263" s="95"/>
    </row>
    <row r="264" s="89" customFormat="1" customHeight="1" spans="2:9">
      <c r="B264" s="89" t="s">
        <v>349</v>
      </c>
      <c r="C264" s="89" t="s">
        <v>494</v>
      </c>
      <c r="D264" s="90" t="s">
        <v>493</v>
      </c>
      <c r="E264" s="90" t="s">
        <v>487</v>
      </c>
      <c r="F264" s="90">
        <v>3</v>
      </c>
      <c r="G264" s="92">
        <v>564.102564102564</v>
      </c>
      <c r="H264" s="67">
        <v>660</v>
      </c>
      <c r="I264" s="95"/>
    </row>
    <row r="265" s="89" customFormat="1" customHeight="1" spans="2:9">
      <c r="B265" s="89" t="s">
        <v>349</v>
      </c>
      <c r="C265" s="89" t="s">
        <v>495</v>
      </c>
      <c r="D265" s="90" t="s">
        <v>496</v>
      </c>
      <c r="E265" s="90" t="s">
        <v>487</v>
      </c>
      <c r="F265" s="90">
        <v>1.5</v>
      </c>
      <c r="G265" s="92">
        <v>205.128205128205</v>
      </c>
      <c r="H265" s="67">
        <v>240</v>
      </c>
      <c r="I265" s="95"/>
    </row>
    <row r="266" s="89" customFormat="1" customHeight="1" spans="2:9">
      <c r="B266" s="89" t="s">
        <v>349</v>
      </c>
      <c r="C266" s="89" t="s">
        <v>497</v>
      </c>
      <c r="D266" s="90" t="s">
        <v>498</v>
      </c>
      <c r="E266" s="90" t="s">
        <v>487</v>
      </c>
      <c r="F266" s="90">
        <v>1</v>
      </c>
      <c r="G266" s="92">
        <v>25.6410256410256</v>
      </c>
      <c r="H266" s="67">
        <v>30</v>
      </c>
      <c r="I266" s="95"/>
    </row>
    <row r="267" s="89" customFormat="1" customHeight="1" spans="2:9">
      <c r="B267" s="89" t="s">
        <v>349</v>
      </c>
      <c r="C267" s="89" t="s">
        <v>499</v>
      </c>
      <c r="D267" s="90" t="s">
        <v>493</v>
      </c>
      <c r="E267" s="90" t="s">
        <v>487</v>
      </c>
      <c r="F267" s="90">
        <v>3</v>
      </c>
      <c r="G267" s="92">
        <v>346.153846153846</v>
      </c>
      <c r="H267" s="67">
        <v>405</v>
      </c>
      <c r="I267" s="95">
        <v>573</v>
      </c>
    </row>
    <row r="268" s="89" customFormat="1" customHeight="1" spans="2:9">
      <c r="B268" s="89" t="s">
        <v>349</v>
      </c>
      <c r="C268" s="89" t="s">
        <v>500</v>
      </c>
      <c r="D268" s="90" t="s">
        <v>493</v>
      </c>
      <c r="E268" s="90" t="s">
        <v>487</v>
      </c>
      <c r="F268" s="90">
        <v>1.5</v>
      </c>
      <c r="G268" s="92">
        <v>51.2820512820513</v>
      </c>
      <c r="H268" s="67">
        <v>60</v>
      </c>
      <c r="I268" s="95"/>
    </row>
    <row r="269" s="89" customFormat="1" customHeight="1" spans="2:9">
      <c r="B269" s="89" t="s">
        <v>349</v>
      </c>
      <c r="C269" s="89" t="s">
        <v>501</v>
      </c>
      <c r="D269" s="90" t="s">
        <v>486</v>
      </c>
      <c r="E269" s="90" t="s">
        <v>487</v>
      </c>
      <c r="F269" s="90">
        <v>1</v>
      </c>
      <c r="G269" s="92">
        <v>38.4615384615385</v>
      </c>
      <c r="H269" s="67">
        <v>45</v>
      </c>
      <c r="I269" s="95"/>
    </row>
    <row r="270" s="89" customFormat="1" customHeight="1" spans="2:9">
      <c r="B270" s="89" t="s">
        <v>349</v>
      </c>
      <c r="C270" s="89" t="s">
        <v>502</v>
      </c>
      <c r="D270" s="90" t="s">
        <v>503</v>
      </c>
      <c r="E270" s="90" t="s">
        <v>487</v>
      </c>
      <c r="F270" s="90">
        <v>1</v>
      </c>
      <c r="G270" s="92">
        <v>15.3846153846154</v>
      </c>
      <c r="H270" s="67">
        <v>18</v>
      </c>
      <c r="I270" s="95"/>
    </row>
    <row r="271" s="89" customFormat="1" customHeight="1" spans="2:9">
      <c r="B271" s="89" t="s">
        <v>349</v>
      </c>
      <c r="C271" s="89" t="s">
        <v>504</v>
      </c>
      <c r="D271" s="90" t="s">
        <v>486</v>
      </c>
      <c r="E271" s="90" t="s">
        <v>487</v>
      </c>
      <c r="F271" s="90">
        <v>1</v>
      </c>
      <c r="G271" s="92">
        <v>38.4615384615385</v>
      </c>
      <c r="H271" s="67">
        <v>45</v>
      </c>
      <c r="I271" s="95"/>
    </row>
    <row r="272" s="89" customFormat="1" customHeight="1" spans="2:9">
      <c r="B272" s="89" t="s">
        <v>349</v>
      </c>
      <c r="C272" s="89" t="s">
        <v>505</v>
      </c>
      <c r="D272" s="90" t="s">
        <v>493</v>
      </c>
      <c r="E272" s="90" t="s">
        <v>487</v>
      </c>
      <c r="F272" s="90">
        <v>1</v>
      </c>
      <c r="G272" s="92">
        <v>89.7435897435898</v>
      </c>
      <c r="H272" s="67">
        <v>105</v>
      </c>
      <c r="I272" s="95">
        <v>333</v>
      </c>
    </row>
    <row r="273" s="89" customFormat="1" customHeight="1" spans="2:9">
      <c r="B273" s="89" t="s">
        <v>349</v>
      </c>
      <c r="C273" s="89" t="s">
        <v>506</v>
      </c>
      <c r="D273" s="90" t="s">
        <v>490</v>
      </c>
      <c r="E273" s="90" t="s">
        <v>487</v>
      </c>
      <c r="F273" s="90">
        <v>1</v>
      </c>
      <c r="G273" s="92">
        <v>27.3504273504274</v>
      </c>
      <c r="H273" s="67">
        <v>32</v>
      </c>
      <c r="I273" s="95"/>
    </row>
    <row r="274" s="89" customFormat="1" customHeight="1" spans="2:9">
      <c r="B274" s="89" t="s">
        <v>349</v>
      </c>
      <c r="C274" s="89" t="s">
        <v>507</v>
      </c>
      <c r="D274" s="90" t="s">
        <v>486</v>
      </c>
      <c r="E274" s="90" t="s">
        <v>487</v>
      </c>
      <c r="F274" s="90">
        <v>1</v>
      </c>
      <c r="G274" s="92">
        <v>38.4615384615385</v>
      </c>
      <c r="H274" s="67">
        <v>45</v>
      </c>
      <c r="I274" s="95"/>
    </row>
    <row r="275" s="89" customFormat="1" customHeight="1" spans="2:9">
      <c r="B275" s="89" t="s">
        <v>349</v>
      </c>
      <c r="C275" s="89" t="s">
        <v>508</v>
      </c>
      <c r="D275" s="90" t="s">
        <v>486</v>
      </c>
      <c r="E275" s="90" t="s">
        <v>487</v>
      </c>
      <c r="F275" s="90">
        <v>2</v>
      </c>
      <c r="G275" s="92">
        <v>30.7692307692308</v>
      </c>
      <c r="H275" s="67">
        <v>36</v>
      </c>
      <c r="I275" s="95"/>
    </row>
    <row r="276" s="89" customFormat="1" customHeight="1" spans="2:9">
      <c r="B276" s="89" t="s">
        <v>349</v>
      </c>
      <c r="C276" s="89" t="s">
        <v>499</v>
      </c>
      <c r="D276" s="90" t="s">
        <v>493</v>
      </c>
      <c r="E276" s="90" t="s">
        <v>487</v>
      </c>
      <c r="F276" s="90">
        <v>1</v>
      </c>
      <c r="G276" s="92">
        <v>98.2905982905983</v>
      </c>
      <c r="H276" s="67">
        <v>115</v>
      </c>
      <c r="I276" s="95"/>
    </row>
    <row r="277" s="89" customFormat="1" customHeight="1" spans="2:9">
      <c r="B277" s="89" t="s">
        <v>349</v>
      </c>
      <c r="C277" s="89" t="s">
        <v>509</v>
      </c>
      <c r="D277" s="90" t="s">
        <v>486</v>
      </c>
      <c r="E277" s="90" t="s">
        <v>487</v>
      </c>
      <c r="F277" s="90">
        <v>3</v>
      </c>
      <c r="G277" s="92">
        <v>161.538461538462</v>
      </c>
      <c r="H277" s="67">
        <v>189</v>
      </c>
      <c r="I277" s="95">
        <v>2127</v>
      </c>
    </row>
    <row r="278" s="89" customFormat="1" customHeight="1" spans="2:9">
      <c r="B278" s="89" t="s">
        <v>349</v>
      </c>
      <c r="C278" s="89" t="s">
        <v>510</v>
      </c>
      <c r="D278" s="90" t="s">
        <v>486</v>
      </c>
      <c r="E278" s="90" t="s">
        <v>487</v>
      </c>
      <c r="F278" s="90">
        <v>2</v>
      </c>
      <c r="G278" s="92">
        <v>444.444444444444</v>
      </c>
      <c r="H278" s="67">
        <v>520</v>
      </c>
      <c r="I278" s="95"/>
    </row>
    <row r="279" s="89" customFormat="1" customHeight="1" spans="2:9">
      <c r="B279" s="89" t="s">
        <v>349</v>
      </c>
      <c r="C279" s="89" t="s">
        <v>511</v>
      </c>
      <c r="D279" s="90" t="s">
        <v>486</v>
      </c>
      <c r="E279" s="90" t="s">
        <v>487</v>
      </c>
      <c r="F279" s="90">
        <v>1</v>
      </c>
      <c r="G279" s="92">
        <v>15.3846153846154</v>
      </c>
      <c r="H279" s="67">
        <v>18</v>
      </c>
      <c r="I279" s="95"/>
    </row>
    <row r="280" s="89" customFormat="1" customHeight="1" spans="2:9">
      <c r="B280" s="89" t="s">
        <v>349</v>
      </c>
      <c r="C280" s="89" t="s">
        <v>512</v>
      </c>
      <c r="D280" s="90" t="s">
        <v>513</v>
      </c>
      <c r="E280" s="90" t="s">
        <v>487</v>
      </c>
      <c r="F280" s="90">
        <v>1</v>
      </c>
      <c r="G280" s="92">
        <v>1196.5811965812</v>
      </c>
      <c r="H280" s="67">
        <v>1400</v>
      </c>
      <c r="I280" s="95"/>
    </row>
    <row r="281" s="89" customFormat="1" customHeight="1" spans="2:9">
      <c r="B281" s="89" t="s">
        <v>349</v>
      </c>
      <c r="C281" s="89" t="s">
        <v>514</v>
      </c>
      <c r="D281" s="90" t="s">
        <v>486</v>
      </c>
      <c r="E281" s="90" t="s">
        <v>487</v>
      </c>
      <c r="F281" s="90">
        <v>2</v>
      </c>
      <c r="G281" s="92">
        <v>61.5384615384615</v>
      </c>
      <c r="H281" s="67">
        <v>72</v>
      </c>
      <c r="I281" s="95">
        <v>381</v>
      </c>
    </row>
    <row r="282" s="89" customFormat="1" customHeight="1" spans="2:9">
      <c r="B282" s="89" t="s">
        <v>349</v>
      </c>
      <c r="C282" s="89" t="s">
        <v>515</v>
      </c>
      <c r="D282" s="90" t="s">
        <v>493</v>
      </c>
      <c r="E282" s="90" t="s">
        <v>487</v>
      </c>
      <c r="F282" s="90">
        <v>3</v>
      </c>
      <c r="G282" s="92">
        <v>141.025641025641</v>
      </c>
      <c r="H282" s="67">
        <v>165</v>
      </c>
      <c r="I282" s="95"/>
    </row>
    <row r="283" s="89" customFormat="1" customHeight="1" spans="2:9">
      <c r="B283" s="89" t="s">
        <v>349</v>
      </c>
      <c r="C283" s="89" t="s">
        <v>516</v>
      </c>
      <c r="D283" s="90" t="s">
        <v>490</v>
      </c>
      <c r="E283" s="90" t="s">
        <v>487</v>
      </c>
      <c r="F283" s="90">
        <v>2</v>
      </c>
      <c r="G283" s="92">
        <v>61.5384615384615</v>
      </c>
      <c r="H283" s="67">
        <v>72</v>
      </c>
      <c r="I283" s="95"/>
    </row>
    <row r="284" s="89" customFormat="1" customHeight="1" spans="2:9">
      <c r="B284" s="89" t="s">
        <v>349</v>
      </c>
      <c r="C284" s="89" t="s">
        <v>517</v>
      </c>
      <c r="D284" s="90" t="s">
        <v>490</v>
      </c>
      <c r="E284" s="90" t="s">
        <v>487</v>
      </c>
      <c r="F284" s="90">
        <v>2</v>
      </c>
      <c r="G284" s="92">
        <v>61.5384615384615</v>
      </c>
      <c r="H284" s="67">
        <v>72</v>
      </c>
      <c r="I284" s="95"/>
    </row>
    <row r="285" s="89" customFormat="1" customHeight="1" spans="2:9">
      <c r="B285" s="89" t="s">
        <v>349</v>
      </c>
      <c r="C285" s="89" t="s">
        <v>518</v>
      </c>
      <c r="D285" s="90" t="s">
        <v>519</v>
      </c>
      <c r="E285" s="90" t="s">
        <v>487</v>
      </c>
      <c r="F285" s="90">
        <v>1</v>
      </c>
      <c r="G285" s="92">
        <v>538.461538461538</v>
      </c>
      <c r="H285" s="67">
        <v>630</v>
      </c>
      <c r="I285" s="95">
        <v>942.5</v>
      </c>
    </row>
    <row r="286" s="89" customFormat="1" customHeight="1" spans="2:9">
      <c r="B286" s="89" t="s">
        <v>349</v>
      </c>
      <c r="C286" s="89" t="s">
        <v>520</v>
      </c>
      <c r="D286" s="90" t="s">
        <v>493</v>
      </c>
      <c r="E286" s="90" t="s">
        <v>487</v>
      </c>
      <c r="F286" s="90">
        <v>1</v>
      </c>
      <c r="G286" s="92">
        <v>128.205128205128</v>
      </c>
      <c r="H286" s="67">
        <v>150</v>
      </c>
      <c r="I286" s="95"/>
    </row>
    <row r="287" s="89" customFormat="1" customHeight="1" spans="2:9">
      <c r="B287" s="89" t="s">
        <v>349</v>
      </c>
      <c r="C287" s="89" t="s">
        <v>521</v>
      </c>
      <c r="D287" s="90" t="s">
        <v>493</v>
      </c>
      <c r="E287" s="90" t="s">
        <v>487</v>
      </c>
      <c r="F287" s="90">
        <v>0.5</v>
      </c>
      <c r="G287" s="92">
        <v>138.888888888889</v>
      </c>
      <c r="H287" s="67">
        <v>162.5</v>
      </c>
      <c r="I287" s="95"/>
    </row>
    <row r="288" s="89" customFormat="1" customHeight="1" spans="2:9">
      <c r="B288" s="89" t="s">
        <v>349</v>
      </c>
      <c r="C288" s="89" t="s">
        <v>522</v>
      </c>
      <c r="D288" s="90" t="s">
        <v>496</v>
      </c>
      <c r="E288" s="90" t="s">
        <v>487</v>
      </c>
      <c r="F288" s="90">
        <v>1</v>
      </c>
      <c r="G288" s="92">
        <v>8.54700854700855</v>
      </c>
      <c r="H288" s="67">
        <v>10</v>
      </c>
      <c r="I288" s="95">
        <v>261</v>
      </c>
    </row>
    <row r="289" s="89" customFormat="1" customHeight="1" spans="2:9">
      <c r="B289" s="89" t="s">
        <v>349</v>
      </c>
      <c r="C289" s="89" t="s">
        <v>485</v>
      </c>
      <c r="D289" s="90" t="s">
        <v>486</v>
      </c>
      <c r="E289" s="90" t="s">
        <v>487</v>
      </c>
      <c r="F289" s="90">
        <v>1</v>
      </c>
      <c r="G289" s="92">
        <v>39.3162393162393</v>
      </c>
      <c r="H289" s="67">
        <v>46</v>
      </c>
      <c r="I289" s="95"/>
    </row>
    <row r="290" s="89" customFormat="1" customHeight="1" spans="2:9">
      <c r="B290" s="89" t="s">
        <v>349</v>
      </c>
      <c r="C290" s="89" t="s">
        <v>499</v>
      </c>
      <c r="D290" s="90" t="s">
        <v>493</v>
      </c>
      <c r="E290" s="90" t="s">
        <v>487</v>
      </c>
      <c r="F290" s="90">
        <v>1</v>
      </c>
      <c r="G290" s="92">
        <v>102.564102564103</v>
      </c>
      <c r="H290" s="67">
        <v>120</v>
      </c>
      <c r="I290" s="95"/>
    </row>
    <row r="291" s="89" customFormat="1" customHeight="1" spans="2:9">
      <c r="B291" s="89" t="s">
        <v>349</v>
      </c>
      <c r="C291" s="89" t="s">
        <v>523</v>
      </c>
      <c r="D291" s="90" t="s">
        <v>486</v>
      </c>
      <c r="E291" s="90" t="s">
        <v>487</v>
      </c>
      <c r="F291" s="90">
        <v>1</v>
      </c>
      <c r="G291" s="92">
        <v>34.1880341880342</v>
      </c>
      <c r="H291" s="67">
        <v>40</v>
      </c>
      <c r="I291" s="95"/>
    </row>
    <row r="292" s="89" customFormat="1" customHeight="1" spans="2:9">
      <c r="B292" s="89" t="s">
        <v>349</v>
      </c>
      <c r="C292" s="89" t="s">
        <v>501</v>
      </c>
      <c r="D292" s="90" t="s">
        <v>486</v>
      </c>
      <c r="E292" s="90" t="s">
        <v>487</v>
      </c>
      <c r="F292" s="90">
        <v>1</v>
      </c>
      <c r="G292" s="92">
        <v>38.4615384615385</v>
      </c>
      <c r="H292" s="67">
        <v>45</v>
      </c>
      <c r="I292" s="95"/>
    </row>
    <row r="293" s="89" customFormat="1" customHeight="1" spans="2:9">
      <c r="B293" s="89" t="s">
        <v>524</v>
      </c>
      <c r="C293" s="89" t="s">
        <v>525</v>
      </c>
      <c r="D293" s="90" t="s">
        <v>526</v>
      </c>
      <c r="E293" s="43" t="s">
        <v>527</v>
      </c>
      <c r="F293" s="90">
        <v>600</v>
      </c>
      <c r="G293" s="92">
        <v>3405.12820512821</v>
      </c>
      <c r="H293" s="67">
        <v>3984</v>
      </c>
      <c r="I293" s="92"/>
    </row>
    <row r="294" s="89" customFormat="1" customHeight="1" spans="2:9">
      <c r="B294" s="89" t="s">
        <v>524</v>
      </c>
      <c r="C294" s="89" t="s">
        <v>528</v>
      </c>
      <c r="D294" s="43" t="s">
        <v>12</v>
      </c>
      <c r="E294" s="43" t="s">
        <v>325</v>
      </c>
      <c r="F294" s="90">
        <v>300</v>
      </c>
      <c r="G294" s="92">
        <v>1487.17948717949</v>
      </c>
      <c r="H294" s="67">
        <v>1740</v>
      </c>
      <c r="I294" s="92"/>
    </row>
    <row r="295" s="89" customFormat="1" customHeight="1" spans="2:9">
      <c r="B295" s="89" t="s">
        <v>524</v>
      </c>
      <c r="C295" s="89" t="s">
        <v>529</v>
      </c>
      <c r="D295" s="90" t="s">
        <v>44</v>
      </c>
      <c r="E295" s="90" t="s">
        <v>482</v>
      </c>
      <c r="F295" s="90">
        <v>100</v>
      </c>
      <c r="G295" s="92">
        <v>406.837606837607</v>
      </c>
      <c r="H295" s="67">
        <v>476</v>
      </c>
      <c r="I295" s="95">
        <v>6116</v>
      </c>
    </row>
    <row r="296" s="89" customFormat="1" customHeight="1" spans="2:9">
      <c r="B296" s="89" t="s">
        <v>524</v>
      </c>
      <c r="C296" s="89" t="s">
        <v>102</v>
      </c>
      <c r="D296" s="90" t="s">
        <v>530</v>
      </c>
      <c r="E296" s="90" t="s">
        <v>104</v>
      </c>
      <c r="F296" s="90">
        <v>600</v>
      </c>
      <c r="G296" s="92">
        <v>4820.51282051282</v>
      </c>
      <c r="H296" s="67">
        <v>5640</v>
      </c>
      <c r="I296" s="95"/>
    </row>
    <row r="297" s="89" customFormat="1" customHeight="1" spans="2:9">
      <c r="B297" s="89" t="s">
        <v>524</v>
      </c>
      <c r="C297" s="89" t="s">
        <v>169</v>
      </c>
      <c r="D297" s="90" t="s">
        <v>103</v>
      </c>
      <c r="E297" s="90" t="s">
        <v>531</v>
      </c>
      <c r="F297" s="90">
        <v>50</v>
      </c>
      <c r="G297" s="92">
        <v>277.777777777778</v>
      </c>
      <c r="H297" s="67">
        <v>325</v>
      </c>
      <c r="I297" s="92"/>
    </row>
    <row r="298" s="89" customFormat="1" customHeight="1" spans="2:9">
      <c r="B298" s="89" t="s">
        <v>524</v>
      </c>
      <c r="C298" s="89" t="s">
        <v>169</v>
      </c>
      <c r="D298" s="90" t="s">
        <v>103</v>
      </c>
      <c r="E298" s="90" t="s">
        <v>531</v>
      </c>
      <c r="F298" s="90">
        <v>150</v>
      </c>
      <c r="G298" s="92">
        <v>833.333333333333</v>
      </c>
      <c r="H298" s="67">
        <v>975</v>
      </c>
      <c r="I298" s="92"/>
    </row>
    <row r="299" s="89" customFormat="1" customHeight="1" spans="2:9">
      <c r="B299" s="89" t="s">
        <v>524</v>
      </c>
      <c r="C299" s="89" t="s">
        <v>91</v>
      </c>
      <c r="D299" s="90" t="s">
        <v>48</v>
      </c>
      <c r="E299" s="90" t="s">
        <v>92</v>
      </c>
      <c r="F299" s="90">
        <v>100</v>
      </c>
      <c r="G299" s="92">
        <v>256.410256410256</v>
      </c>
      <c r="H299" s="67">
        <v>300</v>
      </c>
      <c r="I299" s="92"/>
    </row>
    <row r="300" s="89" customFormat="1" customHeight="1" spans="2:9">
      <c r="B300" s="89" t="s">
        <v>524</v>
      </c>
      <c r="C300" s="89" t="s">
        <v>532</v>
      </c>
      <c r="D300" s="90" t="s">
        <v>533</v>
      </c>
      <c r="E300" s="90" t="s">
        <v>534</v>
      </c>
      <c r="F300" s="90">
        <v>10</v>
      </c>
      <c r="G300" s="92">
        <v>333.333333333333</v>
      </c>
      <c r="H300" s="67">
        <v>390</v>
      </c>
      <c r="I300" s="95">
        <v>1245</v>
      </c>
    </row>
    <row r="301" s="89" customFormat="1" customHeight="1" spans="2:9">
      <c r="B301" s="89" t="s">
        <v>524</v>
      </c>
      <c r="C301" s="89" t="s">
        <v>535</v>
      </c>
      <c r="D301" s="90" t="s">
        <v>536</v>
      </c>
      <c r="E301" s="90" t="s">
        <v>537</v>
      </c>
      <c r="F301" s="90">
        <v>10</v>
      </c>
      <c r="G301" s="92">
        <v>405.982905982906</v>
      </c>
      <c r="H301" s="67">
        <v>475</v>
      </c>
      <c r="I301" s="95"/>
    </row>
    <row r="302" s="89" customFormat="1" customHeight="1" spans="2:9">
      <c r="B302" s="89" t="s">
        <v>524</v>
      </c>
      <c r="C302" s="89" t="s">
        <v>538</v>
      </c>
      <c r="D302" s="90" t="s">
        <v>539</v>
      </c>
      <c r="E302" s="90" t="s">
        <v>540</v>
      </c>
      <c r="F302" s="90">
        <v>10</v>
      </c>
      <c r="G302" s="92">
        <v>324.786324786325</v>
      </c>
      <c r="H302" s="67">
        <v>380</v>
      </c>
      <c r="I302" s="95"/>
    </row>
    <row r="303" s="89" customFormat="1" customHeight="1" spans="2:9">
      <c r="B303" s="89" t="s">
        <v>524</v>
      </c>
      <c r="C303" s="89" t="s">
        <v>379</v>
      </c>
      <c r="D303" s="90" t="s">
        <v>39</v>
      </c>
      <c r="E303" s="90" t="s">
        <v>541</v>
      </c>
      <c r="F303" s="90">
        <v>20</v>
      </c>
      <c r="G303" s="92">
        <v>20.5128205128205</v>
      </c>
      <c r="H303" s="67">
        <v>24</v>
      </c>
      <c r="I303" s="92"/>
    </row>
    <row r="304" s="89" customFormat="1" customHeight="1" spans="2:9">
      <c r="B304" s="89" t="s">
        <v>524</v>
      </c>
      <c r="C304" s="89" t="s">
        <v>542</v>
      </c>
      <c r="D304" s="90" t="s">
        <v>543</v>
      </c>
      <c r="E304" s="90" t="s">
        <v>544</v>
      </c>
      <c r="F304" s="90">
        <v>5</v>
      </c>
      <c r="G304" s="92">
        <v>641.025641025641</v>
      </c>
      <c r="H304" s="67">
        <v>750</v>
      </c>
      <c r="I304" s="92"/>
    </row>
    <row r="305" s="89" customFormat="1" customHeight="1" spans="2:9">
      <c r="B305" s="89" t="s">
        <v>545</v>
      </c>
      <c r="C305" s="89" t="s">
        <v>546</v>
      </c>
      <c r="D305" s="90" t="s">
        <v>547</v>
      </c>
      <c r="E305" s="90" t="s">
        <v>548</v>
      </c>
      <c r="F305" s="90">
        <v>30</v>
      </c>
      <c r="G305" s="92">
        <v>51.2820512820513</v>
      </c>
      <c r="H305" s="67">
        <v>60</v>
      </c>
      <c r="I305" s="92"/>
    </row>
    <row r="306" s="89" customFormat="1" customHeight="1" spans="2:9">
      <c r="B306" s="89" t="s">
        <v>545</v>
      </c>
      <c r="C306" s="89" t="s">
        <v>549</v>
      </c>
      <c r="D306" s="90" t="s">
        <v>550</v>
      </c>
      <c r="E306" s="90" t="s">
        <v>551</v>
      </c>
      <c r="F306" s="90">
        <v>50</v>
      </c>
      <c r="G306" s="92">
        <v>76.9230769230769</v>
      </c>
      <c r="H306" s="67">
        <v>90</v>
      </c>
      <c r="I306" s="95">
        <v>290</v>
      </c>
    </row>
    <row r="307" s="89" customFormat="1" customHeight="1" spans="2:9">
      <c r="B307" s="89" t="s">
        <v>545</v>
      </c>
      <c r="C307" s="89" t="s">
        <v>552</v>
      </c>
      <c r="D307" s="90" t="s">
        <v>553</v>
      </c>
      <c r="E307" s="43" t="s">
        <v>90</v>
      </c>
      <c r="F307" s="90">
        <v>50</v>
      </c>
      <c r="G307" s="92">
        <v>170.940170940171</v>
      </c>
      <c r="H307" s="67">
        <v>200</v>
      </c>
      <c r="I307" s="95"/>
    </row>
    <row r="308" s="89" customFormat="1" customHeight="1" spans="2:9">
      <c r="B308" s="89" t="s">
        <v>545</v>
      </c>
      <c r="C308" s="89" t="s">
        <v>554</v>
      </c>
      <c r="D308" s="90" t="s">
        <v>555</v>
      </c>
      <c r="E308" s="90" t="s">
        <v>556</v>
      </c>
      <c r="F308" s="90">
        <v>10</v>
      </c>
      <c r="G308" s="92">
        <v>45.2991452991453</v>
      </c>
      <c r="H308" s="67">
        <v>53</v>
      </c>
      <c r="I308" s="95">
        <v>281</v>
      </c>
    </row>
    <row r="309" s="89" customFormat="1" customHeight="1" spans="2:9">
      <c r="B309" s="89" t="s">
        <v>545</v>
      </c>
      <c r="C309" s="89" t="s">
        <v>68</v>
      </c>
      <c r="D309" s="90" t="s">
        <v>69</v>
      </c>
      <c r="E309" s="43" t="s">
        <v>557</v>
      </c>
      <c r="F309" s="90">
        <v>60</v>
      </c>
      <c r="G309" s="92">
        <v>133.333333333333</v>
      </c>
      <c r="H309" s="67">
        <v>156</v>
      </c>
      <c r="I309" s="95"/>
    </row>
    <row r="310" s="89" customFormat="1" customHeight="1" spans="2:9">
      <c r="B310" s="89" t="s">
        <v>545</v>
      </c>
      <c r="C310" s="89" t="s">
        <v>558</v>
      </c>
      <c r="D310" s="90" t="s">
        <v>77</v>
      </c>
      <c r="E310" s="43" t="s">
        <v>557</v>
      </c>
      <c r="F310" s="90">
        <v>30</v>
      </c>
      <c r="G310" s="92">
        <v>61.5384615384615</v>
      </c>
      <c r="H310" s="67">
        <v>72</v>
      </c>
      <c r="I310" s="95"/>
    </row>
    <row r="311" s="89" customFormat="1" customHeight="1" spans="2:9">
      <c r="B311" s="89" t="s">
        <v>545</v>
      </c>
      <c r="C311" s="89" t="s">
        <v>559</v>
      </c>
      <c r="D311" s="90" t="s">
        <v>560</v>
      </c>
      <c r="E311" s="43" t="s">
        <v>63</v>
      </c>
      <c r="F311" s="90">
        <v>50</v>
      </c>
      <c r="G311" s="92">
        <v>76.9230769230769</v>
      </c>
      <c r="H311" s="67">
        <v>90</v>
      </c>
      <c r="I311" s="95">
        <v>132</v>
      </c>
    </row>
    <row r="312" s="89" customFormat="1" customHeight="1" spans="2:9">
      <c r="B312" s="89" t="s">
        <v>545</v>
      </c>
      <c r="C312" s="89" t="s">
        <v>561</v>
      </c>
      <c r="D312" s="90" t="s">
        <v>12</v>
      </c>
      <c r="E312" s="90" t="s">
        <v>562</v>
      </c>
      <c r="F312" s="90">
        <v>10</v>
      </c>
      <c r="G312" s="92">
        <v>17.0940170940171</v>
      </c>
      <c r="H312" s="67">
        <v>20</v>
      </c>
      <c r="I312" s="95"/>
    </row>
    <row r="313" s="89" customFormat="1" customHeight="1" spans="2:9">
      <c r="B313" s="89" t="s">
        <v>545</v>
      </c>
      <c r="C313" s="89" t="s">
        <v>563</v>
      </c>
      <c r="D313" s="90" t="s">
        <v>564</v>
      </c>
      <c r="E313" s="90" t="s">
        <v>565</v>
      </c>
      <c r="F313" s="90">
        <v>10</v>
      </c>
      <c r="G313" s="92">
        <v>18.8034188034188</v>
      </c>
      <c r="H313" s="67">
        <v>22</v>
      </c>
      <c r="I313" s="95"/>
    </row>
    <row r="314" s="89" customFormat="1" customHeight="1" spans="2:9">
      <c r="B314" s="89" t="s">
        <v>566</v>
      </c>
      <c r="C314" s="89" t="s">
        <v>567</v>
      </c>
      <c r="D314" s="90" t="s">
        <v>568</v>
      </c>
      <c r="E314" s="90" t="s">
        <v>569</v>
      </c>
      <c r="F314" s="90">
        <v>600</v>
      </c>
      <c r="G314" s="92">
        <v>10769.23</v>
      </c>
      <c r="H314" s="67">
        <v>12599.9991</v>
      </c>
      <c r="I314" s="92"/>
    </row>
    <row r="315" s="89" customFormat="1" customHeight="1" spans="2:9">
      <c r="B315" s="89" t="s">
        <v>570</v>
      </c>
      <c r="C315" s="89" t="s">
        <v>571</v>
      </c>
      <c r="D315" s="90" t="s">
        <v>572</v>
      </c>
      <c r="E315" s="90" t="s">
        <v>573</v>
      </c>
      <c r="F315" s="90">
        <v>400</v>
      </c>
      <c r="G315" s="92">
        <v>6153.85</v>
      </c>
      <c r="H315" s="67">
        <v>7200.0045</v>
      </c>
      <c r="I315" s="92"/>
    </row>
    <row r="316" s="89" customFormat="1" customHeight="1" spans="2:9">
      <c r="B316" s="89" t="s">
        <v>574</v>
      </c>
      <c r="C316" s="89" t="s">
        <v>575</v>
      </c>
      <c r="D316" s="90" t="s">
        <v>576</v>
      </c>
      <c r="E316" s="90" t="s">
        <v>577</v>
      </c>
      <c r="F316" s="90">
        <v>200</v>
      </c>
      <c r="G316" s="92">
        <v>3589.74</v>
      </c>
      <c r="H316" s="67">
        <v>4199.9958</v>
      </c>
      <c r="I316" s="92"/>
    </row>
    <row r="317" s="89" customFormat="1" customHeight="1" spans="2:9">
      <c r="B317" s="89" t="s">
        <v>578</v>
      </c>
      <c r="C317" s="89" t="s">
        <v>579</v>
      </c>
      <c r="D317" s="90" t="s">
        <v>309</v>
      </c>
      <c r="E317" s="90" t="s">
        <v>580</v>
      </c>
      <c r="F317" s="90">
        <v>30</v>
      </c>
      <c r="G317" s="92">
        <v>502.31</v>
      </c>
      <c r="H317" s="67">
        <v>587.7027</v>
      </c>
      <c r="I317" s="95">
        <v>10903.698</v>
      </c>
    </row>
    <row r="318" s="89" customFormat="1" customHeight="1" spans="2:9">
      <c r="B318" s="89" t="s">
        <v>578</v>
      </c>
      <c r="C318" s="89" t="s">
        <v>581</v>
      </c>
      <c r="D318" s="90" t="s">
        <v>582</v>
      </c>
      <c r="E318" s="90" t="s">
        <v>583</v>
      </c>
      <c r="F318" s="90">
        <v>400</v>
      </c>
      <c r="G318" s="92">
        <v>8817.09</v>
      </c>
      <c r="H318" s="67">
        <v>10315.9953</v>
      </c>
      <c r="I318" s="95"/>
    </row>
    <row r="319" s="89" customFormat="1" customHeight="1" spans="2:9">
      <c r="B319" s="89" t="s">
        <v>584</v>
      </c>
      <c r="C319" s="89" t="s">
        <v>585</v>
      </c>
      <c r="D319" s="90" t="s">
        <v>430</v>
      </c>
      <c r="E319" s="90" t="s">
        <v>174</v>
      </c>
      <c r="F319" s="90">
        <v>140</v>
      </c>
      <c r="G319" s="92">
        <v>1680</v>
      </c>
      <c r="H319" s="67">
        <v>1965.6</v>
      </c>
      <c r="I319" s="95">
        <v>30445.5996</v>
      </c>
    </row>
    <row r="320" s="89" customFormat="1" customHeight="1" spans="2:9">
      <c r="B320" s="89" t="s">
        <v>584</v>
      </c>
      <c r="C320" s="89" t="s">
        <v>334</v>
      </c>
      <c r="D320" s="90" t="s">
        <v>335</v>
      </c>
      <c r="E320" s="90" t="s">
        <v>336</v>
      </c>
      <c r="F320" s="90">
        <v>600</v>
      </c>
      <c r="G320" s="92">
        <v>14256.41</v>
      </c>
      <c r="H320" s="67">
        <v>16679.9997</v>
      </c>
      <c r="I320" s="95"/>
    </row>
    <row r="321" s="89" customFormat="1" customHeight="1" spans="2:9">
      <c r="B321" s="89" t="s">
        <v>584</v>
      </c>
      <c r="C321" s="89" t="s">
        <v>244</v>
      </c>
      <c r="D321" s="90" t="s">
        <v>586</v>
      </c>
      <c r="E321" s="90" t="s">
        <v>246</v>
      </c>
      <c r="F321" s="90">
        <v>400</v>
      </c>
      <c r="G321" s="92">
        <v>10085.47</v>
      </c>
      <c r="H321" s="67">
        <v>11799.9999</v>
      </c>
      <c r="I321" s="95"/>
    </row>
    <row r="322" s="89" customFormat="1" customHeight="1" spans="2:9">
      <c r="B322" s="89" t="s">
        <v>584</v>
      </c>
      <c r="C322" s="89" t="s">
        <v>587</v>
      </c>
      <c r="D322" s="90" t="s">
        <v>564</v>
      </c>
      <c r="E322" s="90" t="s">
        <v>588</v>
      </c>
      <c r="F322" s="90">
        <v>800</v>
      </c>
      <c r="G322" s="92">
        <v>376.07</v>
      </c>
      <c r="H322" s="67">
        <v>440.0019</v>
      </c>
      <c r="I322" s="92"/>
    </row>
    <row r="323" s="89" customFormat="1" customHeight="1" spans="2:9">
      <c r="B323" s="89" t="s">
        <v>311</v>
      </c>
      <c r="C323" s="89" t="s">
        <v>589</v>
      </c>
      <c r="D323" s="90" t="s">
        <v>590</v>
      </c>
      <c r="E323" s="43" t="s">
        <v>591</v>
      </c>
      <c r="F323" s="90">
        <v>900</v>
      </c>
      <c r="G323" s="92">
        <v>19923.08</v>
      </c>
      <c r="H323" s="67">
        <v>23310.0036</v>
      </c>
      <c r="I323" s="95">
        <v>38702.00295</v>
      </c>
    </row>
    <row r="324" s="89" customFormat="1" customHeight="1" spans="2:9">
      <c r="B324" s="89" t="s">
        <v>311</v>
      </c>
      <c r="C324" s="89" t="s">
        <v>575</v>
      </c>
      <c r="D324" s="90" t="s">
        <v>576</v>
      </c>
      <c r="E324" s="90" t="s">
        <v>592</v>
      </c>
      <c r="F324" s="90">
        <v>200</v>
      </c>
      <c r="G324" s="92">
        <v>3070.09</v>
      </c>
      <c r="H324" s="67">
        <v>3592.0053</v>
      </c>
      <c r="I324" s="95"/>
    </row>
    <row r="325" s="89" customFormat="1" customHeight="1" spans="2:9">
      <c r="B325" s="89" t="s">
        <v>311</v>
      </c>
      <c r="C325" s="89" t="s">
        <v>244</v>
      </c>
      <c r="D325" s="90" t="s">
        <v>586</v>
      </c>
      <c r="E325" s="90" t="s">
        <v>246</v>
      </c>
      <c r="F325" s="90">
        <v>400</v>
      </c>
      <c r="G325" s="92">
        <v>10085.465</v>
      </c>
      <c r="H325" s="67">
        <v>11799.99405</v>
      </c>
      <c r="I325" s="95"/>
    </row>
    <row r="326" s="89" customFormat="1" customHeight="1" spans="2:9">
      <c r="B326" s="89" t="s">
        <v>317</v>
      </c>
      <c r="C326" s="89" t="s">
        <v>593</v>
      </c>
      <c r="D326" s="90" t="s">
        <v>594</v>
      </c>
      <c r="E326" s="90" t="s">
        <v>595</v>
      </c>
      <c r="F326" s="90">
        <v>100</v>
      </c>
      <c r="G326" s="92">
        <v>2658.12</v>
      </c>
      <c r="H326" s="67">
        <v>3110.0004</v>
      </c>
      <c r="I326" s="92"/>
    </row>
    <row r="327" s="89" customFormat="1" customHeight="1" spans="2:9">
      <c r="B327" s="89" t="s">
        <v>332</v>
      </c>
      <c r="C327" s="89" t="s">
        <v>314</v>
      </c>
      <c r="D327" s="90" t="s">
        <v>315</v>
      </c>
      <c r="E327" s="90" t="s">
        <v>316</v>
      </c>
      <c r="F327" s="90">
        <v>4000</v>
      </c>
      <c r="G327" s="92">
        <v>30769.23</v>
      </c>
      <c r="H327" s="67">
        <v>35999.9991</v>
      </c>
      <c r="I327" s="92"/>
    </row>
    <row r="328" s="89" customFormat="1" customHeight="1" spans="2:9">
      <c r="B328" s="89" t="s">
        <v>596</v>
      </c>
      <c r="C328" s="89" t="s">
        <v>597</v>
      </c>
      <c r="D328" s="90" t="s">
        <v>598</v>
      </c>
      <c r="E328" s="43" t="s">
        <v>63</v>
      </c>
      <c r="F328" s="90">
        <v>2000</v>
      </c>
      <c r="G328" s="92">
        <v>43196.58</v>
      </c>
      <c r="H328" s="67">
        <v>50539.9986</v>
      </c>
      <c r="I328" s="95">
        <v>74767.9959</v>
      </c>
    </row>
    <row r="329" s="89" customFormat="1" customHeight="1" spans="2:9">
      <c r="B329" s="89" t="s">
        <v>596</v>
      </c>
      <c r="C329" s="89" t="s">
        <v>102</v>
      </c>
      <c r="D329" s="90" t="s">
        <v>530</v>
      </c>
      <c r="E329" s="90" t="s">
        <v>104</v>
      </c>
      <c r="F329" s="90">
        <v>600</v>
      </c>
      <c r="G329" s="92">
        <v>10912.82</v>
      </c>
      <c r="H329" s="67">
        <v>12767.9994</v>
      </c>
      <c r="I329" s="95"/>
    </row>
    <row r="330" s="89" customFormat="1" customHeight="1" spans="2:9">
      <c r="B330" s="89" t="s">
        <v>596</v>
      </c>
      <c r="C330" s="89" t="s">
        <v>97</v>
      </c>
      <c r="D330" s="90" t="s">
        <v>599</v>
      </c>
      <c r="E330" s="43" t="s">
        <v>23</v>
      </c>
      <c r="F330" s="90">
        <v>600</v>
      </c>
      <c r="G330" s="92">
        <v>9794.87</v>
      </c>
      <c r="H330" s="67">
        <v>11459.9979</v>
      </c>
      <c r="I330" s="95"/>
    </row>
    <row r="331" s="89" customFormat="1" customHeight="1" spans="2:9">
      <c r="B331" s="89" t="s">
        <v>317</v>
      </c>
      <c r="C331" s="89" t="s">
        <v>600</v>
      </c>
      <c r="D331" s="90" t="s">
        <v>601</v>
      </c>
      <c r="E331" s="90" t="s">
        <v>602</v>
      </c>
      <c r="F331" s="90">
        <v>100</v>
      </c>
      <c r="G331" s="92">
        <v>5417.95</v>
      </c>
      <c r="H331" s="67">
        <v>6339.0015</v>
      </c>
      <c r="I331" s="92"/>
    </row>
    <row r="332" s="89" customFormat="1" customHeight="1" spans="2:9">
      <c r="B332" s="89" t="s">
        <v>603</v>
      </c>
      <c r="C332" s="89" t="s">
        <v>229</v>
      </c>
      <c r="D332" s="90" t="s">
        <v>270</v>
      </c>
      <c r="E332" s="90" t="s">
        <v>231</v>
      </c>
      <c r="F332" s="90">
        <v>600</v>
      </c>
      <c r="G332" s="92">
        <v>22820.51</v>
      </c>
      <c r="H332" s="67">
        <v>26699.9967</v>
      </c>
      <c r="I332" s="92"/>
    </row>
    <row r="333" s="89" customFormat="1" customHeight="1" spans="2:9">
      <c r="B333" s="89" t="s">
        <v>604</v>
      </c>
      <c r="C333" s="89" t="s">
        <v>605</v>
      </c>
      <c r="D333" s="90" t="s">
        <v>606</v>
      </c>
      <c r="E333" s="108" t="s">
        <v>607</v>
      </c>
      <c r="F333" s="90">
        <v>50</v>
      </c>
      <c r="G333" s="92">
        <v>512.82</v>
      </c>
      <c r="H333" s="67">
        <v>599.9994</v>
      </c>
      <c r="I333" s="92"/>
    </row>
    <row r="334" s="89" customFormat="1" customHeight="1" spans="2:9">
      <c r="B334" s="89" t="s">
        <v>596</v>
      </c>
      <c r="C334" s="89" t="s">
        <v>597</v>
      </c>
      <c r="D334" s="90" t="s">
        <v>598</v>
      </c>
      <c r="E334" s="43" t="s">
        <v>63</v>
      </c>
      <c r="F334" s="90">
        <v>4000</v>
      </c>
      <c r="G334" s="92">
        <v>86393.16</v>
      </c>
      <c r="H334" s="67">
        <v>101079.9972</v>
      </c>
      <c r="I334" s="92"/>
    </row>
    <row r="335" s="89" customFormat="1" customHeight="1" spans="2:9">
      <c r="B335" s="89" t="s">
        <v>596</v>
      </c>
      <c r="C335" s="89" t="s">
        <v>608</v>
      </c>
      <c r="D335" s="90" t="s">
        <v>609</v>
      </c>
      <c r="E335" s="90" t="s">
        <v>610</v>
      </c>
      <c r="F335" s="90">
        <v>2000</v>
      </c>
      <c r="G335" s="92">
        <v>15179.49</v>
      </c>
      <c r="H335" s="67">
        <v>17760.0033</v>
      </c>
      <c r="I335" s="92"/>
    </row>
    <row r="336" s="89" customFormat="1" customHeight="1" spans="2:9">
      <c r="B336" s="89" t="s">
        <v>317</v>
      </c>
      <c r="C336" s="89" t="s">
        <v>324</v>
      </c>
      <c r="D336" s="90" t="s">
        <v>147</v>
      </c>
      <c r="E336" s="108"/>
      <c r="F336" s="90">
        <v>100</v>
      </c>
      <c r="G336" s="92">
        <v>1305.98</v>
      </c>
      <c r="H336" s="67">
        <v>1527.9966</v>
      </c>
      <c r="I336" s="92"/>
    </row>
    <row r="337" s="89" customFormat="1" customHeight="1" spans="2:9">
      <c r="B337" s="89" t="s">
        <v>611</v>
      </c>
      <c r="C337" s="89" t="s">
        <v>612</v>
      </c>
      <c r="D337" s="90" t="s">
        <v>613</v>
      </c>
      <c r="E337" s="90" t="s">
        <v>614</v>
      </c>
      <c r="F337" s="90">
        <v>1500</v>
      </c>
      <c r="G337" s="92">
        <v>25641.03</v>
      </c>
      <c r="H337" s="67">
        <v>30000.0051</v>
      </c>
      <c r="I337" s="95">
        <v>67500.0027</v>
      </c>
    </row>
    <row r="338" s="89" customFormat="1" customHeight="1" spans="2:9">
      <c r="B338" s="89" t="s">
        <v>611</v>
      </c>
      <c r="C338" s="89" t="s">
        <v>615</v>
      </c>
      <c r="D338" s="90" t="s">
        <v>616</v>
      </c>
      <c r="E338" s="90" t="s">
        <v>577</v>
      </c>
      <c r="F338" s="90">
        <v>500</v>
      </c>
      <c r="G338" s="92">
        <v>32051.28</v>
      </c>
      <c r="H338" s="67">
        <v>37499.9976</v>
      </c>
      <c r="I338" s="95"/>
    </row>
    <row r="339" s="89" customFormat="1" customHeight="1" spans="2:9">
      <c r="B339" s="89" t="s">
        <v>288</v>
      </c>
      <c r="C339" s="89" t="s">
        <v>201</v>
      </c>
      <c r="D339" s="90" t="s">
        <v>202</v>
      </c>
      <c r="E339" s="90" t="s">
        <v>203</v>
      </c>
      <c r="F339" s="90">
        <v>360</v>
      </c>
      <c r="G339" s="92">
        <v>13680</v>
      </c>
      <c r="H339" s="67">
        <v>16005.6</v>
      </c>
      <c r="I339" s="92"/>
    </row>
    <row r="340" s="89" customFormat="1" customHeight="1" spans="2:9">
      <c r="B340" s="89" t="s">
        <v>288</v>
      </c>
      <c r="C340" s="89" t="s">
        <v>201</v>
      </c>
      <c r="D340" s="90" t="s">
        <v>202</v>
      </c>
      <c r="E340" s="90" t="s">
        <v>203</v>
      </c>
      <c r="F340" s="90">
        <v>120</v>
      </c>
      <c r="G340" s="92">
        <v>4560</v>
      </c>
      <c r="H340" s="67">
        <v>5335.2</v>
      </c>
      <c r="I340" s="92"/>
    </row>
    <row r="341" s="89" customFormat="1" customHeight="1" spans="2:9">
      <c r="B341" s="89" t="s">
        <v>288</v>
      </c>
      <c r="C341" s="89" t="s">
        <v>294</v>
      </c>
      <c r="D341" s="43" t="s">
        <v>295</v>
      </c>
      <c r="E341" s="43" t="s">
        <v>296</v>
      </c>
      <c r="F341" s="90">
        <v>384</v>
      </c>
      <c r="G341" s="92">
        <v>11989.33</v>
      </c>
      <c r="H341" s="67">
        <v>14027.5161</v>
      </c>
      <c r="I341" s="92"/>
    </row>
    <row r="342" s="89" customFormat="1" customHeight="1" spans="1:9">
      <c r="A342" s="90" t="s">
        <v>617</v>
      </c>
      <c r="B342" s="89" t="s">
        <v>618</v>
      </c>
      <c r="C342" s="89" t="s">
        <v>619</v>
      </c>
      <c r="D342" s="90" t="s">
        <v>620</v>
      </c>
      <c r="E342" s="90" t="s">
        <v>621</v>
      </c>
      <c r="F342" s="90">
        <v>20</v>
      </c>
      <c r="G342" s="92">
        <v>2700.8547008547</v>
      </c>
      <c r="H342" s="67">
        <v>3160</v>
      </c>
      <c r="I342" s="92"/>
    </row>
    <row r="343" s="89" customFormat="1" customHeight="1" spans="2:9">
      <c r="B343" s="89" t="s">
        <v>618</v>
      </c>
      <c r="C343" s="89" t="s">
        <v>622</v>
      </c>
      <c r="D343" s="90" t="s">
        <v>623</v>
      </c>
      <c r="E343" s="90" t="s">
        <v>624</v>
      </c>
      <c r="F343" s="90">
        <v>400</v>
      </c>
      <c r="G343" s="92">
        <v>10871.7948717949</v>
      </c>
      <c r="H343" s="67">
        <v>12720</v>
      </c>
      <c r="I343" s="92"/>
    </row>
    <row r="344" s="89" customFormat="1" customHeight="1" spans="2:9">
      <c r="B344" s="89" t="s">
        <v>618</v>
      </c>
      <c r="C344" s="42" t="s">
        <v>122</v>
      </c>
      <c r="D344" s="90" t="s">
        <v>123</v>
      </c>
      <c r="E344" s="90" t="s">
        <v>625</v>
      </c>
      <c r="F344" s="90">
        <v>900</v>
      </c>
      <c r="G344" s="92">
        <v>83846.1538461539</v>
      </c>
      <c r="H344" s="67">
        <v>98100</v>
      </c>
      <c r="I344" s="92"/>
    </row>
    <row r="345" s="89" customFormat="1" customHeight="1" spans="2:9">
      <c r="B345" s="89" t="s">
        <v>618</v>
      </c>
      <c r="C345" s="42" t="s">
        <v>122</v>
      </c>
      <c r="D345" s="90" t="s">
        <v>123</v>
      </c>
      <c r="E345" s="90" t="s">
        <v>625</v>
      </c>
      <c r="F345" s="90">
        <v>900</v>
      </c>
      <c r="G345" s="92">
        <v>83846.1538461539</v>
      </c>
      <c r="H345" s="67">
        <v>98100</v>
      </c>
      <c r="I345" s="92"/>
    </row>
    <row r="346" s="89" customFormat="1" customHeight="1" spans="2:9">
      <c r="B346" s="89" t="s">
        <v>618</v>
      </c>
      <c r="C346" s="89" t="s">
        <v>626</v>
      </c>
      <c r="D346" s="90" t="s">
        <v>627</v>
      </c>
      <c r="E346" s="90" t="s">
        <v>628</v>
      </c>
      <c r="F346" s="90">
        <v>250</v>
      </c>
      <c r="G346" s="92">
        <v>19079.0598290598</v>
      </c>
      <c r="H346" s="67">
        <v>22322.5</v>
      </c>
      <c r="I346" s="95">
        <v>52750.5</v>
      </c>
    </row>
    <row r="347" s="89" customFormat="1" customHeight="1" spans="2:9">
      <c r="B347" s="89" t="s">
        <v>618</v>
      </c>
      <c r="C347" s="89" t="s">
        <v>626</v>
      </c>
      <c r="D347" s="90" t="s">
        <v>629</v>
      </c>
      <c r="E347" s="90" t="s">
        <v>628</v>
      </c>
      <c r="F347" s="90">
        <v>400</v>
      </c>
      <c r="G347" s="92">
        <v>26006.8376068376</v>
      </c>
      <c r="H347" s="67">
        <v>30428</v>
      </c>
      <c r="I347" s="95"/>
    </row>
    <row r="348" s="89" customFormat="1" customHeight="1" spans="2:9">
      <c r="B348" s="89" t="s">
        <v>618</v>
      </c>
      <c r="C348" s="89" t="s">
        <v>630</v>
      </c>
      <c r="D348" s="90" t="s">
        <v>631</v>
      </c>
      <c r="E348" s="90" t="s">
        <v>632</v>
      </c>
      <c r="F348" s="90">
        <v>600</v>
      </c>
      <c r="G348" s="92">
        <v>794.871794871795</v>
      </c>
      <c r="H348" s="67">
        <v>930</v>
      </c>
      <c r="I348" s="92"/>
    </row>
    <row r="349" s="89" customFormat="1" customHeight="1" spans="2:9">
      <c r="B349" s="89" t="s">
        <v>618</v>
      </c>
      <c r="C349" s="89" t="s">
        <v>633</v>
      </c>
      <c r="D349" s="90" t="s">
        <v>634</v>
      </c>
      <c r="E349" s="90" t="s">
        <v>635</v>
      </c>
      <c r="F349" s="90">
        <v>10</v>
      </c>
      <c r="G349" s="92">
        <v>56581.1965811966</v>
      </c>
      <c r="H349" s="67">
        <v>66200</v>
      </c>
      <c r="I349" s="92"/>
    </row>
    <row r="350" s="89" customFormat="1" customHeight="1" spans="2:9">
      <c r="B350" s="89" t="s">
        <v>618</v>
      </c>
      <c r="C350" s="94" t="s">
        <v>636</v>
      </c>
      <c r="D350" s="90" t="s">
        <v>637</v>
      </c>
      <c r="E350" s="90" t="s">
        <v>621</v>
      </c>
      <c r="F350" s="90">
        <v>50</v>
      </c>
      <c r="G350" s="92">
        <v>504.273504273504</v>
      </c>
      <c r="H350" s="67">
        <v>590</v>
      </c>
      <c r="I350" s="92"/>
    </row>
    <row r="351" s="89" customFormat="1" customHeight="1" spans="2:9">
      <c r="B351" s="89" t="s">
        <v>618</v>
      </c>
      <c r="C351" s="89" t="s">
        <v>638</v>
      </c>
      <c r="D351" s="43" t="s">
        <v>639</v>
      </c>
      <c r="E351" s="43" t="s">
        <v>640</v>
      </c>
      <c r="F351" s="90">
        <v>180</v>
      </c>
      <c r="G351" s="92">
        <v>12769.2307692308</v>
      </c>
      <c r="H351" s="67">
        <v>14940</v>
      </c>
      <c r="I351" s="92"/>
    </row>
    <row r="352" s="89" customFormat="1" customHeight="1" spans="2:9">
      <c r="B352" s="89" t="s">
        <v>618</v>
      </c>
      <c r="C352" s="89" t="s">
        <v>641</v>
      </c>
      <c r="D352" s="90" t="s">
        <v>642</v>
      </c>
      <c r="E352" s="90" t="s">
        <v>628</v>
      </c>
      <c r="F352" s="90">
        <v>800</v>
      </c>
      <c r="G352" s="92">
        <v>10666.6666666667</v>
      </c>
      <c r="H352" s="67">
        <v>12480</v>
      </c>
      <c r="I352" s="92"/>
    </row>
    <row r="353" s="89" customFormat="1" customHeight="1" spans="2:9">
      <c r="B353" s="89" t="s">
        <v>618</v>
      </c>
      <c r="C353" s="89" t="s">
        <v>643</v>
      </c>
      <c r="D353" s="90" t="s">
        <v>644</v>
      </c>
      <c r="E353" s="90" t="s">
        <v>453</v>
      </c>
      <c r="F353" s="90">
        <v>100</v>
      </c>
      <c r="G353" s="92">
        <v>1111.11111111111</v>
      </c>
      <c r="H353" s="67">
        <v>1300</v>
      </c>
      <c r="I353" s="92"/>
    </row>
    <row r="354" s="89" customFormat="1" customHeight="1" spans="2:9">
      <c r="B354" s="89" t="s">
        <v>618</v>
      </c>
      <c r="C354" s="89" t="s">
        <v>645</v>
      </c>
      <c r="D354" s="90" t="s">
        <v>646</v>
      </c>
      <c r="E354" s="90" t="s">
        <v>628</v>
      </c>
      <c r="F354" s="90">
        <v>400</v>
      </c>
      <c r="G354" s="92">
        <v>26006.8376068376</v>
      </c>
      <c r="H354" s="67">
        <v>30428</v>
      </c>
      <c r="I354" s="95">
        <v>54036</v>
      </c>
    </row>
    <row r="355" s="89" customFormat="1" customHeight="1" spans="2:9">
      <c r="B355" s="89" t="s">
        <v>618</v>
      </c>
      <c r="C355" s="89" t="s">
        <v>626</v>
      </c>
      <c r="D355" s="90" t="s">
        <v>627</v>
      </c>
      <c r="E355" s="90" t="s">
        <v>628</v>
      </c>
      <c r="F355" s="90">
        <v>200</v>
      </c>
      <c r="G355" s="92">
        <v>15263.2478632479</v>
      </c>
      <c r="H355" s="67">
        <v>17858</v>
      </c>
      <c r="I355" s="95"/>
    </row>
    <row r="356" s="89" customFormat="1" customHeight="1" spans="2:9">
      <c r="B356" s="89" t="s">
        <v>618</v>
      </c>
      <c r="C356" s="89" t="s">
        <v>647</v>
      </c>
      <c r="D356" s="90" t="s">
        <v>648</v>
      </c>
      <c r="E356" s="90" t="s">
        <v>628</v>
      </c>
      <c r="F356" s="90">
        <v>100</v>
      </c>
      <c r="G356" s="92">
        <v>4914.52991452992</v>
      </c>
      <c r="H356" s="67">
        <v>5750</v>
      </c>
      <c r="I356" s="95"/>
    </row>
    <row r="357" s="89" customFormat="1" customHeight="1" spans="2:9">
      <c r="B357" s="89" t="s">
        <v>618</v>
      </c>
      <c r="C357" s="89" t="s">
        <v>649</v>
      </c>
      <c r="D357" s="90" t="s">
        <v>650</v>
      </c>
      <c r="E357" s="90" t="s">
        <v>651</v>
      </c>
      <c r="F357" s="90">
        <v>30</v>
      </c>
      <c r="G357" s="92">
        <v>1327.69230769231</v>
      </c>
      <c r="H357" s="67">
        <v>1553.4</v>
      </c>
      <c r="I357" s="92"/>
    </row>
    <row r="358" s="89" customFormat="1" customHeight="1" spans="2:9">
      <c r="B358" s="89" t="s">
        <v>618</v>
      </c>
      <c r="C358" s="89" t="s">
        <v>652</v>
      </c>
      <c r="D358" s="90" t="s">
        <v>653</v>
      </c>
      <c r="E358" s="90" t="s">
        <v>654</v>
      </c>
      <c r="F358" s="90">
        <v>5</v>
      </c>
      <c r="G358" s="92">
        <v>598.290598290598</v>
      </c>
      <c r="H358" s="67">
        <v>700</v>
      </c>
      <c r="I358" s="92"/>
    </row>
    <row r="359" s="89" customFormat="1" customHeight="1" spans="2:9">
      <c r="B359" s="89" t="s">
        <v>618</v>
      </c>
      <c r="C359" s="89" t="s">
        <v>636</v>
      </c>
      <c r="D359" s="90" t="s">
        <v>637</v>
      </c>
      <c r="E359" s="90" t="s">
        <v>621</v>
      </c>
      <c r="F359" s="90">
        <v>100</v>
      </c>
      <c r="G359" s="92">
        <v>1008.54700854701</v>
      </c>
      <c r="H359" s="67">
        <v>1180</v>
      </c>
      <c r="I359" s="95">
        <v>81820</v>
      </c>
    </row>
    <row r="360" s="89" customFormat="1" customHeight="1" spans="2:9">
      <c r="B360" s="89" t="s">
        <v>618</v>
      </c>
      <c r="C360" s="94" t="s">
        <v>655</v>
      </c>
      <c r="D360" s="90" t="s">
        <v>656</v>
      </c>
      <c r="E360" s="43" t="s">
        <v>657</v>
      </c>
      <c r="F360" s="90">
        <v>1920</v>
      </c>
      <c r="G360" s="92">
        <v>68923.0769230769</v>
      </c>
      <c r="H360" s="67">
        <v>80640</v>
      </c>
      <c r="I360" s="95"/>
    </row>
    <row r="361" s="89" customFormat="1" customHeight="1" spans="2:9">
      <c r="B361" s="89" t="s">
        <v>618</v>
      </c>
      <c r="C361" s="89" t="s">
        <v>658</v>
      </c>
      <c r="D361" s="90" t="s">
        <v>659</v>
      </c>
      <c r="E361" s="90" t="s">
        <v>420</v>
      </c>
      <c r="F361" s="90">
        <v>10</v>
      </c>
      <c r="G361" s="92">
        <v>3029.91452991453</v>
      </c>
      <c r="H361" s="67">
        <v>3545</v>
      </c>
      <c r="I361" s="92"/>
    </row>
    <row r="362" s="89" customFormat="1" customHeight="1" spans="2:9">
      <c r="B362" s="89" t="s">
        <v>618</v>
      </c>
      <c r="C362" s="94" t="s">
        <v>660</v>
      </c>
      <c r="D362" s="90" t="s">
        <v>661</v>
      </c>
      <c r="E362" s="43" t="s">
        <v>662</v>
      </c>
      <c r="F362" s="90">
        <v>2</v>
      </c>
      <c r="G362" s="92">
        <v>11.965811965812</v>
      </c>
      <c r="H362" s="67">
        <v>14</v>
      </c>
      <c r="I362" s="92"/>
    </row>
    <row r="363" s="89" customFormat="1" customHeight="1" spans="2:9">
      <c r="B363" s="89" t="s">
        <v>618</v>
      </c>
      <c r="C363" s="89" t="s">
        <v>663</v>
      </c>
      <c r="D363" s="90" t="s">
        <v>664</v>
      </c>
      <c r="E363" s="90" t="s">
        <v>665</v>
      </c>
      <c r="F363" s="90">
        <v>100</v>
      </c>
      <c r="G363" s="92">
        <v>14683.7606837607</v>
      </c>
      <c r="H363" s="67">
        <v>17180</v>
      </c>
      <c r="I363" s="95">
        <v>31088</v>
      </c>
    </row>
    <row r="364" s="89" customFormat="1" customHeight="1" spans="2:9">
      <c r="B364" s="89" t="s">
        <v>618</v>
      </c>
      <c r="C364" s="89" t="s">
        <v>663</v>
      </c>
      <c r="D364" s="90" t="s">
        <v>664</v>
      </c>
      <c r="E364" s="90" t="s">
        <v>665</v>
      </c>
      <c r="F364" s="90">
        <v>60</v>
      </c>
      <c r="G364" s="92">
        <v>11887.1794871795</v>
      </c>
      <c r="H364" s="67">
        <v>13908</v>
      </c>
      <c r="I364" s="95"/>
    </row>
    <row r="365" s="89" customFormat="1" customHeight="1" spans="2:9">
      <c r="B365" s="89" t="s">
        <v>618</v>
      </c>
      <c r="C365" s="89" t="s">
        <v>666</v>
      </c>
      <c r="D365" s="90" t="s">
        <v>667</v>
      </c>
      <c r="E365" s="90" t="s">
        <v>668</v>
      </c>
      <c r="F365" s="90">
        <v>100</v>
      </c>
      <c r="G365" s="92">
        <v>19658.1196581197</v>
      </c>
      <c r="H365" s="67">
        <v>23000</v>
      </c>
      <c r="I365" s="92"/>
    </row>
    <row r="366" s="89" customFormat="1" customHeight="1" spans="2:9">
      <c r="B366" s="89" t="s">
        <v>618</v>
      </c>
      <c r="C366" s="89" t="s">
        <v>669</v>
      </c>
      <c r="D366" s="90" t="s">
        <v>670</v>
      </c>
      <c r="E366" s="90" t="s">
        <v>370</v>
      </c>
      <c r="F366" s="90">
        <v>540</v>
      </c>
      <c r="G366" s="92">
        <v>28430.7692307692</v>
      </c>
      <c r="H366" s="67">
        <v>33264</v>
      </c>
      <c r="I366" s="95">
        <v>49864</v>
      </c>
    </row>
    <row r="367" s="89" customFormat="1" customHeight="1" spans="2:9">
      <c r="B367" s="89" t="s">
        <v>618</v>
      </c>
      <c r="C367" s="89" t="s">
        <v>638</v>
      </c>
      <c r="D367" s="43" t="s">
        <v>639</v>
      </c>
      <c r="E367" s="43" t="s">
        <v>640</v>
      </c>
      <c r="F367" s="90">
        <v>200</v>
      </c>
      <c r="G367" s="92">
        <v>14188.0341880342</v>
      </c>
      <c r="H367" s="67">
        <v>16600</v>
      </c>
      <c r="I367" s="95"/>
    </row>
    <row r="368" s="89" customFormat="1" customHeight="1" spans="2:9">
      <c r="B368" s="89" t="s">
        <v>618</v>
      </c>
      <c r="C368" s="89" t="s">
        <v>671</v>
      </c>
      <c r="D368" s="90" t="s">
        <v>672</v>
      </c>
      <c r="E368" s="90" t="s">
        <v>673</v>
      </c>
      <c r="F368" s="90">
        <v>900</v>
      </c>
      <c r="G368" s="92">
        <v>35584.6153846154</v>
      </c>
      <c r="H368" s="67">
        <v>41634</v>
      </c>
      <c r="I368" s="92"/>
    </row>
    <row r="369" s="89" customFormat="1" customHeight="1" spans="2:9">
      <c r="B369" s="89" t="s">
        <v>618</v>
      </c>
      <c r="C369" s="89" t="s">
        <v>674</v>
      </c>
      <c r="D369" s="90" t="s">
        <v>675</v>
      </c>
      <c r="E369" s="43" t="s">
        <v>527</v>
      </c>
      <c r="F369" s="90">
        <v>60</v>
      </c>
      <c r="G369" s="92">
        <v>815.384615384615</v>
      </c>
      <c r="H369" s="67">
        <v>954</v>
      </c>
      <c r="I369" s="92"/>
    </row>
    <row r="370" s="89" customFormat="1" customHeight="1" spans="2:9">
      <c r="B370" s="89" t="s">
        <v>618</v>
      </c>
      <c r="C370" s="89" t="s">
        <v>676</v>
      </c>
      <c r="D370" s="90" t="s">
        <v>677</v>
      </c>
      <c r="E370" s="90" t="s">
        <v>678</v>
      </c>
      <c r="F370" s="90">
        <v>50</v>
      </c>
      <c r="G370" s="92">
        <v>427.350427350427</v>
      </c>
      <c r="H370" s="67">
        <v>500</v>
      </c>
      <c r="I370" s="92"/>
    </row>
    <row r="371" s="89" customFormat="1" customHeight="1" spans="2:9">
      <c r="B371" s="89" t="s">
        <v>618</v>
      </c>
      <c r="C371" s="89" t="s">
        <v>633</v>
      </c>
      <c r="D371" s="90" t="s">
        <v>634</v>
      </c>
      <c r="E371" s="90" t="s">
        <v>635</v>
      </c>
      <c r="F371" s="90">
        <v>7</v>
      </c>
      <c r="G371" s="92">
        <v>44871.7948717949</v>
      </c>
      <c r="H371" s="67">
        <v>52500</v>
      </c>
      <c r="I371" s="92"/>
    </row>
    <row r="372" s="89" customFormat="1" customHeight="1" spans="2:9">
      <c r="B372" s="89" t="s">
        <v>618</v>
      </c>
      <c r="C372" s="89" t="s">
        <v>679</v>
      </c>
      <c r="D372" s="90" t="s">
        <v>680</v>
      </c>
      <c r="E372" s="90" t="s">
        <v>681</v>
      </c>
      <c r="F372" s="90">
        <v>360</v>
      </c>
      <c r="G372" s="92">
        <v>20461.5384615385</v>
      </c>
      <c r="H372" s="67">
        <v>23940</v>
      </c>
      <c r="I372" s="95">
        <v>26740</v>
      </c>
    </row>
    <row r="373" s="89" customFormat="1" customHeight="1" spans="2:9">
      <c r="B373" s="89" t="s">
        <v>618</v>
      </c>
      <c r="C373" s="89" t="s">
        <v>682</v>
      </c>
      <c r="D373" s="90" t="s">
        <v>683</v>
      </c>
      <c r="E373" s="90" t="s">
        <v>684</v>
      </c>
      <c r="F373" s="90">
        <v>14</v>
      </c>
      <c r="G373" s="92">
        <v>2393.16239316239</v>
      </c>
      <c r="H373" s="67">
        <v>2800</v>
      </c>
      <c r="I373" s="95"/>
    </row>
    <row r="374" s="89" customFormat="1" customHeight="1" spans="2:9">
      <c r="B374" s="89" t="s">
        <v>618</v>
      </c>
      <c r="C374" s="89" t="s">
        <v>685</v>
      </c>
      <c r="D374" s="90" t="s">
        <v>686</v>
      </c>
      <c r="E374" s="90" t="s">
        <v>628</v>
      </c>
      <c r="F374" s="90">
        <v>160</v>
      </c>
      <c r="G374" s="92">
        <v>27599.3162393162</v>
      </c>
      <c r="H374" s="67">
        <v>32291.2</v>
      </c>
      <c r="I374" s="92"/>
    </row>
    <row r="375" s="89" customFormat="1" customHeight="1" spans="2:9">
      <c r="B375" s="89" t="s">
        <v>618</v>
      </c>
      <c r="C375" s="89" t="s">
        <v>221</v>
      </c>
      <c r="D375" s="90" t="s">
        <v>687</v>
      </c>
      <c r="E375" s="43" t="s">
        <v>440</v>
      </c>
      <c r="F375" s="90">
        <v>50</v>
      </c>
      <c r="G375" s="92">
        <v>3012.82051282051</v>
      </c>
      <c r="H375" s="67">
        <v>3525</v>
      </c>
      <c r="I375" s="95">
        <v>4140</v>
      </c>
    </row>
    <row r="376" s="89" customFormat="1" customHeight="1" spans="2:9">
      <c r="B376" s="89" t="s">
        <v>618</v>
      </c>
      <c r="C376" s="89" t="s">
        <v>688</v>
      </c>
      <c r="D376" s="90" t="s">
        <v>689</v>
      </c>
      <c r="E376" s="90" t="s">
        <v>690</v>
      </c>
      <c r="F376" s="90">
        <v>50</v>
      </c>
      <c r="G376" s="92">
        <v>525.641025641026</v>
      </c>
      <c r="H376" s="67">
        <v>615</v>
      </c>
      <c r="I376" s="95"/>
    </row>
    <row r="377" s="89" customFormat="1" customHeight="1" spans="2:9">
      <c r="B377" s="89" t="s">
        <v>618</v>
      </c>
      <c r="C377" s="89" t="s">
        <v>691</v>
      </c>
      <c r="D377" s="90" t="s">
        <v>103</v>
      </c>
      <c r="E377" s="90" t="s">
        <v>692</v>
      </c>
      <c r="F377" s="90">
        <v>2</v>
      </c>
      <c r="G377" s="92">
        <v>1880.34188034188</v>
      </c>
      <c r="H377" s="67">
        <v>2200</v>
      </c>
      <c r="I377" s="92"/>
    </row>
    <row r="378" s="89" customFormat="1" customHeight="1" spans="2:9">
      <c r="B378" s="89" t="s">
        <v>618</v>
      </c>
      <c r="C378" s="89" t="s">
        <v>693</v>
      </c>
      <c r="D378" s="90" t="s">
        <v>694</v>
      </c>
      <c r="E378" s="90" t="s">
        <v>695</v>
      </c>
      <c r="F378" s="90">
        <v>30</v>
      </c>
      <c r="G378" s="92">
        <v>0</v>
      </c>
      <c r="H378" s="67">
        <v>324</v>
      </c>
      <c r="I378" s="92"/>
    </row>
    <row r="379" s="89" customFormat="1" customHeight="1" spans="2:9">
      <c r="B379" s="89" t="s">
        <v>618</v>
      </c>
      <c r="C379" s="89" t="s">
        <v>696</v>
      </c>
      <c r="D379" s="90" t="s">
        <v>697</v>
      </c>
      <c r="E379" s="90" t="s">
        <v>698</v>
      </c>
      <c r="F379" s="90">
        <v>10</v>
      </c>
      <c r="G379" s="92">
        <v>0</v>
      </c>
      <c r="H379" s="67">
        <v>400</v>
      </c>
      <c r="I379" s="92"/>
    </row>
    <row r="380" customHeight="1" spans="1:10">
      <c r="A380" s="36" t="s">
        <v>699</v>
      </c>
      <c r="B380" s="42" t="s">
        <v>700</v>
      </c>
      <c r="C380" s="42" t="s">
        <v>701</v>
      </c>
      <c r="D380" s="43" t="s">
        <v>212</v>
      </c>
      <c r="E380" s="43" t="s">
        <v>702</v>
      </c>
      <c r="F380" s="36">
        <v>240</v>
      </c>
      <c r="G380" s="44">
        <v>5641.027</v>
      </c>
      <c r="H380" s="44">
        <f>G380*1.17</f>
        <v>6600.00159</v>
      </c>
      <c r="I380" s="44">
        <f t="shared" ref="I380:I385" si="6">H380</f>
        <v>6600.00159</v>
      </c>
      <c r="J380" s="47">
        <f>SUM(I380:I382)</f>
        <v>19800.00009</v>
      </c>
    </row>
    <row r="381" customHeight="1" spans="2:10">
      <c r="B381" s="42" t="s">
        <v>703</v>
      </c>
      <c r="C381" s="42" t="s">
        <v>701</v>
      </c>
      <c r="D381" s="43" t="s">
        <v>212</v>
      </c>
      <c r="E381" s="43" t="s">
        <v>702</v>
      </c>
      <c r="F381" s="36">
        <v>160</v>
      </c>
      <c r="G381" s="44">
        <v>3760.68</v>
      </c>
      <c r="H381" s="44">
        <f t="shared" ref="H381:H402" si="7">G381*1.17</f>
        <v>4399.9956</v>
      </c>
      <c r="I381" s="44">
        <f t="shared" si="6"/>
        <v>4399.9956</v>
      </c>
      <c r="J381" s="47"/>
    </row>
    <row r="382" customHeight="1" spans="2:10">
      <c r="B382" s="42" t="s">
        <v>704</v>
      </c>
      <c r="C382" s="42" t="s">
        <v>701</v>
      </c>
      <c r="D382" s="43" t="s">
        <v>212</v>
      </c>
      <c r="E382" s="43" t="s">
        <v>702</v>
      </c>
      <c r="F382" s="36">
        <v>320</v>
      </c>
      <c r="G382" s="44">
        <v>7521.37</v>
      </c>
      <c r="H382" s="44">
        <f t="shared" si="7"/>
        <v>8800.0029</v>
      </c>
      <c r="I382" s="44">
        <f t="shared" si="6"/>
        <v>8800.0029</v>
      </c>
      <c r="J382" s="47"/>
    </row>
    <row r="383" customHeight="1" spans="2:10">
      <c r="B383" s="42" t="s">
        <v>24</v>
      </c>
      <c r="C383" s="42" t="s">
        <v>705</v>
      </c>
      <c r="D383" s="43" t="s">
        <v>212</v>
      </c>
      <c r="E383" s="43" t="s">
        <v>706</v>
      </c>
      <c r="F383" s="36">
        <v>-188</v>
      </c>
      <c r="G383" s="44">
        <v>-535.08</v>
      </c>
      <c r="H383" s="44">
        <f t="shared" si="7"/>
        <v>-626.0436</v>
      </c>
      <c r="I383" s="44">
        <f>SUM(H383:H384)</f>
        <v>-731.0394</v>
      </c>
      <c r="J383" s="44">
        <f>SUM(I383:I472)</f>
        <v>188055.68253</v>
      </c>
    </row>
    <row r="384" customHeight="1" spans="2:8">
      <c r="B384" s="42" t="s">
        <v>24</v>
      </c>
      <c r="C384" s="42" t="s">
        <v>707</v>
      </c>
      <c r="D384" s="43" t="s">
        <v>708</v>
      </c>
      <c r="E384" s="43" t="s">
        <v>709</v>
      </c>
      <c r="F384" s="36">
        <v>-100</v>
      </c>
      <c r="G384" s="44">
        <v>-89.74</v>
      </c>
      <c r="H384" s="44">
        <f t="shared" si="7"/>
        <v>-104.9958</v>
      </c>
    </row>
    <row r="385" customHeight="1" spans="2:9">
      <c r="B385" s="42" t="s">
        <v>24</v>
      </c>
      <c r="C385" s="42" t="s">
        <v>707</v>
      </c>
      <c r="D385" s="43" t="s">
        <v>708</v>
      </c>
      <c r="E385" s="43" t="s">
        <v>709</v>
      </c>
      <c r="F385" s="36">
        <v>-30</v>
      </c>
      <c r="G385" s="44">
        <v>-26.92</v>
      </c>
      <c r="H385" s="44">
        <f t="shared" si="7"/>
        <v>-31.4964</v>
      </c>
      <c r="I385" s="44">
        <f t="shared" si="6"/>
        <v>-31.4964</v>
      </c>
    </row>
    <row r="386" customHeight="1" spans="2:9">
      <c r="B386" s="42" t="s">
        <v>24</v>
      </c>
      <c r="C386" s="42" t="s">
        <v>710</v>
      </c>
      <c r="D386" s="43" t="s">
        <v>711</v>
      </c>
      <c r="E386" s="43" t="s">
        <v>712</v>
      </c>
      <c r="F386" s="36">
        <v>-750</v>
      </c>
      <c r="G386" s="44">
        <v>-2794.87</v>
      </c>
      <c r="H386" s="44">
        <f t="shared" si="7"/>
        <v>-3269.9979</v>
      </c>
      <c r="I386" s="44">
        <f>SUM(H386:H387)</f>
        <v>-3677.4387</v>
      </c>
    </row>
    <row r="387" customHeight="1" spans="2:8">
      <c r="B387" s="42" t="s">
        <v>24</v>
      </c>
      <c r="C387" s="42" t="s">
        <v>713</v>
      </c>
      <c r="D387" s="43" t="s">
        <v>714</v>
      </c>
      <c r="E387" s="43" t="s">
        <v>715</v>
      </c>
      <c r="F387" s="36">
        <v>-44</v>
      </c>
      <c r="G387" s="44">
        <v>-348.24</v>
      </c>
      <c r="H387" s="44">
        <f t="shared" si="7"/>
        <v>-407.4408</v>
      </c>
    </row>
    <row r="388" customHeight="1" spans="2:9">
      <c r="B388" s="42" t="s">
        <v>24</v>
      </c>
      <c r="C388" s="42" t="s">
        <v>705</v>
      </c>
      <c r="D388" s="43" t="s">
        <v>716</v>
      </c>
      <c r="E388" s="43" t="s">
        <v>706</v>
      </c>
      <c r="F388" s="36">
        <v>240</v>
      </c>
      <c r="G388" s="44">
        <v>6539.487</v>
      </c>
      <c r="H388" s="44">
        <f t="shared" si="7"/>
        <v>7651.19979</v>
      </c>
      <c r="I388" s="44">
        <f>SUM(H388:H391)</f>
        <v>26509.40487</v>
      </c>
    </row>
    <row r="389" customHeight="1" spans="2:8">
      <c r="B389" s="42" t="s">
        <v>24</v>
      </c>
      <c r="C389" s="42" t="s">
        <v>717</v>
      </c>
      <c r="D389" s="43" t="s">
        <v>212</v>
      </c>
      <c r="E389" s="43" t="s">
        <v>718</v>
      </c>
      <c r="F389" s="36">
        <v>240</v>
      </c>
      <c r="G389" s="44">
        <v>5739.489</v>
      </c>
      <c r="H389" s="44">
        <f t="shared" si="7"/>
        <v>6715.20213</v>
      </c>
    </row>
    <row r="390" customHeight="1" spans="2:8">
      <c r="B390" s="42" t="s">
        <v>24</v>
      </c>
      <c r="C390" s="42" t="s">
        <v>710</v>
      </c>
      <c r="D390" s="43" t="s">
        <v>711</v>
      </c>
      <c r="E390" s="43" t="s">
        <v>712</v>
      </c>
      <c r="F390" s="36">
        <v>600</v>
      </c>
      <c r="G390" s="44">
        <v>7353.845</v>
      </c>
      <c r="H390" s="44">
        <f t="shared" si="7"/>
        <v>8603.99865</v>
      </c>
    </row>
    <row r="391" customHeight="1" spans="2:8">
      <c r="B391" s="42" t="s">
        <v>24</v>
      </c>
      <c r="C391" s="42" t="s">
        <v>707</v>
      </c>
      <c r="D391" s="43" t="s">
        <v>708</v>
      </c>
      <c r="E391" s="43" t="s">
        <v>709</v>
      </c>
      <c r="F391" s="36">
        <v>100</v>
      </c>
      <c r="G391" s="44">
        <v>3024.79</v>
      </c>
      <c r="H391" s="44">
        <f t="shared" si="7"/>
        <v>3539.0043</v>
      </c>
    </row>
    <row r="392" customHeight="1" spans="2:9">
      <c r="B392" s="42" t="s">
        <v>24</v>
      </c>
      <c r="C392" s="42" t="s">
        <v>713</v>
      </c>
      <c r="D392" s="43" t="s">
        <v>714</v>
      </c>
      <c r="E392" s="43" t="s">
        <v>715</v>
      </c>
      <c r="F392" s="36">
        <v>100</v>
      </c>
      <c r="G392" s="44">
        <v>1176.92</v>
      </c>
      <c r="H392" s="44">
        <f t="shared" si="7"/>
        <v>1376.9964</v>
      </c>
      <c r="I392" s="44">
        <f>H392</f>
        <v>1376.9964</v>
      </c>
    </row>
    <row r="393" customHeight="1" spans="2:9">
      <c r="B393" s="42" t="s">
        <v>24</v>
      </c>
      <c r="C393" s="42" t="s">
        <v>719</v>
      </c>
      <c r="D393" s="43" t="s">
        <v>720</v>
      </c>
      <c r="E393" s="43" t="s">
        <v>721</v>
      </c>
      <c r="F393" s="36">
        <v>200</v>
      </c>
      <c r="G393" s="44">
        <v>6495.73</v>
      </c>
      <c r="H393" s="44">
        <f t="shared" si="7"/>
        <v>7600.0041</v>
      </c>
      <c r="I393" s="44">
        <f>H393</f>
        <v>7600.0041</v>
      </c>
    </row>
    <row r="394" customHeight="1" spans="2:9">
      <c r="B394" s="42" t="s">
        <v>24</v>
      </c>
      <c r="C394" s="42" t="s">
        <v>705</v>
      </c>
      <c r="D394" s="43" t="s">
        <v>716</v>
      </c>
      <c r="E394" s="43" t="s">
        <v>706</v>
      </c>
      <c r="F394" s="36">
        <v>400</v>
      </c>
      <c r="G394" s="44">
        <v>10899.15</v>
      </c>
      <c r="H394" s="44">
        <f t="shared" si="7"/>
        <v>12752.0055</v>
      </c>
      <c r="I394" s="44">
        <f t="shared" ref="I394:I398" si="8">SUM(H394:H395)</f>
        <v>23944.0032</v>
      </c>
    </row>
    <row r="395" customHeight="1" spans="2:8">
      <c r="B395" s="42" t="s">
        <v>24</v>
      </c>
      <c r="C395" s="42" t="s">
        <v>717</v>
      </c>
      <c r="D395" s="43" t="s">
        <v>212</v>
      </c>
      <c r="E395" s="43" t="s">
        <v>702</v>
      </c>
      <c r="F395" s="36">
        <v>400</v>
      </c>
      <c r="G395" s="44">
        <v>9565.81</v>
      </c>
      <c r="H395" s="44">
        <f t="shared" si="7"/>
        <v>11191.9977</v>
      </c>
    </row>
    <row r="396" customHeight="1" spans="2:9">
      <c r="B396" s="42" t="s">
        <v>24</v>
      </c>
      <c r="C396" s="42" t="s">
        <v>705</v>
      </c>
      <c r="D396" s="43" t="s">
        <v>716</v>
      </c>
      <c r="E396" s="43" t="s">
        <v>706</v>
      </c>
      <c r="F396" s="36">
        <v>400</v>
      </c>
      <c r="G396" s="44">
        <v>10899.15</v>
      </c>
      <c r="H396" s="44">
        <f t="shared" si="7"/>
        <v>12752.0055</v>
      </c>
      <c r="I396" s="44">
        <f t="shared" si="8"/>
        <v>35136.0009</v>
      </c>
    </row>
    <row r="397" customHeight="1" spans="2:8">
      <c r="B397" s="42" t="s">
        <v>24</v>
      </c>
      <c r="C397" s="42" t="s">
        <v>717</v>
      </c>
      <c r="D397" s="43" t="s">
        <v>212</v>
      </c>
      <c r="E397" s="43" t="s">
        <v>702</v>
      </c>
      <c r="F397" s="36">
        <v>800</v>
      </c>
      <c r="G397" s="44">
        <v>19131.62</v>
      </c>
      <c r="H397" s="44">
        <f t="shared" si="7"/>
        <v>22383.9954</v>
      </c>
    </row>
    <row r="398" customHeight="1" spans="2:9">
      <c r="B398" s="42" t="s">
        <v>313</v>
      </c>
      <c r="C398" s="42" t="s">
        <v>719</v>
      </c>
      <c r="D398" s="43" t="s">
        <v>720</v>
      </c>
      <c r="E398" s="43" t="s">
        <v>721</v>
      </c>
      <c r="F398" s="36">
        <v>200</v>
      </c>
      <c r="G398" s="44">
        <v>6837.605</v>
      </c>
      <c r="H398" s="44">
        <f t="shared" si="7"/>
        <v>7999.99785</v>
      </c>
      <c r="I398" s="44">
        <f t="shared" si="8"/>
        <v>16000.00155</v>
      </c>
    </row>
    <row r="399" customHeight="1" spans="2:8">
      <c r="B399" s="42" t="s">
        <v>313</v>
      </c>
      <c r="C399" s="42" t="s">
        <v>719</v>
      </c>
      <c r="D399" s="43" t="s">
        <v>722</v>
      </c>
      <c r="E399" s="43" t="s">
        <v>721</v>
      </c>
      <c r="F399" s="36">
        <v>200</v>
      </c>
      <c r="G399" s="44">
        <v>6837.61</v>
      </c>
      <c r="H399" s="44">
        <f t="shared" si="7"/>
        <v>8000.0037</v>
      </c>
    </row>
    <row r="400" customHeight="1" spans="2:9">
      <c r="B400" s="42" t="s">
        <v>723</v>
      </c>
      <c r="C400" s="42" t="s">
        <v>724</v>
      </c>
      <c r="D400" s="43" t="s">
        <v>725</v>
      </c>
      <c r="E400" s="43" t="s">
        <v>726</v>
      </c>
      <c r="F400" s="36">
        <v>20</v>
      </c>
      <c r="G400" s="44">
        <f t="shared" ref="G400:G463" si="9">H400/1.17</f>
        <v>688.888888888889</v>
      </c>
      <c r="H400" s="44">
        <v>806</v>
      </c>
      <c r="I400" s="44">
        <f>SUM(H400:H403)</f>
        <v>2729</v>
      </c>
    </row>
    <row r="401" customHeight="1" spans="2:8">
      <c r="B401" s="42" t="s">
        <v>723</v>
      </c>
      <c r="C401" s="42" t="s">
        <v>727</v>
      </c>
      <c r="D401" s="43" t="s">
        <v>728</v>
      </c>
      <c r="E401" s="43" t="s">
        <v>729</v>
      </c>
      <c r="F401" s="36">
        <v>10</v>
      </c>
      <c r="G401" s="44">
        <f t="shared" si="9"/>
        <v>316.239316239316</v>
      </c>
      <c r="H401" s="44">
        <v>370</v>
      </c>
    </row>
    <row r="402" customHeight="1" spans="2:8">
      <c r="B402" s="42" t="s">
        <v>723</v>
      </c>
      <c r="C402" s="42" t="s">
        <v>730</v>
      </c>
      <c r="D402" s="43" t="s">
        <v>731</v>
      </c>
      <c r="E402" s="43" t="s">
        <v>726</v>
      </c>
      <c r="F402" s="36">
        <v>30</v>
      </c>
      <c r="G402" s="44">
        <f t="shared" si="9"/>
        <v>938.461538461539</v>
      </c>
      <c r="H402" s="44">
        <v>1098</v>
      </c>
    </row>
    <row r="403" customHeight="1" spans="2:8">
      <c r="B403" s="42" t="s">
        <v>723</v>
      </c>
      <c r="C403" s="42" t="s">
        <v>732</v>
      </c>
      <c r="D403" s="43" t="s">
        <v>733</v>
      </c>
      <c r="E403" s="43" t="s">
        <v>734</v>
      </c>
      <c r="F403" s="36">
        <v>10</v>
      </c>
      <c r="G403" s="44">
        <f t="shared" si="9"/>
        <v>388.888888888889</v>
      </c>
      <c r="H403" s="44">
        <v>455</v>
      </c>
    </row>
    <row r="404" customHeight="1" spans="2:9">
      <c r="B404" s="42" t="s">
        <v>723</v>
      </c>
      <c r="C404" s="42" t="s">
        <v>735</v>
      </c>
      <c r="D404" s="43" t="s">
        <v>736</v>
      </c>
      <c r="E404" s="43" t="s">
        <v>534</v>
      </c>
      <c r="F404" s="36">
        <v>20</v>
      </c>
      <c r="G404" s="44">
        <f t="shared" si="9"/>
        <v>628.717948717949</v>
      </c>
      <c r="H404" s="44">
        <v>735.6</v>
      </c>
      <c r="I404" s="44">
        <f>SUM(H404:H406)</f>
        <v>1357.1</v>
      </c>
    </row>
    <row r="405" customHeight="1" spans="2:8">
      <c r="B405" s="42" t="s">
        <v>723</v>
      </c>
      <c r="C405" s="42" t="s">
        <v>737</v>
      </c>
      <c r="D405" s="43" t="s">
        <v>331</v>
      </c>
      <c r="E405" s="43" t="s">
        <v>738</v>
      </c>
      <c r="F405" s="36">
        <v>30</v>
      </c>
      <c r="G405" s="44">
        <f t="shared" si="9"/>
        <v>285.897435897436</v>
      </c>
      <c r="H405" s="44">
        <v>334.5</v>
      </c>
    </row>
    <row r="406" customHeight="1" spans="2:8">
      <c r="B406" s="42" t="s">
        <v>723</v>
      </c>
      <c r="C406" s="42" t="s">
        <v>739</v>
      </c>
      <c r="D406" s="43" t="s">
        <v>740</v>
      </c>
      <c r="E406" s="43" t="s">
        <v>741</v>
      </c>
      <c r="F406" s="36">
        <v>10</v>
      </c>
      <c r="G406" s="44">
        <f t="shared" si="9"/>
        <v>245.299145299145</v>
      </c>
      <c r="H406" s="44">
        <v>287</v>
      </c>
    </row>
    <row r="407" customHeight="1" spans="2:9">
      <c r="B407" s="42" t="s">
        <v>723</v>
      </c>
      <c r="C407" s="42" t="s">
        <v>742</v>
      </c>
      <c r="D407" s="43" t="s">
        <v>743</v>
      </c>
      <c r="E407" s="43" t="s">
        <v>744</v>
      </c>
      <c r="F407" s="36">
        <v>40</v>
      </c>
      <c r="G407" s="44">
        <f t="shared" si="9"/>
        <v>95.042735042735</v>
      </c>
      <c r="H407" s="44">
        <v>111.2</v>
      </c>
      <c r="I407" s="44">
        <f>SUM(H407:H410)</f>
        <v>1662.2</v>
      </c>
    </row>
    <row r="408" customHeight="1" spans="2:8">
      <c r="B408" s="42" t="s">
        <v>723</v>
      </c>
      <c r="C408" s="42" t="s">
        <v>745</v>
      </c>
      <c r="D408" s="43" t="s">
        <v>746</v>
      </c>
      <c r="E408" s="43" t="s">
        <v>747</v>
      </c>
      <c r="F408" s="36">
        <v>20</v>
      </c>
      <c r="G408" s="44">
        <f t="shared" si="9"/>
        <v>34.1880341880342</v>
      </c>
      <c r="H408" s="44">
        <v>40</v>
      </c>
    </row>
    <row r="409" customHeight="1" spans="2:8">
      <c r="B409" s="42" t="s">
        <v>723</v>
      </c>
      <c r="C409" s="42" t="s">
        <v>748</v>
      </c>
      <c r="D409" s="43" t="s">
        <v>749</v>
      </c>
      <c r="E409" s="43" t="s">
        <v>403</v>
      </c>
      <c r="F409" s="36">
        <v>30</v>
      </c>
      <c r="G409" s="44">
        <f t="shared" si="9"/>
        <v>679.48717948718</v>
      </c>
      <c r="H409" s="44">
        <v>795</v>
      </c>
    </row>
    <row r="410" customHeight="1" spans="2:8">
      <c r="B410" s="42" t="s">
        <v>723</v>
      </c>
      <c r="C410" s="42" t="s">
        <v>750</v>
      </c>
      <c r="D410" s="43" t="s">
        <v>751</v>
      </c>
      <c r="E410" s="43" t="s">
        <v>752</v>
      </c>
      <c r="F410" s="36">
        <v>20</v>
      </c>
      <c r="G410" s="44">
        <f t="shared" si="9"/>
        <v>611.965811965812</v>
      </c>
      <c r="H410" s="44">
        <v>716</v>
      </c>
    </row>
    <row r="411" customHeight="1" spans="2:9">
      <c r="B411" s="42" t="s">
        <v>723</v>
      </c>
      <c r="C411" s="42" t="s">
        <v>753</v>
      </c>
      <c r="D411" s="43" t="s">
        <v>754</v>
      </c>
      <c r="E411" s="43" t="s">
        <v>755</v>
      </c>
      <c r="F411" s="36">
        <v>10</v>
      </c>
      <c r="G411" s="44">
        <f t="shared" si="9"/>
        <v>31.6239316239316</v>
      </c>
      <c r="H411" s="44">
        <v>37</v>
      </c>
      <c r="I411" s="44">
        <f>SUM(H411:H413)</f>
        <v>140</v>
      </c>
    </row>
    <row r="412" customHeight="1" spans="2:8">
      <c r="B412" s="42" t="s">
        <v>723</v>
      </c>
      <c r="C412" s="42" t="s">
        <v>756</v>
      </c>
      <c r="D412" s="43" t="s">
        <v>309</v>
      </c>
      <c r="E412" s="43" t="s">
        <v>757</v>
      </c>
      <c r="F412" s="36">
        <v>10</v>
      </c>
      <c r="G412" s="44">
        <f t="shared" si="9"/>
        <v>58.974358974359</v>
      </c>
      <c r="H412" s="44">
        <v>69</v>
      </c>
    </row>
    <row r="413" customHeight="1" spans="2:8">
      <c r="B413" s="42" t="s">
        <v>723</v>
      </c>
      <c r="C413" s="42" t="s">
        <v>758</v>
      </c>
      <c r="D413" s="43" t="s">
        <v>759</v>
      </c>
      <c r="E413" s="43" t="s">
        <v>760</v>
      </c>
      <c r="F413" s="36">
        <v>10</v>
      </c>
      <c r="G413" s="44">
        <f t="shared" si="9"/>
        <v>29.0598290598291</v>
      </c>
      <c r="H413" s="44">
        <v>34</v>
      </c>
    </row>
    <row r="414" customHeight="1" spans="2:9">
      <c r="B414" s="42" t="s">
        <v>723</v>
      </c>
      <c r="C414" s="42" t="s">
        <v>114</v>
      </c>
      <c r="D414" s="43" t="s">
        <v>708</v>
      </c>
      <c r="E414" s="43" t="s">
        <v>383</v>
      </c>
      <c r="F414" s="36">
        <v>10</v>
      </c>
      <c r="G414" s="44">
        <f t="shared" si="9"/>
        <v>47.6068376068376</v>
      </c>
      <c r="H414" s="44">
        <v>55.7</v>
      </c>
      <c r="I414" s="44">
        <f>SUM(H414:H417)</f>
        <v>1179.7</v>
      </c>
    </row>
    <row r="415" customHeight="1" spans="2:8">
      <c r="B415" s="42" t="s">
        <v>723</v>
      </c>
      <c r="C415" s="42" t="s">
        <v>761</v>
      </c>
      <c r="D415" s="43" t="s">
        <v>762</v>
      </c>
      <c r="E415" s="43" t="s">
        <v>763</v>
      </c>
      <c r="F415" s="36">
        <v>20</v>
      </c>
      <c r="G415" s="44">
        <f t="shared" si="9"/>
        <v>66.6666666666667</v>
      </c>
      <c r="H415" s="44">
        <v>78</v>
      </c>
    </row>
    <row r="416" customHeight="1" spans="2:8">
      <c r="B416" s="42" t="s">
        <v>723</v>
      </c>
      <c r="C416" s="42" t="s">
        <v>669</v>
      </c>
      <c r="D416" s="43" t="s">
        <v>764</v>
      </c>
      <c r="E416" s="43" t="s">
        <v>370</v>
      </c>
      <c r="F416" s="36">
        <v>10</v>
      </c>
      <c r="G416" s="44">
        <f t="shared" si="9"/>
        <v>535.042735042735</v>
      </c>
      <c r="H416" s="44">
        <v>626</v>
      </c>
    </row>
    <row r="417" customHeight="1" spans="2:8">
      <c r="B417" s="42" t="s">
        <v>723</v>
      </c>
      <c r="C417" s="42" t="s">
        <v>765</v>
      </c>
      <c r="D417" s="43" t="s">
        <v>766</v>
      </c>
      <c r="E417" s="43" t="s">
        <v>767</v>
      </c>
      <c r="F417" s="36">
        <v>30</v>
      </c>
      <c r="G417" s="44">
        <f t="shared" si="9"/>
        <v>358.974358974359</v>
      </c>
      <c r="H417" s="44">
        <v>420</v>
      </c>
    </row>
    <row r="418" customHeight="1" spans="2:9">
      <c r="B418" s="42" t="s">
        <v>723</v>
      </c>
      <c r="C418" s="42" t="s">
        <v>768</v>
      </c>
      <c r="D418" s="43" t="s">
        <v>769</v>
      </c>
      <c r="E418" s="43" t="s">
        <v>770</v>
      </c>
      <c r="F418" s="36">
        <v>20</v>
      </c>
      <c r="G418" s="44">
        <f t="shared" si="9"/>
        <v>892.307692307692</v>
      </c>
      <c r="H418" s="44">
        <v>1044</v>
      </c>
      <c r="I418" s="44">
        <f>H418</f>
        <v>1044</v>
      </c>
    </row>
    <row r="419" customHeight="1" spans="2:9">
      <c r="B419" s="42" t="s">
        <v>723</v>
      </c>
      <c r="C419" s="42" t="s">
        <v>771</v>
      </c>
      <c r="D419" s="43" t="s">
        <v>144</v>
      </c>
      <c r="E419" s="43" t="s">
        <v>772</v>
      </c>
      <c r="F419" s="36">
        <v>30</v>
      </c>
      <c r="G419" s="44">
        <f t="shared" si="9"/>
        <v>122.564102564103</v>
      </c>
      <c r="H419" s="44">
        <v>143.4</v>
      </c>
      <c r="I419" s="44">
        <f>SUM(H419:H422)</f>
        <v>4575.4</v>
      </c>
    </row>
    <row r="420" customHeight="1" spans="2:8">
      <c r="B420" s="42" t="s">
        <v>723</v>
      </c>
      <c r="C420" s="42" t="s">
        <v>773</v>
      </c>
      <c r="D420" s="43" t="s">
        <v>774</v>
      </c>
      <c r="E420" s="43" t="s">
        <v>775</v>
      </c>
      <c r="F420" s="36">
        <v>30</v>
      </c>
      <c r="G420" s="44">
        <f t="shared" si="9"/>
        <v>174.358974358974</v>
      </c>
      <c r="H420" s="44">
        <v>204</v>
      </c>
    </row>
    <row r="421" customHeight="1" spans="2:8">
      <c r="B421" s="42" t="s">
        <v>723</v>
      </c>
      <c r="C421" s="42" t="s">
        <v>776</v>
      </c>
      <c r="D421" s="43" t="s">
        <v>777</v>
      </c>
      <c r="E421" s="43" t="s">
        <v>778</v>
      </c>
      <c r="F421" s="36">
        <v>100</v>
      </c>
      <c r="G421" s="44">
        <f t="shared" si="9"/>
        <v>2393.16239316239</v>
      </c>
      <c r="H421" s="44">
        <v>2800</v>
      </c>
    </row>
    <row r="422" customHeight="1" spans="2:8">
      <c r="B422" s="42" t="s">
        <v>723</v>
      </c>
      <c r="C422" s="42" t="s">
        <v>779</v>
      </c>
      <c r="D422" s="43" t="s">
        <v>780</v>
      </c>
      <c r="E422" s="43" t="s">
        <v>781</v>
      </c>
      <c r="F422" s="36">
        <v>40</v>
      </c>
      <c r="G422" s="44">
        <f t="shared" si="9"/>
        <v>1220.51282051282</v>
      </c>
      <c r="H422" s="44">
        <v>1428</v>
      </c>
    </row>
    <row r="423" customHeight="1" spans="2:9">
      <c r="B423" s="42" t="s">
        <v>723</v>
      </c>
      <c r="C423" s="42" t="s">
        <v>782</v>
      </c>
      <c r="D423" s="43" t="s">
        <v>783</v>
      </c>
      <c r="E423" s="43" t="s">
        <v>784</v>
      </c>
      <c r="F423" s="36">
        <v>48</v>
      </c>
      <c r="G423" s="44">
        <f t="shared" si="9"/>
        <v>2686.35897435897</v>
      </c>
      <c r="H423" s="44">
        <v>3143.04</v>
      </c>
      <c r="I423" s="44">
        <f>SUM(H423:H426)</f>
        <v>3693.04</v>
      </c>
    </row>
    <row r="424" customHeight="1" spans="2:8">
      <c r="B424" s="42" t="s">
        <v>723</v>
      </c>
      <c r="C424" s="42" t="s">
        <v>785</v>
      </c>
      <c r="D424" s="43" t="s">
        <v>786</v>
      </c>
      <c r="E424" s="43" t="s">
        <v>787</v>
      </c>
      <c r="F424" s="36">
        <v>100</v>
      </c>
      <c r="G424" s="44">
        <f t="shared" si="9"/>
        <v>188.034188034188</v>
      </c>
      <c r="H424" s="44">
        <v>220</v>
      </c>
    </row>
    <row r="425" customHeight="1" spans="2:8">
      <c r="B425" s="42" t="s">
        <v>723</v>
      </c>
      <c r="C425" s="42" t="s">
        <v>788</v>
      </c>
      <c r="D425" s="43" t="s">
        <v>789</v>
      </c>
      <c r="E425" s="43" t="s">
        <v>790</v>
      </c>
      <c r="F425" s="36">
        <v>10</v>
      </c>
      <c r="G425" s="44">
        <f t="shared" si="9"/>
        <v>72.6495726495726</v>
      </c>
      <c r="H425" s="44">
        <v>85</v>
      </c>
    </row>
    <row r="426" customHeight="1" spans="2:8">
      <c r="B426" s="42" t="s">
        <v>723</v>
      </c>
      <c r="C426" s="42" t="s">
        <v>791</v>
      </c>
      <c r="D426" s="43" t="s">
        <v>792</v>
      </c>
      <c r="E426" s="43" t="s">
        <v>793</v>
      </c>
      <c r="F426" s="36">
        <v>25</v>
      </c>
      <c r="G426" s="44">
        <f t="shared" si="9"/>
        <v>209.401709401709</v>
      </c>
      <c r="H426" s="44">
        <v>245</v>
      </c>
    </row>
    <row r="427" customHeight="1" spans="2:9">
      <c r="B427" s="42" t="s">
        <v>723</v>
      </c>
      <c r="C427" s="42" t="s">
        <v>465</v>
      </c>
      <c r="D427" s="43" t="s">
        <v>794</v>
      </c>
      <c r="E427" s="43" t="s">
        <v>534</v>
      </c>
      <c r="F427" s="36">
        <v>50</v>
      </c>
      <c r="G427" s="44">
        <f t="shared" si="9"/>
        <v>3264.95726495727</v>
      </c>
      <c r="H427" s="44">
        <v>3820</v>
      </c>
      <c r="I427" s="44">
        <f>SUM(H427:H430)</f>
        <v>5204</v>
      </c>
    </row>
    <row r="428" customHeight="1" spans="2:11">
      <c r="B428" s="42" t="s">
        <v>723</v>
      </c>
      <c r="C428" s="42" t="s">
        <v>465</v>
      </c>
      <c r="D428" s="43" t="s">
        <v>764</v>
      </c>
      <c r="E428" s="43" t="s">
        <v>534</v>
      </c>
      <c r="F428" s="36">
        <v>20</v>
      </c>
      <c r="G428" s="44">
        <f t="shared" si="9"/>
        <v>909.401709401709</v>
      </c>
      <c r="H428" s="44">
        <v>1064</v>
      </c>
      <c r="K428" s="36">
        <v>188055.34</v>
      </c>
    </row>
    <row r="429" customHeight="1" spans="2:8">
      <c r="B429" s="42" t="s">
        <v>723</v>
      </c>
      <c r="C429" s="42" t="s">
        <v>761</v>
      </c>
      <c r="D429" s="43" t="s">
        <v>795</v>
      </c>
      <c r="E429" s="43" t="s">
        <v>763</v>
      </c>
      <c r="F429" s="36">
        <v>20</v>
      </c>
      <c r="G429" s="44">
        <f t="shared" si="9"/>
        <v>102.564102564103</v>
      </c>
      <c r="H429" s="44">
        <v>120</v>
      </c>
    </row>
    <row r="430" customHeight="1" spans="2:8">
      <c r="B430" s="42" t="s">
        <v>723</v>
      </c>
      <c r="C430" s="42" t="s">
        <v>796</v>
      </c>
      <c r="D430" s="43" t="s">
        <v>797</v>
      </c>
      <c r="E430" s="43" t="s">
        <v>798</v>
      </c>
      <c r="F430" s="36">
        <v>10</v>
      </c>
      <c r="G430" s="44">
        <f t="shared" si="9"/>
        <v>170.940170940171</v>
      </c>
      <c r="H430" s="44">
        <v>200</v>
      </c>
    </row>
    <row r="431" customHeight="1" spans="2:9">
      <c r="B431" s="42" t="s">
        <v>723</v>
      </c>
      <c r="C431" s="42" t="s">
        <v>779</v>
      </c>
      <c r="D431" s="43" t="s">
        <v>799</v>
      </c>
      <c r="E431" s="43" t="s">
        <v>781</v>
      </c>
      <c r="F431" s="36">
        <v>20</v>
      </c>
      <c r="G431" s="44">
        <f t="shared" si="9"/>
        <v>509.401709401709</v>
      </c>
      <c r="H431" s="44">
        <v>596</v>
      </c>
      <c r="I431" s="44">
        <f>SUM(H431:H434)</f>
        <v>2938.9</v>
      </c>
    </row>
    <row r="432" customHeight="1" spans="2:8">
      <c r="B432" s="42" t="s">
        <v>723</v>
      </c>
      <c r="C432" s="42" t="s">
        <v>800</v>
      </c>
      <c r="D432" s="43" t="s">
        <v>801</v>
      </c>
      <c r="E432" s="43" t="s">
        <v>802</v>
      </c>
      <c r="F432" s="36">
        <v>20</v>
      </c>
      <c r="G432" s="44">
        <f t="shared" si="9"/>
        <v>196.581196581197</v>
      </c>
      <c r="H432" s="44">
        <v>230</v>
      </c>
    </row>
    <row r="433" customHeight="1" spans="2:8">
      <c r="B433" s="42" t="s">
        <v>723</v>
      </c>
      <c r="C433" s="42" t="s">
        <v>803</v>
      </c>
      <c r="D433" s="43" t="s">
        <v>804</v>
      </c>
      <c r="E433" s="43" t="s">
        <v>805</v>
      </c>
      <c r="F433" s="36">
        <v>30</v>
      </c>
      <c r="G433" s="44">
        <f t="shared" si="9"/>
        <v>216.153846153846</v>
      </c>
      <c r="H433" s="44">
        <v>252.9</v>
      </c>
    </row>
    <row r="434" customHeight="1" spans="2:8">
      <c r="B434" s="42" t="s">
        <v>723</v>
      </c>
      <c r="C434" s="42" t="s">
        <v>806</v>
      </c>
      <c r="D434" s="43" t="s">
        <v>807</v>
      </c>
      <c r="E434" s="43" t="s">
        <v>784</v>
      </c>
      <c r="F434" s="36">
        <v>30</v>
      </c>
      <c r="G434" s="44">
        <f t="shared" si="9"/>
        <v>1589.74358974359</v>
      </c>
      <c r="H434" s="44">
        <v>1860</v>
      </c>
    </row>
    <row r="435" customHeight="1" spans="2:9">
      <c r="B435" s="42" t="s">
        <v>723</v>
      </c>
      <c r="C435" s="42" t="s">
        <v>808</v>
      </c>
      <c r="D435" s="43" t="s">
        <v>809</v>
      </c>
      <c r="E435" s="43" t="s">
        <v>810</v>
      </c>
      <c r="F435" s="36">
        <v>10</v>
      </c>
      <c r="G435" s="44">
        <f t="shared" si="9"/>
        <v>120.34188034188</v>
      </c>
      <c r="H435" s="44">
        <v>140.8</v>
      </c>
      <c r="I435" s="44">
        <f>SUM(H435:H438)</f>
        <v>4044</v>
      </c>
    </row>
    <row r="436" customHeight="1" spans="2:8">
      <c r="B436" s="42" t="s">
        <v>723</v>
      </c>
      <c r="C436" s="42" t="s">
        <v>724</v>
      </c>
      <c r="D436" s="43" t="s">
        <v>725</v>
      </c>
      <c r="E436" s="43" t="s">
        <v>726</v>
      </c>
      <c r="F436" s="36">
        <v>40</v>
      </c>
      <c r="G436" s="44">
        <f t="shared" si="9"/>
        <v>1446.15384615385</v>
      </c>
      <c r="H436" s="44">
        <v>1692</v>
      </c>
    </row>
    <row r="437" customHeight="1" spans="2:8">
      <c r="B437" s="42" t="s">
        <v>723</v>
      </c>
      <c r="C437" s="42" t="s">
        <v>735</v>
      </c>
      <c r="D437" s="43" t="s">
        <v>736</v>
      </c>
      <c r="E437" s="43" t="s">
        <v>534</v>
      </c>
      <c r="F437" s="36">
        <v>40</v>
      </c>
      <c r="G437" s="44">
        <f t="shared" si="9"/>
        <v>1257.4358974359</v>
      </c>
      <c r="H437" s="44">
        <v>1471.2</v>
      </c>
    </row>
    <row r="438" customHeight="1" spans="2:8">
      <c r="B438" s="42" t="s">
        <v>723</v>
      </c>
      <c r="C438" s="42" t="s">
        <v>727</v>
      </c>
      <c r="D438" s="43" t="s">
        <v>728</v>
      </c>
      <c r="E438" s="43" t="s">
        <v>729</v>
      </c>
      <c r="F438" s="36">
        <v>20</v>
      </c>
      <c r="G438" s="44">
        <f t="shared" si="9"/>
        <v>632.478632478633</v>
      </c>
      <c r="H438" s="44">
        <v>740</v>
      </c>
    </row>
    <row r="439" customHeight="1" spans="2:9">
      <c r="B439" s="42" t="s">
        <v>723</v>
      </c>
      <c r="C439" s="42" t="s">
        <v>811</v>
      </c>
      <c r="D439" s="43" t="s">
        <v>812</v>
      </c>
      <c r="E439" s="43" t="s">
        <v>813</v>
      </c>
      <c r="F439" s="36">
        <v>20</v>
      </c>
      <c r="G439" s="44">
        <f t="shared" si="9"/>
        <v>724.786324786325</v>
      </c>
      <c r="H439" s="44">
        <v>848</v>
      </c>
      <c r="I439" s="44">
        <f>SUM(H439:H442)</f>
        <v>1404.6</v>
      </c>
    </row>
    <row r="440" customHeight="1" spans="2:8">
      <c r="B440" s="42" t="s">
        <v>723</v>
      </c>
      <c r="C440" s="42" t="s">
        <v>379</v>
      </c>
      <c r="D440" s="43" t="s">
        <v>814</v>
      </c>
      <c r="E440" s="43" t="s">
        <v>815</v>
      </c>
      <c r="F440" s="36">
        <v>30</v>
      </c>
      <c r="G440" s="44">
        <f t="shared" si="9"/>
        <v>167.179487179487</v>
      </c>
      <c r="H440" s="44">
        <v>195.6</v>
      </c>
    </row>
    <row r="441" customHeight="1" spans="2:8">
      <c r="B441" s="42" t="s">
        <v>723</v>
      </c>
      <c r="C441" s="42" t="s">
        <v>816</v>
      </c>
      <c r="D441" s="43" t="s">
        <v>817</v>
      </c>
      <c r="E441" s="43" t="s">
        <v>370</v>
      </c>
      <c r="F441" s="36">
        <v>20</v>
      </c>
      <c r="G441" s="44">
        <f t="shared" si="9"/>
        <v>148.717948717949</v>
      </c>
      <c r="H441" s="44">
        <v>174</v>
      </c>
    </row>
    <row r="442" customHeight="1" spans="2:8">
      <c r="B442" s="42" t="s">
        <v>723</v>
      </c>
      <c r="C442" s="42" t="s">
        <v>818</v>
      </c>
      <c r="D442" s="43" t="s">
        <v>819</v>
      </c>
      <c r="E442" s="43" t="s">
        <v>370</v>
      </c>
      <c r="F442" s="36">
        <v>10</v>
      </c>
      <c r="G442" s="44">
        <f t="shared" si="9"/>
        <v>159.82905982906</v>
      </c>
      <c r="H442" s="44">
        <v>187</v>
      </c>
    </row>
    <row r="443" customHeight="1" spans="2:9">
      <c r="B443" s="42" t="s">
        <v>723</v>
      </c>
      <c r="C443" s="42" t="s">
        <v>785</v>
      </c>
      <c r="D443" s="43" t="s">
        <v>786</v>
      </c>
      <c r="E443" s="43" t="s">
        <v>787</v>
      </c>
      <c r="F443" s="36">
        <v>20</v>
      </c>
      <c r="G443" s="44">
        <f t="shared" si="9"/>
        <v>37.6068376068376</v>
      </c>
      <c r="H443" s="44">
        <v>44</v>
      </c>
      <c r="I443" s="44">
        <f>H443</f>
        <v>44</v>
      </c>
    </row>
    <row r="444" customHeight="1" spans="2:9">
      <c r="B444" s="42" t="s">
        <v>723</v>
      </c>
      <c r="C444" s="42" t="s">
        <v>820</v>
      </c>
      <c r="D444" s="43" t="s">
        <v>599</v>
      </c>
      <c r="E444" s="43" t="s">
        <v>821</v>
      </c>
      <c r="F444" s="36">
        <v>120</v>
      </c>
      <c r="G444" s="44">
        <f t="shared" si="9"/>
        <v>1723.07692307692</v>
      </c>
      <c r="H444" s="44">
        <v>2016</v>
      </c>
      <c r="I444" s="44">
        <f>SUM(H444:H447)</f>
        <v>5948.8</v>
      </c>
    </row>
    <row r="445" customHeight="1" spans="2:8">
      <c r="B445" s="42" t="s">
        <v>723</v>
      </c>
      <c r="C445" s="42" t="s">
        <v>822</v>
      </c>
      <c r="D445" s="43" t="s">
        <v>372</v>
      </c>
      <c r="E445" s="43" t="s">
        <v>823</v>
      </c>
      <c r="F445" s="36">
        <v>120</v>
      </c>
      <c r="G445" s="44">
        <f t="shared" si="9"/>
        <v>697.435897435897</v>
      </c>
      <c r="H445" s="44">
        <v>816</v>
      </c>
    </row>
    <row r="446" customHeight="1" spans="2:8">
      <c r="B446" s="42" t="s">
        <v>723</v>
      </c>
      <c r="C446" s="42" t="s">
        <v>465</v>
      </c>
      <c r="D446" s="43" t="s">
        <v>794</v>
      </c>
      <c r="E446" s="43" t="s">
        <v>534</v>
      </c>
      <c r="F446" s="36">
        <v>40</v>
      </c>
      <c r="G446" s="44">
        <f t="shared" si="9"/>
        <v>2611.96581196581</v>
      </c>
      <c r="H446" s="44">
        <v>3056</v>
      </c>
    </row>
    <row r="447" customHeight="1" spans="2:8">
      <c r="B447" s="42" t="s">
        <v>723</v>
      </c>
      <c r="C447" s="42" t="s">
        <v>824</v>
      </c>
      <c r="D447" s="43" t="s">
        <v>825</v>
      </c>
      <c r="E447" s="43" t="s">
        <v>413</v>
      </c>
      <c r="F447" s="36">
        <v>20</v>
      </c>
      <c r="G447" s="44">
        <f t="shared" si="9"/>
        <v>51.965811965812</v>
      </c>
      <c r="H447" s="44">
        <v>60.8</v>
      </c>
    </row>
    <row r="448" customHeight="1" spans="2:9">
      <c r="B448" s="42" t="s">
        <v>723</v>
      </c>
      <c r="C448" s="42" t="s">
        <v>826</v>
      </c>
      <c r="D448" s="43" t="s">
        <v>827</v>
      </c>
      <c r="E448" s="43" t="s">
        <v>828</v>
      </c>
      <c r="F448" s="36">
        <v>10</v>
      </c>
      <c r="G448" s="44">
        <f t="shared" si="9"/>
        <v>73.5042735042735</v>
      </c>
      <c r="H448" s="44">
        <v>86</v>
      </c>
      <c r="I448" s="44">
        <f>SUM(H448:H451)</f>
        <v>392.1</v>
      </c>
    </row>
    <row r="449" customHeight="1" spans="2:8">
      <c r="B449" s="42" t="s">
        <v>723</v>
      </c>
      <c r="C449" s="42" t="s">
        <v>829</v>
      </c>
      <c r="D449" s="43" t="s">
        <v>827</v>
      </c>
      <c r="E449" s="43" t="s">
        <v>830</v>
      </c>
      <c r="F449" s="36">
        <v>20</v>
      </c>
      <c r="G449" s="44">
        <f t="shared" si="9"/>
        <v>147.008547008547</v>
      </c>
      <c r="H449" s="44">
        <v>172</v>
      </c>
    </row>
    <row r="450" customHeight="1" spans="2:8">
      <c r="B450" s="42" t="s">
        <v>723</v>
      </c>
      <c r="C450" s="42" t="s">
        <v>831</v>
      </c>
      <c r="D450" s="43" t="s">
        <v>827</v>
      </c>
      <c r="E450" s="43" t="s">
        <v>830</v>
      </c>
      <c r="F450" s="36">
        <v>20</v>
      </c>
      <c r="G450" s="44">
        <f t="shared" si="9"/>
        <v>90.2564102564103</v>
      </c>
      <c r="H450" s="44">
        <v>105.6</v>
      </c>
    </row>
    <row r="451" customHeight="1" spans="2:8">
      <c r="B451" s="42" t="s">
        <v>723</v>
      </c>
      <c r="C451" s="42" t="s">
        <v>803</v>
      </c>
      <c r="D451" s="43" t="s">
        <v>804</v>
      </c>
      <c r="E451" s="43" t="s">
        <v>805</v>
      </c>
      <c r="F451" s="36">
        <v>3</v>
      </c>
      <c r="G451" s="44">
        <f t="shared" si="9"/>
        <v>24.3589743589744</v>
      </c>
      <c r="H451" s="44">
        <v>28.5</v>
      </c>
    </row>
    <row r="452" customHeight="1" spans="2:9">
      <c r="B452" s="42" t="s">
        <v>723</v>
      </c>
      <c r="C452" s="42" t="s">
        <v>832</v>
      </c>
      <c r="D452" s="43" t="s">
        <v>801</v>
      </c>
      <c r="E452" s="43" t="s">
        <v>833</v>
      </c>
      <c r="F452" s="36">
        <v>10</v>
      </c>
      <c r="G452" s="44">
        <f t="shared" si="9"/>
        <v>112.820512820513</v>
      </c>
      <c r="H452" s="44">
        <v>132</v>
      </c>
      <c r="I452" s="44">
        <f>SUM(H452:H455)</f>
        <v>1027.6</v>
      </c>
    </row>
    <row r="453" customHeight="1" spans="2:8">
      <c r="B453" s="42" t="s">
        <v>723</v>
      </c>
      <c r="C453" s="42" t="s">
        <v>834</v>
      </c>
      <c r="D453" s="43" t="s">
        <v>716</v>
      </c>
      <c r="E453" s="43" t="s">
        <v>835</v>
      </c>
      <c r="F453" s="36">
        <v>30</v>
      </c>
      <c r="G453" s="44">
        <f t="shared" si="9"/>
        <v>430.769230769231</v>
      </c>
      <c r="H453" s="44">
        <v>504</v>
      </c>
    </row>
    <row r="454" customHeight="1" spans="2:8">
      <c r="B454" s="42" t="s">
        <v>723</v>
      </c>
      <c r="C454" s="42" t="s">
        <v>836</v>
      </c>
      <c r="D454" s="43" t="s">
        <v>716</v>
      </c>
      <c r="E454" s="43" t="s">
        <v>837</v>
      </c>
      <c r="F454" s="36">
        <v>12</v>
      </c>
      <c r="G454" s="44">
        <f t="shared" si="9"/>
        <v>211.282051282051</v>
      </c>
      <c r="H454" s="44">
        <v>247.2</v>
      </c>
    </row>
    <row r="455" customHeight="1" spans="2:8">
      <c r="B455" s="42" t="s">
        <v>723</v>
      </c>
      <c r="C455" s="42" t="s">
        <v>838</v>
      </c>
      <c r="D455" s="43" t="s">
        <v>839</v>
      </c>
      <c r="E455" s="43" t="s">
        <v>828</v>
      </c>
      <c r="F455" s="36">
        <v>20</v>
      </c>
      <c r="G455" s="44">
        <f t="shared" si="9"/>
        <v>123.418803418803</v>
      </c>
      <c r="H455" s="44">
        <v>144.4</v>
      </c>
    </row>
    <row r="456" customHeight="1" spans="2:9">
      <c r="B456" s="42" t="s">
        <v>723</v>
      </c>
      <c r="C456" s="42" t="s">
        <v>840</v>
      </c>
      <c r="D456" s="43" t="s">
        <v>841</v>
      </c>
      <c r="E456" s="43" t="s">
        <v>842</v>
      </c>
      <c r="F456" s="36">
        <v>10</v>
      </c>
      <c r="G456" s="44">
        <f t="shared" si="9"/>
        <v>102.564102564103</v>
      </c>
      <c r="H456" s="44">
        <v>120</v>
      </c>
      <c r="I456" s="44">
        <f>SUM(H456:H459)</f>
        <v>1180.6</v>
      </c>
    </row>
    <row r="457" customHeight="1" spans="2:8">
      <c r="B457" s="42" t="s">
        <v>723</v>
      </c>
      <c r="C457" s="42" t="s">
        <v>843</v>
      </c>
      <c r="D457" s="43" t="s">
        <v>844</v>
      </c>
      <c r="E457" s="43" t="s">
        <v>845</v>
      </c>
      <c r="F457" s="36">
        <v>40</v>
      </c>
      <c r="G457" s="44">
        <f t="shared" si="9"/>
        <v>116.239316239316</v>
      </c>
      <c r="H457" s="44">
        <v>136</v>
      </c>
    </row>
    <row r="458" customHeight="1" spans="2:8">
      <c r="B458" s="42" t="s">
        <v>723</v>
      </c>
      <c r="C458" s="42" t="s">
        <v>846</v>
      </c>
      <c r="D458" s="43" t="s">
        <v>847</v>
      </c>
      <c r="E458" s="43" t="s">
        <v>848</v>
      </c>
      <c r="F458" s="36">
        <v>10</v>
      </c>
      <c r="G458" s="44">
        <f t="shared" si="9"/>
        <v>121.367521367521</v>
      </c>
      <c r="H458" s="44">
        <v>142</v>
      </c>
    </row>
    <row r="459" customHeight="1" spans="2:8">
      <c r="B459" s="42" t="s">
        <v>723</v>
      </c>
      <c r="C459" s="42" t="s">
        <v>849</v>
      </c>
      <c r="D459" s="43" t="s">
        <v>850</v>
      </c>
      <c r="E459" s="43" t="s">
        <v>734</v>
      </c>
      <c r="F459" s="36">
        <v>10</v>
      </c>
      <c r="G459" s="44">
        <f t="shared" si="9"/>
        <v>668.888888888889</v>
      </c>
      <c r="H459" s="44">
        <v>782.6</v>
      </c>
    </row>
    <row r="460" customHeight="1" spans="2:9">
      <c r="B460" s="42" t="s">
        <v>723</v>
      </c>
      <c r="C460" s="42" t="s">
        <v>773</v>
      </c>
      <c r="D460" s="43" t="s">
        <v>774</v>
      </c>
      <c r="E460" s="43" t="s">
        <v>775</v>
      </c>
      <c r="F460" s="36">
        <v>50</v>
      </c>
      <c r="G460" s="44">
        <f t="shared" si="9"/>
        <v>290.598290598291</v>
      </c>
      <c r="H460" s="44">
        <v>340</v>
      </c>
      <c r="I460" s="44">
        <f>SUM(H460:H463)</f>
        <v>1919.6</v>
      </c>
    </row>
    <row r="461" customHeight="1" spans="2:8">
      <c r="B461" s="42" t="s">
        <v>723</v>
      </c>
      <c r="C461" s="42" t="s">
        <v>470</v>
      </c>
      <c r="D461" s="43" t="s">
        <v>851</v>
      </c>
      <c r="E461" s="43" t="s">
        <v>852</v>
      </c>
      <c r="F461" s="36">
        <v>10</v>
      </c>
      <c r="G461" s="44">
        <f t="shared" si="9"/>
        <v>190.598290598291</v>
      </c>
      <c r="H461" s="44">
        <v>223</v>
      </c>
    </row>
    <row r="462" customHeight="1" spans="2:8">
      <c r="B462" s="42" t="s">
        <v>723</v>
      </c>
      <c r="C462" s="42" t="s">
        <v>853</v>
      </c>
      <c r="D462" s="43" t="s">
        <v>854</v>
      </c>
      <c r="E462" s="43" t="s">
        <v>855</v>
      </c>
      <c r="F462" s="36">
        <v>20</v>
      </c>
      <c r="G462" s="44">
        <f t="shared" si="9"/>
        <v>99.6581196581197</v>
      </c>
      <c r="H462" s="44">
        <v>116.6</v>
      </c>
    </row>
    <row r="463" customHeight="1" spans="2:8">
      <c r="B463" s="42" t="s">
        <v>723</v>
      </c>
      <c r="C463" s="42" t="s">
        <v>856</v>
      </c>
      <c r="D463" s="43" t="s">
        <v>857</v>
      </c>
      <c r="E463" s="43" t="s">
        <v>858</v>
      </c>
      <c r="F463" s="36">
        <v>80</v>
      </c>
      <c r="G463" s="44">
        <f t="shared" si="9"/>
        <v>1059.82905982906</v>
      </c>
      <c r="H463" s="44">
        <v>1240</v>
      </c>
    </row>
    <row r="464" customHeight="1" spans="2:9">
      <c r="B464" s="42" t="s">
        <v>723</v>
      </c>
      <c r="C464" s="42" t="s">
        <v>822</v>
      </c>
      <c r="D464" s="43" t="s">
        <v>372</v>
      </c>
      <c r="E464" s="43" t="s">
        <v>823</v>
      </c>
      <c r="F464" s="36">
        <v>120</v>
      </c>
      <c r="G464" s="44">
        <f t="shared" ref="G464:G468" si="10">H464/1.17</f>
        <v>592.820512820513</v>
      </c>
      <c r="H464" s="44">
        <v>693.6</v>
      </c>
      <c r="I464" s="44">
        <f>SUM(H464:H467)</f>
        <v>2670.6</v>
      </c>
    </row>
    <row r="465" customHeight="1" spans="2:8">
      <c r="B465" s="42" t="s">
        <v>723</v>
      </c>
      <c r="C465" s="42" t="s">
        <v>859</v>
      </c>
      <c r="D465" s="43" t="s">
        <v>783</v>
      </c>
      <c r="E465" s="43" t="s">
        <v>860</v>
      </c>
      <c r="F465" s="36">
        <v>60</v>
      </c>
      <c r="G465" s="44">
        <f t="shared" si="10"/>
        <v>441.025641025641</v>
      </c>
      <c r="H465" s="44">
        <v>516</v>
      </c>
    </row>
    <row r="466" customHeight="1" spans="2:8">
      <c r="B466" s="42" t="s">
        <v>723</v>
      </c>
      <c r="C466" s="42" t="s">
        <v>861</v>
      </c>
      <c r="D466" s="43" t="s">
        <v>814</v>
      </c>
      <c r="E466" s="43" t="s">
        <v>862</v>
      </c>
      <c r="F466" s="36">
        <v>50</v>
      </c>
      <c r="G466" s="44">
        <f t="shared" si="10"/>
        <v>833.333333333333</v>
      </c>
      <c r="H466" s="44">
        <v>975</v>
      </c>
    </row>
    <row r="467" customHeight="1" spans="2:8">
      <c r="B467" s="42" t="s">
        <v>723</v>
      </c>
      <c r="C467" s="42" t="s">
        <v>863</v>
      </c>
      <c r="D467" s="43" t="s">
        <v>864</v>
      </c>
      <c r="E467" s="43" t="s">
        <v>752</v>
      </c>
      <c r="F467" s="36">
        <v>30</v>
      </c>
      <c r="G467" s="44">
        <f t="shared" si="10"/>
        <v>415.384615384615</v>
      </c>
      <c r="H467" s="44">
        <v>486</v>
      </c>
    </row>
    <row r="468" customHeight="1" spans="2:9">
      <c r="B468" s="42" t="s">
        <v>865</v>
      </c>
      <c r="C468" s="42" t="s">
        <v>866</v>
      </c>
      <c r="D468" s="43" t="s">
        <v>867</v>
      </c>
      <c r="E468" s="36" t="s">
        <v>868</v>
      </c>
      <c r="F468" s="36">
        <v>900</v>
      </c>
      <c r="G468" s="44">
        <f t="shared" si="10"/>
        <v>12276.9230769231</v>
      </c>
      <c r="H468" s="44">
        <v>14364</v>
      </c>
      <c r="I468" s="44">
        <f t="shared" ref="I468:I470" si="11">H468</f>
        <v>14364</v>
      </c>
    </row>
    <row r="469" customHeight="1" spans="2:9">
      <c r="B469" s="42" t="s">
        <v>289</v>
      </c>
      <c r="C469" s="42" t="s">
        <v>719</v>
      </c>
      <c r="D469" s="43" t="s">
        <v>720</v>
      </c>
      <c r="E469" s="43" t="s">
        <v>721</v>
      </c>
      <c r="F469" s="36">
        <v>200</v>
      </c>
      <c r="G469" s="44">
        <v>5350.43</v>
      </c>
      <c r="H469" s="44">
        <f t="shared" ref="H469:H491" si="12">G469*1.17</f>
        <v>6260.0031</v>
      </c>
      <c r="I469" s="44">
        <f t="shared" si="11"/>
        <v>6260.0031</v>
      </c>
    </row>
    <row r="470" customHeight="1" spans="2:9">
      <c r="B470" s="42" t="s">
        <v>869</v>
      </c>
      <c r="C470" s="42" t="s">
        <v>719</v>
      </c>
      <c r="D470" s="43" t="s">
        <v>720</v>
      </c>
      <c r="E470" s="43" t="s">
        <v>721</v>
      </c>
      <c r="F470" s="36">
        <v>200</v>
      </c>
      <c r="G470" s="44">
        <v>5641.026</v>
      </c>
      <c r="H470" s="44">
        <f t="shared" si="12"/>
        <v>6600.00042</v>
      </c>
      <c r="I470" s="44">
        <f t="shared" si="11"/>
        <v>6600.00042</v>
      </c>
    </row>
    <row r="471" customHeight="1" spans="2:9">
      <c r="B471" s="42" t="s">
        <v>869</v>
      </c>
      <c r="C471" s="42" t="s">
        <v>719</v>
      </c>
      <c r="D471" s="43" t="s">
        <v>720</v>
      </c>
      <c r="E471" s="43" t="s">
        <v>721</v>
      </c>
      <c r="F471" s="36">
        <v>150</v>
      </c>
      <c r="G471" s="44">
        <v>4230.77</v>
      </c>
      <c r="H471" s="44">
        <f t="shared" si="12"/>
        <v>4950.0009</v>
      </c>
      <c r="I471" s="44">
        <f>SUBTOTAL(9,H471:H472)</f>
        <v>11550.00249</v>
      </c>
    </row>
    <row r="472" customHeight="1" spans="2:8">
      <c r="B472" s="42" t="s">
        <v>869</v>
      </c>
      <c r="C472" s="42" t="s">
        <v>719</v>
      </c>
      <c r="D472" s="43" t="s">
        <v>722</v>
      </c>
      <c r="E472" s="43" t="s">
        <v>721</v>
      </c>
      <c r="F472" s="36">
        <v>200</v>
      </c>
      <c r="G472" s="44">
        <v>5641.027</v>
      </c>
      <c r="H472" s="44">
        <f t="shared" si="12"/>
        <v>6600.00159</v>
      </c>
    </row>
    <row r="473" customHeight="1" spans="2:10">
      <c r="B473" s="42" t="s">
        <v>256</v>
      </c>
      <c r="C473" s="42" t="s">
        <v>870</v>
      </c>
      <c r="D473" s="43" t="s">
        <v>687</v>
      </c>
      <c r="E473" s="43" t="s">
        <v>871</v>
      </c>
      <c r="F473" s="36">
        <v>935</v>
      </c>
      <c r="G473" s="44">
        <v>20346.24</v>
      </c>
      <c r="H473" s="44">
        <f t="shared" si="12"/>
        <v>23805.1008</v>
      </c>
      <c r="I473" s="44">
        <f>SUBTOTAL(9,H473:H474)</f>
        <v>71215.4547</v>
      </c>
      <c r="J473" s="44">
        <f>SUM(I473)</f>
        <v>71215.4547</v>
      </c>
    </row>
    <row r="474" customHeight="1" spans="2:8">
      <c r="B474" s="42" t="s">
        <v>256</v>
      </c>
      <c r="C474" s="42" t="s">
        <v>870</v>
      </c>
      <c r="D474" s="43" t="s">
        <v>687</v>
      </c>
      <c r="E474" s="43" t="s">
        <v>871</v>
      </c>
      <c r="F474" s="36">
        <v>2665</v>
      </c>
      <c r="G474" s="44">
        <v>40521.67</v>
      </c>
      <c r="H474" s="44">
        <f t="shared" si="12"/>
        <v>47410.3539</v>
      </c>
    </row>
    <row r="475" customHeight="1" spans="2:10">
      <c r="B475" s="42" t="s">
        <v>872</v>
      </c>
      <c r="C475" s="42" t="s">
        <v>873</v>
      </c>
      <c r="D475" s="43" t="s">
        <v>166</v>
      </c>
      <c r="E475" s="43" t="s">
        <v>874</v>
      </c>
      <c r="F475" s="36">
        <v>240</v>
      </c>
      <c r="G475" s="44">
        <v>14728.205</v>
      </c>
      <c r="H475" s="44">
        <f t="shared" si="12"/>
        <v>17231.99985</v>
      </c>
      <c r="I475" s="44">
        <f>SUBTOTAL(9,H475:H477)</f>
        <v>86000.00175</v>
      </c>
      <c r="J475" s="44">
        <f>SUM(I475:I561)</f>
        <v>1226307.34794613</v>
      </c>
    </row>
    <row r="476" customHeight="1" spans="2:8">
      <c r="B476" s="42" t="s">
        <v>872</v>
      </c>
      <c r="C476" s="42" t="s">
        <v>875</v>
      </c>
      <c r="D476" s="43" t="s">
        <v>876</v>
      </c>
      <c r="E476" s="43" t="s">
        <v>877</v>
      </c>
      <c r="F476" s="36">
        <v>1600</v>
      </c>
      <c r="G476" s="44">
        <v>43117.95</v>
      </c>
      <c r="H476" s="44">
        <f t="shared" si="12"/>
        <v>50448.0015</v>
      </c>
    </row>
    <row r="477" customHeight="1" spans="2:8">
      <c r="B477" s="42" t="s">
        <v>872</v>
      </c>
      <c r="C477" s="42" t="s">
        <v>878</v>
      </c>
      <c r="D477" s="43" t="s">
        <v>879</v>
      </c>
      <c r="E477" s="43" t="s">
        <v>772</v>
      </c>
      <c r="F477" s="36">
        <v>400</v>
      </c>
      <c r="G477" s="44">
        <v>15658.12</v>
      </c>
      <c r="H477" s="44">
        <f t="shared" si="12"/>
        <v>18320.0004</v>
      </c>
    </row>
    <row r="478" customHeight="1" spans="2:9">
      <c r="B478" s="42" t="s">
        <v>872</v>
      </c>
      <c r="C478" s="42" t="s">
        <v>880</v>
      </c>
      <c r="D478" s="43" t="s">
        <v>881</v>
      </c>
      <c r="E478" s="43" t="s">
        <v>882</v>
      </c>
      <c r="F478" s="36">
        <v>1200</v>
      </c>
      <c r="G478" s="44">
        <v>65435.9</v>
      </c>
      <c r="H478" s="44">
        <f t="shared" si="12"/>
        <v>76560.003</v>
      </c>
      <c r="I478" s="44">
        <f>SUM(H478:H480)</f>
        <v>89801.0029566</v>
      </c>
    </row>
    <row r="479" customHeight="1" spans="2:8">
      <c r="B479" s="42" t="s">
        <v>872</v>
      </c>
      <c r="C479" s="42" t="s">
        <v>883</v>
      </c>
      <c r="D479" s="43" t="s">
        <v>884</v>
      </c>
      <c r="E479" s="43" t="s">
        <v>885</v>
      </c>
      <c r="F479" s="36">
        <v>100</v>
      </c>
      <c r="G479" s="44">
        <v>5982.90598</v>
      </c>
      <c r="H479" s="44">
        <f t="shared" si="12"/>
        <v>6999.9999966</v>
      </c>
    </row>
    <row r="480" customHeight="1" spans="2:8">
      <c r="B480" s="42" t="s">
        <v>872</v>
      </c>
      <c r="C480" s="42" t="s">
        <v>886</v>
      </c>
      <c r="D480" s="43" t="s">
        <v>887</v>
      </c>
      <c r="E480" s="43" t="s">
        <v>888</v>
      </c>
      <c r="F480" s="36">
        <v>100</v>
      </c>
      <c r="G480" s="44">
        <v>5334.188</v>
      </c>
      <c r="H480" s="44">
        <f t="shared" si="12"/>
        <v>6240.99996</v>
      </c>
    </row>
    <row r="481" customHeight="1" spans="2:9">
      <c r="B481" s="42" t="s">
        <v>872</v>
      </c>
      <c r="C481" s="42" t="s">
        <v>889</v>
      </c>
      <c r="D481" s="43" t="s">
        <v>890</v>
      </c>
      <c r="E481" s="43" t="s">
        <v>891</v>
      </c>
      <c r="F481" s="36">
        <v>200</v>
      </c>
      <c r="G481" s="44">
        <v>16764.1</v>
      </c>
      <c r="H481" s="44">
        <f t="shared" si="12"/>
        <v>19613.997</v>
      </c>
      <c r="I481" s="44">
        <f>SUM(H481:H485)</f>
        <v>86293.99818</v>
      </c>
    </row>
    <row r="482" customHeight="1" spans="2:8">
      <c r="B482" s="42" t="s">
        <v>872</v>
      </c>
      <c r="C482" s="42" t="s">
        <v>892</v>
      </c>
      <c r="D482" s="43" t="s">
        <v>893</v>
      </c>
      <c r="E482" s="43" t="s">
        <v>894</v>
      </c>
      <c r="F482" s="36">
        <v>600</v>
      </c>
      <c r="G482" s="44">
        <v>11292.31</v>
      </c>
      <c r="H482" s="44">
        <f t="shared" si="12"/>
        <v>13212.0027</v>
      </c>
    </row>
    <row r="483" customHeight="1" spans="2:8">
      <c r="B483" s="42" t="s">
        <v>872</v>
      </c>
      <c r="C483" s="42" t="s">
        <v>895</v>
      </c>
      <c r="D483" s="43" t="s">
        <v>896</v>
      </c>
      <c r="E483" s="43" t="s">
        <v>897</v>
      </c>
      <c r="F483" s="36">
        <v>2000</v>
      </c>
      <c r="G483" s="44">
        <v>30957.264</v>
      </c>
      <c r="H483" s="44">
        <f t="shared" si="12"/>
        <v>36219.99888</v>
      </c>
    </row>
    <row r="484" customHeight="1" spans="2:8">
      <c r="B484" s="42" t="s">
        <v>872</v>
      </c>
      <c r="C484" s="42" t="s">
        <v>898</v>
      </c>
      <c r="D484" s="43" t="s">
        <v>899</v>
      </c>
      <c r="E484" s="43" t="s">
        <v>900</v>
      </c>
      <c r="F484" s="36">
        <v>150</v>
      </c>
      <c r="G484" s="44">
        <v>9415.38</v>
      </c>
      <c r="H484" s="44">
        <f t="shared" si="12"/>
        <v>11015.9946</v>
      </c>
    </row>
    <row r="485" customHeight="1" spans="2:8">
      <c r="B485" s="42" t="s">
        <v>872</v>
      </c>
      <c r="C485" s="42" t="s">
        <v>901</v>
      </c>
      <c r="D485" s="43" t="s">
        <v>461</v>
      </c>
      <c r="E485" s="43" t="s">
        <v>902</v>
      </c>
      <c r="F485" s="36">
        <v>400</v>
      </c>
      <c r="G485" s="44">
        <v>5326.5</v>
      </c>
      <c r="H485" s="44">
        <f t="shared" si="12"/>
        <v>6232.005</v>
      </c>
    </row>
    <row r="486" customHeight="1" spans="2:9">
      <c r="B486" s="42" t="s">
        <v>872</v>
      </c>
      <c r="C486" s="42" t="s">
        <v>903</v>
      </c>
      <c r="D486" s="43" t="s">
        <v>138</v>
      </c>
      <c r="E486" s="43" t="s">
        <v>31</v>
      </c>
      <c r="F486" s="36">
        <v>300</v>
      </c>
      <c r="G486" s="44">
        <v>34938.464</v>
      </c>
      <c r="H486" s="44">
        <f t="shared" si="12"/>
        <v>40878.00288</v>
      </c>
      <c r="I486" s="44">
        <f>SUM(H486:H489)</f>
        <v>81534.49668</v>
      </c>
    </row>
    <row r="487" customHeight="1" spans="2:8">
      <c r="B487" s="42" t="s">
        <v>872</v>
      </c>
      <c r="C487" s="42" t="s">
        <v>904</v>
      </c>
      <c r="D487" s="43" t="s">
        <v>905</v>
      </c>
      <c r="E487" s="43" t="s">
        <v>906</v>
      </c>
      <c r="F487" s="36">
        <v>360</v>
      </c>
      <c r="G487" s="44">
        <v>31600</v>
      </c>
      <c r="H487" s="44">
        <f t="shared" si="12"/>
        <v>36972</v>
      </c>
    </row>
    <row r="488" customHeight="1" spans="2:8">
      <c r="B488" s="42" t="s">
        <v>872</v>
      </c>
      <c r="C488" s="42" t="s">
        <v>907</v>
      </c>
      <c r="D488" s="43" t="s">
        <v>908</v>
      </c>
      <c r="E488" s="43" t="s">
        <v>888</v>
      </c>
      <c r="F488" s="36">
        <v>50</v>
      </c>
      <c r="G488" s="44">
        <v>1438.03</v>
      </c>
      <c r="H488" s="44">
        <f t="shared" si="12"/>
        <v>1682.4951</v>
      </c>
    </row>
    <row r="489" customHeight="1" spans="2:8">
      <c r="B489" s="42" t="s">
        <v>872</v>
      </c>
      <c r="C489" s="42" t="s">
        <v>909</v>
      </c>
      <c r="D489" s="43" t="s">
        <v>910</v>
      </c>
      <c r="E489" s="43" t="s">
        <v>911</v>
      </c>
      <c r="F489" s="36">
        <v>200</v>
      </c>
      <c r="G489" s="44">
        <v>1711.11</v>
      </c>
      <c r="H489" s="44">
        <f t="shared" si="12"/>
        <v>2001.9987</v>
      </c>
    </row>
    <row r="490" customHeight="1" spans="2:9">
      <c r="B490" s="42" t="s">
        <v>872</v>
      </c>
      <c r="C490" s="42" t="s">
        <v>597</v>
      </c>
      <c r="D490" s="43" t="s">
        <v>598</v>
      </c>
      <c r="E490" s="43" t="s">
        <v>63</v>
      </c>
      <c r="F490" s="36">
        <v>300</v>
      </c>
      <c r="G490" s="44">
        <v>5530.77</v>
      </c>
      <c r="H490" s="44">
        <f t="shared" si="12"/>
        <v>6471.0009</v>
      </c>
      <c r="I490" s="44">
        <f>SUM(H490:H491)</f>
        <v>9119.0034</v>
      </c>
    </row>
    <row r="491" customHeight="1" spans="2:8">
      <c r="B491" s="42" t="s">
        <v>872</v>
      </c>
      <c r="C491" s="42" t="s">
        <v>597</v>
      </c>
      <c r="D491" s="43" t="s">
        <v>912</v>
      </c>
      <c r="E491" s="43" t="s">
        <v>63</v>
      </c>
      <c r="F491" s="36">
        <v>80</v>
      </c>
      <c r="G491" s="44">
        <v>2263.25</v>
      </c>
      <c r="H491" s="44">
        <f t="shared" si="12"/>
        <v>2648.0025</v>
      </c>
    </row>
    <row r="492" customHeight="1" spans="2:9">
      <c r="B492" s="42" t="s">
        <v>872</v>
      </c>
      <c r="C492" s="42" t="s">
        <v>913</v>
      </c>
      <c r="D492" s="43" t="s">
        <v>650</v>
      </c>
      <c r="E492" s="43" t="s">
        <v>914</v>
      </c>
      <c r="F492" s="36">
        <v>100</v>
      </c>
      <c r="G492" s="44">
        <v>19988.89</v>
      </c>
      <c r="H492" s="44">
        <f t="shared" ref="H492:H499" si="13">G492*1.17</f>
        <v>23387.0013</v>
      </c>
      <c r="I492" s="44">
        <f>SUM(H492:H498)</f>
        <v>79415.0019</v>
      </c>
    </row>
    <row r="493" customHeight="1" spans="2:8">
      <c r="B493" s="42" t="s">
        <v>872</v>
      </c>
      <c r="C493" s="42" t="s">
        <v>889</v>
      </c>
      <c r="D493" s="43" t="s">
        <v>890</v>
      </c>
      <c r="E493" s="43" t="s">
        <v>891</v>
      </c>
      <c r="F493" s="36">
        <v>100</v>
      </c>
      <c r="G493" s="44">
        <v>8382.05</v>
      </c>
      <c r="H493" s="44">
        <f t="shared" si="13"/>
        <v>9806.9985</v>
      </c>
    </row>
    <row r="494" customHeight="1" spans="2:8">
      <c r="B494" s="42" t="s">
        <v>872</v>
      </c>
      <c r="C494" s="42" t="s">
        <v>895</v>
      </c>
      <c r="D494" s="43" t="s">
        <v>896</v>
      </c>
      <c r="E494" s="43" t="s">
        <v>897</v>
      </c>
      <c r="F494" s="36">
        <v>1000</v>
      </c>
      <c r="G494" s="44">
        <v>15478.63</v>
      </c>
      <c r="H494" s="44">
        <f t="shared" si="13"/>
        <v>18109.9971</v>
      </c>
    </row>
    <row r="495" customHeight="1" spans="2:8">
      <c r="B495" s="42" t="s">
        <v>872</v>
      </c>
      <c r="C495" s="42" t="s">
        <v>873</v>
      </c>
      <c r="D495" s="43" t="s">
        <v>166</v>
      </c>
      <c r="E495" s="43" t="s">
        <v>874</v>
      </c>
      <c r="F495" s="36">
        <v>160</v>
      </c>
      <c r="G495" s="44">
        <v>9818.8</v>
      </c>
      <c r="H495" s="44">
        <f t="shared" si="13"/>
        <v>11487.996</v>
      </c>
    </row>
    <row r="496" customHeight="1" spans="2:8">
      <c r="B496" s="42" t="s">
        <v>872</v>
      </c>
      <c r="C496" s="42" t="s">
        <v>861</v>
      </c>
      <c r="D496" s="43" t="s">
        <v>915</v>
      </c>
      <c r="E496" s="43" t="s">
        <v>37</v>
      </c>
      <c r="F496" s="36">
        <v>400</v>
      </c>
      <c r="G496" s="44">
        <v>7182.91</v>
      </c>
      <c r="H496" s="44">
        <f t="shared" si="13"/>
        <v>8404.0047</v>
      </c>
    </row>
    <row r="497" customHeight="1" spans="2:8">
      <c r="B497" s="42" t="s">
        <v>872</v>
      </c>
      <c r="C497" s="42" t="s">
        <v>916</v>
      </c>
      <c r="D497" s="43" t="s">
        <v>917</v>
      </c>
      <c r="E497" s="43" t="s">
        <v>918</v>
      </c>
      <c r="F497" s="36">
        <v>100</v>
      </c>
      <c r="G497" s="44">
        <v>3110.26</v>
      </c>
      <c r="H497" s="44">
        <f t="shared" si="13"/>
        <v>3639.0042</v>
      </c>
    </row>
    <row r="498" customHeight="1" spans="2:8">
      <c r="B498" s="42" t="s">
        <v>872</v>
      </c>
      <c r="C498" s="42" t="s">
        <v>878</v>
      </c>
      <c r="D498" s="43" t="s">
        <v>879</v>
      </c>
      <c r="E498" s="43" t="s">
        <v>772</v>
      </c>
      <c r="F498" s="36">
        <v>100</v>
      </c>
      <c r="G498" s="44">
        <v>3914.53</v>
      </c>
      <c r="H498" s="44">
        <f t="shared" si="13"/>
        <v>4580.0001</v>
      </c>
    </row>
    <row r="499" customHeight="1" spans="2:9">
      <c r="B499" s="42" t="s">
        <v>872</v>
      </c>
      <c r="C499" s="42" t="s">
        <v>919</v>
      </c>
      <c r="D499" s="43" t="s">
        <v>920</v>
      </c>
      <c r="E499" s="43" t="s">
        <v>921</v>
      </c>
      <c r="F499" s="36">
        <v>-230</v>
      </c>
      <c r="G499" s="44">
        <v>-471.798</v>
      </c>
      <c r="H499" s="44">
        <f t="shared" si="13"/>
        <v>-552.00366</v>
      </c>
      <c r="I499" s="44">
        <f>H499</f>
        <v>-552.00366</v>
      </c>
    </row>
    <row r="500" customHeight="1" spans="2:9">
      <c r="B500" s="42" t="s">
        <v>872</v>
      </c>
      <c r="C500" s="42" t="s">
        <v>919</v>
      </c>
      <c r="D500" s="43" t="s">
        <v>920</v>
      </c>
      <c r="E500" s="43" t="s">
        <v>921</v>
      </c>
      <c r="F500" s="36">
        <v>-350</v>
      </c>
      <c r="G500" s="44">
        <v>-717.95</v>
      </c>
      <c r="H500" s="44">
        <f t="shared" ref="H500:H515" si="14">G500*1.17</f>
        <v>-840.0015</v>
      </c>
      <c r="I500" s="44">
        <f>H500</f>
        <v>-840.0015</v>
      </c>
    </row>
    <row r="501" customHeight="1" spans="2:9">
      <c r="B501" s="42" t="s">
        <v>872</v>
      </c>
      <c r="C501" s="42" t="s">
        <v>875</v>
      </c>
      <c r="D501" s="43" t="s">
        <v>876</v>
      </c>
      <c r="E501" s="43" t="s">
        <v>877</v>
      </c>
      <c r="F501" s="36">
        <v>-1258</v>
      </c>
      <c r="G501" s="44">
        <v>-12289.69</v>
      </c>
      <c r="H501" s="44">
        <f t="shared" si="14"/>
        <v>-14378.9373</v>
      </c>
      <c r="I501" s="44">
        <f>SUM(H501:H502)</f>
        <v>-14834.6406</v>
      </c>
    </row>
    <row r="502" customHeight="1" spans="2:8">
      <c r="B502" s="42" t="s">
        <v>872</v>
      </c>
      <c r="C502" s="42" t="s">
        <v>922</v>
      </c>
      <c r="D502" s="43" t="s">
        <v>923</v>
      </c>
      <c r="E502" s="43" t="s">
        <v>924</v>
      </c>
      <c r="F502" s="36">
        <v>-70</v>
      </c>
      <c r="G502" s="44">
        <v>-389.49</v>
      </c>
      <c r="H502" s="44">
        <f t="shared" si="14"/>
        <v>-455.7033</v>
      </c>
    </row>
    <row r="503" customHeight="1" spans="2:9">
      <c r="B503" s="42" t="s">
        <v>872</v>
      </c>
      <c r="C503" s="42" t="s">
        <v>875</v>
      </c>
      <c r="D503" s="43" t="s">
        <v>876</v>
      </c>
      <c r="E503" s="43" t="s">
        <v>877</v>
      </c>
      <c r="F503" s="36">
        <v>-1200</v>
      </c>
      <c r="G503" s="44">
        <v>-11723.08</v>
      </c>
      <c r="H503" s="44">
        <f t="shared" si="14"/>
        <v>-13716.0036</v>
      </c>
      <c r="I503" s="44">
        <f>SUM(H503:H504)</f>
        <v>-15018.003</v>
      </c>
    </row>
    <row r="504" customHeight="1" spans="2:8">
      <c r="B504" s="42" t="s">
        <v>872</v>
      </c>
      <c r="C504" s="42" t="s">
        <v>922</v>
      </c>
      <c r="D504" s="43" t="s">
        <v>923</v>
      </c>
      <c r="E504" s="43" t="s">
        <v>924</v>
      </c>
      <c r="F504" s="36">
        <v>-200</v>
      </c>
      <c r="G504" s="44">
        <v>-1112.82</v>
      </c>
      <c r="H504" s="44">
        <f t="shared" si="14"/>
        <v>-1301.9994</v>
      </c>
    </row>
    <row r="505" customHeight="1" spans="2:9">
      <c r="B505" s="42" t="s">
        <v>872</v>
      </c>
      <c r="C505" s="42" t="s">
        <v>880</v>
      </c>
      <c r="D505" s="43" t="s">
        <v>881</v>
      </c>
      <c r="E505" s="43" t="s">
        <v>882</v>
      </c>
      <c r="F505" s="36">
        <v>1200</v>
      </c>
      <c r="G505" s="44">
        <v>65435.9</v>
      </c>
      <c r="H505" s="44">
        <f t="shared" si="14"/>
        <v>76560.003</v>
      </c>
      <c r="I505" s="44">
        <f>SUM(H505)</f>
        <v>76560.003</v>
      </c>
    </row>
    <row r="506" customHeight="1" spans="2:9">
      <c r="B506" s="42" t="s">
        <v>872</v>
      </c>
      <c r="C506" s="42" t="s">
        <v>898</v>
      </c>
      <c r="D506" s="43" t="s">
        <v>899</v>
      </c>
      <c r="E506" s="43" t="s">
        <v>900</v>
      </c>
      <c r="F506" s="36">
        <v>150</v>
      </c>
      <c r="G506" s="44">
        <v>9415.384</v>
      </c>
      <c r="H506" s="44">
        <f t="shared" si="14"/>
        <v>11015.99928</v>
      </c>
      <c r="I506" s="44">
        <f>SUM(H506:H509)</f>
        <v>77568.99558057</v>
      </c>
    </row>
    <row r="507" customHeight="1" spans="2:8">
      <c r="B507" s="42" t="s">
        <v>872</v>
      </c>
      <c r="C507" s="42" t="s">
        <v>892</v>
      </c>
      <c r="D507" s="43" t="s">
        <v>893</v>
      </c>
      <c r="E507" s="43" t="s">
        <v>894</v>
      </c>
      <c r="F507" s="36">
        <v>1000</v>
      </c>
      <c r="G507" s="44">
        <v>18820.512821</v>
      </c>
      <c r="H507" s="44">
        <f t="shared" si="14"/>
        <v>22020.00000057</v>
      </c>
    </row>
    <row r="508" customHeight="1" spans="2:8">
      <c r="B508" s="42" t="s">
        <v>872</v>
      </c>
      <c r="C508" s="42" t="s">
        <v>861</v>
      </c>
      <c r="D508" s="43" t="s">
        <v>915</v>
      </c>
      <c r="E508" s="43" t="s">
        <v>37</v>
      </c>
      <c r="F508" s="36">
        <v>1600</v>
      </c>
      <c r="G508" s="44">
        <v>28731.62</v>
      </c>
      <c r="H508" s="44">
        <f t="shared" si="14"/>
        <v>33615.9954</v>
      </c>
    </row>
    <row r="509" customHeight="1" spans="2:8">
      <c r="B509" s="42" t="s">
        <v>872</v>
      </c>
      <c r="C509" s="42" t="s">
        <v>916</v>
      </c>
      <c r="D509" s="43" t="s">
        <v>917</v>
      </c>
      <c r="E509" s="43" t="s">
        <v>918</v>
      </c>
      <c r="F509" s="36">
        <v>300</v>
      </c>
      <c r="G509" s="44">
        <v>9330.77</v>
      </c>
      <c r="H509" s="44">
        <f t="shared" si="14"/>
        <v>10917.0009</v>
      </c>
    </row>
    <row r="510" customHeight="1" spans="2:9">
      <c r="B510" s="42" t="s">
        <v>872</v>
      </c>
      <c r="C510" s="42" t="s">
        <v>875</v>
      </c>
      <c r="D510" s="43" t="s">
        <v>876</v>
      </c>
      <c r="E510" s="43" t="s">
        <v>877</v>
      </c>
      <c r="F510" s="36">
        <v>1600</v>
      </c>
      <c r="G510" s="44">
        <v>43117.95</v>
      </c>
      <c r="H510" s="44">
        <f t="shared" si="14"/>
        <v>50448.0015</v>
      </c>
      <c r="I510" s="44">
        <f>SUM(H510:H513)</f>
        <v>82715.3028</v>
      </c>
    </row>
    <row r="511" customHeight="1" spans="2:8">
      <c r="B511" s="42" t="s">
        <v>872</v>
      </c>
      <c r="C511" s="42" t="s">
        <v>878</v>
      </c>
      <c r="D511" s="43" t="s">
        <v>879</v>
      </c>
      <c r="E511" s="43" t="s">
        <v>772</v>
      </c>
      <c r="F511" s="36">
        <v>500</v>
      </c>
      <c r="G511" s="44">
        <v>19572.65</v>
      </c>
      <c r="H511" s="44">
        <f t="shared" si="14"/>
        <v>22900.0005</v>
      </c>
    </row>
    <row r="512" customHeight="1" spans="2:8">
      <c r="B512" s="42" t="s">
        <v>872</v>
      </c>
      <c r="C512" s="42" t="s">
        <v>886</v>
      </c>
      <c r="D512" s="43" t="s">
        <v>887</v>
      </c>
      <c r="E512" s="43" t="s">
        <v>888</v>
      </c>
      <c r="F512" s="36">
        <v>80</v>
      </c>
      <c r="G512" s="44">
        <v>4267.35</v>
      </c>
      <c r="H512" s="44">
        <f t="shared" si="14"/>
        <v>4992.7995</v>
      </c>
    </row>
    <row r="513" customHeight="1" spans="2:8">
      <c r="B513" s="42" t="s">
        <v>872</v>
      </c>
      <c r="C513" s="42" t="s">
        <v>907</v>
      </c>
      <c r="D513" s="43" t="s">
        <v>908</v>
      </c>
      <c r="E513" s="43" t="s">
        <v>888</v>
      </c>
      <c r="F513" s="36">
        <v>130</v>
      </c>
      <c r="G513" s="44">
        <v>3738.89</v>
      </c>
      <c r="H513" s="44">
        <f t="shared" si="14"/>
        <v>4374.5013</v>
      </c>
    </row>
    <row r="514" customHeight="1" spans="2:9">
      <c r="B514" s="42" t="s">
        <v>872</v>
      </c>
      <c r="C514" s="42" t="s">
        <v>597</v>
      </c>
      <c r="D514" s="43" t="s">
        <v>598</v>
      </c>
      <c r="E514" s="43" t="s">
        <v>63</v>
      </c>
      <c r="F514" s="36">
        <v>500</v>
      </c>
      <c r="G514" s="44">
        <v>9217.946</v>
      </c>
      <c r="H514" s="44">
        <f t="shared" si="14"/>
        <v>10784.99682</v>
      </c>
      <c r="I514" s="44">
        <f>SUM(H514:H517)</f>
        <v>66997.00098</v>
      </c>
    </row>
    <row r="515" customHeight="1" spans="2:8">
      <c r="B515" s="42" t="s">
        <v>872</v>
      </c>
      <c r="C515" s="42" t="s">
        <v>873</v>
      </c>
      <c r="D515" s="43" t="s">
        <v>166</v>
      </c>
      <c r="E515" s="43" t="s">
        <v>874</v>
      </c>
      <c r="F515" s="36">
        <v>400</v>
      </c>
      <c r="G515" s="44">
        <v>24547.01</v>
      </c>
      <c r="H515" s="44">
        <f t="shared" si="14"/>
        <v>28720.0017</v>
      </c>
    </row>
    <row r="516" customHeight="1" spans="2:8">
      <c r="B516" s="42" t="s">
        <v>872</v>
      </c>
      <c r="C516" s="42" t="s">
        <v>919</v>
      </c>
      <c r="D516" s="43" t="s">
        <v>920</v>
      </c>
      <c r="E516" s="53" t="s">
        <v>925</v>
      </c>
      <c r="F516" s="36">
        <v>600</v>
      </c>
      <c r="G516" s="44">
        <v>12184.618</v>
      </c>
      <c r="H516" s="44">
        <f t="shared" ref="H516:H535" si="15">G516*1.17</f>
        <v>14256.00306</v>
      </c>
    </row>
    <row r="517" customHeight="1" spans="2:8">
      <c r="B517" s="42" t="s">
        <v>872</v>
      </c>
      <c r="C517" s="42" t="s">
        <v>922</v>
      </c>
      <c r="D517" s="43" t="s">
        <v>923</v>
      </c>
      <c r="E517" s="43" t="s">
        <v>924</v>
      </c>
      <c r="F517" s="36">
        <v>400</v>
      </c>
      <c r="G517" s="44">
        <v>11312.82</v>
      </c>
      <c r="H517" s="44">
        <f t="shared" si="15"/>
        <v>13235.9994</v>
      </c>
    </row>
    <row r="518" customHeight="1" spans="2:11">
      <c r="B518" s="42" t="s">
        <v>872</v>
      </c>
      <c r="C518" s="42" t="s">
        <v>889</v>
      </c>
      <c r="D518" s="43" t="s">
        <v>890</v>
      </c>
      <c r="E518" s="43" t="s">
        <v>891</v>
      </c>
      <c r="F518" s="36">
        <v>300</v>
      </c>
      <c r="G518" s="44">
        <v>25146.15</v>
      </c>
      <c r="H518" s="44">
        <f t="shared" si="15"/>
        <v>29420.9955</v>
      </c>
      <c r="I518" s="44">
        <f>H518</f>
        <v>29420.9955</v>
      </c>
      <c r="K518" s="36">
        <v>1226307.36</v>
      </c>
    </row>
    <row r="519" customHeight="1" spans="2:9">
      <c r="B519" s="42" t="s">
        <v>872</v>
      </c>
      <c r="C519" s="42" t="s">
        <v>901</v>
      </c>
      <c r="D519" s="43" t="s">
        <v>461</v>
      </c>
      <c r="E519" s="43" t="s">
        <v>902</v>
      </c>
      <c r="F519" s="36">
        <v>80</v>
      </c>
      <c r="G519" s="44">
        <v>1065.3</v>
      </c>
      <c r="H519" s="44">
        <f t="shared" si="15"/>
        <v>1246.401</v>
      </c>
      <c r="I519" s="44">
        <f>H519</f>
        <v>1246.401</v>
      </c>
    </row>
    <row r="520" customHeight="1" spans="2:9">
      <c r="B520" s="42" t="s">
        <v>872</v>
      </c>
      <c r="C520" s="42" t="s">
        <v>926</v>
      </c>
      <c r="D520" s="43" t="s">
        <v>927</v>
      </c>
      <c r="E520" s="43" t="s">
        <v>31</v>
      </c>
      <c r="F520" s="36">
        <v>120</v>
      </c>
      <c r="G520" s="44">
        <v>13756.92</v>
      </c>
      <c r="H520" s="44">
        <f t="shared" si="15"/>
        <v>16095.5964</v>
      </c>
      <c r="I520" s="44">
        <f>SUM(H520:H521)</f>
        <v>16669.2006</v>
      </c>
    </row>
    <row r="521" customHeight="1" spans="2:8">
      <c r="B521" s="42" t="s">
        <v>872</v>
      </c>
      <c r="C521" s="42" t="s">
        <v>928</v>
      </c>
      <c r="D521" s="43" t="s">
        <v>929</v>
      </c>
      <c r="E521" s="54" t="s">
        <v>930</v>
      </c>
      <c r="F521" s="36">
        <v>30</v>
      </c>
      <c r="G521" s="44">
        <v>490.26</v>
      </c>
      <c r="H521" s="44">
        <f t="shared" si="15"/>
        <v>573.6042</v>
      </c>
    </row>
    <row r="522" customHeight="1" spans="2:9">
      <c r="B522" s="42" t="s">
        <v>872</v>
      </c>
      <c r="C522" s="42" t="s">
        <v>926</v>
      </c>
      <c r="D522" s="43" t="s">
        <v>927</v>
      </c>
      <c r="E522" s="43" t="s">
        <v>31</v>
      </c>
      <c r="F522" s="36">
        <v>480</v>
      </c>
      <c r="G522" s="44">
        <v>55027.69</v>
      </c>
      <c r="H522" s="44">
        <f t="shared" si="15"/>
        <v>64382.3973</v>
      </c>
      <c r="I522" s="44">
        <f>SUM(H522:H524)</f>
        <v>98516.1996</v>
      </c>
    </row>
    <row r="523" customHeight="1" spans="2:8">
      <c r="B523" s="42" t="s">
        <v>872</v>
      </c>
      <c r="C523" s="42" t="s">
        <v>878</v>
      </c>
      <c r="D523" s="43" t="s">
        <v>879</v>
      </c>
      <c r="E523" s="43" t="s">
        <v>772</v>
      </c>
      <c r="F523" s="36">
        <v>500</v>
      </c>
      <c r="G523" s="44">
        <v>19572.65</v>
      </c>
      <c r="H523" s="44">
        <f t="shared" si="15"/>
        <v>22900.0005</v>
      </c>
    </row>
    <row r="524" customHeight="1" spans="2:8">
      <c r="B524" s="42" t="s">
        <v>872</v>
      </c>
      <c r="C524" s="42" t="s">
        <v>886</v>
      </c>
      <c r="D524" s="43" t="s">
        <v>887</v>
      </c>
      <c r="E524" s="43" t="s">
        <v>888</v>
      </c>
      <c r="F524" s="36">
        <v>180</v>
      </c>
      <c r="G524" s="44">
        <v>9601.54</v>
      </c>
      <c r="H524" s="44">
        <f t="shared" si="15"/>
        <v>11233.8018</v>
      </c>
    </row>
    <row r="525" customHeight="1" spans="2:9">
      <c r="B525" s="42" t="s">
        <v>872</v>
      </c>
      <c r="C525" s="42" t="s">
        <v>875</v>
      </c>
      <c r="D525" s="43" t="s">
        <v>876</v>
      </c>
      <c r="E525" s="43" t="s">
        <v>877</v>
      </c>
      <c r="F525" s="36">
        <v>2000</v>
      </c>
      <c r="G525" s="44">
        <v>53897.44</v>
      </c>
      <c r="H525" s="44">
        <f t="shared" si="15"/>
        <v>63060.0048</v>
      </c>
      <c r="I525" s="44">
        <f>SUM(H525:H527)</f>
        <v>83848.00405</v>
      </c>
    </row>
    <row r="526" customHeight="1" spans="2:8">
      <c r="B526" s="42" t="s">
        <v>872</v>
      </c>
      <c r="C526" s="42" t="s">
        <v>916</v>
      </c>
      <c r="D526" s="43" t="s">
        <v>917</v>
      </c>
      <c r="E526" s="43" t="s">
        <v>918</v>
      </c>
      <c r="F526" s="36">
        <v>400</v>
      </c>
      <c r="G526" s="44">
        <v>12441.025</v>
      </c>
      <c r="H526" s="44">
        <f t="shared" si="15"/>
        <v>14555.99925</v>
      </c>
    </row>
    <row r="527" customHeight="1" spans="2:8">
      <c r="B527" s="42" t="s">
        <v>872</v>
      </c>
      <c r="C527" s="42" t="s">
        <v>901</v>
      </c>
      <c r="D527" s="43" t="s">
        <v>461</v>
      </c>
      <c r="E527" s="43" t="s">
        <v>902</v>
      </c>
      <c r="F527" s="36">
        <v>400</v>
      </c>
      <c r="G527" s="44">
        <f>H527/1.17</f>
        <v>5326.49572649573</v>
      </c>
      <c r="H527" s="44">
        <v>6232</v>
      </c>
    </row>
    <row r="528" customHeight="1" spans="2:9">
      <c r="B528" s="42" t="s">
        <v>872</v>
      </c>
      <c r="C528" s="42" t="s">
        <v>889</v>
      </c>
      <c r="D528" s="43" t="s">
        <v>890</v>
      </c>
      <c r="E528" s="43" t="s">
        <v>891</v>
      </c>
      <c r="F528" s="36">
        <v>600</v>
      </c>
      <c r="G528" s="44">
        <v>50292.31</v>
      </c>
      <c r="H528" s="44">
        <f t="shared" si="15"/>
        <v>58842.0027</v>
      </c>
      <c r="I528" s="44">
        <f>SUM(H528:H533)</f>
        <v>86067.0018</v>
      </c>
    </row>
    <row r="529" customHeight="1" spans="2:8">
      <c r="B529" s="42" t="s">
        <v>872</v>
      </c>
      <c r="C529" s="42" t="s">
        <v>892</v>
      </c>
      <c r="D529" s="43" t="s">
        <v>893</v>
      </c>
      <c r="E529" s="43" t="s">
        <v>894</v>
      </c>
      <c r="F529" s="36">
        <v>1000</v>
      </c>
      <c r="G529" s="44">
        <v>18820.51</v>
      </c>
      <c r="H529" s="44">
        <f t="shared" si="15"/>
        <v>22019.9967</v>
      </c>
    </row>
    <row r="530" customHeight="1" spans="2:8">
      <c r="B530" s="42" t="s">
        <v>872</v>
      </c>
      <c r="C530" s="42" t="s">
        <v>597</v>
      </c>
      <c r="D530" s="43" t="s">
        <v>912</v>
      </c>
      <c r="E530" s="43" t="s">
        <v>63</v>
      </c>
      <c r="F530" s="36">
        <v>120</v>
      </c>
      <c r="G530" s="44">
        <v>3394.87</v>
      </c>
      <c r="H530" s="44">
        <f t="shared" si="15"/>
        <v>3971.9979</v>
      </c>
    </row>
    <row r="531" customHeight="1" spans="2:8">
      <c r="B531" s="42" t="s">
        <v>872</v>
      </c>
      <c r="C531" s="42" t="s">
        <v>931</v>
      </c>
      <c r="D531" s="43" t="s">
        <v>932</v>
      </c>
      <c r="E531" s="43" t="s">
        <v>933</v>
      </c>
      <c r="F531" s="36">
        <v>90</v>
      </c>
      <c r="G531" s="44">
        <v>753.85</v>
      </c>
      <c r="H531" s="44">
        <f t="shared" si="15"/>
        <v>882.0045</v>
      </c>
    </row>
    <row r="532" customHeight="1" spans="2:8">
      <c r="B532" s="42" t="s">
        <v>872</v>
      </c>
      <c r="C532" s="42" t="s">
        <v>934</v>
      </c>
      <c r="D532" s="43" t="s">
        <v>932</v>
      </c>
      <c r="E532" s="43" t="s">
        <v>933</v>
      </c>
      <c r="F532" s="36">
        <v>60</v>
      </c>
      <c r="G532" s="44">
        <v>215.38</v>
      </c>
      <c r="H532" s="44">
        <f t="shared" si="15"/>
        <v>251.9946</v>
      </c>
    </row>
    <row r="533" customHeight="1" spans="2:8">
      <c r="B533" s="42" t="s">
        <v>872</v>
      </c>
      <c r="C533" s="42" t="s">
        <v>935</v>
      </c>
      <c r="D533" s="43" t="s">
        <v>936</v>
      </c>
      <c r="E533" s="43" t="s">
        <v>933</v>
      </c>
      <c r="F533" s="36">
        <v>15</v>
      </c>
      <c r="G533" s="44">
        <v>84.62</v>
      </c>
      <c r="H533" s="44">
        <f t="shared" si="15"/>
        <v>99.0054</v>
      </c>
    </row>
    <row r="534" customHeight="1" spans="2:9">
      <c r="B534" s="42" t="s">
        <v>872</v>
      </c>
      <c r="C534" s="42" t="s">
        <v>895</v>
      </c>
      <c r="D534" s="43" t="s">
        <v>896</v>
      </c>
      <c r="E534" s="43" t="s">
        <v>897</v>
      </c>
      <c r="F534" s="36">
        <v>1000</v>
      </c>
      <c r="G534" s="44">
        <v>15478.63</v>
      </c>
      <c r="H534" s="44">
        <f t="shared" si="15"/>
        <v>18109.9971</v>
      </c>
      <c r="I534" s="44">
        <f>H534</f>
        <v>18109.9971</v>
      </c>
    </row>
    <row r="535" customHeight="1" spans="2:9">
      <c r="B535" s="42" t="s">
        <v>872</v>
      </c>
      <c r="C535" s="42" t="s">
        <v>913</v>
      </c>
      <c r="D535" s="43" t="s">
        <v>650</v>
      </c>
      <c r="E535" s="43" t="s">
        <v>914</v>
      </c>
      <c r="F535" s="36">
        <v>100</v>
      </c>
      <c r="G535" s="44">
        <v>19988.888888</v>
      </c>
      <c r="H535" s="44">
        <f t="shared" si="15"/>
        <v>23386.99999896</v>
      </c>
      <c r="I535" s="44">
        <f>SUM(H535:H537)</f>
        <v>85722.99709896</v>
      </c>
    </row>
    <row r="536" customHeight="1" spans="2:8">
      <c r="B536" s="42" t="s">
        <v>872</v>
      </c>
      <c r="C536" s="42" t="s">
        <v>873</v>
      </c>
      <c r="D536" s="43" t="s">
        <v>166</v>
      </c>
      <c r="E536" s="43" t="s">
        <v>874</v>
      </c>
      <c r="F536" s="36">
        <v>400</v>
      </c>
      <c r="G536" s="44">
        <v>24547.01</v>
      </c>
      <c r="H536" s="44">
        <f t="shared" ref="H536:H542" si="16">G536*1.17</f>
        <v>28720.0017</v>
      </c>
    </row>
    <row r="537" customHeight="1" spans="2:8">
      <c r="B537" s="42" t="s">
        <v>872</v>
      </c>
      <c r="C537" s="42" t="s">
        <v>861</v>
      </c>
      <c r="D537" s="43" t="s">
        <v>915</v>
      </c>
      <c r="E537" s="43" t="s">
        <v>37</v>
      </c>
      <c r="F537" s="36">
        <v>1600</v>
      </c>
      <c r="G537" s="44">
        <v>28731.62</v>
      </c>
      <c r="H537" s="44">
        <f t="shared" si="16"/>
        <v>33615.9954</v>
      </c>
    </row>
    <row r="538" customHeight="1" spans="2:9">
      <c r="B538" s="42" t="s">
        <v>872</v>
      </c>
      <c r="C538" s="42" t="s">
        <v>898</v>
      </c>
      <c r="D538" s="43" t="s">
        <v>899</v>
      </c>
      <c r="E538" s="43" t="s">
        <v>900</v>
      </c>
      <c r="F538" s="36">
        <v>150</v>
      </c>
      <c r="G538" s="44">
        <v>9415.384</v>
      </c>
      <c r="H538" s="44">
        <f t="shared" si="16"/>
        <v>11015.99928</v>
      </c>
      <c r="I538" s="44">
        <f>H538</f>
        <v>11015.99928</v>
      </c>
    </row>
    <row r="539" customHeight="1" spans="2:9">
      <c r="B539" s="42" t="s">
        <v>872</v>
      </c>
      <c r="C539" s="42" t="s">
        <v>597</v>
      </c>
      <c r="D539" s="43" t="s">
        <v>912</v>
      </c>
      <c r="E539" s="43" t="s">
        <v>63</v>
      </c>
      <c r="F539" s="36">
        <v>40</v>
      </c>
      <c r="G539" s="44">
        <v>1131.62</v>
      </c>
      <c r="H539" s="44">
        <f t="shared" si="16"/>
        <v>1323.9954</v>
      </c>
      <c r="I539" s="44">
        <f>SUM(H539:H540)</f>
        <v>5903.9955</v>
      </c>
    </row>
    <row r="540" customHeight="1" spans="2:8">
      <c r="B540" s="42" t="s">
        <v>872</v>
      </c>
      <c r="C540" s="42" t="s">
        <v>878</v>
      </c>
      <c r="D540" s="43" t="s">
        <v>879</v>
      </c>
      <c r="E540" s="43" t="s">
        <v>772</v>
      </c>
      <c r="F540" s="36">
        <v>100</v>
      </c>
      <c r="G540" s="44">
        <v>3914.53</v>
      </c>
      <c r="H540" s="44">
        <f t="shared" si="16"/>
        <v>4580.0001</v>
      </c>
    </row>
    <row r="541" customHeight="1" spans="2:9">
      <c r="B541" s="42" t="s">
        <v>872</v>
      </c>
      <c r="C541" s="42" t="s">
        <v>937</v>
      </c>
      <c r="D541" s="43" t="s">
        <v>291</v>
      </c>
      <c r="E541" s="43" t="s">
        <v>938</v>
      </c>
      <c r="F541" s="36">
        <v>120</v>
      </c>
      <c r="G541" s="44">
        <v>2264.62</v>
      </c>
      <c r="H541" s="44">
        <f t="shared" si="16"/>
        <v>2649.6054</v>
      </c>
      <c r="I541" s="44">
        <f>SUM(H541:H542)</f>
        <v>6936.6024</v>
      </c>
    </row>
    <row r="542" customHeight="1" spans="2:8">
      <c r="B542" s="42" t="s">
        <v>872</v>
      </c>
      <c r="C542" s="42" t="s">
        <v>939</v>
      </c>
      <c r="D542" s="43" t="s">
        <v>940</v>
      </c>
      <c r="E542" s="43" t="s">
        <v>941</v>
      </c>
      <c r="F542" s="36">
        <v>50</v>
      </c>
      <c r="G542" s="44">
        <v>3664.1</v>
      </c>
      <c r="H542" s="44">
        <f t="shared" si="16"/>
        <v>4286.997</v>
      </c>
    </row>
    <row r="543" customHeight="1" spans="2:9">
      <c r="B543" s="42" t="s">
        <v>872</v>
      </c>
      <c r="C543" s="42" t="s">
        <v>942</v>
      </c>
      <c r="D543" s="43" t="s">
        <v>212</v>
      </c>
      <c r="E543" s="43" t="s">
        <v>943</v>
      </c>
      <c r="F543" s="36">
        <v>180</v>
      </c>
      <c r="G543" s="44">
        <v>3836.92</v>
      </c>
      <c r="H543" s="44">
        <f t="shared" ref="H543:H566" si="17">G543*1.17</f>
        <v>4489.1964</v>
      </c>
      <c r="I543" s="44">
        <f>H543</f>
        <v>4489.1964</v>
      </c>
    </row>
    <row r="544" customHeight="1" spans="2:9">
      <c r="B544" s="42" t="s">
        <v>872</v>
      </c>
      <c r="C544" s="42" t="s">
        <v>942</v>
      </c>
      <c r="D544" s="43" t="s">
        <v>212</v>
      </c>
      <c r="E544" s="43" t="s">
        <v>943</v>
      </c>
      <c r="F544" s="36">
        <v>120</v>
      </c>
      <c r="G544" s="44">
        <v>2557.95</v>
      </c>
      <c r="H544" s="44">
        <f t="shared" si="17"/>
        <v>2992.8015</v>
      </c>
      <c r="I544" s="44">
        <f>H544</f>
        <v>2992.8015</v>
      </c>
    </row>
    <row r="545" customHeight="1" spans="2:9">
      <c r="B545" s="42" t="s">
        <v>872</v>
      </c>
      <c r="C545" s="42" t="s">
        <v>942</v>
      </c>
      <c r="D545" s="43" t="s">
        <v>212</v>
      </c>
      <c r="E545" s="43" t="s">
        <v>943</v>
      </c>
      <c r="F545" s="36">
        <v>60</v>
      </c>
      <c r="G545" s="44">
        <v>1278.97</v>
      </c>
      <c r="H545" s="44">
        <f t="shared" si="17"/>
        <v>1496.3949</v>
      </c>
      <c r="I545" s="44">
        <f>SUM(H545:H547)</f>
        <v>8432.9973</v>
      </c>
    </row>
    <row r="546" customHeight="1" spans="2:8">
      <c r="B546" s="42" t="s">
        <v>872</v>
      </c>
      <c r="C546" s="42" t="s">
        <v>937</v>
      </c>
      <c r="D546" s="43" t="s">
        <v>291</v>
      </c>
      <c r="E546" s="43" t="s">
        <v>938</v>
      </c>
      <c r="F546" s="36">
        <v>120</v>
      </c>
      <c r="G546" s="44">
        <v>2264.62</v>
      </c>
      <c r="H546" s="44">
        <f t="shared" si="17"/>
        <v>2649.6054</v>
      </c>
    </row>
    <row r="547" customHeight="1" spans="2:8">
      <c r="B547" s="42" t="s">
        <v>872</v>
      </c>
      <c r="C547" s="42" t="s">
        <v>939</v>
      </c>
      <c r="D547" s="43" t="s">
        <v>940</v>
      </c>
      <c r="E547" s="43" t="s">
        <v>941</v>
      </c>
      <c r="F547" s="36">
        <v>50</v>
      </c>
      <c r="G547" s="44">
        <v>3664.1</v>
      </c>
      <c r="H547" s="44">
        <f t="shared" si="17"/>
        <v>4286.997</v>
      </c>
    </row>
    <row r="548" customHeight="1" spans="2:9">
      <c r="B548" s="42" t="s">
        <v>872</v>
      </c>
      <c r="C548" s="42" t="s">
        <v>937</v>
      </c>
      <c r="D548" s="43" t="s">
        <v>291</v>
      </c>
      <c r="E548" s="43" t="s">
        <v>938</v>
      </c>
      <c r="F548" s="36">
        <v>60</v>
      </c>
      <c r="G548" s="44">
        <v>1132.31</v>
      </c>
      <c r="H548" s="44">
        <f t="shared" si="17"/>
        <v>1324.8027</v>
      </c>
      <c r="I548" s="44">
        <f>SUM(H548:H549)</f>
        <v>5611.7997</v>
      </c>
    </row>
    <row r="549" customHeight="1" spans="2:8">
      <c r="B549" s="42" t="s">
        <v>872</v>
      </c>
      <c r="C549" s="42" t="s">
        <v>939</v>
      </c>
      <c r="D549" s="43" t="s">
        <v>940</v>
      </c>
      <c r="E549" s="43" t="s">
        <v>941</v>
      </c>
      <c r="F549" s="36">
        <v>50</v>
      </c>
      <c r="G549" s="44">
        <v>3664.1</v>
      </c>
      <c r="H549" s="44">
        <f t="shared" si="17"/>
        <v>4286.997</v>
      </c>
    </row>
    <row r="550" customHeight="1" spans="2:9">
      <c r="B550" s="42" t="s">
        <v>944</v>
      </c>
      <c r="C550" s="42" t="s">
        <v>945</v>
      </c>
      <c r="D550" s="43" t="s">
        <v>946</v>
      </c>
      <c r="E550" s="43" t="s">
        <v>947</v>
      </c>
      <c r="F550" s="36">
        <v>90</v>
      </c>
      <c r="G550" s="44">
        <v>481.54</v>
      </c>
      <c r="H550" s="44">
        <f t="shared" si="17"/>
        <v>563.4018</v>
      </c>
      <c r="I550" s="44">
        <f>SUM(H550:H551)</f>
        <v>3108.3975</v>
      </c>
    </row>
    <row r="551" customHeight="1" spans="2:8">
      <c r="B551" s="42" t="s">
        <v>944</v>
      </c>
      <c r="C551" s="42" t="s">
        <v>38</v>
      </c>
      <c r="D551" s="43" t="s">
        <v>948</v>
      </c>
      <c r="E551" s="43" t="s">
        <v>37</v>
      </c>
      <c r="F551" s="36">
        <v>100</v>
      </c>
      <c r="G551" s="44">
        <v>2175.21</v>
      </c>
      <c r="H551" s="44">
        <f t="shared" si="17"/>
        <v>2544.9957</v>
      </c>
    </row>
    <row r="552" customHeight="1" spans="2:9">
      <c r="B552" s="42" t="s">
        <v>944</v>
      </c>
      <c r="C552" s="42" t="s">
        <v>221</v>
      </c>
      <c r="D552" s="43" t="s">
        <v>222</v>
      </c>
      <c r="E552" s="43" t="s">
        <v>440</v>
      </c>
      <c r="F552" s="36">
        <v>720</v>
      </c>
      <c r="G552" s="44">
        <v>14646.15</v>
      </c>
      <c r="H552" s="44">
        <f t="shared" si="17"/>
        <v>17135.9955</v>
      </c>
      <c r="I552" s="44">
        <f>SUM(H552:H555)</f>
        <v>24671.4975</v>
      </c>
    </row>
    <row r="553" customHeight="1" spans="2:8">
      <c r="B553" s="42" t="s">
        <v>944</v>
      </c>
      <c r="C553" s="42" t="s">
        <v>945</v>
      </c>
      <c r="D553" s="43" t="s">
        <v>946</v>
      </c>
      <c r="E553" s="43" t="s">
        <v>947</v>
      </c>
      <c r="F553" s="36">
        <v>60</v>
      </c>
      <c r="G553" s="44">
        <v>321.03</v>
      </c>
      <c r="H553" s="44">
        <f t="shared" si="17"/>
        <v>375.6051</v>
      </c>
    </row>
    <row r="554" customHeight="1" spans="2:8">
      <c r="B554" s="42" t="s">
        <v>944</v>
      </c>
      <c r="C554" s="42" t="s">
        <v>949</v>
      </c>
      <c r="D554" s="43" t="s">
        <v>946</v>
      </c>
      <c r="E554" s="43" t="s">
        <v>947</v>
      </c>
      <c r="F554" s="36">
        <v>90</v>
      </c>
      <c r="G554" s="44">
        <v>681.54</v>
      </c>
      <c r="H554" s="44">
        <f t="shared" si="17"/>
        <v>797.4018</v>
      </c>
    </row>
    <row r="555" customHeight="1" spans="2:8">
      <c r="B555" s="42" t="s">
        <v>944</v>
      </c>
      <c r="C555" s="42" t="s">
        <v>38</v>
      </c>
      <c r="D555" s="43" t="s">
        <v>948</v>
      </c>
      <c r="E555" s="43" t="s">
        <v>37</v>
      </c>
      <c r="F555" s="36">
        <v>250</v>
      </c>
      <c r="G555" s="44">
        <v>5438.03</v>
      </c>
      <c r="H555" s="44">
        <f t="shared" si="17"/>
        <v>6362.4951</v>
      </c>
    </row>
    <row r="556" customHeight="1" spans="2:9">
      <c r="B556" s="42" t="s">
        <v>944</v>
      </c>
      <c r="C556" s="42" t="s">
        <v>221</v>
      </c>
      <c r="D556" s="43" t="s">
        <v>222</v>
      </c>
      <c r="E556" s="43" t="s">
        <v>440</v>
      </c>
      <c r="F556" s="36">
        <v>360</v>
      </c>
      <c r="G556" s="44">
        <v>7323.08</v>
      </c>
      <c r="H556" s="44">
        <f t="shared" si="17"/>
        <v>8568.0036</v>
      </c>
      <c r="I556" s="44">
        <f>SUM(H556:H557)</f>
        <v>13658.00085</v>
      </c>
    </row>
    <row r="557" customHeight="1" spans="2:8">
      <c r="B557" s="42" t="s">
        <v>944</v>
      </c>
      <c r="C557" s="42" t="s">
        <v>38</v>
      </c>
      <c r="D557" s="43" t="s">
        <v>948</v>
      </c>
      <c r="E557" s="43" t="s">
        <v>37</v>
      </c>
      <c r="F557" s="36">
        <v>200</v>
      </c>
      <c r="G557" s="44">
        <v>4350.425</v>
      </c>
      <c r="H557" s="44">
        <f t="shared" si="17"/>
        <v>5089.99725</v>
      </c>
    </row>
    <row r="558" customHeight="1" spans="2:9">
      <c r="B558" s="42" t="s">
        <v>944</v>
      </c>
      <c r="C558" s="42" t="s">
        <v>221</v>
      </c>
      <c r="D558" s="43" t="s">
        <v>222</v>
      </c>
      <c r="E558" s="43" t="s">
        <v>440</v>
      </c>
      <c r="F558" s="36">
        <v>360</v>
      </c>
      <c r="G558" s="44">
        <v>7323.08</v>
      </c>
      <c r="H558" s="44">
        <f t="shared" si="17"/>
        <v>8568.0036</v>
      </c>
      <c r="I558" s="44">
        <f>H558</f>
        <v>8568.0036</v>
      </c>
    </row>
    <row r="559" customHeight="1" spans="2:9">
      <c r="B559" s="42" t="s">
        <v>944</v>
      </c>
      <c r="C559" s="42" t="s">
        <v>945</v>
      </c>
      <c r="D559" s="43" t="s">
        <v>946</v>
      </c>
      <c r="E559" s="43" t="s">
        <v>947</v>
      </c>
      <c r="F559" s="36">
        <v>60</v>
      </c>
      <c r="G559" s="44">
        <v>321.03</v>
      </c>
      <c r="H559" s="44">
        <f t="shared" si="17"/>
        <v>375.6051</v>
      </c>
      <c r="I559" s="44">
        <f>SUM(H559:H561)</f>
        <v>6557.1012</v>
      </c>
    </row>
    <row r="560" customHeight="1" spans="2:8">
      <c r="B560" s="42" t="s">
        <v>944</v>
      </c>
      <c r="C560" s="42" t="s">
        <v>892</v>
      </c>
      <c r="D560" s="43" t="s">
        <v>893</v>
      </c>
      <c r="E560" s="43" t="s">
        <v>894</v>
      </c>
      <c r="F560" s="36">
        <v>200</v>
      </c>
      <c r="G560" s="44">
        <v>3760.68</v>
      </c>
      <c r="H560" s="44">
        <f t="shared" si="17"/>
        <v>4399.9956</v>
      </c>
    </row>
    <row r="561" customHeight="1" spans="2:8">
      <c r="B561" s="42" t="s">
        <v>944</v>
      </c>
      <c r="C561" s="42" t="s">
        <v>38</v>
      </c>
      <c r="D561" s="43" t="s">
        <v>948</v>
      </c>
      <c r="E561" s="43" t="s">
        <v>37</v>
      </c>
      <c r="F561" s="36">
        <v>70</v>
      </c>
      <c r="G561" s="44">
        <v>1522.65</v>
      </c>
      <c r="H561" s="44">
        <f t="shared" si="17"/>
        <v>1781.5005</v>
      </c>
    </row>
    <row r="562" customHeight="1" spans="2:10">
      <c r="B562" s="42" t="s">
        <v>950</v>
      </c>
      <c r="C562" s="42" t="s">
        <v>892</v>
      </c>
      <c r="D562" s="43" t="s">
        <v>893</v>
      </c>
      <c r="E562" s="43" t="s">
        <v>894</v>
      </c>
      <c r="F562" s="36">
        <v>1000</v>
      </c>
      <c r="G562" s="44">
        <v>18820.51</v>
      </c>
      <c r="H562" s="44">
        <f t="shared" si="17"/>
        <v>22019.9967</v>
      </c>
      <c r="I562" s="44">
        <f>SUM(H562:H563)</f>
        <v>55379.9961</v>
      </c>
      <c r="J562" s="44">
        <f>SUM(I562:I646)</f>
        <v>1567573.99461</v>
      </c>
    </row>
    <row r="563" customHeight="1" spans="2:8">
      <c r="B563" s="42" t="s">
        <v>950</v>
      </c>
      <c r="C563" s="42" t="s">
        <v>951</v>
      </c>
      <c r="D563" s="43" t="s">
        <v>687</v>
      </c>
      <c r="E563" s="43" t="s">
        <v>952</v>
      </c>
      <c r="F563" s="36">
        <v>1200</v>
      </c>
      <c r="G563" s="44">
        <v>28512.82</v>
      </c>
      <c r="H563" s="44">
        <f t="shared" si="17"/>
        <v>33359.9994</v>
      </c>
    </row>
    <row r="564" customHeight="1" spans="2:9">
      <c r="B564" s="42" t="s">
        <v>950</v>
      </c>
      <c r="C564" s="42" t="s">
        <v>951</v>
      </c>
      <c r="D564" s="43" t="s">
        <v>687</v>
      </c>
      <c r="E564" s="43" t="s">
        <v>952</v>
      </c>
      <c r="F564" s="36">
        <v>1800</v>
      </c>
      <c r="G564" s="44">
        <v>42769.23</v>
      </c>
      <c r="H564" s="44">
        <f t="shared" si="17"/>
        <v>50039.9991</v>
      </c>
      <c r="I564" s="44">
        <f t="shared" ref="I564:I570" si="18">H564</f>
        <v>50039.9991</v>
      </c>
    </row>
    <row r="565" customHeight="1" spans="2:9">
      <c r="B565" s="42" t="s">
        <v>950</v>
      </c>
      <c r="C565" s="42" t="s">
        <v>953</v>
      </c>
      <c r="D565" s="43" t="s">
        <v>954</v>
      </c>
      <c r="E565" s="43" t="s">
        <v>955</v>
      </c>
      <c r="F565" s="36">
        <v>600</v>
      </c>
      <c r="G565" s="44">
        <v>11671.794</v>
      </c>
      <c r="H565" s="44">
        <f t="shared" si="17"/>
        <v>13655.99898</v>
      </c>
      <c r="I565" s="44">
        <f>SUM(H565:H566)</f>
        <v>97055.99748</v>
      </c>
    </row>
    <row r="566" customHeight="1" spans="2:8">
      <c r="B566" s="42" t="s">
        <v>950</v>
      </c>
      <c r="C566" s="42" t="s">
        <v>951</v>
      </c>
      <c r="D566" s="43" t="s">
        <v>687</v>
      </c>
      <c r="E566" s="43" t="s">
        <v>952</v>
      </c>
      <c r="F566" s="36">
        <v>3000</v>
      </c>
      <c r="G566" s="44">
        <v>71282.05</v>
      </c>
      <c r="H566" s="44">
        <f t="shared" si="17"/>
        <v>83399.9985</v>
      </c>
    </row>
    <row r="567" customHeight="1" spans="2:9">
      <c r="B567" s="42" t="s">
        <v>950</v>
      </c>
      <c r="C567" s="42" t="s">
        <v>861</v>
      </c>
      <c r="D567" s="43" t="s">
        <v>948</v>
      </c>
      <c r="E567" s="43" t="s">
        <v>37</v>
      </c>
      <c r="F567" s="36">
        <v>400</v>
      </c>
      <c r="G567" s="44">
        <v>9162.39</v>
      </c>
      <c r="H567" s="44">
        <f t="shared" ref="H567:H598" si="19">G567*1.17</f>
        <v>10719.9963</v>
      </c>
      <c r="I567" s="44">
        <f t="shared" si="18"/>
        <v>10719.9963</v>
      </c>
    </row>
    <row r="568" customHeight="1" spans="2:9">
      <c r="B568" s="42" t="s">
        <v>950</v>
      </c>
      <c r="C568" s="42" t="s">
        <v>951</v>
      </c>
      <c r="D568" s="43" t="s">
        <v>687</v>
      </c>
      <c r="E568" s="43" t="s">
        <v>952</v>
      </c>
      <c r="F568" s="36">
        <v>3000</v>
      </c>
      <c r="G568" s="44">
        <v>71282.05</v>
      </c>
      <c r="H568" s="44">
        <f t="shared" si="19"/>
        <v>83399.9985</v>
      </c>
      <c r="I568" s="44">
        <f t="shared" si="18"/>
        <v>83399.9985</v>
      </c>
    </row>
    <row r="569" customHeight="1" spans="2:9">
      <c r="B569" s="42" t="s">
        <v>950</v>
      </c>
      <c r="C569" s="42" t="s">
        <v>951</v>
      </c>
      <c r="D569" s="43" t="s">
        <v>687</v>
      </c>
      <c r="E569" s="43" t="s">
        <v>952</v>
      </c>
      <c r="F569" s="36">
        <v>1200</v>
      </c>
      <c r="G569" s="44">
        <v>28512.82</v>
      </c>
      <c r="H569" s="44">
        <f t="shared" si="19"/>
        <v>33359.9994</v>
      </c>
      <c r="I569" s="44">
        <f t="shared" si="18"/>
        <v>33359.9994</v>
      </c>
    </row>
    <row r="570" customHeight="1" spans="2:9">
      <c r="B570" s="42" t="s">
        <v>950</v>
      </c>
      <c r="C570" s="42" t="s">
        <v>38</v>
      </c>
      <c r="D570" s="43" t="s">
        <v>948</v>
      </c>
      <c r="E570" s="43" t="s">
        <v>37</v>
      </c>
      <c r="F570" s="36">
        <v>-669</v>
      </c>
      <c r="G570" s="44">
        <v>-1572.44</v>
      </c>
      <c r="H570" s="44">
        <f t="shared" si="19"/>
        <v>-1839.7548</v>
      </c>
      <c r="I570" s="44">
        <f t="shared" si="18"/>
        <v>-1839.7548</v>
      </c>
    </row>
    <row r="571" customHeight="1" spans="2:9">
      <c r="B571" s="42" t="s">
        <v>950</v>
      </c>
      <c r="C571" s="42" t="s">
        <v>953</v>
      </c>
      <c r="D571" s="43" t="s">
        <v>954</v>
      </c>
      <c r="E571" s="43" t="s">
        <v>955</v>
      </c>
      <c r="F571" s="36">
        <v>-12</v>
      </c>
      <c r="G571" s="44">
        <v>-44.31</v>
      </c>
      <c r="H571" s="44">
        <f t="shared" si="19"/>
        <v>-51.8427</v>
      </c>
      <c r="I571" s="44">
        <f t="shared" ref="I571:I579" si="20">H571</f>
        <v>-51.8427</v>
      </c>
    </row>
    <row r="572" customHeight="1" spans="2:9">
      <c r="B572" s="42" t="s">
        <v>950</v>
      </c>
      <c r="C572" s="42" t="s">
        <v>861</v>
      </c>
      <c r="D572" s="43" t="s">
        <v>948</v>
      </c>
      <c r="E572" s="43" t="s">
        <v>37</v>
      </c>
      <c r="F572" s="36">
        <v>400</v>
      </c>
      <c r="G572" s="44">
        <v>9162.39</v>
      </c>
      <c r="H572" s="44">
        <f t="shared" si="19"/>
        <v>10719.9963</v>
      </c>
      <c r="I572" s="44">
        <f t="shared" si="20"/>
        <v>10719.9963</v>
      </c>
    </row>
    <row r="573" customHeight="1" spans="2:9">
      <c r="B573" s="42" t="s">
        <v>950</v>
      </c>
      <c r="C573" s="42" t="s">
        <v>892</v>
      </c>
      <c r="D573" s="43" t="s">
        <v>893</v>
      </c>
      <c r="E573" s="43" t="s">
        <v>894</v>
      </c>
      <c r="F573" s="36">
        <v>1000</v>
      </c>
      <c r="G573" s="44">
        <v>18820.51</v>
      </c>
      <c r="H573" s="44">
        <f t="shared" si="19"/>
        <v>22019.9967</v>
      </c>
      <c r="I573" s="44">
        <f t="shared" si="20"/>
        <v>22019.9967</v>
      </c>
    </row>
    <row r="574" customHeight="1" spans="2:9">
      <c r="B574" s="42" t="s">
        <v>950</v>
      </c>
      <c r="C574" s="42" t="s">
        <v>956</v>
      </c>
      <c r="D574" s="43" t="s">
        <v>957</v>
      </c>
      <c r="E574" s="43" t="s">
        <v>943</v>
      </c>
      <c r="F574" s="36">
        <v>600</v>
      </c>
      <c r="G574" s="44">
        <v>15589.74</v>
      </c>
      <c r="H574" s="44">
        <f t="shared" si="19"/>
        <v>18239.9958</v>
      </c>
      <c r="I574" s="44">
        <f>SUM(H574:H575)</f>
        <v>20727.2403</v>
      </c>
    </row>
    <row r="575" customHeight="1" spans="2:8">
      <c r="B575" s="42" t="s">
        <v>950</v>
      </c>
      <c r="C575" s="42" t="s">
        <v>958</v>
      </c>
      <c r="D575" s="43" t="s">
        <v>212</v>
      </c>
      <c r="E575" s="43" t="s">
        <v>959</v>
      </c>
      <c r="F575" s="36">
        <v>84</v>
      </c>
      <c r="G575" s="44">
        <v>2125.85</v>
      </c>
      <c r="H575" s="44">
        <f t="shared" si="19"/>
        <v>2487.2445</v>
      </c>
    </row>
    <row r="576" customHeight="1" spans="2:9">
      <c r="B576" s="42" t="s">
        <v>950</v>
      </c>
      <c r="C576" s="42" t="s">
        <v>956</v>
      </c>
      <c r="D576" s="43" t="s">
        <v>957</v>
      </c>
      <c r="E576" s="43" t="s">
        <v>943</v>
      </c>
      <c r="F576" s="36">
        <v>600</v>
      </c>
      <c r="G576" s="44">
        <v>15589.74</v>
      </c>
      <c r="H576" s="44">
        <f t="shared" si="19"/>
        <v>18239.9958</v>
      </c>
      <c r="I576" s="44">
        <f t="shared" si="20"/>
        <v>18239.9958</v>
      </c>
    </row>
    <row r="577" customHeight="1" spans="2:9">
      <c r="B577" s="42" t="s">
        <v>950</v>
      </c>
      <c r="C577" s="42" t="s">
        <v>937</v>
      </c>
      <c r="D577" s="43" t="s">
        <v>960</v>
      </c>
      <c r="E577" s="43" t="s">
        <v>938</v>
      </c>
      <c r="F577" s="36">
        <v>60</v>
      </c>
      <c r="G577" s="44">
        <v>1132.31</v>
      </c>
      <c r="H577" s="44">
        <f t="shared" si="19"/>
        <v>1324.8027</v>
      </c>
      <c r="I577" s="44">
        <f t="shared" si="20"/>
        <v>1324.8027</v>
      </c>
    </row>
    <row r="578" customHeight="1" spans="2:9">
      <c r="B578" s="42" t="s">
        <v>950</v>
      </c>
      <c r="C578" s="42" t="s">
        <v>956</v>
      </c>
      <c r="D578" s="43" t="s">
        <v>957</v>
      </c>
      <c r="E578" s="43" t="s">
        <v>943</v>
      </c>
      <c r="F578" s="36">
        <v>600</v>
      </c>
      <c r="G578" s="44">
        <v>15589.74</v>
      </c>
      <c r="H578" s="44">
        <f t="shared" si="19"/>
        <v>18239.9958</v>
      </c>
      <c r="I578" s="44">
        <f t="shared" si="20"/>
        <v>18239.9958</v>
      </c>
    </row>
    <row r="579" customHeight="1" spans="2:9">
      <c r="B579" s="42" t="s">
        <v>950</v>
      </c>
      <c r="C579" s="42" t="s">
        <v>958</v>
      </c>
      <c r="D579" s="43" t="s">
        <v>212</v>
      </c>
      <c r="E579" s="43" t="s">
        <v>959</v>
      </c>
      <c r="F579" s="36">
        <v>-84</v>
      </c>
      <c r="G579" s="44">
        <v>-338.15</v>
      </c>
      <c r="H579" s="44">
        <f t="shared" si="19"/>
        <v>-395.6355</v>
      </c>
      <c r="I579" s="44">
        <f t="shared" si="20"/>
        <v>-395.6355</v>
      </c>
    </row>
    <row r="580" customHeight="1" spans="2:9">
      <c r="B580" s="42" t="s">
        <v>961</v>
      </c>
      <c r="C580" s="42" t="s">
        <v>962</v>
      </c>
      <c r="D580" s="43" t="s">
        <v>963</v>
      </c>
      <c r="E580" s="43" t="s">
        <v>964</v>
      </c>
      <c r="F580" s="36">
        <v>500</v>
      </c>
      <c r="G580" s="44">
        <v>34397.44</v>
      </c>
      <c r="H580" s="44">
        <f t="shared" si="19"/>
        <v>40245.0048</v>
      </c>
      <c r="I580" s="44">
        <f>SUM(H580:H583)</f>
        <v>69187.0023</v>
      </c>
    </row>
    <row r="581" customHeight="1" spans="2:8">
      <c r="B581" s="42" t="s">
        <v>961</v>
      </c>
      <c r="C581" s="42" t="s">
        <v>965</v>
      </c>
      <c r="D581" s="43" t="s">
        <v>966</v>
      </c>
      <c r="E581" s="43" t="s">
        <v>967</v>
      </c>
      <c r="F581" s="36">
        <v>100</v>
      </c>
      <c r="G581" s="44">
        <v>6272.646</v>
      </c>
      <c r="H581" s="44">
        <f t="shared" si="19"/>
        <v>7338.99582</v>
      </c>
    </row>
    <row r="582" customHeight="1" spans="2:8">
      <c r="B582" s="42" t="s">
        <v>961</v>
      </c>
      <c r="C582" s="42" t="s">
        <v>968</v>
      </c>
      <c r="D582" s="43" t="s">
        <v>969</v>
      </c>
      <c r="E582" s="43" t="s">
        <v>970</v>
      </c>
      <c r="F582" s="36">
        <v>450</v>
      </c>
      <c r="G582" s="44">
        <v>7423.079</v>
      </c>
      <c r="H582" s="44">
        <f t="shared" si="19"/>
        <v>8685.00243</v>
      </c>
    </row>
    <row r="583" customHeight="1" spans="2:8">
      <c r="B583" s="42" t="s">
        <v>961</v>
      </c>
      <c r="C583" s="42" t="s">
        <v>971</v>
      </c>
      <c r="D583" s="43" t="s">
        <v>15</v>
      </c>
      <c r="E583" s="43" t="s">
        <v>871</v>
      </c>
      <c r="F583" s="36">
        <v>600</v>
      </c>
      <c r="G583" s="44">
        <v>11041.025</v>
      </c>
      <c r="H583" s="44">
        <f t="shared" si="19"/>
        <v>12917.99925</v>
      </c>
    </row>
    <row r="584" customHeight="1" spans="2:9">
      <c r="B584" s="42" t="s">
        <v>961</v>
      </c>
      <c r="C584" s="42" t="s">
        <v>972</v>
      </c>
      <c r="D584" s="43" t="s">
        <v>759</v>
      </c>
      <c r="E584" s="43" t="s">
        <v>871</v>
      </c>
      <c r="F584" s="36">
        <v>1000</v>
      </c>
      <c r="G584" s="44">
        <v>15094.02</v>
      </c>
      <c r="H584" s="44">
        <f t="shared" si="19"/>
        <v>17660.0034</v>
      </c>
      <c r="I584" s="44">
        <f>H584</f>
        <v>17660.0034</v>
      </c>
    </row>
    <row r="585" customHeight="1" spans="2:9">
      <c r="B585" s="42" t="s">
        <v>961</v>
      </c>
      <c r="C585" s="42" t="s">
        <v>945</v>
      </c>
      <c r="D585" s="43" t="s">
        <v>946</v>
      </c>
      <c r="E585" s="43" t="s">
        <v>947</v>
      </c>
      <c r="F585" s="36">
        <v>600</v>
      </c>
      <c r="G585" s="44">
        <v>4543.59</v>
      </c>
      <c r="H585" s="44">
        <f t="shared" si="19"/>
        <v>5316.0003</v>
      </c>
      <c r="I585" s="44">
        <f>SUM(H585:H586)</f>
        <v>8508.6027</v>
      </c>
    </row>
    <row r="586" customHeight="1" spans="2:8">
      <c r="B586" s="42" t="s">
        <v>961</v>
      </c>
      <c r="C586" s="42" t="s">
        <v>949</v>
      </c>
      <c r="D586" s="43" t="s">
        <v>946</v>
      </c>
      <c r="E586" s="43" t="s">
        <v>947</v>
      </c>
      <c r="F586" s="36">
        <v>510</v>
      </c>
      <c r="G586" s="44">
        <v>2728.72</v>
      </c>
      <c r="H586" s="44">
        <f t="shared" si="19"/>
        <v>3192.6024</v>
      </c>
    </row>
    <row r="587" customHeight="1" spans="2:9">
      <c r="B587" s="42" t="s">
        <v>961</v>
      </c>
      <c r="C587" s="42" t="s">
        <v>973</v>
      </c>
      <c r="D587" s="43" t="s">
        <v>974</v>
      </c>
      <c r="E587" s="43" t="s">
        <v>952</v>
      </c>
      <c r="F587" s="36">
        <v>800</v>
      </c>
      <c r="G587" s="44">
        <v>56410.26</v>
      </c>
      <c r="H587" s="44">
        <f t="shared" si="19"/>
        <v>66000.0042</v>
      </c>
      <c r="I587" s="44">
        <f>SUM(H587:H589)</f>
        <v>85068.00315</v>
      </c>
    </row>
    <row r="588" customHeight="1" spans="2:8">
      <c r="B588" s="42" t="s">
        <v>961</v>
      </c>
      <c r="C588" s="42" t="s">
        <v>892</v>
      </c>
      <c r="D588" s="43" t="s">
        <v>893</v>
      </c>
      <c r="E588" s="43" t="s">
        <v>894</v>
      </c>
      <c r="F588" s="36">
        <v>800</v>
      </c>
      <c r="G588" s="44">
        <v>15056.41</v>
      </c>
      <c r="H588" s="44">
        <f t="shared" si="19"/>
        <v>17615.9997</v>
      </c>
    </row>
    <row r="589" customHeight="1" spans="2:8">
      <c r="B589" s="42" t="s">
        <v>961</v>
      </c>
      <c r="C589" s="42" t="s">
        <v>975</v>
      </c>
      <c r="D589" s="43" t="s">
        <v>976</v>
      </c>
      <c r="E589" s="43" t="s">
        <v>977</v>
      </c>
      <c r="F589" s="36">
        <v>1200</v>
      </c>
      <c r="G589" s="44">
        <v>1241.025</v>
      </c>
      <c r="H589" s="44">
        <f t="shared" si="19"/>
        <v>1451.99925</v>
      </c>
    </row>
    <row r="590" customHeight="1" spans="2:9">
      <c r="B590" s="42" t="s">
        <v>961</v>
      </c>
      <c r="C590" s="42" t="s">
        <v>951</v>
      </c>
      <c r="D590" s="43" t="s">
        <v>687</v>
      </c>
      <c r="E590" s="43" t="s">
        <v>952</v>
      </c>
      <c r="F590" s="36">
        <v>3000</v>
      </c>
      <c r="G590" s="44">
        <v>71282.05</v>
      </c>
      <c r="H590" s="44">
        <f t="shared" si="19"/>
        <v>83399.9985</v>
      </c>
      <c r="I590" s="44">
        <f>SUM(H590:H592)</f>
        <v>91370.4012</v>
      </c>
    </row>
    <row r="591" customHeight="1" spans="2:8">
      <c r="B591" s="42" t="s">
        <v>961</v>
      </c>
      <c r="C591" s="42" t="s">
        <v>978</v>
      </c>
      <c r="D591" s="43" t="s">
        <v>979</v>
      </c>
      <c r="E591" s="43" t="s">
        <v>980</v>
      </c>
      <c r="F591" s="36">
        <v>300</v>
      </c>
      <c r="G591" s="44">
        <v>6748.72</v>
      </c>
      <c r="H591" s="44">
        <f t="shared" si="19"/>
        <v>7896.0024</v>
      </c>
    </row>
    <row r="592" customHeight="1" spans="2:8">
      <c r="B592" s="42" t="s">
        <v>961</v>
      </c>
      <c r="C592" s="42" t="s">
        <v>981</v>
      </c>
      <c r="D592" s="43" t="s">
        <v>982</v>
      </c>
      <c r="E592" s="54" t="s">
        <v>983</v>
      </c>
      <c r="F592" s="36">
        <v>30</v>
      </c>
      <c r="G592" s="44">
        <v>63.59</v>
      </c>
      <c r="H592" s="44">
        <f t="shared" si="19"/>
        <v>74.4003</v>
      </c>
    </row>
    <row r="593" customHeight="1" spans="2:9">
      <c r="B593" s="42" t="s">
        <v>961</v>
      </c>
      <c r="C593" s="42" t="s">
        <v>861</v>
      </c>
      <c r="D593" s="43" t="s">
        <v>915</v>
      </c>
      <c r="E593" s="43" t="s">
        <v>37</v>
      </c>
      <c r="F593" s="36">
        <v>2000</v>
      </c>
      <c r="G593" s="44">
        <v>35914.53</v>
      </c>
      <c r="H593" s="44">
        <f t="shared" si="19"/>
        <v>42020.0001</v>
      </c>
      <c r="I593" s="44">
        <f>SUM(H593:H595)</f>
        <v>59259.5991</v>
      </c>
    </row>
    <row r="594" customHeight="1" spans="2:8">
      <c r="B594" s="42" t="s">
        <v>961</v>
      </c>
      <c r="C594" s="42" t="s">
        <v>984</v>
      </c>
      <c r="D594" s="43" t="s">
        <v>708</v>
      </c>
      <c r="E594" s="43" t="s">
        <v>985</v>
      </c>
      <c r="F594" s="36">
        <v>480</v>
      </c>
      <c r="G594" s="44">
        <v>7187.69</v>
      </c>
      <c r="H594" s="44">
        <f t="shared" si="19"/>
        <v>8409.5973</v>
      </c>
    </row>
    <row r="595" customHeight="1" spans="2:8">
      <c r="B595" s="42" t="s">
        <v>961</v>
      </c>
      <c r="C595" s="42" t="s">
        <v>972</v>
      </c>
      <c r="D595" s="43" t="s">
        <v>759</v>
      </c>
      <c r="E595" s="43" t="s">
        <v>871</v>
      </c>
      <c r="F595" s="36">
        <v>500</v>
      </c>
      <c r="G595" s="44">
        <v>7547.01</v>
      </c>
      <c r="H595" s="44">
        <f t="shared" si="19"/>
        <v>8830.0017</v>
      </c>
    </row>
    <row r="596" customHeight="1" spans="2:9">
      <c r="B596" s="42" t="s">
        <v>961</v>
      </c>
      <c r="C596" s="42" t="s">
        <v>972</v>
      </c>
      <c r="D596" s="43" t="s">
        <v>759</v>
      </c>
      <c r="E596" s="43" t="s">
        <v>760</v>
      </c>
      <c r="F596" s="36">
        <v>750</v>
      </c>
      <c r="G596" s="44">
        <v>21647.44</v>
      </c>
      <c r="H596" s="44">
        <f t="shared" si="19"/>
        <v>25327.5048</v>
      </c>
      <c r="I596" s="44">
        <f>H596</f>
        <v>25327.5048</v>
      </c>
    </row>
    <row r="597" customHeight="1" spans="2:9">
      <c r="B597" s="42" t="s">
        <v>961</v>
      </c>
      <c r="C597" s="42" t="s">
        <v>951</v>
      </c>
      <c r="D597" s="43" t="s">
        <v>687</v>
      </c>
      <c r="E597" s="43" t="s">
        <v>952</v>
      </c>
      <c r="F597" s="36">
        <v>3000</v>
      </c>
      <c r="G597" s="44">
        <v>71282.054</v>
      </c>
      <c r="H597" s="44">
        <f t="shared" si="19"/>
        <v>83400.00318</v>
      </c>
      <c r="I597" s="44">
        <f>SUM(H597:H600)</f>
        <v>90004.39578</v>
      </c>
    </row>
    <row r="598" customHeight="1" spans="2:8">
      <c r="B598" s="42" t="s">
        <v>961</v>
      </c>
      <c r="C598" s="42" t="s">
        <v>949</v>
      </c>
      <c r="D598" s="43" t="s">
        <v>946</v>
      </c>
      <c r="E598" s="43" t="s">
        <v>947</v>
      </c>
      <c r="F598" s="36">
        <v>300</v>
      </c>
      <c r="G598" s="44">
        <v>2271.79</v>
      </c>
      <c r="H598" s="44">
        <f t="shared" si="19"/>
        <v>2657.9943</v>
      </c>
    </row>
    <row r="599" customHeight="1" spans="2:8">
      <c r="B599" s="42" t="s">
        <v>961</v>
      </c>
      <c r="C599" s="42" t="s">
        <v>945</v>
      </c>
      <c r="D599" s="43" t="s">
        <v>946</v>
      </c>
      <c r="E599" s="43" t="s">
        <v>947</v>
      </c>
      <c r="F599" s="36">
        <v>240</v>
      </c>
      <c r="G599" s="44">
        <v>1284.1</v>
      </c>
      <c r="H599" s="44">
        <f t="shared" ref="H599:H630" si="21">G599*1.17</f>
        <v>1502.397</v>
      </c>
    </row>
    <row r="600" customHeight="1" spans="2:8">
      <c r="B600" s="42" t="s">
        <v>961</v>
      </c>
      <c r="C600" s="42" t="s">
        <v>986</v>
      </c>
      <c r="D600" s="43" t="s">
        <v>987</v>
      </c>
      <c r="E600" s="54" t="s">
        <v>988</v>
      </c>
      <c r="F600" s="36">
        <v>200</v>
      </c>
      <c r="G600" s="44">
        <v>2088.89</v>
      </c>
      <c r="H600" s="44">
        <f t="shared" si="21"/>
        <v>2444.0013</v>
      </c>
    </row>
    <row r="601" customHeight="1" spans="2:9">
      <c r="B601" s="42" t="s">
        <v>961</v>
      </c>
      <c r="C601" s="42" t="s">
        <v>971</v>
      </c>
      <c r="D601" s="43" t="s">
        <v>15</v>
      </c>
      <c r="E601" s="43" t="s">
        <v>871</v>
      </c>
      <c r="F601" s="36">
        <v>1800</v>
      </c>
      <c r="G601" s="44">
        <v>33123.08</v>
      </c>
      <c r="H601" s="44">
        <f t="shared" si="21"/>
        <v>38754.0036</v>
      </c>
      <c r="I601" s="44">
        <f>SUM(H601:H605)</f>
        <v>86747.4972</v>
      </c>
    </row>
    <row r="602" customHeight="1" spans="2:8">
      <c r="B602" s="42" t="s">
        <v>961</v>
      </c>
      <c r="C602" s="42" t="s">
        <v>861</v>
      </c>
      <c r="D602" s="43" t="s">
        <v>915</v>
      </c>
      <c r="E602" s="43" t="s">
        <v>37</v>
      </c>
      <c r="F602" s="36">
        <v>1600</v>
      </c>
      <c r="G602" s="44">
        <v>28731.62</v>
      </c>
      <c r="H602" s="44">
        <f t="shared" si="21"/>
        <v>33615.9954</v>
      </c>
    </row>
    <row r="603" customHeight="1" spans="2:8">
      <c r="B603" s="42" t="s">
        <v>961</v>
      </c>
      <c r="C603" s="42" t="s">
        <v>883</v>
      </c>
      <c r="D603" s="43" t="s">
        <v>884</v>
      </c>
      <c r="E603" s="43" t="s">
        <v>885</v>
      </c>
      <c r="F603" s="36">
        <v>200</v>
      </c>
      <c r="G603" s="44">
        <v>11965.81</v>
      </c>
      <c r="H603" s="44">
        <f t="shared" si="21"/>
        <v>13999.9977</v>
      </c>
    </row>
    <row r="604" customHeight="1" spans="2:11">
      <c r="B604" s="42" t="s">
        <v>961</v>
      </c>
      <c r="C604" s="42" t="s">
        <v>989</v>
      </c>
      <c r="D604" s="43" t="s">
        <v>990</v>
      </c>
      <c r="E604" s="43" t="s">
        <v>662</v>
      </c>
      <c r="F604" s="36">
        <v>50</v>
      </c>
      <c r="G604" s="44">
        <v>48.29</v>
      </c>
      <c r="H604" s="44">
        <f t="shared" si="21"/>
        <v>56.4993</v>
      </c>
      <c r="K604" s="36">
        <v>1567574.01</v>
      </c>
    </row>
    <row r="605" customHeight="1" spans="2:8">
      <c r="B605" s="42" t="s">
        <v>961</v>
      </c>
      <c r="C605" s="42" t="s">
        <v>991</v>
      </c>
      <c r="D605" s="43" t="s">
        <v>992</v>
      </c>
      <c r="E605" s="43" t="s">
        <v>871</v>
      </c>
      <c r="F605" s="36">
        <v>50</v>
      </c>
      <c r="G605" s="44">
        <v>274.36</v>
      </c>
      <c r="H605" s="44">
        <f t="shared" si="21"/>
        <v>321.0012</v>
      </c>
    </row>
    <row r="606" customHeight="1" spans="2:9">
      <c r="B606" s="42" t="s">
        <v>961</v>
      </c>
      <c r="C606" s="42" t="s">
        <v>993</v>
      </c>
      <c r="D606" s="43" t="s">
        <v>994</v>
      </c>
      <c r="E606" s="43" t="s">
        <v>995</v>
      </c>
      <c r="F606" s="36">
        <v>300</v>
      </c>
      <c r="G606" s="44">
        <v>15664.1</v>
      </c>
      <c r="H606" s="44">
        <f t="shared" si="21"/>
        <v>18326.997</v>
      </c>
      <c r="I606" s="44">
        <f>SUM(H606:H610)</f>
        <v>89229.00285</v>
      </c>
    </row>
    <row r="607" customHeight="1" spans="2:8">
      <c r="B607" s="42" t="s">
        <v>961</v>
      </c>
      <c r="C607" s="42" t="s">
        <v>975</v>
      </c>
      <c r="D607" s="43" t="s">
        <v>976</v>
      </c>
      <c r="E607" s="43" t="s">
        <v>977</v>
      </c>
      <c r="F607" s="36">
        <v>3600</v>
      </c>
      <c r="G607" s="44">
        <v>3723.08</v>
      </c>
      <c r="H607" s="44">
        <f t="shared" si="21"/>
        <v>4356.0036</v>
      </c>
    </row>
    <row r="608" customHeight="1" spans="2:8">
      <c r="B608" s="42" t="s">
        <v>961</v>
      </c>
      <c r="C608" s="42" t="s">
        <v>962</v>
      </c>
      <c r="D608" s="43" t="s">
        <v>963</v>
      </c>
      <c r="E608" s="43" t="s">
        <v>964</v>
      </c>
      <c r="F608" s="36">
        <v>500</v>
      </c>
      <c r="G608" s="44">
        <v>34397.44</v>
      </c>
      <c r="H608" s="44">
        <f t="shared" si="21"/>
        <v>40245.0048</v>
      </c>
    </row>
    <row r="609" customHeight="1" spans="2:8">
      <c r="B609" s="42" t="s">
        <v>961</v>
      </c>
      <c r="C609" s="42" t="s">
        <v>892</v>
      </c>
      <c r="D609" s="43" t="s">
        <v>893</v>
      </c>
      <c r="E609" s="43" t="s">
        <v>894</v>
      </c>
      <c r="F609" s="36">
        <v>800</v>
      </c>
      <c r="G609" s="44">
        <v>15056.41</v>
      </c>
      <c r="H609" s="44">
        <f t="shared" si="21"/>
        <v>17615.9997</v>
      </c>
    </row>
    <row r="610" customHeight="1" spans="2:8">
      <c r="B610" s="42" t="s">
        <v>961</v>
      </c>
      <c r="C610" s="42" t="s">
        <v>968</v>
      </c>
      <c r="D610" s="43" t="s">
        <v>969</v>
      </c>
      <c r="E610" s="43" t="s">
        <v>970</v>
      </c>
      <c r="F610" s="36">
        <v>450</v>
      </c>
      <c r="G610" s="44">
        <v>7423.075</v>
      </c>
      <c r="H610" s="44">
        <f t="shared" si="21"/>
        <v>8684.99775</v>
      </c>
    </row>
    <row r="611" customHeight="1" spans="2:9">
      <c r="B611" s="42" t="s">
        <v>961</v>
      </c>
      <c r="C611" s="42" t="s">
        <v>945</v>
      </c>
      <c r="D611" s="43" t="s">
        <v>946</v>
      </c>
      <c r="E611" s="43" t="s">
        <v>947</v>
      </c>
      <c r="F611" s="36">
        <v>360</v>
      </c>
      <c r="G611" s="44">
        <v>1926.15</v>
      </c>
      <c r="H611" s="44">
        <f t="shared" si="21"/>
        <v>2253.5955</v>
      </c>
      <c r="I611" s="44">
        <f>SUM(H611:H614)</f>
        <v>79098.59646</v>
      </c>
    </row>
    <row r="612" customHeight="1" spans="2:8">
      <c r="B612" s="42" t="s">
        <v>961</v>
      </c>
      <c r="C612" s="42" t="s">
        <v>949</v>
      </c>
      <c r="D612" s="43" t="s">
        <v>946</v>
      </c>
      <c r="E612" s="43" t="s">
        <v>947</v>
      </c>
      <c r="F612" s="36">
        <v>300</v>
      </c>
      <c r="G612" s="44">
        <v>2271.79</v>
      </c>
      <c r="H612" s="44">
        <f t="shared" si="21"/>
        <v>2657.9943</v>
      </c>
    </row>
    <row r="613" customHeight="1" spans="2:8">
      <c r="B613" s="42" t="s">
        <v>961</v>
      </c>
      <c r="C613" s="42" t="s">
        <v>951</v>
      </c>
      <c r="D613" s="43" t="s">
        <v>687</v>
      </c>
      <c r="E613" s="43" t="s">
        <v>952</v>
      </c>
      <c r="F613" s="36">
        <v>1800</v>
      </c>
      <c r="G613" s="44">
        <v>42769.234</v>
      </c>
      <c r="H613" s="44">
        <f t="shared" si="21"/>
        <v>50040.00378</v>
      </c>
    </row>
    <row r="614" customHeight="1" spans="2:8">
      <c r="B614" s="42" t="s">
        <v>961</v>
      </c>
      <c r="C614" s="42" t="s">
        <v>962</v>
      </c>
      <c r="D614" s="43" t="s">
        <v>963</v>
      </c>
      <c r="E614" s="43" t="s">
        <v>964</v>
      </c>
      <c r="F614" s="36">
        <v>300</v>
      </c>
      <c r="G614" s="44">
        <v>20638.464</v>
      </c>
      <c r="H614" s="44">
        <f t="shared" si="21"/>
        <v>24147.00288</v>
      </c>
    </row>
    <row r="615" customHeight="1" spans="2:9">
      <c r="B615" s="42" t="s">
        <v>961</v>
      </c>
      <c r="C615" s="42" t="s">
        <v>971</v>
      </c>
      <c r="D615" s="43" t="s">
        <v>15</v>
      </c>
      <c r="E615" s="43" t="s">
        <v>871</v>
      </c>
      <c r="F615" s="36">
        <v>600</v>
      </c>
      <c r="G615" s="44">
        <v>11041.03</v>
      </c>
      <c r="H615" s="44">
        <f t="shared" si="21"/>
        <v>12918.0051</v>
      </c>
      <c r="I615" s="44">
        <f>SUM(H615:H620)</f>
        <v>87452.1999</v>
      </c>
    </row>
    <row r="616" customHeight="1" spans="2:8">
      <c r="B616" s="42" t="s">
        <v>961</v>
      </c>
      <c r="C616" s="42" t="s">
        <v>965</v>
      </c>
      <c r="D616" s="43" t="s">
        <v>966</v>
      </c>
      <c r="E616" s="43" t="s">
        <v>967</v>
      </c>
      <c r="F616" s="36">
        <v>100</v>
      </c>
      <c r="G616" s="44">
        <v>6272.65</v>
      </c>
      <c r="H616" s="44">
        <f t="shared" si="21"/>
        <v>7339.0005</v>
      </c>
    </row>
    <row r="617" customHeight="1" spans="2:8">
      <c r="B617" s="42" t="s">
        <v>961</v>
      </c>
      <c r="C617" s="42" t="s">
        <v>973</v>
      </c>
      <c r="D617" s="43" t="s">
        <v>974</v>
      </c>
      <c r="E617" s="43" t="s">
        <v>952</v>
      </c>
      <c r="F617" s="36">
        <v>600</v>
      </c>
      <c r="G617" s="44">
        <v>42307.69</v>
      </c>
      <c r="H617" s="44">
        <f t="shared" si="21"/>
        <v>49499.9973</v>
      </c>
    </row>
    <row r="618" customHeight="1" spans="2:8">
      <c r="B618" s="42" t="s">
        <v>961</v>
      </c>
      <c r="C618" s="42" t="s">
        <v>892</v>
      </c>
      <c r="D618" s="43" t="s">
        <v>893</v>
      </c>
      <c r="E618" s="43" t="s">
        <v>894</v>
      </c>
      <c r="F618" s="36">
        <v>600</v>
      </c>
      <c r="G618" s="44">
        <v>11292.31</v>
      </c>
      <c r="H618" s="44">
        <f t="shared" si="21"/>
        <v>13212.0027</v>
      </c>
    </row>
    <row r="619" customHeight="1" spans="2:8">
      <c r="B619" s="42" t="s">
        <v>961</v>
      </c>
      <c r="C619" s="42" t="s">
        <v>975</v>
      </c>
      <c r="D619" s="43" t="s">
        <v>976</v>
      </c>
      <c r="E619" s="43" t="s">
        <v>977</v>
      </c>
      <c r="F619" s="36">
        <v>2400</v>
      </c>
      <c r="G619" s="44">
        <v>2482.05</v>
      </c>
      <c r="H619" s="44">
        <f t="shared" si="21"/>
        <v>2903.9985</v>
      </c>
    </row>
    <row r="620" customHeight="1" spans="2:8">
      <c r="B620" s="42" t="s">
        <v>961</v>
      </c>
      <c r="C620" s="42" t="s">
        <v>978</v>
      </c>
      <c r="D620" s="43" t="s">
        <v>979</v>
      </c>
      <c r="E620" s="43" t="s">
        <v>980</v>
      </c>
      <c r="F620" s="36">
        <v>60</v>
      </c>
      <c r="G620" s="44">
        <v>1349.74</v>
      </c>
      <c r="H620" s="44">
        <f t="shared" si="21"/>
        <v>1579.1958</v>
      </c>
    </row>
    <row r="621" customHeight="1" spans="2:9">
      <c r="B621" s="42" t="s">
        <v>961</v>
      </c>
      <c r="C621" s="42" t="s">
        <v>861</v>
      </c>
      <c r="D621" s="43" t="s">
        <v>915</v>
      </c>
      <c r="E621" s="43" t="s">
        <v>37</v>
      </c>
      <c r="F621" s="36">
        <v>1600</v>
      </c>
      <c r="G621" s="44">
        <v>28731.62</v>
      </c>
      <c r="H621" s="44">
        <f t="shared" si="21"/>
        <v>33615.9954</v>
      </c>
      <c r="I621" s="44">
        <f>SUM(H621:H626)</f>
        <v>78237.1044</v>
      </c>
    </row>
    <row r="622" customHeight="1" spans="2:8">
      <c r="B622" s="42" t="s">
        <v>961</v>
      </c>
      <c r="C622" s="42" t="s">
        <v>996</v>
      </c>
      <c r="D622" s="43" t="s">
        <v>759</v>
      </c>
      <c r="E622" s="43" t="s">
        <v>871</v>
      </c>
      <c r="F622" s="36">
        <v>500</v>
      </c>
      <c r="G622" s="44">
        <v>7547.01</v>
      </c>
      <c r="H622" s="44">
        <f t="shared" si="21"/>
        <v>8830.0017</v>
      </c>
    </row>
    <row r="623" customHeight="1" spans="2:8">
      <c r="B623" s="42" t="s">
        <v>961</v>
      </c>
      <c r="C623" s="42" t="s">
        <v>984</v>
      </c>
      <c r="D623" s="43" t="s">
        <v>708</v>
      </c>
      <c r="E623" s="43" t="s">
        <v>985</v>
      </c>
      <c r="F623" s="36">
        <v>480</v>
      </c>
      <c r="G623" s="44">
        <v>7187.69</v>
      </c>
      <c r="H623" s="44">
        <f t="shared" si="21"/>
        <v>8409.5973</v>
      </c>
    </row>
    <row r="624" customHeight="1" spans="2:8">
      <c r="B624" s="42" t="s">
        <v>961</v>
      </c>
      <c r="C624" s="42" t="s">
        <v>997</v>
      </c>
      <c r="D624" s="43" t="s">
        <v>998</v>
      </c>
      <c r="E624" s="43" t="s">
        <v>662</v>
      </c>
      <c r="F624" s="36">
        <v>200</v>
      </c>
      <c r="G624" s="44">
        <v>94.02</v>
      </c>
      <c r="H624" s="44">
        <f t="shared" si="21"/>
        <v>110.0034</v>
      </c>
    </row>
    <row r="625" customHeight="1" spans="2:8">
      <c r="B625" s="42" t="s">
        <v>961</v>
      </c>
      <c r="C625" s="42" t="s">
        <v>999</v>
      </c>
      <c r="D625" s="43" t="s">
        <v>1000</v>
      </c>
      <c r="E625" s="43" t="s">
        <v>1001</v>
      </c>
      <c r="F625" s="36">
        <v>480</v>
      </c>
      <c r="G625" s="44">
        <v>1661.54</v>
      </c>
      <c r="H625" s="44">
        <f t="shared" si="21"/>
        <v>1944.0018</v>
      </c>
    </row>
    <row r="626" customHeight="1" spans="2:8">
      <c r="B626" s="42" t="s">
        <v>961</v>
      </c>
      <c r="C626" s="42" t="s">
        <v>972</v>
      </c>
      <c r="D626" s="43" t="s">
        <v>814</v>
      </c>
      <c r="E626" s="43" t="s">
        <v>760</v>
      </c>
      <c r="F626" s="36">
        <v>750</v>
      </c>
      <c r="G626" s="44">
        <v>21647.44</v>
      </c>
      <c r="H626" s="44">
        <f t="shared" si="21"/>
        <v>25327.5048</v>
      </c>
    </row>
    <row r="627" customHeight="1" spans="2:9">
      <c r="B627" s="42" t="s">
        <v>961</v>
      </c>
      <c r="C627" s="42" t="s">
        <v>973</v>
      </c>
      <c r="D627" s="43" t="s">
        <v>974</v>
      </c>
      <c r="E627" s="43" t="s">
        <v>952</v>
      </c>
      <c r="F627" s="36">
        <v>600</v>
      </c>
      <c r="G627" s="44">
        <v>42307.69</v>
      </c>
      <c r="H627" s="44">
        <f t="shared" si="21"/>
        <v>49499.9973</v>
      </c>
      <c r="I627" s="44">
        <f>SUM(H627:H630)</f>
        <v>72172.99908</v>
      </c>
    </row>
    <row r="628" customHeight="1" spans="2:8">
      <c r="B628" s="42" t="s">
        <v>961</v>
      </c>
      <c r="C628" s="42" t="s">
        <v>949</v>
      </c>
      <c r="D628" s="43" t="s">
        <v>946</v>
      </c>
      <c r="E628" s="43" t="s">
        <v>947</v>
      </c>
      <c r="F628" s="36">
        <v>450</v>
      </c>
      <c r="G628" s="44">
        <v>3407.69</v>
      </c>
      <c r="H628" s="44">
        <f t="shared" si="21"/>
        <v>3986.9973</v>
      </c>
    </row>
    <row r="629" customHeight="1" spans="2:8">
      <c r="B629" s="42" t="s">
        <v>961</v>
      </c>
      <c r="C629" s="42" t="s">
        <v>945</v>
      </c>
      <c r="D629" s="43" t="s">
        <v>946</v>
      </c>
      <c r="E629" s="43" t="s">
        <v>947</v>
      </c>
      <c r="F629" s="36">
        <v>300</v>
      </c>
      <c r="G629" s="44">
        <v>1605.13</v>
      </c>
      <c r="H629" s="44">
        <f t="shared" si="21"/>
        <v>1878.0021</v>
      </c>
    </row>
    <row r="630" customHeight="1" spans="2:8">
      <c r="B630" s="42" t="s">
        <v>961</v>
      </c>
      <c r="C630" s="42" t="s">
        <v>861</v>
      </c>
      <c r="D630" s="43" t="s">
        <v>915</v>
      </c>
      <c r="E630" s="43" t="s">
        <v>37</v>
      </c>
      <c r="F630" s="36">
        <v>800</v>
      </c>
      <c r="G630" s="44">
        <v>14365.814</v>
      </c>
      <c r="H630" s="44">
        <f t="shared" si="21"/>
        <v>16808.00238</v>
      </c>
    </row>
    <row r="631" customHeight="1" spans="2:9">
      <c r="B631" s="42" t="s">
        <v>961</v>
      </c>
      <c r="C631" s="42" t="s">
        <v>951</v>
      </c>
      <c r="D631" s="43" t="s">
        <v>687</v>
      </c>
      <c r="E631" s="43" t="s">
        <v>952</v>
      </c>
      <c r="F631" s="36">
        <v>2400</v>
      </c>
      <c r="G631" s="44">
        <v>57025.64</v>
      </c>
      <c r="H631" s="44">
        <f t="shared" ref="H631:H662" si="22">G631*1.17</f>
        <v>66719.9988</v>
      </c>
      <c r="I631" s="44">
        <f>SUM(H631:H635)</f>
        <v>80287.80435</v>
      </c>
    </row>
    <row r="632" customHeight="1" spans="2:8">
      <c r="B632" s="42" t="s">
        <v>961</v>
      </c>
      <c r="C632" s="42" t="s">
        <v>996</v>
      </c>
      <c r="D632" s="43" t="s">
        <v>759</v>
      </c>
      <c r="E632" s="43" t="s">
        <v>871</v>
      </c>
      <c r="F632" s="36">
        <v>500</v>
      </c>
      <c r="G632" s="44">
        <v>7547.01</v>
      </c>
      <c r="H632" s="44">
        <f t="shared" si="22"/>
        <v>8830.0017</v>
      </c>
    </row>
    <row r="633" customHeight="1" spans="2:8">
      <c r="B633" s="42" t="s">
        <v>961</v>
      </c>
      <c r="C633" s="42" t="s">
        <v>984</v>
      </c>
      <c r="D633" s="43" t="s">
        <v>708</v>
      </c>
      <c r="E633" s="43" t="s">
        <v>985</v>
      </c>
      <c r="F633" s="36">
        <v>240</v>
      </c>
      <c r="G633" s="44">
        <v>3593.85</v>
      </c>
      <c r="H633" s="44">
        <f t="shared" si="22"/>
        <v>4204.8045</v>
      </c>
    </row>
    <row r="634" customHeight="1" spans="2:8">
      <c r="B634" s="42" t="s">
        <v>961</v>
      </c>
      <c r="C634" s="42" t="s">
        <v>997</v>
      </c>
      <c r="D634" s="43" t="s">
        <v>998</v>
      </c>
      <c r="E634" s="43" t="s">
        <v>662</v>
      </c>
      <c r="F634" s="36">
        <v>200</v>
      </c>
      <c r="G634" s="44">
        <v>94.02</v>
      </c>
      <c r="H634" s="44">
        <f t="shared" si="22"/>
        <v>110.0034</v>
      </c>
    </row>
    <row r="635" customHeight="1" spans="2:8">
      <c r="B635" s="42" t="s">
        <v>961</v>
      </c>
      <c r="C635" s="42" t="s">
        <v>674</v>
      </c>
      <c r="D635" s="43" t="s">
        <v>1002</v>
      </c>
      <c r="E635" s="43" t="s">
        <v>111</v>
      </c>
      <c r="F635" s="36">
        <v>100</v>
      </c>
      <c r="G635" s="44">
        <v>361.535</v>
      </c>
      <c r="H635" s="44">
        <f t="shared" si="22"/>
        <v>422.99595</v>
      </c>
    </row>
    <row r="636" customHeight="1" spans="2:9">
      <c r="B636" s="42" t="s">
        <v>961</v>
      </c>
      <c r="C636" s="42" t="s">
        <v>972</v>
      </c>
      <c r="D636" s="43" t="s">
        <v>814</v>
      </c>
      <c r="E636" s="43" t="s">
        <v>760</v>
      </c>
      <c r="F636" s="36">
        <v>750</v>
      </c>
      <c r="G636" s="44">
        <v>21647.44</v>
      </c>
      <c r="H636" s="44">
        <f t="shared" si="22"/>
        <v>25327.5048</v>
      </c>
      <c r="I636" s="44">
        <f>SUM(H636:H639)</f>
        <v>47434.5027</v>
      </c>
    </row>
    <row r="637" customHeight="1" spans="2:8">
      <c r="B637" s="42" t="s">
        <v>961</v>
      </c>
      <c r="C637" s="42" t="s">
        <v>1003</v>
      </c>
      <c r="D637" s="43" t="s">
        <v>994</v>
      </c>
      <c r="E637" s="43" t="s">
        <v>995</v>
      </c>
      <c r="F637" s="36">
        <v>300</v>
      </c>
      <c r="G637" s="44">
        <v>15664.1</v>
      </c>
      <c r="H637" s="44">
        <f t="shared" si="22"/>
        <v>18326.997</v>
      </c>
    </row>
    <row r="638" customHeight="1" spans="2:8">
      <c r="B638" s="42" t="s">
        <v>961</v>
      </c>
      <c r="C638" s="42" t="s">
        <v>975</v>
      </c>
      <c r="D638" s="43" t="s">
        <v>976</v>
      </c>
      <c r="E638" s="43" t="s">
        <v>977</v>
      </c>
      <c r="F638" s="36">
        <v>1800</v>
      </c>
      <c r="G638" s="44">
        <v>1861.54</v>
      </c>
      <c r="H638" s="44">
        <f t="shared" si="22"/>
        <v>2178.0018</v>
      </c>
    </row>
    <row r="639" customHeight="1" spans="2:8">
      <c r="B639" s="42" t="s">
        <v>961</v>
      </c>
      <c r="C639" s="42" t="s">
        <v>1004</v>
      </c>
      <c r="D639" s="55">
        <v>0.75</v>
      </c>
      <c r="E639" s="54" t="s">
        <v>1005</v>
      </c>
      <c r="F639" s="36">
        <v>356</v>
      </c>
      <c r="G639" s="44">
        <v>1369.23</v>
      </c>
      <c r="H639" s="44">
        <f t="shared" si="22"/>
        <v>1601.9991</v>
      </c>
    </row>
    <row r="640" customHeight="1" spans="2:9">
      <c r="B640" s="42" t="s">
        <v>961</v>
      </c>
      <c r="C640" s="42" t="s">
        <v>1006</v>
      </c>
      <c r="D640" s="43" t="s">
        <v>884</v>
      </c>
      <c r="E640" s="43" t="s">
        <v>1007</v>
      </c>
      <c r="F640" s="36">
        <v>200</v>
      </c>
      <c r="G640" s="44">
        <v>4415.384</v>
      </c>
      <c r="H640" s="44">
        <f t="shared" si="22"/>
        <v>5165.99928</v>
      </c>
      <c r="I640" s="44">
        <f t="shared" ref="I640:I646" si="23">H640</f>
        <v>5165.99928</v>
      </c>
    </row>
    <row r="641" customHeight="1" spans="2:9">
      <c r="B641" s="42" t="s">
        <v>961</v>
      </c>
      <c r="C641" s="42" t="s">
        <v>1006</v>
      </c>
      <c r="D641" s="43" t="s">
        <v>884</v>
      </c>
      <c r="E641" s="43" t="s">
        <v>1007</v>
      </c>
      <c r="F641" s="36">
        <v>200</v>
      </c>
      <c r="G641" s="44">
        <v>4415.384</v>
      </c>
      <c r="H641" s="44">
        <f t="shared" si="22"/>
        <v>5165.99928</v>
      </c>
      <c r="I641" s="44">
        <f>SUM(H641:H642)</f>
        <v>8063.99568</v>
      </c>
    </row>
    <row r="642" customHeight="1" spans="2:8">
      <c r="B642" s="42" t="s">
        <v>961</v>
      </c>
      <c r="C642" s="42" t="s">
        <v>1008</v>
      </c>
      <c r="D642" s="43" t="s">
        <v>1009</v>
      </c>
      <c r="E642" s="54" t="s">
        <v>1010</v>
      </c>
      <c r="F642" s="36">
        <v>100</v>
      </c>
      <c r="G642" s="44">
        <v>2476.92</v>
      </c>
      <c r="H642" s="44">
        <f t="shared" si="22"/>
        <v>2897.9964</v>
      </c>
    </row>
    <row r="643" customHeight="1" spans="2:9">
      <c r="B643" s="42" t="s">
        <v>961</v>
      </c>
      <c r="C643" s="42" t="s">
        <v>1006</v>
      </c>
      <c r="D643" s="43" t="s">
        <v>884</v>
      </c>
      <c r="E643" s="43" t="s">
        <v>1007</v>
      </c>
      <c r="F643" s="36">
        <v>400</v>
      </c>
      <c r="G643" s="44">
        <v>8830.77</v>
      </c>
      <c r="H643" s="44">
        <f t="shared" si="22"/>
        <v>10332.0009</v>
      </c>
      <c r="I643" s="44">
        <f t="shared" si="23"/>
        <v>10332.0009</v>
      </c>
    </row>
    <row r="644" customHeight="1" spans="2:9">
      <c r="B644" s="42" t="s">
        <v>1011</v>
      </c>
      <c r="C644" s="42" t="s">
        <v>221</v>
      </c>
      <c r="D644" s="43" t="s">
        <v>222</v>
      </c>
      <c r="E644" s="43" t="s">
        <v>440</v>
      </c>
      <c r="F644" s="36">
        <v>360</v>
      </c>
      <c r="G644" s="44">
        <v>7332.31</v>
      </c>
      <c r="H644" s="44">
        <f t="shared" si="22"/>
        <v>8578.8027</v>
      </c>
      <c r="I644" s="44">
        <f t="shared" si="23"/>
        <v>8578.8027</v>
      </c>
    </row>
    <row r="645" customHeight="1" spans="2:9">
      <c r="B645" s="42" t="s">
        <v>1011</v>
      </c>
      <c r="C645" s="42" t="s">
        <v>221</v>
      </c>
      <c r="D645" s="43" t="s">
        <v>222</v>
      </c>
      <c r="E645" s="43" t="s">
        <v>440</v>
      </c>
      <c r="F645" s="36">
        <v>1440</v>
      </c>
      <c r="G645" s="44">
        <v>29329.23</v>
      </c>
      <c r="H645" s="44">
        <f t="shared" si="22"/>
        <v>34315.1991</v>
      </c>
      <c r="I645" s="44">
        <f t="shared" si="23"/>
        <v>34315.1991</v>
      </c>
    </row>
    <row r="646" customHeight="1" spans="2:9">
      <c r="B646" s="42" t="s">
        <v>1011</v>
      </c>
      <c r="C646" s="42" t="s">
        <v>1012</v>
      </c>
      <c r="D646" s="43" t="s">
        <v>1013</v>
      </c>
      <c r="E646" s="43" t="s">
        <v>1014</v>
      </c>
      <c r="F646" s="36">
        <v>1200</v>
      </c>
      <c r="G646" s="44">
        <v>12933.33</v>
      </c>
      <c r="H646" s="44">
        <f t="shared" si="22"/>
        <v>15131.9961</v>
      </c>
      <c r="I646" s="44">
        <f t="shared" si="23"/>
        <v>15131.9961</v>
      </c>
    </row>
    <row r="647" customHeight="1" spans="2:10">
      <c r="B647" s="42" t="s">
        <v>289</v>
      </c>
      <c r="C647" s="42" t="s">
        <v>1015</v>
      </c>
      <c r="D647" s="43" t="s">
        <v>1016</v>
      </c>
      <c r="E647" s="43" t="s">
        <v>1017</v>
      </c>
      <c r="F647" s="36">
        <v>300</v>
      </c>
      <c r="G647" s="44">
        <v>9743.59</v>
      </c>
      <c r="H647" s="44">
        <f t="shared" si="22"/>
        <v>11400.0003</v>
      </c>
      <c r="I647" s="44">
        <f>SUM(H647:H648)</f>
        <v>12882.0042</v>
      </c>
      <c r="J647" s="44">
        <f>SUM(I647:I684)</f>
        <v>33823.89968</v>
      </c>
    </row>
    <row r="648" customHeight="1" spans="2:8">
      <c r="B648" s="42" t="s">
        <v>289</v>
      </c>
      <c r="C648" s="42" t="s">
        <v>1015</v>
      </c>
      <c r="D648" s="43" t="s">
        <v>1018</v>
      </c>
      <c r="E648" s="43" t="s">
        <v>1017</v>
      </c>
      <c r="F648" s="36">
        <v>60</v>
      </c>
      <c r="G648" s="44">
        <v>1266.67</v>
      </c>
      <c r="H648" s="44">
        <f t="shared" si="22"/>
        <v>1482.0039</v>
      </c>
    </row>
    <row r="649" customHeight="1" spans="2:9">
      <c r="B649" s="42" t="s">
        <v>1019</v>
      </c>
      <c r="C649" s="42" t="s">
        <v>641</v>
      </c>
      <c r="D649" s="43" t="s">
        <v>1020</v>
      </c>
      <c r="E649" s="43" t="s">
        <v>1021</v>
      </c>
      <c r="F649" s="36">
        <v>500</v>
      </c>
      <c r="G649" s="44">
        <v>94.02</v>
      </c>
      <c r="H649" s="44">
        <f t="shared" si="22"/>
        <v>110.0034</v>
      </c>
      <c r="I649" s="44">
        <f>SUM(H649:H654)</f>
        <v>4519.99548</v>
      </c>
    </row>
    <row r="650" customHeight="1" spans="2:8">
      <c r="B650" s="42" t="s">
        <v>1019</v>
      </c>
      <c r="C650" s="42" t="s">
        <v>1022</v>
      </c>
      <c r="D650" s="43" t="s">
        <v>1023</v>
      </c>
      <c r="E650" s="54" t="s">
        <v>1024</v>
      </c>
      <c r="F650" s="36">
        <v>1</v>
      </c>
      <c r="G650" s="44">
        <v>393.16</v>
      </c>
      <c r="H650" s="44">
        <f t="shared" si="22"/>
        <v>459.9972</v>
      </c>
    </row>
    <row r="651" customHeight="1" spans="2:8">
      <c r="B651" s="42" t="s">
        <v>1019</v>
      </c>
      <c r="C651" s="42" t="s">
        <v>1025</v>
      </c>
      <c r="D651" s="43" t="s">
        <v>1026</v>
      </c>
      <c r="E651" s="43" t="s">
        <v>1027</v>
      </c>
      <c r="F651" s="36">
        <v>2000</v>
      </c>
      <c r="G651" s="44">
        <v>1880.34</v>
      </c>
      <c r="H651" s="44">
        <f t="shared" si="22"/>
        <v>2199.9978</v>
      </c>
    </row>
    <row r="652" customHeight="1" spans="2:8">
      <c r="B652" s="42" t="s">
        <v>1019</v>
      </c>
      <c r="C652" s="42" t="s">
        <v>1028</v>
      </c>
      <c r="D652" s="43" t="s">
        <v>1029</v>
      </c>
      <c r="E652" s="43" t="s">
        <v>1030</v>
      </c>
      <c r="F652" s="36">
        <v>800</v>
      </c>
      <c r="G652" s="44">
        <v>820.51</v>
      </c>
      <c r="H652" s="44">
        <f t="shared" si="22"/>
        <v>959.9967</v>
      </c>
    </row>
    <row r="653" customHeight="1" spans="2:8">
      <c r="B653" s="42" t="s">
        <v>1019</v>
      </c>
      <c r="C653" s="42" t="s">
        <v>1031</v>
      </c>
      <c r="D653" s="43" t="s">
        <v>1032</v>
      </c>
      <c r="E653" s="43" t="s">
        <v>1033</v>
      </c>
      <c r="F653" s="36">
        <v>5000</v>
      </c>
      <c r="G653" s="44">
        <v>598.29</v>
      </c>
      <c r="H653" s="44">
        <f t="shared" si="22"/>
        <v>699.9993</v>
      </c>
    </row>
    <row r="654" customHeight="1" spans="2:8">
      <c r="B654" s="42" t="s">
        <v>1019</v>
      </c>
      <c r="C654" s="42" t="s">
        <v>1034</v>
      </c>
      <c r="E654" s="43" t="s">
        <v>1035</v>
      </c>
      <c r="F654" s="36">
        <v>10</v>
      </c>
      <c r="G654" s="44">
        <v>76.924</v>
      </c>
      <c r="H654" s="44">
        <f t="shared" si="22"/>
        <v>90.00108</v>
      </c>
    </row>
    <row r="655" customHeight="1" spans="2:9">
      <c r="B655" s="42" t="s">
        <v>1036</v>
      </c>
      <c r="C655" s="56" t="s">
        <v>125</v>
      </c>
      <c r="D655" s="43" t="s">
        <v>1037</v>
      </c>
      <c r="E655" s="43" t="s">
        <v>1038</v>
      </c>
      <c r="F655" s="36">
        <v>5</v>
      </c>
      <c r="G655" s="44">
        <f t="shared" ref="G655:G685" si="24">H655/1.17</f>
        <v>286.324786324786</v>
      </c>
      <c r="H655" s="44">
        <v>335</v>
      </c>
      <c r="I655" s="44">
        <f>SUM(H655:H658)</f>
        <v>3401</v>
      </c>
    </row>
    <row r="656" customHeight="1" spans="2:8">
      <c r="B656" s="42" t="s">
        <v>1036</v>
      </c>
      <c r="C656" s="42" t="s">
        <v>1039</v>
      </c>
      <c r="D656" s="43" t="s">
        <v>1040</v>
      </c>
      <c r="E656" s="43" t="s">
        <v>1041</v>
      </c>
      <c r="F656" s="36">
        <v>200</v>
      </c>
      <c r="G656" s="44">
        <f t="shared" si="24"/>
        <v>1094.01709401709</v>
      </c>
      <c r="H656" s="44">
        <v>1280</v>
      </c>
    </row>
    <row r="657" customHeight="1" spans="2:8">
      <c r="B657" s="42" t="s">
        <v>1036</v>
      </c>
      <c r="C657" s="42" t="s">
        <v>838</v>
      </c>
      <c r="D657" s="43" t="s">
        <v>839</v>
      </c>
      <c r="E657" s="43" t="s">
        <v>1042</v>
      </c>
      <c r="F657" s="36">
        <v>120</v>
      </c>
      <c r="G657" s="44">
        <f t="shared" si="24"/>
        <v>1107.69230769231</v>
      </c>
      <c r="H657" s="44">
        <v>1296</v>
      </c>
    </row>
    <row r="658" customHeight="1" spans="2:8">
      <c r="B658" s="42" t="s">
        <v>1036</v>
      </c>
      <c r="C658" s="42" t="s">
        <v>829</v>
      </c>
      <c r="D658" s="43" t="s">
        <v>827</v>
      </c>
      <c r="E658" s="43" t="s">
        <v>1042</v>
      </c>
      <c r="F658" s="36">
        <v>50</v>
      </c>
      <c r="G658" s="44">
        <f t="shared" si="24"/>
        <v>418.803418803419</v>
      </c>
      <c r="H658" s="44">
        <v>490</v>
      </c>
    </row>
    <row r="659" customHeight="1" spans="2:9">
      <c r="B659" s="42" t="s">
        <v>1036</v>
      </c>
      <c r="C659" s="57" t="s">
        <v>1043</v>
      </c>
      <c r="D659" s="43" t="s">
        <v>1044</v>
      </c>
      <c r="E659" s="43" t="s">
        <v>1045</v>
      </c>
      <c r="F659" s="36">
        <v>500</v>
      </c>
      <c r="G659" s="44">
        <f t="shared" si="24"/>
        <v>636.752136752137</v>
      </c>
      <c r="H659" s="44">
        <v>745</v>
      </c>
      <c r="I659" s="44">
        <f>SUM(H659:H660)</f>
        <v>1895</v>
      </c>
    </row>
    <row r="660" customHeight="1" spans="2:8">
      <c r="B660" s="42" t="s">
        <v>1036</v>
      </c>
      <c r="C660" s="42" t="s">
        <v>1025</v>
      </c>
      <c r="D660" s="43" t="s">
        <v>1032</v>
      </c>
      <c r="E660" s="43" t="s">
        <v>1033</v>
      </c>
      <c r="F660" s="36">
        <v>5000</v>
      </c>
      <c r="G660" s="44">
        <f t="shared" si="24"/>
        <v>982.905982905983</v>
      </c>
      <c r="H660" s="44">
        <v>1150</v>
      </c>
    </row>
    <row r="661" customHeight="1" spans="2:9">
      <c r="B661" s="42" t="s">
        <v>1036</v>
      </c>
      <c r="C661" s="57" t="s">
        <v>1046</v>
      </c>
      <c r="D661" s="43" t="s">
        <v>1047</v>
      </c>
      <c r="E661" s="43" t="s">
        <v>1048</v>
      </c>
      <c r="F661" s="36">
        <v>100</v>
      </c>
      <c r="G661" s="44">
        <f t="shared" si="24"/>
        <v>435.897435897436</v>
      </c>
      <c r="H661" s="44">
        <v>510</v>
      </c>
      <c r="I661" s="44">
        <f>SUM(H661:H664)</f>
        <v>1626</v>
      </c>
    </row>
    <row r="662" customHeight="1" spans="2:8">
      <c r="B662" s="42" t="s">
        <v>1036</v>
      </c>
      <c r="C662" s="56" t="s">
        <v>1049</v>
      </c>
      <c r="D662" s="43" t="s">
        <v>1050</v>
      </c>
      <c r="E662" s="43" t="s">
        <v>1051</v>
      </c>
      <c r="F662" s="36">
        <v>5</v>
      </c>
      <c r="G662" s="44">
        <f t="shared" si="24"/>
        <v>20.5128205128205</v>
      </c>
      <c r="H662" s="44">
        <v>24</v>
      </c>
    </row>
    <row r="663" customHeight="1" spans="2:8">
      <c r="B663" s="42" t="s">
        <v>1036</v>
      </c>
      <c r="C663" s="42" t="s">
        <v>1052</v>
      </c>
      <c r="D663" s="43" t="s">
        <v>1053</v>
      </c>
      <c r="E663" s="43" t="s">
        <v>1054</v>
      </c>
      <c r="F663" s="36">
        <v>20</v>
      </c>
      <c r="G663" s="44">
        <f t="shared" si="24"/>
        <v>71.7948717948718</v>
      </c>
      <c r="H663" s="44">
        <v>84</v>
      </c>
    </row>
    <row r="664" customHeight="1" spans="2:8">
      <c r="B664" s="42" t="s">
        <v>1036</v>
      </c>
      <c r="C664" s="42" t="s">
        <v>846</v>
      </c>
      <c r="D664" s="43" t="s">
        <v>847</v>
      </c>
      <c r="E664" s="43" t="s">
        <v>848</v>
      </c>
      <c r="F664" s="36">
        <v>60</v>
      </c>
      <c r="G664" s="44">
        <f t="shared" si="24"/>
        <v>861.538461538462</v>
      </c>
      <c r="H664" s="44">
        <v>1008</v>
      </c>
    </row>
    <row r="665" customHeight="1" spans="2:9">
      <c r="B665" s="42" t="s">
        <v>1036</v>
      </c>
      <c r="C665" s="56" t="s">
        <v>1055</v>
      </c>
      <c r="D665" s="43" t="s">
        <v>1056</v>
      </c>
      <c r="E665" s="43" t="s">
        <v>1057</v>
      </c>
      <c r="F665" s="36">
        <v>80</v>
      </c>
      <c r="G665" s="44">
        <f t="shared" si="24"/>
        <v>273.504273504273</v>
      </c>
      <c r="H665" s="44">
        <v>320</v>
      </c>
      <c r="I665" s="44">
        <f>SUM(H665:H668)</f>
        <v>3812</v>
      </c>
    </row>
    <row r="666" customHeight="1" spans="2:8">
      <c r="B666" s="42" t="s">
        <v>1036</v>
      </c>
      <c r="C666" s="42" t="s">
        <v>765</v>
      </c>
      <c r="D666" s="43" t="s">
        <v>766</v>
      </c>
      <c r="E666" s="43" t="s">
        <v>767</v>
      </c>
      <c r="F666" s="36">
        <v>70</v>
      </c>
      <c r="G666" s="44">
        <f t="shared" si="24"/>
        <v>885.470085470086</v>
      </c>
      <c r="H666" s="44">
        <v>1036</v>
      </c>
    </row>
    <row r="667" customHeight="1" spans="2:8">
      <c r="B667" s="42" t="s">
        <v>1036</v>
      </c>
      <c r="C667" s="42" t="s">
        <v>727</v>
      </c>
      <c r="D667" s="43" t="s">
        <v>1058</v>
      </c>
      <c r="E667" s="43" t="s">
        <v>729</v>
      </c>
      <c r="F667" s="36">
        <v>20</v>
      </c>
      <c r="G667" s="44">
        <f t="shared" si="24"/>
        <v>586.324786324786</v>
      </c>
      <c r="H667" s="44">
        <v>686</v>
      </c>
    </row>
    <row r="668" customHeight="1" spans="2:8">
      <c r="B668" s="42" t="s">
        <v>1036</v>
      </c>
      <c r="C668" s="42" t="s">
        <v>1059</v>
      </c>
      <c r="D668" s="43" t="s">
        <v>1060</v>
      </c>
      <c r="E668" s="43" t="s">
        <v>1061</v>
      </c>
      <c r="F668" s="36">
        <v>20</v>
      </c>
      <c r="G668" s="44">
        <f t="shared" si="24"/>
        <v>1512.82051282051</v>
      </c>
      <c r="H668" s="44">
        <v>1770</v>
      </c>
    </row>
    <row r="669" customHeight="1" spans="2:9">
      <c r="B669" s="42" t="s">
        <v>1036</v>
      </c>
      <c r="C669" s="56" t="s">
        <v>1062</v>
      </c>
      <c r="D669" s="43" t="s">
        <v>1063</v>
      </c>
      <c r="E669" s="43" t="s">
        <v>406</v>
      </c>
      <c r="F669" s="36">
        <v>5</v>
      </c>
      <c r="G669" s="44">
        <f t="shared" si="24"/>
        <v>155.982905982906</v>
      </c>
      <c r="H669" s="44">
        <v>182.5</v>
      </c>
      <c r="I669" s="44">
        <f>SUM(H669:H670)</f>
        <v>1152.5</v>
      </c>
    </row>
    <row r="670" customHeight="1" spans="2:8">
      <c r="B670" s="42" t="s">
        <v>1036</v>
      </c>
      <c r="C670" s="42" t="s">
        <v>1064</v>
      </c>
      <c r="D670" s="43" t="s">
        <v>1065</v>
      </c>
      <c r="E670" s="43" t="s">
        <v>1066</v>
      </c>
      <c r="F670" s="36">
        <v>100</v>
      </c>
      <c r="G670" s="44">
        <f t="shared" si="24"/>
        <v>829.059829059829</v>
      </c>
      <c r="H670" s="44">
        <v>970</v>
      </c>
    </row>
    <row r="671" customHeight="1" spans="2:9">
      <c r="B671" s="42" t="s">
        <v>1036</v>
      </c>
      <c r="C671" s="42" t="s">
        <v>856</v>
      </c>
      <c r="D671" s="43" t="s">
        <v>857</v>
      </c>
      <c r="E671" s="43" t="s">
        <v>858</v>
      </c>
      <c r="F671" s="36">
        <v>240</v>
      </c>
      <c r="G671" s="44">
        <f t="shared" si="24"/>
        <v>307.692307692308</v>
      </c>
      <c r="H671" s="44">
        <v>360</v>
      </c>
      <c r="I671" s="44">
        <f>SUM(H671:H674)</f>
        <v>1676</v>
      </c>
    </row>
    <row r="672" customHeight="1" spans="2:8">
      <c r="B672" s="42" t="s">
        <v>1036</v>
      </c>
      <c r="C672" s="42" t="s">
        <v>843</v>
      </c>
      <c r="D672" s="43" t="s">
        <v>844</v>
      </c>
      <c r="E672" s="43" t="s">
        <v>760</v>
      </c>
      <c r="F672" s="36">
        <v>260</v>
      </c>
      <c r="G672" s="44">
        <f t="shared" si="24"/>
        <v>711.111111111111</v>
      </c>
      <c r="H672" s="44">
        <v>832</v>
      </c>
    </row>
    <row r="673" customHeight="1" spans="2:8">
      <c r="B673" s="42" t="s">
        <v>1036</v>
      </c>
      <c r="C673" s="42" t="s">
        <v>1067</v>
      </c>
      <c r="D673" s="43" t="s">
        <v>1068</v>
      </c>
      <c r="E673" s="43" t="s">
        <v>1069</v>
      </c>
      <c r="F673" s="36">
        <v>60</v>
      </c>
      <c r="G673" s="44">
        <f t="shared" si="24"/>
        <v>215.384615384615</v>
      </c>
      <c r="H673" s="44">
        <v>252</v>
      </c>
    </row>
    <row r="674" customHeight="1" spans="2:8">
      <c r="B674" s="42" t="s">
        <v>1036</v>
      </c>
      <c r="C674" s="42" t="s">
        <v>1070</v>
      </c>
      <c r="D674" s="43" t="s">
        <v>716</v>
      </c>
      <c r="E674" s="54" t="s">
        <v>1071</v>
      </c>
      <c r="F674" s="36">
        <v>40</v>
      </c>
      <c r="G674" s="44">
        <f t="shared" si="24"/>
        <v>198.290598290598</v>
      </c>
      <c r="H674" s="44">
        <v>232</v>
      </c>
    </row>
    <row r="675" customHeight="1" spans="2:9">
      <c r="B675" s="42" t="s">
        <v>1036</v>
      </c>
      <c r="C675" s="42" t="s">
        <v>1072</v>
      </c>
      <c r="D675" s="43" t="s">
        <v>1073</v>
      </c>
      <c r="E675" s="43" t="s">
        <v>842</v>
      </c>
      <c r="F675" s="36">
        <v>20</v>
      </c>
      <c r="G675" s="44">
        <f t="shared" si="24"/>
        <v>152.136752136752</v>
      </c>
      <c r="H675" s="44">
        <v>178</v>
      </c>
      <c r="I675" s="44">
        <f>SUM(H675:H678)</f>
        <v>1381</v>
      </c>
    </row>
    <row r="676" customHeight="1" spans="2:8">
      <c r="B676" s="42" t="s">
        <v>1036</v>
      </c>
      <c r="C676" s="42" t="s">
        <v>1074</v>
      </c>
      <c r="D676" s="43" t="s">
        <v>990</v>
      </c>
      <c r="E676" s="43" t="s">
        <v>662</v>
      </c>
      <c r="F676" s="36">
        <v>30</v>
      </c>
      <c r="G676" s="44">
        <f t="shared" si="24"/>
        <v>43.5897435897436</v>
      </c>
      <c r="H676" s="44">
        <v>51</v>
      </c>
    </row>
    <row r="677" customHeight="1" spans="2:8">
      <c r="B677" s="42" t="s">
        <v>1036</v>
      </c>
      <c r="C677" s="42" t="s">
        <v>1075</v>
      </c>
      <c r="D677" s="43" t="s">
        <v>293</v>
      </c>
      <c r="E677" s="43" t="s">
        <v>760</v>
      </c>
      <c r="F677" s="36">
        <v>40</v>
      </c>
      <c r="G677" s="44">
        <f t="shared" si="24"/>
        <v>283.760683760684</v>
      </c>
      <c r="H677" s="44">
        <v>332</v>
      </c>
    </row>
    <row r="678" customHeight="1" spans="2:8">
      <c r="B678" s="42" t="s">
        <v>1036</v>
      </c>
      <c r="C678" s="42" t="s">
        <v>1076</v>
      </c>
      <c r="D678" s="43" t="s">
        <v>1077</v>
      </c>
      <c r="E678" s="43" t="s">
        <v>681</v>
      </c>
      <c r="F678" s="36">
        <v>10</v>
      </c>
      <c r="G678" s="44">
        <f t="shared" si="24"/>
        <v>700.854700854701</v>
      </c>
      <c r="H678" s="44">
        <v>820</v>
      </c>
    </row>
    <row r="679" customHeight="1" spans="2:9">
      <c r="B679" s="42" t="s">
        <v>1036</v>
      </c>
      <c r="C679" s="56" t="s">
        <v>1078</v>
      </c>
      <c r="D679" s="43" t="s">
        <v>1047</v>
      </c>
      <c r="E679" s="43" t="s">
        <v>1048</v>
      </c>
      <c r="F679" s="36">
        <v>60</v>
      </c>
      <c r="G679" s="44">
        <f t="shared" si="24"/>
        <v>261.538461538462</v>
      </c>
      <c r="H679" s="44">
        <v>306</v>
      </c>
      <c r="I679" s="44">
        <f>SUM(H679:H682)</f>
        <v>1109.4</v>
      </c>
    </row>
    <row r="680" customHeight="1" spans="2:8">
      <c r="B680" s="42" t="s">
        <v>1036</v>
      </c>
      <c r="C680" s="42" t="s">
        <v>773</v>
      </c>
      <c r="D680" s="43" t="s">
        <v>774</v>
      </c>
      <c r="E680" s="43" t="s">
        <v>775</v>
      </c>
      <c r="F680" s="36">
        <v>40</v>
      </c>
      <c r="G680" s="44">
        <f t="shared" si="24"/>
        <v>276.923076923077</v>
      </c>
      <c r="H680" s="44">
        <v>324</v>
      </c>
    </row>
    <row r="681" customHeight="1" spans="2:8">
      <c r="B681" s="42" t="s">
        <v>1036</v>
      </c>
      <c r="C681" s="42" t="s">
        <v>1079</v>
      </c>
      <c r="D681" s="43" t="s">
        <v>1080</v>
      </c>
      <c r="E681" s="43" t="s">
        <v>1048</v>
      </c>
      <c r="F681" s="36">
        <v>16</v>
      </c>
      <c r="G681" s="44">
        <f t="shared" si="24"/>
        <v>217.435897435897</v>
      </c>
      <c r="H681" s="44">
        <v>254.4</v>
      </c>
    </row>
    <row r="682" customHeight="1" spans="2:8">
      <c r="B682" s="42" t="s">
        <v>1036</v>
      </c>
      <c r="C682" s="42" t="s">
        <v>1081</v>
      </c>
      <c r="D682" s="43" t="s">
        <v>990</v>
      </c>
      <c r="E682" s="43" t="s">
        <v>1082</v>
      </c>
      <c r="F682" s="36">
        <v>30</v>
      </c>
      <c r="G682" s="44">
        <f t="shared" si="24"/>
        <v>192.307692307692</v>
      </c>
      <c r="H682" s="44">
        <v>225</v>
      </c>
    </row>
    <row r="683" customHeight="1" spans="2:9">
      <c r="B683" s="42" t="s">
        <v>1036</v>
      </c>
      <c r="C683" s="56" t="s">
        <v>1083</v>
      </c>
      <c r="D683" s="43" t="s">
        <v>1084</v>
      </c>
      <c r="E683" s="43" t="s">
        <v>1085</v>
      </c>
      <c r="F683" s="36">
        <v>30</v>
      </c>
      <c r="G683" s="44">
        <f t="shared" si="24"/>
        <v>79.4871794871795</v>
      </c>
      <c r="H683" s="44">
        <v>93</v>
      </c>
      <c r="I683" s="44">
        <f>SUM(H683:H684)</f>
        <v>369</v>
      </c>
    </row>
    <row r="684" customHeight="1" spans="2:8">
      <c r="B684" s="42" t="s">
        <v>1036</v>
      </c>
      <c r="C684" s="42" t="s">
        <v>1086</v>
      </c>
      <c r="D684" s="43" t="s">
        <v>1087</v>
      </c>
      <c r="E684" s="43" t="s">
        <v>1088</v>
      </c>
      <c r="F684" s="36">
        <v>60</v>
      </c>
      <c r="G684" s="44">
        <f t="shared" si="24"/>
        <v>235.897435897436</v>
      </c>
      <c r="H684" s="44">
        <v>276</v>
      </c>
    </row>
    <row r="685" s="35" customFormat="1" customHeight="1" spans="2:10">
      <c r="B685" s="56" t="s">
        <v>1089</v>
      </c>
      <c r="C685" s="56" t="s">
        <v>1090</v>
      </c>
      <c r="D685" s="53" t="s">
        <v>1091</v>
      </c>
      <c r="E685" s="53" t="s">
        <v>1092</v>
      </c>
      <c r="F685" s="35">
        <v>6</v>
      </c>
      <c r="G685" s="41">
        <f t="shared" si="24"/>
        <v>410.25641025641</v>
      </c>
      <c r="H685" s="41">
        <v>480</v>
      </c>
      <c r="I685" s="41">
        <f>H685</f>
        <v>480</v>
      </c>
      <c r="J685" s="41">
        <f>SUM(I685:I752)</f>
        <v>137981.0799998</v>
      </c>
    </row>
    <row r="686" customHeight="1" spans="2:10">
      <c r="B686" s="42" t="s">
        <v>1089</v>
      </c>
      <c r="C686" s="42" t="s">
        <v>1093</v>
      </c>
      <c r="D686" s="43" t="s">
        <v>1094</v>
      </c>
      <c r="E686" s="43" t="s">
        <v>1095</v>
      </c>
      <c r="F686" s="36">
        <v>400</v>
      </c>
      <c r="G686" s="44">
        <f t="shared" ref="G686:G749" si="25">H686/1.17</f>
        <v>136.752136752137</v>
      </c>
      <c r="H686" s="44">
        <v>160</v>
      </c>
      <c r="I686" s="44">
        <f>SUM(H686:H687)</f>
        <v>460</v>
      </c>
      <c r="J686" s="41"/>
    </row>
    <row r="687" customHeight="1" spans="2:10">
      <c r="B687" s="42" t="s">
        <v>1089</v>
      </c>
      <c r="C687" s="42" t="s">
        <v>1096</v>
      </c>
      <c r="D687" s="43" t="s">
        <v>1097</v>
      </c>
      <c r="E687" s="43" t="s">
        <v>1098</v>
      </c>
      <c r="F687" s="36">
        <v>1000</v>
      </c>
      <c r="G687" s="44">
        <f t="shared" si="25"/>
        <v>256.410256410256</v>
      </c>
      <c r="H687" s="44">
        <v>300</v>
      </c>
      <c r="J687" s="41"/>
    </row>
    <row r="688" customHeight="1" spans="2:10">
      <c r="B688" s="42" t="s">
        <v>1089</v>
      </c>
      <c r="C688" s="42" t="s">
        <v>1099</v>
      </c>
      <c r="D688" s="43" t="s">
        <v>1100</v>
      </c>
      <c r="E688" s="43" t="s">
        <v>1101</v>
      </c>
      <c r="F688" s="36">
        <v>1000</v>
      </c>
      <c r="G688" s="44">
        <f t="shared" si="25"/>
        <v>324.786324786325</v>
      </c>
      <c r="H688" s="44">
        <v>380</v>
      </c>
      <c r="I688" s="44">
        <f>SUM(H688:H690)</f>
        <v>861</v>
      </c>
      <c r="J688" s="41"/>
    </row>
    <row r="689" customHeight="1" spans="2:10">
      <c r="B689" s="42" t="s">
        <v>1089</v>
      </c>
      <c r="C689" s="42" t="s">
        <v>1102</v>
      </c>
      <c r="D689" s="43" t="s">
        <v>1103</v>
      </c>
      <c r="E689" s="43" t="s">
        <v>1104</v>
      </c>
      <c r="F689" s="36">
        <v>2</v>
      </c>
      <c r="G689" s="44">
        <f t="shared" si="25"/>
        <v>384.615384615385</v>
      </c>
      <c r="H689" s="44">
        <v>450</v>
      </c>
      <c r="J689" s="41"/>
    </row>
    <row r="690" customHeight="1" spans="2:10">
      <c r="B690" s="42" t="s">
        <v>1089</v>
      </c>
      <c r="C690" s="42" t="s">
        <v>1105</v>
      </c>
      <c r="D690" s="43" t="s">
        <v>1106</v>
      </c>
      <c r="E690" s="43" t="s">
        <v>1021</v>
      </c>
      <c r="F690" s="36">
        <v>100</v>
      </c>
      <c r="G690" s="44">
        <f t="shared" si="25"/>
        <v>26.4957264957265</v>
      </c>
      <c r="H690" s="44">
        <v>31</v>
      </c>
      <c r="J690" s="41"/>
    </row>
    <row r="691" customHeight="1" spans="2:10">
      <c r="B691" s="42" t="s">
        <v>1089</v>
      </c>
      <c r="C691" s="42" t="s">
        <v>1107</v>
      </c>
      <c r="D691" s="43" t="s">
        <v>1108</v>
      </c>
      <c r="E691" s="54" t="s">
        <v>1109</v>
      </c>
      <c r="F691" s="36">
        <v>30</v>
      </c>
      <c r="G691" s="44">
        <f t="shared" si="25"/>
        <v>30.7692307692308</v>
      </c>
      <c r="H691" s="44">
        <v>36</v>
      </c>
      <c r="I691" s="44">
        <f>H691</f>
        <v>36</v>
      </c>
      <c r="J691" s="41"/>
    </row>
    <row r="692" customHeight="1" spans="2:10">
      <c r="B692" s="42" t="s">
        <v>1089</v>
      </c>
      <c r="C692" s="42" t="s">
        <v>1105</v>
      </c>
      <c r="D692" s="43" t="s">
        <v>1106</v>
      </c>
      <c r="E692" s="43" t="s">
        <v>1021</v>
      </c>
      <c r="F692" s="36">
        <v>200</v>
      </c>
      <c r="G692" s="44">
        <f t="shared" si="25"/>
        <v>52.991452991453</v>
      </c>
      <c r="H692" s="44">
        <v>62</v>
      </c>
      <c r="I692" s="44">
        <f>SUM(H692:H694)</f>
        <v>297</v>
      </c>
      <c r="J692" s="41"/>
    </row>
    <row r="693" customHeight="1" spans="2:10">
      <c r="B693" s="42" t="s">
        <v>1089</v>
      </c>
      <c r="C693" s="42" t="s">
        <v>1110</v>
      </c>
      <c r="D693" s="43" t="s">
        <v>1111</v>
      </c>
      <c r="E693" s="43" t="s">
        <v>1112</v>
      </c>
      <c r="F693" s="36">
        <v>10</v>
      </c>
      <c r="G693" s="44">
        <f t="shared" si="25"/>
        <v>34.1880341880342</v>
      </c>
      <c r="H693" s="44">
        <v>40</v>
      </c>
      <c r="J693" s="41"/>
    </row>
    <row r="694" customHeight="1" spans="2:10">
      <c r="B694" s="42" t="s">
        <v>1089</v>
      </c>
      <c r="C694" s="42" t="s">
        <v>1113</v>
      </c>
      <c r="D694" s="43" t="s">
        <v>1114</v>
      </c>
      <c r="E694" s="43" t="s">
        <v>1115</v>
      </c>
      <c r="F694" s="36">
        <v>10</v>
      </c>
      <c r="G694" s="44">
        <f t="shared" si="25"/>
        <v>166.666666666667</v>
      </c>
      <c r="H694" s="44">
        <v>195</v>
      </c>
      <c r="J694" s="41"/>
    </row>
    <row r="695" customHeight="1" spans="2:10">
      <c r="B695" s="42" t="s">
        <v>1089</v>
      </c>
      <c r="C695" s="42" t="s">
        <v>761</v>
      </c>
      <c r="D695" s="43" t="s">
        <v>1116</v>
      </c>
      <c r="E695" s="43" t="s">
        <v>1117</v>
      </c>
      <c r="F695" s="36">
        <v>40</v>
      </c>
      <c r="G695" s="44">
        <f t="shared" si="25"/>
        <v>77.2649572649573</v>
      </c>
      <c r="H695" s="44">
        <v>90.4</v>
      </c>
      <c r="I695" s="44">
        <f>SUM(H695:H698)</f>
        <v>659.6</v>
      </c>
      <c r="J695" s="41"/>
    </row>
    <row r="696" customHeight="1" spans="2:10">
      <c r="B696" s="42" t="s">
        <v>1089</v>
      </c>
      <c r="C696" s="42" t="s">
        <v>1118</v>
      </c>
      <c r="D696" s="43" t="s">
        <v>1119</v>
      </c>
      <c r="E696" s="43" t="s">
        <v>1120</v>
      </c>
      <c r="F696" s="36">
        <v>10</v>
      </c>
      <c r="G696" s="44">
        <f t="shared" si="25"/>
        <v>149.57264957265</v>
      </c>
      <c r="H696" s="44">
        <v>175</v>
      </c>
      <c r="J696" s="41"/>
    </row>
    <row r="697" customHeight="1" spans="2:10">
      <c r="B697" s="42" t="s">
        <v>1089</v>
      </c>
      <c r="C697" s="42" t="s">
        <v>1121</v>
      </c>
      <c r="D697" s="43" t="s">
        <v>1122</v>
      </c>
      <c r="E697" s="43" t="s">
        <v>1123</v>
      </c>
      <c r="F697" s="36">
        <v>20</v>
      </c>
      <c r="G697" s="44">
        <f t="shared" si="25"/>
        <v>76.9230769230769</v>
      </c>
      <c r="H697" s="44">
        <v>90</v>
      </c>
      <c r="J697" s="41"/>
    </row>
    <row r="698" customHeight="1" spans="2:10">
      <c r="B698" s="42" t="s">
        <v>1089</v>
      </c>
      <c r="C698" s="42" t="s">
        <v>1124</v>
      </c>
      <c r="D698" s="43" t="s">
        <v>1125</v>
      </c>
      <c r="E698" s="54" t="s">
        <v>1126</v>
      </c>
      <c r="F698" s="36">
        <v>20</v>
      </c>
      <c r="G698" s="44">
        <f t="shared" si="25"/>
        <v>260</v>
      </c>
      <c r="H698" s="44">
        <v>304.2</v>
      </c>
      <c r="J698" s="41"/>
    </row>
    <row r="699" customHeight="1" spans="2:10">
      <c r="B699" s="42" t="s">
        <v>1089</v>
      </c>
      <c r="C699" s="42" t="s">
        <v>381</v>
      </c>
      <c r="D699" s="43" t="s">
        <v>1127</v>
      </c>
      <c r="E699" s="43" t="s">
        <v>198</v>
      </c>
      <c r="F699" s="36">
        <v>100</v>
      </c>
      <c r="G699" s="44">
        <f t="shared" si="25"/>
        <v>498.290598290598</v>
      </c>
      <c r="H699" s="44">
        <v>583</v>
      </c>
      <c r="I699" s="44">
        <f>SUM(H699:H700)</f>
        <v>1600</v>
      </c>
      <c r="J699" s="41"/>
    </row>
    <row r="700" customHeight="1" spans="2:10">
      <c r="B700" s="42" t="s">
        <v>1089</v>
      </c>
      <c r="C700" s="42" t="s">
        <v>1128</v>
      </c>
      <c r="D700" s="43" t="s">
        <v>1087</v>
      </c>
      <c r="E700" s="43" t="s">
        <v>1129</v>
      </c>
      <c r="F700" s="36">
        <v>150</v>
      </c>
      <c r="G700" s="44">
        <f t="shared" si="25"/>
        <v>869.230769230769</v>
      </c>
      <c r="H700" s="44">
        <v>1017</v>
      </c>
      <c r="J700" s="41"/>
    </row>
    <row r="701" customHeight="1" spans="2:10">
      <c r="B701" s="42" t="s">
        <v>1089</v>
      </c>
      <c r="C701" s="42" t="s">
        <v>1130</v>
      </c>
      <c r="D701" s="43" t="s">
        <v>766</v>
      </c>
      <c r="E701" s="43" t="s">
        <v>63</v>
      </c>
      <c r="F701" s="36">
        <v>-54</v>
      </c>
      <c r="G701" s="44">
        <f t="shared" si="25"/>
        <v>-236.769230769231</v>
      </c>
      <c r="H701" s="44">
        <v>-277.02</v>
      </c>
      <c r="I701" s="44">
        <f>H701</f>
        <v>-277.02</v>
      </c>
      <c r="J701" s="41"/>
    </row>
    <row r="702" customHeight="1" spans="2:10">
      <c r="B702" s="42" t="s">
        <v>1089</v>
      </c>
      <c r="C702" s="42" t="s">
        <v>1131</v>
      </c>
      <c r="D702" s="43" t="s">
        <v>1132</v>
      </c>
      <c r="E702" s="43" t="s">
        <v>1133</v>
      </c>
      <c r="F702" s="36">
        <v>50</v>
      </c>
      <c r="G702" s="44">
        <f t="shared" si="25"/>
        <v>1337.60683760684</v>
      </c>
      <c r="H702" s="44">
        <v>1565</v>
      </c>
      <c r="I702" s="44">
        <f>SUM(H702:H703)</f>
        <v>5275</v>
      </c>
      <c r="J702" s="41"/>
    </row>
    <row r="703" customHeight="1" spans="2:10">
      <c r="B703" s="42" t="s">
        <v>1089</v>
      </c>
      <c r="C703" s="42" t="s">
        <v>109</v>
      </c>
      <c r="D703" s="43" t="s">
        <v>110</v>
      </c>
      <c r="E703" s="43" t="s">
        <v>111</v>
      </c>
      <c r="F703" s="36">
        <v>1000</v>
      </c>
      <c r="G703" s="44">
        <f t="shared" si="25"/>
        <v>3170.94017094017</v>
      </c>
      <c r="H703" s="44">
        <v>3710</v>
      </c>
      <c r="J703" s="41"/>
    </row>
    <row r="704" customHeight="1" spans="2:10">
      <c r="B704" s="42" t="s">
        <v>1089</v>
      </c>
      <c r="C704" s="42" t="s">
        <v>25</v>
      </c>
      <c r="D704" s="43" t="s">
        <v>1134</v>
      </c>
      <c r="E704" s="43" t="s">
        <v>27</v>
      </c>
      <c r="F704" s="36">
        <v>1000</v>
      </c>
      <c r="G704" s="44">
        <f t="shared" si="25"/>
        <v>19324.7863247863</v>
      </c>
      <c r="H704" s="44">
        <v>22610</v>
      </c>
      <c r="I704" s="44">
        <f>H704</f>
        <v>22610</v>
      </c>
      <c r="J704" s="41"/>
    </row>
    <row r="705" customHeight="1" spans="2:10">
      <c r="B705" s="42" t="s">
        <v>1089</v>
      </c>
      <c r="C705" s="42" t="s">
        <v>1135</v>
      </c>
      <c r="D705" s="43" t="s">
        <v>1136</v>
      </c>
      <c r="E705" s="43" t="s">
        <v>1123</v>
      </c>
      <c r="F705" s="36">
        <v>20</v>
      </c>
      <c r="G705" s="44">
        <f t="shared" si="25"/>
        <v>111.111111111111</v>
      </c>
      <c r="H705" s="44">
        <v>130</v>
      </c>
      <c r="I705" s="44">
        <f>SUM(H705:H706)</f>
        <v>858</v>
      </c>
      <c r="J705" s="41"/>
    </row>
    <row r="706" customHeight="1" spans="2:10">
      <c r="B706" s="42" t="s">
        <v>1089</v>
      </c>
      <c r="C706" s="42" t="s">
        <v>1137</v>
      </c>
      <c r="D706" s="43" t="s">
        <v>1138</v>
      </c>
      <c r="E706" s="43" t="s">
        <v>897</v>
      </c>
      <c r="F706" s="36">
        <v>100</v>
      </c>
      <c r="G706" s="44">
        <f t="shared" si="25"/>
        <v>622.222222222222</v>
      </c>
      <c r="H706" s="44">
        <v>728</v>
      </c>
      <c r="J706" s="41"/>
    </row>
    <row r="707" customHeight="1" spans="2:10">
      <c r="B707" s="42" t="s">
        <v>1089</v>
      </c>
      <c r="C707" s="42" t="s">
        <v>949</v>
      </c>
      <c r="D707" s="43" t="s">
        <v>946</v>
      </c>
      <c r="E707" s="43" t="s">
        <v>947</v>
      </c>
      <c r="F707" s="36">
        <v>60</v>
      </c>
      <c r="G707" s="44">
        <f t="shared" si="25"/>
        <v>454.358974358974</v>
      </c>
      <c r="H707" s="44">
        <v>531.6</v>
      </c>
      <c r="I707" s="44">
        <f>SUM(H707:H710)</f>
        <v>1517.6</v>
      </c>
      <c r="J707" s="41"/>
    </row>
    <row r="708" customHeight="1" spans="2:10">
      <c r="B708" s="42" t="s">
        <v>1089</v>
      </c>
      <c r="C708" s="56" t="s">
        <v>1139</v>
      </c>
      <c r="D708" s="53" t="s">
        <v>1140</v>
      </c>
      <c r="E708" s="43" t="s">
        <v>1141</v>
      </c>
      <c r="F708" s="36">
        <v>10</v>
      </c>
      <c r="G708" s="44">
        <f t="shared" si="25"/>
        <v>569.230769230769</v>
      </c>
      <c r="H708" s="44">
        <v>666</v>
      </c>
      <c r="J708" s="41"/>
    </row>
    <row r="709" customHeight="1" spans="2:10">
      <c r="B709" s="42" t="s">
        <v>1089</v>
      </c>
      <c r="C709" s="42" t="s">
        <v>1142</v>
      </c>
      <c r="D709" s="43" t="s">
        <v>1143</v>
      </c>
      <c r="E709" s="43" t="s">
        <v>1144</v>
      </c>
      <c r="F709" s="36">
        <v>40</v>
      </c>
      <c r="G709" s="44">
        <f t="shared" si="25"/>
        <v>222.222222222222</v>
      </c>
      <c r="H709" s="44">
        <v>260</v>
      </c>
      <c r="J709" s="41"/>
    </row>
    <row r="710" customHeight="1" spans="2:10">
      <c r="B710" s="42" t="s">
        <v>1089</v>
      </c>
      <c r="C710" s="42" t="s">
        <v>1145</v>
      </c>
      <c r="D710" s="43" t="s">
        <v>1146</v>
      </c>
      <c r="E710" s="43" t="s">
        <v>544</v>
      </c>
      <c r="F710" s="36">
        <v>10</v>
      </c>
      <c r="G710" s="44">
        <f t="shared" si="25"/>
        <v>51.2820512820513</v>
      </c>
      <c r="H710" s="44">
        <v>60</v>
      </c>
      <c r="J710" s="41"/>
    </row>
    <row r="711" customHeight="1" spans="2:10">
      <c r="B711" s="42" t="s">
        <v>1089</v>
      </c>
      <c r="C711" s="56" t="s">
        <v>371</v>
      </c>
      <c r="D711" s="43" t="s">
        <v>372</v>
      </c>
      <c r="E711" s="43" t="s">
        <v>1147</v>
      </c>
      <c r="F711" s="36">
        <v>10</v>
      </c>
      <c r="G711" s="44">
        <f t="shared" si="25"/>
        <v>83.7606837606838</v>
      </c>
      <c r="H711" s="44">
        <v>98</v>
      </c>
      <c r="I711" s="44">
        <f>H711</f>
        <v>98</v>
      </c>
      <c r="J711" s="41"/>
    </row>
    <row r="712" customHeight="1" spans="2:10">
      <c r="B712" s="42" t="s">
        <v>1089</v>
      </c>
      <c r="C712" s="42" t="s">
        <v>1148</v>
      </c>
      <c r="D712" s="43" t="s">
        <v>969</v>
      </c>
      <c r="E712" s="43" t="s">
        <v>1149</v>
      </c>
      <c r="F712" s="36">
        <v>100</v>
      </c>
      <c r="G712" s="44">
        <f t="shared" si="25"/>
        <v>1151.28205128205</v>
      </c>
      <c r="H712" s="44">
        <v>1347</v>
      </c>
      <c r="I712" s="44">
        <f>H712</f>
        <v>1347</v>
      </c>
      <c r="J712" s="41"/>
    </row>
    <row r="713" customHeight="1" spans="2:10">
      <c r="B713" s="42" t="s">
        <v>1089</v>
      </c>
      <c r="C713" s="56" t="s">
        <v>407</v>
      </c>
      <c r="D713" s="43" t="s">
        <v>85</v>
      </c>
      <c r="E713" s="43" t="s">
        <v>772</v>
      </c>
      <c r="F713" s="36">
        <v>10</v>
      </c>
      <c r="G713" s="44">
        <f t="shared" si="25"/>
        <v>18.8034188034188</v>
      </c>
      <c r="H713" s="44">
        <v>22</v>
      </c>
      <c r="I713" s="44">
        <f>SUM(H713:H714)</f>
        <v>466</v>
      </c>
      <c r="J713" s="41"/>
    </row>
    <row r="714" customHeight="1" spans="2:10">
      <c r="B714" s="42" t="s">
        <v>1089</v>
      </c>
      <c r="C714" s="42" t="s">
        <v>1150</v>
      </c>
      <c r="D714" s="43" t="s">
        <v>1122</v>
      </c>
      <c r="E714" s="43" t="s">
        <v>1151</v>
      </c>
      <c r="F714" s="36">
        <v>60</v>
      </c>
      <c r="G714" s="44">
        <f t="shared" si="25"/>
        <v>379.48717948718</v>
      </c>
      <c r="H714" s="44">
        <v>444</v>
      </c>
      <c r="J714" s="41"/>
    </row>
    <row r="715" customHeight="1" spans="2:10">
      <c r="B715" s="42" t="s">
        <v>1089</v>
      </c>
      <c r="C715" s="42" t="s">
        <v>114</v>
      </c>
      <c r="D715" s="43" t="s">
        <v>708</v>
      </c>
      <c r="E715" s="43" t="s">
        <v>31</v>
      </c>
      <c r="F715" s="36">
        <v>20</v>
      </c>
      <c r="G715" s="44">
        <f t="shared" si="25"/>
        <v>25.2991452991453</v>
      </c>
      <c r="H715" s="44">
        <v>29.6</v>
      </c>
      <c r="I715" s="44">
        <f>SUM(H715:H716)</f>
        <v>484.1</v>
      </c>
      <c r="J715" s="41"/>
    </row>
    <row r="716" customHeight="1" spans="2:10">
      <c r="B716" s="42" t="s">
        <v>1089</v>
      </c>
      <c r="C716" s="42" t="s">
        <v>1152</v>
      </c>
      <c r="D716" s="43" t="s">
        <v>75</v>
      </c>
      <c r="E716" s="54" t="s">
        <v>1153</v>
      </c>
      <c r="F716" s="36">
        <v>150</v>
      </c>
      <c r="G716" s="44">
        <f t="shared" si="25"/>
        <v>388.461538461539</v>
      </c>
      <c r="H716" s="44">
        <v>454.5</v>
      </c>
      <c r="J716" s="41"/>
    </row>
    <row r="717" customHeight="1" spans="2:10">
      <c r="B717" s="42" t="s">
        <v>1089</v>
      </c>
      <c r="C717" s="42" t="s">
        <v>114</v>
      </c>
      <c r="D717" s="43" t="s">
        <v>708</v>
      </c>
      <c r="E717" s="43" t="s">
        <v>31</v>
      </c>
      <c r="F717" s="36">
        <v>-20</v>
      </c>
      <c r="G717" s="44">
        <f t="shared" si="25"/>
        <v>-25.2991452991453</v>
      </c>
      <c r="H717" s="44">
        <v>-29.6</v>
      </c>
      <c r="I717" s="44">
        <f>H717</f>
        <v>-29.6</v>
      </c>
      <c r="J717" s="41"/>
    </row>
    <row r="718" customHeight="1" spans="2:10">
      <c r="B718" s="42" t="s">
        <v>1089</v>
      </c>
      <c r="C718" s="42" t="s">
        <v>973</v>
      </c>
      <c r="D718" s="43" t="s">
        <v>12</v>
      </c>
      <c r="E718" s="43" t="s">
        <v>952</v>
      </c>
      <c r="F718" s="36">
        <v>1200</v>
      </c>
      <c r="G718" s="44">
        <f t="shared" si="25"/>
        <v>52410.2564102564</v>
      </c>
      <c r="H718" s="44">
        <v>61320</v>
      </c>
      <c r="I718" s="44">
        <f>SUM(H718:H721)</f>
        <v>62654.6</v>
      </c>
      <c r="J718" s="41"/>
    </row>
    <row r="719" customHeight="1" spans="2:10">
      <c r="B719" s="42" t="s">
        <v>1089</v>
      </c>
      <c r="C719" s="42" t="s">
        <v>1154</v>
      </c>
      <c r="D719" s="43" t="s">
        <v>331</v>
      </c>
      <c r="E719" s="43" t="s">
        <v>1155</v>
      </c>
      <c r="F719" s="36">
        <v>60</v>
      </c>
      <c r="G719" s="44">
        <f t="shared" si="25"/>
        <v>833.846153846154</v>
      </c>
      <c r="H719" s="44">
        <v>975.6</v>
      </c>
      <c r="J719" s="41"/>
    </row>
    <row r="720" customHeight="1" spans="2:10">
      <c r="B720" s="42" t="s">
        <v>1089</v>
      </c>
      <c r="C720" s="42" t="s">
        <v>1156</v>
      </c>
      <c r="D720" s="43" t="s">
        <v>1157</v>
      </c>
      <c r="E720" s="43" t="s">
        <v>90</v>
      </c>
      <c r="F720" s="36">
        <v>40</v>
      </c>
      <c r="G720" s="44">
        <f t="shared" si="25"/>
        <v>29.0598290598291</v>
      </c>
      <c r="H720" s="44">
        <v>34</v>
      </c>
      <c r="J720" s="41"/>
    </row>
    <row r="721" customHeight="1" spans="2:10">
      <c r="B721" s="42" t="s">
        <v>1089</v>
      </c>
      <c r="C721" s="42" t="s">
        <v>1142</v>
      </c>
      <c r="D721" s="43" t="s">
        <v>1143</v>
      </c>
      <c r="E721" s="43" t="s">
        <v>1144</v>
      </c>
      <c r="F721" s="36">
        <v>50</v>
      </c>
      <c r="G721" s="44">
        <f t="shared" si="25"/>
        <v>277.777777777778</v>
      </c>
      <c r="H721" s="44">
        <v>325</v>
      </c>
      <c r="J721" s="41"/>
    </row>
    <row r="722" customHeight="1" spans="2:10">
      <c r="B722" s="42" t="s">
        <v>1089</v>
      </c>
      <c r="C722" s="42" t="s">
        <v>889</v>
      </c>
      <c r="D722" s="43" t="s">
        <v>890</v>
      </c>
      <c r="E722" s="43" t="s">
        <v>891</v>
      </c>
      <c r="F722" s="36">
        <v>100</v>
      </c>
      <c r="G722" s="44">
        <f t="shared" si="25"/>
        <v>8382.05128205128</v>
      </c>
      <c r="H722" s="44">
        <v>9807</v>
      </c>
      <c r="I722" s="44">
        <f t="shared" ref="I722:I724" si="26">H722</f>
        <v>9807</v>
      </c>
      <c r="J722" s="41"/>
    </row>
    <row r="723" customHeight="1" spans="2:10">
      <c r="B723" s="42" t="s">
        <v>1089</v>
      </c>
      <c r="C723" s="42" t="s">
        <v>371</v>
      </c>
      <c r="D723" s="43" t="s">
        <v>372</v>
      </c>
      <c r="E723" s="43" t="s">
        <v>1147</v>
      </c>
      <c r="F723" s="36">
        <v>14</v>
      </c>
      <c r="G723" s="44">
        <f t="shared" si="25"/>
        <v>117.264957264957</v>
      </c>
      <c r="H723" s="44">
        <v>137.2</v>
      </c>
      <c r="I723" s="44">
        <f t="shared" si="26"/>
        <v>137.2</v>
      </c>
      <c r="J723" s="41"/>
    </row>
    <row r="724" customHeight="1" spans="2:10">
      <c r="B724" s="42" t="s">
        <v>1089</v>
      </c>
      <c r="C724" s="56" t="s">
        <v>117</v>
      </c>
      <c r="D724" s="43" t="s">
        <v>118</v>
      </c>
      <c r="E724" s="43" t="s">
        <v>63</v>
      </c>
      <c r="F724" s="36">
        <v>90</v>
      </c>
      <c r="G724" s="44">
        <f t="shared" si="25"/>
        <v>1743.84615384615</v>
      </c>
      <c r="H724" s="44">
        <v>2040.3</v>
      </c>
      <c r="I724" s="44">
        <f t="shared" si="26"/>
        <v>2040.3</v>
      </c>
      <c r="J724" s="41"/>
    </row>
    <row r="725" customHeight="1" spans="2:10">
      <c r="B725" s="42" t="s">
        <v>1089</v>
      </c>
      <c r="C725" s="42" t="s">
        <v>870</v>
      </c>
      <c r="D725" s="43" t="s">
        <v>687</v>
      </c>
      <c r="E725" s="43" t="s">
        <v>1158</v>
      </c>
      <c r="F725" s="36">
        <v>200</v>
      </c>
      <c r="G725" s="44">
        <f t="shared" si="25"/>
        <v>3654.70085470085</v>
      </c>
      <c r="H725" s="44">
        <v>4276</v>
      </c>
      <c r="I725" s="44">
        <f>SUM(H725:H728)</f>
        <v>5056</v>
      </c>
      <c r="J725" s="41"/>
    </row>
    <row r="726" customHeight="1" spans="2:10">
      <c r="B726" s="42" t="s">
        <v>1089</v>
      </c>
      <c r="C726" s="42" t="s">
        <v>1142</v>
      </c>
      <c r="D726" s="43" t="s">
        <v>1143</v>
      </c>
      <c r="E726" s="43" t="s">
        <v>1144</v>
      </c>
      <c r="F726" s="36">
        <v>50</v>
      </c>
      <c r="G726" s="44">
        <f t="shared" si="25"/>
        <v>277.777777777778</v>
      </c>
      <c r="H726" s="44">
        <v>325</v>
      </c>
      <c r="J726" s="41"/>
    </row>
    <row r="727" customHeight="1" spans="2:10">
      <c r="B727" s="42" t="s">
        <v>1089</v>
      </c>
      <c r="C727" s="42" t="s">
        <v>1067</v>
      </c>
      <c r="D727" s="43" t="s">
        <v>1159</v>
      </c>
      <c r="E727" s="43" t="s">
        <v>1069</v>
      </c>
      <c r="F727" s="36">
        <v>10</v>
      </c>
      <c r="G727" s="44">
        <f t="shared" si="25"/>
        <v>378.632478632479</v>
      </c>
      <c r="H727" s="44">
        <v>443</v>
      </c>
      <c r="J727" s="41"/>
    </row>
    <row r="728" customHeight="1" spans="2:10">
      <c r="B728" s="42" t="s">
        <v>1089</v>
      </c>
      <c r="C728" s="42" t="s">
        <v>1160</v>
      </c>
      <c r="D728" s="43" t="s">
        <v>309</v>
      </c>
      <c r="E728" s="43" t="s">
        <v>1161</v>
      </c>
      <c r="F728" s="36">
        <v>10</v>
      </c>
      <c r="G728" s="44">
        <f t="shared" si="25"/>
        <v>10.2564102564103</v>
      </c>
      <c r="H728" s="44">
        <v>12</v>
      </c>
      <c r="J728" s="41"/>
    </row>
    <row r="729" customHeight="1" spans="2:10">
      <c r="B729" s="42" t="s">
        <v>1089</v>
      </c>
      <c r="C729" s="42" t="s">
        <v>1162</v>
      </c>
      <c r="D729" s="43" t="s">
        <v>1163</v>
      </c>
      <c r="E729" s="43" t="s">
        <v>1144</v>
      </c>
      <c r="F729" s="36">
        <v>20</v>
      </c>
      <c r="G729" s="44">
        <f t="shared" si="25"/>
        <v>64.957264957265</v>
      </c>
      <c r="H729" s="44">
        <v>76</v>
      </c>
      <c r="I729" s="44">
        <f>SUM(H729:H732)</f>
        <v>471</v>
      </c>
      <c r="J729" s="41"/>
    </row>
    <row r="730" customHeight="1" spans="2:10">
      <c r="B730" s="42" t="s">
        <v>1089</v>
      </c>
      <c r="C730" s="42" t="s">
        <v>1164</v>
      </c>
      <c r="D730" s="43" t="s">
        <v>1165</v>
      </c>
      <c r="E730" s="43" t="s">
        <v>23</v>
      </c>
      <c r="F730" s="36">
        <v>10</v>
      </c>
      <c r="G730" s="44">
        <f t="shared" si="25"/>
        <v>38.4615384615385</v>
      </c>
      <c r="H730" s="44">
        <v>45</v>
      </c>
      <c r="J730" s="41"/>
    </row>
    <row r="731" customHeight="1" spans="2:10">
      <c r="B731" s="42" t="s">
        <v>1089</v>
      </c>
      <c r="C731" s="42" t="s">
        <v>1166</v>
      </c>
      <c r="D731" s="43" t="s">
        <v>1167</v>
      </c>
      <c r="E731" s="43" t="s">
        <v>1168</v>
      </c>
      <c r="F731" s="36">
        <v>40</v>
      </c>
      <c r="G731" s="44">
        <f t="shared" si="25"/>
        <v>76.9230769230769</v>
      </c>
      <c r="H731" s="44">
        <v>90</v>
      </c>
      <c r="J731" s="41"/>
    </row>
    <row r="732" customHeight="1" spans="2:10">
      <c r="B732" s="42" t="s">
        <v>1089</v>
      </c>
      <c r="C732" s="42" t="s">
        <v>429</v>
      </c>
      <c r="D732" s="43" t="s">
        <v>1169</v>
      </c>
      <c r="E732" s="54" t="s">
        <v>1170</v>
      </c>
      <c r="F732" s="36">
        <v>40</v>
      </c>
      <c r="G732" s="44">
        <f t="shared" si="25"/>
        <v>222.222222222222</v>
      </c>
      <c r="H732" s="44">
        <v>260</v>
      </c>
      <c r="J732" s="41"/>
    </row>
    <row r="733" customHeight="1" spans="2:10">
      <c r="B733" s="42" t="s">
        <v>1089</v>
      </c>
      <c r="C733" s="42" t="s">
        <v>1081</v>
      </c>
      <c r="D733" s="43" t="s">
        <v>990</v>
      </c>
      <c r="E733" s="43" t="s">
        <v>1082</v>
      </c>
      <c r="F733" s="36">
        <v>20</v>
      </c>
      <c r="G733" s="44">
        <f t="shared" si="25"/>
        <v>88.8888888888889</v>
      </c>
      <c r="H733" s="44">
        <v>104</v>
      </c>
      <c r="I733" s="44">
        <f>SUM(H733:H736)</f>
        <v>264</v>
      </c>
      <c r="J733" s="41"/>
    </row>
    <row r="734" customHeight="1" spans="2:10">
      <c r="B734" s="42" t="s">
        <v>1089</v>
      </c>
      <c r="C734" s="42" t="s">
        <v>1171</v>
      </c>
      <c r="D734" s="43" t="s">
        <v>1172</v>
      </c>
      <c r="E734" s="43" t="s">
        <v>1173</v>
      </c>
      <c r="F734" s="36">
        <v>10</v>
      </c>
      <c r="G734" s="44">
        <f t="shared" si="25"/>
        <v>49.5726495726496</v>
      </c>
      <c r="H734" s="44">
        <v>58</v>
      </c>
      <c r="J734" s="41"/>
    </row>
    <row r="735" customHeight="1" spans="2:10">
      <c r="B735" s="42" t="s">
        <v>1089</v>
      </c>
      <c r="C735" s="42" t="s">
        <v>1174</v>
      </c>
      <c r="D735" s="43" t="s">
        <v>1175</v>
      </c>
      <c r="E735" s="43" t="s">
        <v>1176</v>
      </c>
      <c r="F735" s="36">
        <v>10</v>
      </c>
      <c r="G735" s="44">
        <f t="shared" si="25"/>
        <v>35.8974358974359</v>
      </c>
      <c r="H735" s="44">
        <v>42</v>
      </c>
      <c r="J735" s="41"/>
    </row>
    <row r="736" customHeight="1" spans="2:10">
      <c r="B736" s="42" t="s">
        <v>1089</v>
      </c>
      <c r="C736" s="42" t="s">
        <v>1145</v>
      </c>
      <c r="D736" s="43" t="s">
        <v>1146</v>
      </c>
      <c r="E736" s="43" t="s">
        <v>544</v>
      </c>
      <c r="F736" s="36">
        <v>10</v>
      </c>
      <c r="G736" s="44">
        <f t="shared" si="25"/>
        <v>51.2820512820513</v>
      </c>
      <c r="H736" s="44">
        <v>60</v>
      </c>
      <c r="J736" s="41"/>
    </row>
    <row r="737" customHeight="1" spans="2:10">
      <c r="B737" s="42" t="s">
        <v>1089</v>
      </c>
      <c r="C737" s="42" t="s">
        <v>381</v>
      </c>
      <c r="D737" s="43" t="s">
        <v>1127</v>
      </c>
      <c r="E737" s="43" t="s">
        <v>198</v>
      </c>
      <c r="F737" s="36">
        <v>60</v>
      </c>
      <c r="G737" s="44">
        <f t="shared" si="25"/>
        <v>298.974358974359</v>
      </c>
      <c r="H737" s="44">
        <v>349.8</v>
      </c>
      <c r="I737" s="44">
        <f>SUM(H737:H740)</f>
        <v>1330</v>
      </c>
      <c r="J737" s="41"/>
    </row>
    <row r="738" customHeight="1" spans="2:10">
      <c r="B738" s="42" t="s">
        <v>1089</v>
      </c>
      <c r="C738" s="42" t="s">
        <v>1177</v>
      </c>
      <c r="D738" s="43" t="s">
        <v>940</v>
      </c>
      <c r="E738" s="43" t="s">
        <v>1178</v>
      </c>
      <c r="F738" s="36">
        <v>20</v>
      </c>
      <c r="G738" s="44">
        <f t="shared" si="25"/>
        <v>303.589743589744</v>
      </c>
      <c r="H738" s="44">
        <v>355.2</v>
      </c>
      <c r="J738" s="41"/>
    </row>
    <row r="739" customHeight="1" spans="2:10">
      <c r="B739" s="42" t="s">
        <v>1089</v>
      </c>
      <c r="C739" s="42" t="s">
        <v>1179</v>
      </c>
      <c r="D739" s="43" t="s">
        <v>1180</v>
      </c>
      <c r="E739" s="43" t="s">
        <v>1082</v>
      </c>
      <c r="F739" s="36">
        <v>10</v>
      </c>
      <c r="G739" s="44">
        <f t="shared" si="25"/>
        <v>273.504273504273</v>
      </c>
      <c r="H739" s="44">
        <v>320</v>
      </c>
      <c r="J739" s="41"/>
    </row>
    <row r="740" customHeight="1" spans="2:10">
      <c r="B740" s="42" t="s">
        <v>1089</v>
      </c>
      <c r="C740" s="42" t="s">
        <v>149</v>
      </c>
      <c r="D740" s="43" t="s">
        <v>123</v>
      </c>
      <c r="E740" s="54" t="s">
        <v>1181</v>
      </c>
      <c r="F740" s="36">
        <v>100</v>
      </c>
      <c r="G740" s="44">
        <f t="shared" si="25"/>
        <v>260.683760683761</v>
      </c>
      <c r="H740" s="44">
        <v>305</v>
      </c>
      <c r="J740" s="41"/>
    </row>
    <row r="741" customHeight="1" spans="2:10">
      <c r="B741" s="42" t="s">
        <v>1089</v>
      </c>
      <c r="C741" s="42" t="s">
        <v>1156</v>
      </c>
      <c r="D741" s="43" t="s">
        <v>1157</v>
      </c>
      <c r="E741" s="43" t="s">
        <v>90</v>
      </c>
      <c r="F741" s="36">
        <v>40</v>
      </c>
      <c r="G741" s="44">
        <f t="shared" si="25"/>
        <v>29.0598290598291</v>
      </c>
      <c r="H741" s="44">
        <v>34</v>
      </c>
      <c r="I741" s="44">
        <f>SUM(H741:H744)</f>
        <v>476</v>
      </c>
      <c r="J741" s="41"/>
    </row>
    <row r="742" customHeight="1" spans="2:10">
      <c r="B742" s="42" t="s">
        <v>1089</v>
      </c>
      <c r="C742" s="42" t="s">
        <v>1182</v>
      </c>
      <c r="D742" s="43" t="s">
        <v>1183</v>
      </c>
      <c r="E742" s="43" t="s">
        <v>1184</v>
      </c>
      <c r="F742" s="36">
        <v>10</v>
      </c>
      <c r="G742" s="44">
        <f t="shared" si="25"/>
        <v>170.940170940171</v>
      </c>
      <c r="H742" s="44">
        <v>200</v>
      </c>
      <c r="J742" s="41"/>
    </row>
    <row r="743" customHeight="1" spans="2:10">
      <c r="B743" s="42" t="s">
        <v>1089</v>
      </c>
      <c r="C743" s="42" t="s">
        <v>1185</v>
      </c>
      <c r="D743" s="43" t="s">
        <v>1186</v>
      </c>
      <c r="E743" s="43" t="s">
        <v>1144</v>
      </c>
      <c r="F743" s="36">
        <v>10</v>
      </c>
      <c r="G743" s="44">
        <f t="shared" si="25"/>
        <v>8.54700854700855</v>
      </c>
      <c r="H743" s="44">
        <v>10</v>
      </c>
      <c r="J743" s="41"/>
    </row>
    <row r="744" customHeight="1" spans="2:10">
      <c r="B744" s="42" t="s">
        <v>1089</v>
      </c>
      <c r="C744" s="42" t="s">
        <v>1171</v>
      </c>
      <c r="D744" s="43" t="s">
        <v>1172</v>
      </c>
      <c r="E744" s="43" t="s">
        <v>1173</v>
      </c>
      <c r="F744" s="36">
        <v>40</v>
      </c>
      <c r="G744" s="44">
        <f t="shared" si="25"/>
        <v>198.290598290598</v>
      </c>
      <c r="H744" s="44">
        <v>232</v>
      </c>
      <c r="J744" s="41"/>
    </row>
    <row r="745" customHeight="1" spans="2:10">
      <c r="B745" s="42" t="s">
        <v>1089</v>
      </c>
      <c r="C745" s="42" t="s">
        <v>945</v>
      </c>
      <c r="D745" s="43" t="s">
        <v>1187</v>
      </c>
      <c r="E745" s="43" t="s">
        <v>947</v>
      </c>
      <c r="F745" s="36">
        <v>60</v>
      </c>
      <c r="G745" s="44">
        <f t="shared" si="25"/>
        <v>321.025641025641</v>
      </c>
      <c r="H745" s="44">
        <v>375.6</v>
      </c>
      <c r="I745" s="44">
        <f>SUM(H745:H747)</f>
        <v>5636.1</v>
      </c>
      <c r="J745" s="41"/>
    </row>
    <row r="746" customHeight="1" spans="2:10">
      <c r="B746" s="42" t="s">
        <v>1089</v>
      </c>
      <c r="C746" s="42" t="s">
        <v>1188</v>
      </c>
      <c r="D746" s="43" t="s">
        <v>940</v>
      </c>
      <c r="E746" s="43" t="s">
        <v>1129</v>
      </c>
      <c r="F746" s="36">
        <v>300</v>
      </c>
      <c r="G746" s="44">
        <f t="shared" si="25"/>
        <v>1589.74358974359</v>
      </c>
      <c r="H746" s="44">
        <v>1860</v>
      </c>
      <c r="J746" s="41"/>
    </row>
    <row r="747" customHeight="1" spans="2:10">
      <c r="B747" s="42" t="s">
        <v>1089</v>
      </c>
      <c r="C747" s="42" t="s">
        <v>117</v>
      </c>
      <c r="D747" s="43" t="s">
        <v>118</v>
      </c>
      <c r="E747" s="43" t="s">
        <v>63</v>
      </c>
      <c r="F747" s="36">
        <v>150</v>
      </c>
      <c r="G747" s="44">
        <f t="shared" si="25"/>
        <v>2906.41025641026</v>
      </c>
      <c r="H747" s="44">
        <v>3400.5</v>
      </c>
      <c r="J747" s="41"/>
    </row>
    <row r="748" customHeight="1" spans="2:10">
      <c r="B748" s="42" t="s">
        <v>1089</v>
      </c>
      <c r="C748" s="42" t="s">
        <v>1135</v>
      </c>
      <c r="D748" s="43" t="s">
        <v>1136</v>
      </c>
      <c r="E748" s="43" t="s">
        <v>1123</v>
      </c>
      <c r="F748" s="36">
        <v>10</v>
      </c>
      <c r="G748" s="44">
        <f t="shared" si="25"/>
        <v>55.5555555555556</v>
      </c>
      <c r="H748" s="44">
        <v>65</v>
      </c>
      <c r="I748" s="44">
        <f>SUM(H748:H751)</f>
        <v>566.2</v>
      </c>
      <c r="J748" s="41"/>
    </row>
    <row r="749" customHeight="1" spans="2:10">
      <c r="B749" s="42" t="s">
        <v>1089</v>
      </c>
      <c r="C749" s="42" t="s">
        <v>1055</v>
      </c>
      <c r="D749" s="43" t="s">
        <v>1056</v>
      </c>
      <c r="E749" s="43" t="s">
        <v>1189</v>
      </c>
      <c r="F749" s="36">
        <v>20</v>
      </c>
      <c r="G749" s="44">
        <f t="shared" si="25"/>
        <v>38.6324786324786</v>
      </c>
      <c r="H749" s="44">
        <v>45.2</v>
      </c>
      <c r="J749" s="41"/>
    </row>
    <row r="750" customHeight="1" spans="2:10">
      <c r="B750" s="42" t="s">
        <v>1089</v>
      </c>
      <c r="C750" s="42" t="s">
        <v>437</v>
      </c>
      <c r="D750" s="43" t="s">
        <v>1190</v>
      </c>
      <c r="E750" s="43" t="s">
        <v>1144</v>
      </c>
      <c r="F750" s="36">
        <v>60</v>
      </c>
      <c r="G750" s="44">
        <f>H750/1.17</f>
        <v>158.974358974359</v>
      </c>
      <c r="H750" s="44">
        <v>186</v>
      </c>
      <c r="J750" s="41"/>
    </row>
    <row r="751" customHeight="1" spans="2:10">
      <c r="B751" s="42" t="s">
        <v>1089</v>
      </c>
      <c r="C751" s="42" t="s">
        <v>1191</v>
      </c>
      <c r="D751" s="43" t="s">
        <v>1192</v>
      </c>
      <c r="E751" s="43" t="s">
        <v>1193</v>
      </c>
      <c r="F751" s="36">
        <v>20</v>
      </c>
      <c r="G751" s="44">
        <f>H751/1.17</f>
        <v>230.769230769231</v>
      </c>
      <c r="H751" s="44">
        <v>270</v>
      </c>
      <c r="J751" s="41"/>
    </row>
    <row r="752" customHeight="1" spans="2:10">
      <c r="B752" s="42" t="s">
        <v>1089</v>
      </c>
      <c r="C752" s="42" t="s">
        <v>1194</v>
      </c>
      <c r="D752" s="43" t="s">
        <v>1195</v>
      </c>
      <c r="E752" s="54" t="s">
        <v>1196</v>
      </c>
      <c r="F752" s="36">
        <v>1</v>
      </c>
      <c r="G752" s="44">
        <v>10940.17094</v>
      </c>
      <c r="H752" s="44">
        <f>G752*1.17</f>
        <v>12799.9999998</v>
      </c>
      <c r="I752" s="44">
        <f t="shared" ref="I752:I755" si="27">H752</f>
        <v>12799.9999998</v>
      </c>
      <c r="J752" s="41"/>
    </row>
    <row r="753" customHeight="1" spans="2:10">
      <c r="B753" s="42" t="s">
        <v>1197</v>
      </c>
      <c r="C753" s="42" t="s">
        <v>1198</v>
      </c>
      <c r="D753" s="43" t="s">
        <v>932</v>
      </c>
      <c r="E753" s="43" t="s">
        <v>1199</v>
      </c>
      <c r="F753" s="36">
        <v>10</v>
      </c>
      <c r="G753" s="44">
        <f t="shared" ref="G753:G771" si="28">H753/1.17</f>
        <v>215.811965811966</v>
      </c>
      <c r="H753" s="44">
        <v>252.5</v>
      </c>
      <c r="I753" s="44">
        <f t="shared" si="27"/>
        <v>252.5</v>
      </c>
      <c r="J753" s="44">
        <f>SUM(I753:I853)</f>
        <v>375512.6</v>
      </c>
    </row>
    <row r="754" customHeight="1" spans="2:9">
      <c r="B754" s="42" t="s">
        <v>1197</v>
      </c>
      <c r="C754" s="42" t="s">
        <v>1198</v>
      </c>
      <c r="D754" s="43" t="s">
        <v>1200</v>
      </c>
      <c r="E754" s="43" t="s">
        <v>1199</v>
      </c>
      <c r="F754" s="36">
        <v>10</v>
      </c>
      <c r="G754" s="44">
        <f t="shared" si="28"/>
        <v>0.94017094017094</v>
      </c>
      <c r="H754" s="44">
        <v>1.1</v>
      </c>
      <c r="I754" s="44">
        <f t="shared" si="27"/>
        <v>1.1</v>
      </c>
    </row>
    <row r="755" customHeight="1" spans="2:9">
      <c r="B755" s="42" t="s">
        <v>1197</v>
      </c>
      <c r="C755" s="42" t="s">
        <v>1201</v>
      </c>
      <c r="D755" s="43" t="s">
        <v>1202</v>
      </c>
      <c r="E755" s="43" t="s">
        <v>1203</v>
      </c>
      <c r="F755" s="36">
        <v>16</v>
      </c>
      <c r="G755" s="44">
        <f t="shared" si="28"/>
        <v>37606.8376068376</v>
      </c>
      <c r="H755" s="44">
        <v>44000</v>
      </c>
      <c r="I755" s="44">
        <f t="shared" si="27"/>
        <v>44000</v>
      </c>
    </row>
    <row r="756" customHeight="1" spans="2:9">
      <c r="B756" s="42" t="s">
        <v>1197</v>
      </c>
      <c r="C756" s="42" t="s">
        <v>1204</v>
      </c>
      <c r="D756" s="43" t="s">
        <v>1205</v>
      </c>
      <c r="E756" s="43" t="s">
        <v>1027</v>
      </c>
      <c r="F756" s="36">
        <v>2000</v>
      </c>
      <c r="G756" s="44">
        <f t="shared" si="28"/>
        <v>1846.15384615385</v>
      </c>
      <c r="H756" s="44">
        <v>2160</v>
      </c>
      <c r="I756" s="44">
        <f>SUM(H756:H758)</f>
        <v>8263.2</v>
      </c>
    </row>
    <row r="757" customHeight="1" spans="2:8">
      <c r="B757" s="42" t="s">
        <v>1197</v>
      </c>
      <c r="C757" s="42" t="s">
        <v>1206</v>
      </c>
      <c r="D757" s="43" t="s">
        <v>1207</v>
      </c>
      <c r="E757" s="43" t="s">
        <v>1208</v>
      </c>
      <c r="F757" s="36">
        <v>6</v>
      </c>
      <c r="G757" s="44">
        <f t="shared" si="28"/>
        <v>344.615384615385</v>
      </c>
      <c r="H757" s="44">
        <v>403.2</v>
      </c>
    </row>
    <row r="758" customHeight="1" spans="2:8">
      <c r="B758" s="42" t="s">
        <v>1197</v>
      </c>
      <c r="C758" s="42" t="s">
        <v>1209</v>
      </c>
      <c r="D758" s="43">
        <v>915</v>
      </c>
      <c r="E758" s="43" t="s">
        <v>1210</v>
      </c>
      <c r="F758" s="36">
        <v>6000</v>
      </c>
      <c r="G758" s="44">
        <f t="shared" si="28"/>
        <v>4871.79487179487</v>
      </c>
      <c r="H758" s="44">
        <f>4750+950</f>
        <v>5700</v>
      </c>
    </row>
    <row r="759" customHeight="1" spans="2:9">
      <c r="B759" s="42" t="s">
        <v>1197</v>
      </c>
      <c r="C759" s="42" t="s">
        <v>1211</v>
      </c>
      <c r="D759" s="43" t="s">
        <v>1212</v>
      </c>
      <c r="E759" s="43" t="s">
        <v>1213</v>
      </c>
      <c r="F759" s="36">
        <v>10000</v>
      </c>
      <c r="G759" s="44">
        <f t="shared" si="28"/>
        <v>1367.52136752137</v>
      </c>
      <c r="H759" s="44">
        <v>1600</v>
      </c>
      <c r="I759" s="44">
        <f t="shared" ref="I759:I763" si="29">SUM(H759:H760)</f>
        <v>3475</v>
      </c>
    </row>
    <row r="760" customHeight="1" spans="2:8">
      <c r="B760" s="42" t="s">
        <v>1197</v>
      </c>
      <c r="C760" s="42" t="s">
        <v>1214</v>
      </c>
      <c r="D760" s="43" t="s">
        <v>1029</v>
      </c>
      <c r="E760" s="43" t="s">
        <v>1215</v>
      </c>
      <c r="F760" s="36">
        <v>12500</v>
      </c>
      <c r="G760" s="44">
        <f t="shared" si="28"/>
        <v>1602.5641025641</v>
      </c>
      <c r="H760" s="44">
        <v>1875</v>
      </c>
    </row>
    <row r="761" customHeight="1" spans="2:9">
      <c r="B761" s="42" t="s">
        <v>1197</v>
      </c>
      <c r="C761" s="42" t="s">
        <v>1216</v>
      </c>
      <c r="D761" s="43" t="s">
        <v>1217</v>
      </c>
      <c r="E761" s="43" t="s">
        <v>1218</v>
      </c>
      <c r="F761" s="36">
        <v>400</v>
      </c>
      <c r="G761" s="44">
        <f t="shared" si="28"/>
        <v>1025.64102564103</v>
      </c>
      <c r="H761" s="44">
        <v>1200</v>
      </c>
      <c r="I761" s="44">
        <f t="shared" si="29"/>
        <v>10596</v>
      </c>
    </row>
    <row r="762" customHeight="1" spans="2:8">
      <c r="B762" s="42" t="s">
        <v>1197</v>
      </c>
      <c r="C762" s="42" t="s">
        <v>1219</v>
      </c>
      <c r="D762" s="43" t="s">
        <v>77</v>
      </c>
      <c r="E762" s="43" t="s">
        <v>1220</v>
      </c>
      <c r="F762" s="36">
        <v>324</v>
      </c>
      <c r="G762" s="44">
        <f t="shared" si="28"/>
        <v>8030.76923076923</v>
      </c>
      <c r="H762" s="44">
        <f>8700+696</f>
        <v>9396</v>
      </c>
    </row>
    <row r="763" customHeight="1" spans="2:9">
      <c r="B763" s="42" t="s">
        <v>1197</v>
      </c>
      <c r="C763" s="42" t="s">
        <v>1221</v>
      </c>
      <c r="D763" s="43" t="s">
        <v>1222</v>
      </c>
      <c r="E763" s="43" t="s">
        <v>1223</v>
      </c>
      <c r="F763" s="36">
        <v>1350</v>
      </c>
      <c r="G763" s="44">
        <f t="shared" si="28"/>
        <v>750</v>
      </c>
      <c r="H763" s="44">
        <v>877.5</v>
      </c>
      <c r="I763" s="44">
        <f t="shared" si="29"/>
        <v>1513.5</v>
      </c>
    </row>
    <row r="764" customHeight="1" spans="2:8">
      <c r="B764" s="42" t="s">
        <v>1197</v>
      </c>
      <c r="C764" s="42" t="s">
        <v>1224</v>
      </c>
      <c r="D764" s="43" t="s">
        <v>1225</v>
      </c>
      <c r="E764" s="43" t="s">
        <v>1223</v>
      </c>
      <c r="F764" s="36">
        <v>1200</v>
      </c>
      <c r="G764" s="44">
        <f t="shared" si="28"/>
        <v>543.589743589744</v>
      </c>
      <c r="H764" s="44">
        <v>636</v>
      </c>
    </row>
    <row r="765" customHeight="1" spans="2:9">
      <c r="B765" s="42" t="s">
        <v>1197</v>
      </c>
      <c r="C765" s="42" t="s">
        <v>1226</v>
      </c>
      <c r="D765" s="43" t="s">
        <v>77</v>
      </c>
      <c r="E765" s="43" t="s">
        <v>1227</v>
      </c>
      <c r="F765" s="36">
        <v>25</v>
      </c>
      <c r="G765" s="44">
        <f t="shared" si="28"/>
        <v>245.726495726496</v>
      </c>
      <c r="H765" s="44">
        <v>287.5</v>
      </c>
      <c r="I765" s="44">
        <f t="shared" ref="I765:I768" si="30">H765</f>
        <v>287.5</v>
      </c>
    </row>
    <row r="766" customHeight="1" spans="2:9">
      <c r="B766" s="42" t="s">
        <v>1197</v>
      </c>
      <c r="C766" s="42" t="s">
        <v>1216</v>
      </c>
      <c r="D766" s="43" t="s">
        <v>1217</v>
      </c>
      <c r="E766" s="43" t="s">
        <v>1218</v>
      </c>
      <c r="F766" s="36">
        <v>560</v>
      </c>
      <c r="G766" s="44">
        <f t="shared" si="28"/>
        <v>1435.89743589744</v>
      </c>
      <c r="H766" s="44">
        <v>1680</v>
      </c>
      <c r="I766" s="44">
        <f t="shared" si="30"/>
        <v>1680</v>
      </c>
    </row>
    <row r="767" customHeight="1" spans="2:9">
      <c r="B767" s="42" t="s">
        <v>1197</v>
      </c>
      <c r="C767" s="42" t="s">
        <v>1228</v>
      </c>
      <c r="D767" s="43" t="s">
        <v>77</v>
      </c>
      <c r="E767" s="43" t="s">
        <v>1229</v>
      </c>
      <c r="F767" s="36">
        <v>40</v>
      </c>
      <c r="G767" s="44">
        <f t="shared" si="28"/>
        <v>85.4700854700855</v>
      </c>
      <c r="H767" s="44">
        <v>100</v>
      </c>
      <c r="I767" s="44">
        <f t="shared" si="30"/>
        <v>100</v>
      </c>
    </row>
    <row r="768" customHeight="1" spans="2:9">
      <c r="B768" s="42" t="s">
        <v>1197</v>
      </c>
      <c r="C768" s="42" t="s">
        <v>1228</v>
      </c>
      <c r="D768" s="43" t="s">
        <v>77</v>
      </c>
      <c r="E768" s="43" t="s">
        <v>1229</v>
      </c>
      <c r="F768" s="36">
        <v>40</v>
      </c>
      <c r="G768" s="44">
        <f t="shared" si="28"/>
        <v>324.786324786325</v>
      </c>
      <c r="H768" s="44">
        <v>380</v>
      </c>
      <c r="I768" s="44">
        <f t="shared" si="30"/>
        <v>380</v>
      </c>
    </row>
    <row r="769" customHeight="1" spans="2:9">
      <c r="B769" s="42" t="s">
        <v>1197</v>
      </c>
      <c r="C769" s="42" t="s">
        <v>1230</v>
      </c>
      <c r="D769" s="43" t="s">
        <v>1231</v>
      </c>
      <c r="E769" s="43" t="s">
        <v>1115</v>
      </c>
      <c r="F769" s="36">
        <v>24</v>
      </c>
      <c r="G769" s="44">
        <f t="shared" si="28"/>
        <v>112.820512820513</v>
      </c>
      <c r="H769" s="44">
        <v>132</v>
      </c>
      <c r="I769" s="44">
        <f>SUM(H769:H771)</f>
        <v>612</v>
      </c>
    </row>
    <row r="770" customHeight="1" spans="2:8">
      <c r="B770" s="42" t="s">
        <v>1197</v>
      </c>
      <c r="C770" s="42" t="s">
        <v>1230</v>
      </c>
      <c r="D770" s="43" t="s">
        <v>1232</v>
      </c>
      <c r="E770" s="43" t="s">
        <v>1115</v>
      </c>
      <c r="F770" s="36">
        <v>72</v>
      </c>
      <c r="G770" s="44">
        <f t="shared" si="28"/>
        <v>307.692307692308</v>
      </c>
      <c r="H770" s="44">
        <v>360</v>
      </c>
    </row>
    <row r="771" customHeight="1" spans="2:8">
      <c r="B771" s="42" t="s">
        <v>1197</v>
      </c>
      <c r="C771" s="42" t="s">
        <v>1230</v>
      </c>
      <c r="D771" s="43" t="s">
        <v>1233</v>
      </c>
      <c r="E771" s="43" t="s">
        <v>1115</v>
      </c>
      <c r="F771" s="36">
        <v>24</v>
      </c>
      <c r="G771" s="44">
        <f t="shared" si="28"/>
        <v>102.564102564103</v>
      </c>
      <c r="H771" s="44">
        <v>120</v>
      </c>
    </row>
    <row r="772" customHeight="1" spans="2:9">
      <c r="B772" s="42" t="s">
        <v>1197</v>
      </c>
      <c r="C772" s="42" t="s">
        <v>1234</v>
      </c>
      <c r="D772" s="43" t="s">
        <v>1235</v>
      </c>
      <c r="E772" s="43" t="s">
        <v>1236</v>
      </c>
      <c r="F772" s="36">
        <v>600</v>
      </c>
      <c r="G772" s="44">
        <f t="shared" ref="G772:G779" si="31">H772/1.17</f>
        <v>410.25641025641</v>
      </c>
      <c r="H772" s="44">
        <v>480</v>
      </c>
      <c r="I772" s="44">
        <f>SUM(H772:H773)</f>
        <v>2040</v>
      </c>
    </row>
    <row r="773" customHeight="1" spans="2:8">
      <c r="B773" s="42" t="s">
        <v>1197</v>
      </c>
      <c r="C773" s="42" t="s">
        <v>1237</v>
      </c>
      <c r="D773" s="43" t="s">
        <v>1238</v>
      </c>
      <c r="E773" s="43" t="s">
        <v>1223</v>
      </c>
      <c r="F773" s="36">
        <v>2400</v>
      </c>
      <c r="G773" s="44">
        <f t="shared" si="31"/>
        <v>1333.33333333333</v>
      </c>
      <c r="H773" s="44">
        <v>1560</v>
      </c>
    </row>
    <row r="774" customHeight="1" spans="2:9">
      <c r="B774" s="42" t="s">
        <v>1197</v>
      </c>
      <c r="C774" s="42" t="s">
        <v>1201</v>
      </c>
      <c r="D774" s="43" t="s">
        <v>1202</v>
      </c>
      <c r="E774" s="43" t="s">
        <v>1203</v>
      </c>
      <c r="F774" s="36">
        <v>16</v>
      </c>
      <c r="G774" s="44">
        <f t="shared" si="31"/>
        <v>37606.8376068376</v>
      </c>
      <c r="H774" s="44">
        <v>44000</v>
      </c>
      <c r="I774" s="44">
        <f>SUM(H774:H775)</f>
        <v>50080</v>
      </c>
    </row>
    <row r="775" customHeight="1" spans="2:8">
      <c r="B775" s="42" t="s">
        <v>1197</v>
      </c>
      <c r="C775" s="42" t="s">
        <v>1239</v>
      </c>
      <c r="D775" s="43" t="s">
        <v>1240</v>
      </c>
      <c r="E775" s="43" t="s">
        <v>1203</v>
      </c>
      <c r="F775" s="36">
        <v>5</v>
      </c>
      <c r="G775" s="44">
        <f t="shared" si="31"/>
        <v>5196.5811965812</v>
      </c>
      <c r="H775" s="44">
        <v>6080</v>
      </c>
    </row>
    <row r="776" customHeight="1" spans="2:9">
      <c r="B776" s="42" t="s">
        <v>1197</v>
      </c>
      <c r="C776" s="42" t="s">
        <v>1241</v>
      </c>
      <c r="D776" s="43" t="s">
        <v>1242</v>
      </c>
      <c r="E776" s="43" t="s">
        <v>1033</v>
      </c>
      <c r="F776" s="36">
        <v>800</v>
      </c>
      <c r="G776" s="44">
        <f t="shared" si="31"/>
        <v>1839.31623931624</v>
      </c>
      <c r="H776" s="44">
        <v>2152</v>
      </c>
      <c r="I776" s="44">
        <f>SUM(H776:H779)</f>
        <v>4840</v>
      </c>
    </row>
    <row r="777" customHeight="1" spans="2:8">
      <c r="B777" s="42" t="s">
        <v>1197</v>
      </c>
      <c r="C777" s="42" t="s">
        <v>1206</v>
      </c>
      <c r="D777" s="43" t="s">
        <v>1243</v>
      </c>
      <c r="E777" s="43" t="s">
        <v>1208</v>
      </c>
      <c r="F777" s="36">
        <v>10</v>
      </c>
      <c r="G777" s="44">
        <f t="shared" si="31"/>
        <v>574.358974358974</v>
      </c>
      <c r="H777" s="44">
        <v>672</v>
      </c>
    </row>
    <row r="778" customHeight="1" spans="2:8">
      <c r="B778" s="42" t="s">
        <v>1197</v>
      </c>
      <c r="C778" s="42" t="s">
        <v>1206</v>
      </c>
      <c r="D778" s="43" t="s">
        <v>1207</v>
      </c>
      <c r="E778" s="43" t="s">
        <v>1208</v>
      </c>
      <c r="F778" s="36">
        <v>10</v>
      </c>
      <c r="G778" s="44">
        <f t="shared" si="31"/>
        <v>574.358974358974</v>
      </c>
      <c r="H778" s="44">
        <v>672</v>
      </c>
    </row>
    <row r="779" customHeight="1" spans="2:8">
      <c r="B779" s="42" t="s">
        <v>1197</v>
      </c>
      <c r="C779" s="42" t="s">
        <v>1206</v>
      </c>
      <c r="D779" s="43" t="s">
        <v>1244</v>
      </c>
      <c r="E779" s="43" t="s">
        <v>1208</v>
      </c>
      <c r="F779" s="36">
        <v>20</v>
      </c>
      <c r="G779" s="44">
        <f t="shared" si="31"/>
        <v>1148.71794871795</v>
      </c>
      <c r="H779" s="44">
        <v>1344</v>
      </c>
    </row>
    <row r="780" customHeight="1" spans="2:9">
      <c r="B780" s="42" t="s">
        <v>1197</v>
      </c>
      <c r="C780" s="42" t="s">
        <v>1245</v>
      </c>
      <c r="D780" s="43" t="s">
        <v>1246</v>
      </c>
      <c r="E780" s="43" t="s">
        <v>1035</v>
      </c>
      <c r="F780" s="36">
        <v>10</v>
      </c>
      <c r="G780" s="44">
        <f t="shared" ref="G780:G786" si="32">H780/1.17</f>
        <v>59.8290598290598</v>
      </c>
      <c r="H780" s="44">
        <v>70</v>
      </c>
      <c r="I780" s="44">
        <f>SUM(H780:H782)</f>
        <v>1710</v>
      </c>
    </row>
    <row r="781" customHeight="1" spans="2:8">
      <c r="B781" s="42" t="s">
        <v>1197</v>
      </c>
      <c r="C781" s="42" t="s">
        <v>1247</v>
      </c>
      <c r="D781" s="43" t="s">
        <v>1248</v>
      </c>
      <c r="E781" s="43" t="s">
        <v>1249</v>
      </c>
      <c r="F781" s="36">
        <v>200</v>
      </c>
      <c r="G781" s="44">
        <f t="shared" si="32"/>
        <v>1196.5811965812</v>
      </c>
      <c r="H781" s="44">
        <v>1400</v>
      </c>
    </row>
    <row r="782" customHeight="1" spans="2:8">
      <c r="B782" s="42" t="s">
        <v>1197</v>
      </c>
      <c r="C782" s="42" t="s">
        <v>1250</v>
      </c>
      <c r="D782" s="43" t="s">
        <v>1251</v>
      </c>
      <c r="E782" s="43" t="s">
        <v>1115</v>
      </c>
      <c r="F782" s="36">
        <v>24</v>
      </c>
      <c r="G782" s="44">
        <f t="shared" si="32"/>
        <v>205.128205128205</v>
      </c>
      <c r="H782" s="44">
        <v>240</v>
      </c>
    </row>
    <row r="783" customHeight="1" spans="2:9">
      <c r="B783" s="42" t="s">
        <v>1197</v>
      </c>
      <c r="C783" s="42" t="s">
        <v>1250</v>
      </c>
      <c r="D783" s="43" t="s">
        <v>1252</v>
      </c>
      <c r="E783" s="43" t="s">
        <v>1115</v>
      </c>
      <c r="F783" s="36">
        <v>24</v>
      </c>
      <c r="G783" s="44">
        <f t="shared" si="32"/>
        <v>205.128205128205</v>
      </c>
      <c r="H783" s="44">
        <v>240</v>
      </c>
      <c r="I783" s="44">
        <f>SUM(H783:H785)</f>
        <v>3150</v>
      </c>
    </row>
    <row r="784" customHeight="1" spans="2:8">
      <c r="B784" s="42" t="s">
        <v>1197</v>
      </c>
      <c r="C784" s="42" t="s">
        <v>1253</v>
      </c>
      <c r="D784" s="43" t="s">
        <v>1254</v>
      </c>
      <c r="E784" s="43" t="s">
        <v>1255</v>
      </c>
      <c r="F784" s="36">
        <v>300</v>
      </c>
      <c r="G784" s="44">
        <f t="shared" si="32"/>
        <v>1076.92307692308</v>
      </c>
      <c r="H784" s="44">
        <v>1260</v>
      </c>
    </row>
    <row r="785" customHeight="1" spans="2:8">
      <c r="B785" s="42" t="s">
        <v>1197</v>
      </c>
      <c r="C785" s="42" t="s">
        <v>1256</v>
      </c>
      <c r="E785" s="43" t="s">
        <v>1257</v>
      </c>
      <c r="F785" s="36">
        <v>300</v>
      </c>
      <c r="G785" s="44">
        <f t="shared" si="32"/>
        <v>1410.25641025641</v>
      </c>
      <c r="H785" s="44">
        <v>1650</v>
      </c>
    </row>
    <row r="786" customHeight="1" spans="2:9">
      <c r="B786" s="42" t="s">
        <v>1197</v>
      </c>
      <c r="C786" s="42" t="s">
        <v>1258</v>
      </c>
      <c r="D786" s="43" t="s">
        <v>1259</v>
      </c>
      <c r="E786" s="43" t="s">
        <v>1260</v>
      </c>
      <c r="F786" s="36">
        <v>20</v>
      </c>
      <c r="G786" s="44">
        <f t="shared" si="32"/>
        <v>46153.8461538462</v>
      </c>
      <c r="H786" s="44">
        <v>54000</v>
      </c>
      <c r="I786" s="44">
        <f>H786</f>
        <v>54000</v>
      </c>
    </row>
    <row r="787" customHeight="1" spans="2:9">
      <c r="B787" s="42" t="s">
        <v>1197</v>
      </c>
      <c r="C787" s="42" t="s">
        <v>1216</v>
      </c>
      <c r="D787" s="43" t="s">
        <v>1217</v>
      </c>
      <c r="E787" s="43" t="s">
        <v>1218</v>
      </c>
      <c r="F787" s="36">
        <v>720</v>
      </c>
      <c r="G787" s="44">
        <f t="shared" ref="G787:G793" si="33">H787/1.17</f>
        <v>1846.15384615385</v>
      </c>
      <c r="H787" s="44">
        <v>2160</v>
      </c>
      <c r="I787" s="44">
        <f>SUM(H787:H788)</f>
        <v>5328</v>
      </c>
    </row>
    <row r="788" customHeight="1" spans="2:8">
      <c r="B788" s="42" t="s">
        <v>1197</v>
      </c>
      <c r="C788" s="42" t="s">
        <v>1250</v>
      </c>
      <c r="D788" s="43" t="s">
        <v>1261</v>
      </c>
      <c r="E788" s="43" t="s">
        <v>1115</v>
      </c>
      <c r="F788" s="36">
        <v>160</v>
      </c>
      <c r="G788" s="44">
        <f t="shared" si="33"/>
        <v>2707.69230769231</v>
      </c>
      <c r="H788" s="44">
        <v>3168</v>
      </c>
    </row>
    <row r="789" customHeight="1" spans="2:9">
      <c r="B789" s="42" t="s">
        <v>1197</v>
      </c>
      <c r="C789" s="42" t="s">
        <v>1226</v>
      </c>
      <c r="D789" s="43" t="s">
        <v>77</v>
      </c>
      <c r="E789" s="43" t="s">
        <v>1227</v>
      </c>
      <c r="F789" s="36">
        <v>150</v>
      </c>
      <c r="G789" s="44">
        <f t="shared" si="33"/>
        <v>1474.35897435897</v>
      </c>
      <c r="H789" s="44">
        <v>1725</v>
      </c>
      <c r="I789" s="44">
        <f>H789</f>
        <v>1725</v>
      </c>
    </row>
    <row r="790" customHeight="1" spans="2:9">
      <c r="B790" s="42" t="s">
        <v>1197</v>
      </c>
      <c r="C790" s="42" t="s">
        <v>1262</v>
      </c>
      <c r="D790" s="43" t="s">
        <v>1263</v>
      </c>
      <c r="E790" s="43" t="s">
        <v>1213</v>
      </c>
      <c r="F790" s="36">
        <v>1200</v>
      </c>
      <c r="G790" s="44">
        <f t="shared" si="33"/>
        <v>2256.41025641026</v>
      </c>
      <c r="H790" s="44">
        <v>2640</v>
      </c>
      <c r="I790" s="44">
        <f>SUM(H790:H793)</f>
        <v>7419</v>
      </c>
    </row>
    <row r="791" customHeight="1" spans="2:8">
      <c r="B791" s="42" t="s">
        <v>1197</v>
      </c>
      <c r="C791" s="42" t="s">
        <v>1264</v>
      </c>
      <c r="D791" s="43" t="s">
        <v>1265</v>
      </c>
      <c r="E791" s="43" t="s">
        <v>1266</v>
      </c>
      <c r="F791" s="36">
        <v>96</v>
      </c>
      <c r="G791" s="44">
        <f t="shared" si="33"/>
        <v>533.333333333333</v>
      </c>
      <c r="H791" s="44">
        <v>624</v>
      </c>
    </row>
    <row r="792" customHeight="1" spans="2:8">
      <c r="B792" s="42" t="s">
        <v>1197</v>
      </c>
      <c r="C792" s="42" t="s">
        <v>1267</v>
      </c>
      <c r="D792" s="43" t="s">
        <v>1268</v>
      </c>
      <c r="E792" s="43" t="s">
        <v>1095</v>
      </c>
      <c r="F792" s="36">
        <v>70</v>
      </c>
      <c r="G792" s="44">
        <f t="shared" si="33"/>
        <v>3141.02564102564</v>
      </c>
      <c r="H792" s="44">
        <v>3675</v>
      </c>
    </row>
    <row r="793" customHeight="1" spans="2:8">
      <c r="B793" s="42" t="s">
        <v>1197</v>
      </c>
      <c r="C793" s="42" t="s">
        <v>1269</v>
      </c>
      <c r="D793" s="43" t="s">
        <v>1270</v>
      </c>
      <c r="E793" s="54" t="s">
        <v>1271</v>
      </c>
      <c r="F793" s="36">
        <v>24</v>
      </c>
      <c r="G793" s="44">
        <f t="shared" si="33"/>
        <v>410.25641025641</v>
      </c>
      <c r="H793" s="44">
        <v>480</v>
      </c>
    </row>
    <row r="794" customHeight="1" spans="2:9">
      <c r="B794" s="42" t="s">
        <v>1197</v>
      </c>
      <c r="C794" s="42" t="s">
        <v>1272</v>
      </c>
      <c r="D794" s="43" t="s">
        <v>1273</v>
      </c>
      <c r="E794" s="43" t="s">
        <v>1274</v>
      </c>
      <c r="F794" s="36">
        <v>100</v>
      </c>
      <c r="G794" s="44">
        <f t="shared" ref="G794:G812" si="34">H794/1.17</f>
        <v>239.316239316239</v>
      </c>
      <c r="H794" s="44">
        <v>280</v>
      </c>
      <c r="I794" s="44">
        <f>SUM(H794:H796)</f>
        <v>734</v>
      </c>
    </row>
    <row r="795" customHeight="1" spans="2:8">
      <c r="B795" s="42" t="s">
        <v>1197</v>
      </c>
      <c r="C795" s="42" t="s">
        <v>1275</v>
      </c>
      <c r="D795" s="58" t="s">
        <v>1276</v>
      </c>
      <c r="E795" s="43" t="s">
        <v>1277</v>
      </c>
      <c r="F795" s="36">
        <v>1</v>
      </c>
      <c r="G795" s="44">
        <f t="shared" si="34"/>
        <v>3.41880341880342</v>
      </c>
      <c r="H795" s="44">
        <v>4</v>
      </c>
    </row>
    <row r="796" customHeight="1" spans="2:8">
      <c r="B796" s="42" t="s">
        <v>1197</v>
      </c>
      <c r="C796" s="42" t="s">
        <v>1278</v>
      </c>
      <c r="D796" s="43" t="s">
        <v>1279</v>
      </c>
      <c r="E796" s="54" t="s">
        <v>1280</v>
      </c>
      <c r="F796" s="36">
        <v>1</v>
      </c>
      <c r="G796" s="44">
        <f t="shared" si="34"/>
        <v>384.615384615385</v>
      </c>
      <c r="H796" s="44">
        <v>450</v>
      </c>
    </row>
    <row r="797" customHeight="1" spans="2:9">
      <c r="B797" s="42" t="s">
        <v>1197</v>
      </c>
      <c r="C797" s="42" t="s">
        <v>1093</v>
      </c>
      <c r="D797" s="43" t="s">
        <v>1094</v>
      </c>
      <c r="E797" s="43" t="s">
        <v>1095</v>
      </c>
      <c r="F797" s="36">
        <f>5000+6400</f>
        <v>11400</v>
      </c>
      <c r="G797" s="44">
        <f t="shared" si="34"/>
        <v>9743.58974358974</v>
      </c>
      <c r="H797" s="44">
        <v>11400</v>
      </c>
      <c r="I797" s="44">
        <f>SUM(H797:H798)</f>
        <v>12520</v>
      </c>
    </row>
    <row r="798" customHeight="1" spans="2:8">
      <c r="B798" s="42" t="s">
        <v>1197</v>
      </c>
      <c r="C798" s="42" t="s">
        <v>1281</v>
      </c>
      <c r="D798" s="43" t="s">
        <v>1282</v>
      </c>
      <c r="E798" s="43" t="s">
        <v>1095</v>
      </c>
      <c r="F798" s="36">
        <v>7000</v>
      </c>
      <c r="G798" s="44">
        <f t="shared" si="34"/>
        <v>957.264957264957</v>
      </c>
      <c r="H798" s="44">
        <v>1120</v>
      </c>
    </row>
    <row r="799" customHeight="1" spans="2:9">
      <c r="B799" s="42" t="s">
        <v>1197</v>
      </c>
      <c r="C799" s="42" t="s">
        <v>1283</v>
      </c>
      <c r="D799" s="43" t="s">
        <v>1284</v>
      </c>
      <c r="E799" s="43" t="s">
        <v>1285</v>
      </c>
      <c r="F799" s="36">
        <v>4320</v>
      </c>
      <c r="G799" s="44">
        <f t="shared" si="34"/>
        <v>31384.6153846154</v>
      </c>
      <c r="H799" s="44">
        <v>36720</v>
      </c>
      <c r="I799" s="44">
        <f>H799</f>
        <v>36720</v>
      </c>
    </row>
    <row r="800" customHeight="1" spans="2:9">
      <c r="B800" s="42" t="s">
        <v>1197</v>
      </c>
      <c r="C800" s="42" t="s">
        <v>1286</v>
      </c>
      <c r="D800" s="43" t="s">
        <v>1287</v>
      </c>
      <c r="E800" s="43" t="s">
        <v>1288</v>
      </c>
      <c r="F800" s="36">
        <v>180</v>
      </c>
      <c r="G800" s="44">
        <f t="shared" si="34"/>
        <v>1000</v>
      </c>
      <c r="H800" s="44">
        <v>1170</v>
      </c>
      <c r="I800" s="44">
        <f>SUM(H800:H801)</f>
        <v>5404</v>
      </c>
    </row>
    <row r="801" customHeight="1" spans="2:8">
      <c r="B801" s="42" t="s">
        <v>1197</v>
      </c>
      <c r="C801" s="42" t="s">
        <v>1102</v>
      </c>
      <c r="D801" s="43" t="s">
        <v>1289</v>
      </c>
      <c r="E801" s="43" t="s">
        <v>1104</v>
      </c>
      <c r="F801" s="36">
        <v>10</v>
      </c>
      <c r="G801" s="44">
        <f t="shared" si="34"/>
        <v>3618.80341880342</v>
      </c>
      <c r="H801" s="44">
        <v>4234</v>
      </c>
    </row>
    <row r="802" customHeight="1" spans="2:9">
      <c r="B802" s="42" t="s">
        <v>1197</v>
      </c>
      <c r="C802" s="42" t="s">
        <v>1204</v>
      </c>
      <c r="D802" s="43" t="s">
        <v>1205</v>
      </c>
      <c r="E802" s="43" t="s">
        <v>1027</v>
      </c>
      <c r="F802" s="36">
        <v>3000</v>
      </c>
      <c r="G802" s="44">
        <f t="shared" si="34"/>
        <v>2769.23076923077</v>
      </c>
      <c r="H802" s="44">
        <v>3240</v>
      </c>
      <c r="I802" s="44">
        <f>SUM(H802:H804)</f>
        <v>7305</v>
      </c>
    </row>
    <row r="803" customHeight="1" spans="2:8">
      <c r="B803" s="42" t="s">
        <v>1197</v>
      </c>
      <c r="C803" s="42" t="s">
        <v>1204</v>
      </c>
      <c r="D803" s="43" t="s">
        <v>1290</v>
      </c>
      <c r="E803" s="43" t="s">
        <v>1027</v>
      </c>
      <c r="F803" s="36">
        <v>3000</v>
      </c>
      <c r="G803" s="44">
        <f t="shared" si="34"/>
        <v>2769.23076923077</v>
      </c>
      <c r="H803" s="44">
        <v>3240</v>
      </c>
    </row>
    <row r="804" customHeight="1" spans="2:8">
      <c r="B804" s="42" t="s">
        <v>1197</v>
      </c>
      <c r="C804" s="42" t="s">
        <v>1256</v>
      </c>
      <c r="E804" s="43" t="s">
        <v>1257</v>
      </c>
      <c r="F804" s="36">
        <v>150</v>
      </c>
      <c r="G804" s="44">
        <f t="shared" si="34"/>
        <v>705.128205128205</v>
      </c>
      <c r="H804" s="44">
        <v>825</v>
      </c>
    </row>
    <row r="805" customHeight="1" spans="2:9">
      <c r="B805" s="42" t="s">
        <v>1197</v>
      </c>
      <c r="C805" s="42" t="s">
        <v>1291</v>
      </c>
      <c r="D805" s="43" t="s">
        <v>1292</v>
      </c>
      <c r="E805" s="43" t="s">
        <v>1293</v>
      </c>
      <c r="F805" s="36">
        <v>1</v>
      </c>
      <c r="G805" s="44">
        <f t="shared" si="34"/>
        <v>13.9316239316239</v>
      </c>
      <c r="H805" s="44">
        <v>16.3</v>
      </c>
      <c r="I805" s="44">
        <f>SUM(H805:H807)</f>
        <v>1496.3</v>
      </c>
    </row>
    <row r="806" customHeight="1" spans="2:8">
      <c r="B806" s="42" t="s">
        <v>1197</v>
      </c>
      <c r="C806" s="42" t="s">
        <v>1294</v>
      </c>
      <c r="D806" s="43" t="s">
        <v>1295</v>
      </c>
      <c r="E806" s="43" t="s">
        <v>1296</v>
      </c>
      <c r="F806" s="36">
        <v>2</v>
      </c>
      <c r="G806" s="44">
        <f t="shared" si="34"/>
        <v>854.700854700855</v>
      </c>
      <c r="H806" s="44">
        <v>1000</v>
      </c>
    </row>
    <row r="807" customHeight="1" spans="2:8">
      <c r="B807" s="42" t="s">
        <v>1197</v>
      </c>
      <c r="C807" s="42" t="s">
        <v>1297</v>
      </c>
      <c r="D807" s="43" t="s">
        <v>1265</v>
      </c>
      <c r="E807" s="43" t="s">
        <v>1266</v>
      </c>
      <c r="F807" s="36">
        <v>160</v>
      </c>
      <c r="G807" s="44">
        <f t="shared" si="34"/>
        <v>410.25641025641</v>
      </c>
      <c r="H807" s="44">
        <v>480</v>
      </c>
    </row>
    <row r="808" customHeight="1" spans="2:9">
      <c r="B808" s="42" t="s">
        <v>1197</v>
      </c>
      <c r="C808" s="42" t="s">
        <v>1221</v>
      </c>
      <c r="D808" s="43" t="s">
        <v>1222</v>
      </c>
      <c r="E808" s="43" t="s">
        <v>1223</v>
      </c>
      <c r="F808" s="36">
        <v>1350</v>
      </c>
      <c r="G808" s="44">
        <f t="shared" si="34"/>
        <v>750</v>
      </c>
      <c r="H808" s="44">
        <v>877.5</v>
      </c>
      <c r="I808" s="44">
        <f>SUM(H808:H809)</f>
        <v>1727.5</v>
      </c>
    </row>
    <row r="809" customHeight="1" spans="2:8">
      <c r="B809" s="42" t="s">
        <v>1197</v>
      </c>
      <c r="C809" s="42" t="s">
        <v>605</v>
      </c>
      <c r="D809" s="43" t="s">
        <v>1298</v>
      </c>
      <c r="E809" s="43" t="s">
        <v>1299</v>
      </c>
      <c r="F809" s="36">
        <v>100</v>
      </c>
      <c r="G809" s="44">
        <f t="shared" si="34"/>
        <v>726.495726495727</v>
      </c>
      <c r="H809" s="44">
        <v>850</v>
      </c>
    </row>
    <row r="810" customHeight="1" spans="2:9">
      <c r="B810" s="42" t="s">
        <v>1197</v>
      </c>
      <c r="C810" s="42" t="s">
        <v>1219</v>
      </c>
      <c r="D810" s="43" t="s">
        <v>77</v>
      </c>
      <c r="E810" s="43" t="s">
        <v>1220</v>
      </c>
      <c r="F810" s="36">
        <v>60</v>
      </c>
      <c r="G810" s="44">
        <f t="shared" si="34"/>
        <v>1487.17948717949</v>
      </c>
      <c r="H810" s="44">
        <v>1740</v>
      </c>
      <c r="I810" s="44">
        <f t="shared" ref="I810:I812" si="35">H810</f>
        <v>1740</v>
      </c>
    </row>
    <row r="811" customHeight="1" spans="2:9">
      <c r="B811" s="42" t="s">
        <v>1197</v>
      </c>
      <c r="C811" s="57" t="s">
        <v>1300</v>
      </c>
      <c r="D811" s="43">
        <v>1250</v>
      </c>
      <c r="E811" s="43" t="s">
        <v>1301</v>
      </c>
      <c r="F811" s="36">
        <v>8</v>
      </c>
      <c r="G811" s="44">
        <f t="shared" si="34"/>
        <v>2188.03418803419</v>
      </c>
      <c r="H811" s="44">
        <v>2560</v>
      </c>
      <c r="I811" s="44">
        <f t="shared" si="35"/>
        <v>2560</v>
      </c>
    </row>
    <row r="812" customHeight="1" spans="2:9">
      <c r="B812" s="42" t="s">
        <v>1197</v>
      </c>
      <c r="C812" s="42" t="s">
        <v>1302</v>
      </c>
      <c r="D812" s="43" t="s">
        <v>1303</v>
      </c>
      <c r="E812" s="43" t="s">
        <v>1218</v>
      </c>
      <c r="F812" s="36">
        <v>900</v>
      </c>
      <c r="G812" s="44">
        <f t="shared" si="34"/>
        <v>3846.15384615385</v>
      </c>
      <c r="H812" s="44">
        <v>4500</v>
      </c>
      <c r="I812" s="44">
        <f t="shared" si="35"/>
        <v>4500</v>
      </c>
    </row>
    <row r="813" customHeight="1" spans="2:9">
      <c r="B813" s="42" t="s">
        <v>1197</v>
      </c>
      <c r="C813" s="42" t="s">
        <v>1304</v>
      </c>
      <c r="D813" s="43" t="s">
        <v>1305</v>
      </c>
      <c r="E813" s="43" t="s">
        <v>1306</v>
      </c>
      <c r="F813" s="36">
        <v>1</v>
      </c>
      <c r="G813" s="44">
        <f t="shared" ref="G813:G824" si="36">H813/1.17</f>
        <v>427.350427350427</v>
      </c>
      <c r="H813" s="44">
        <v>500</v>
      </c>
      <c r="I813" s="44">
        <f>SUM(H813:H815)</f>
        <v>6941</v>
      </c>
    </row>
    <row r="814" customHeight="1" spans="2:8">
      <c r="B814" s="42" t="s">
        <v>1197</v>
      </c>
      <c r="C814" s="42" t="s">
        <v>1307</v>
      </c>
      <c r="D814" s="43" t="s">
        <v>1308</v>
      </c>
      <c r="E814" s="43" t="s">
        <v>1309</v>
      </c>
      <c r="F814" s="36">
        <v>5</v>
      </c>
      <c r="G814" s="44">
        <f t="shared" si="36"/>
        <v>2500</v>
      </c>
      <c r="H814" s="44">
        <v>2925</v>
      </c>
    </row>
    <row r="815" customHeight="1" spans="2:8">
      <c r="B815" s="42" t="s">
        <v>1197</v>
      </c>
      <c r="C815" s="42" t="s">
        <v>1310</v>
      </c>
      <c r="D815" s="43" t="s">
        <v>1311</v>
      </c>
      <c r="E815" s="43" t="s">
        <v>1095</v>
      </c>
      <c r="F815" s="36">
        <v>600</v>
      </c>
      <c r="G815" s="44">
        <f t="shared" si="36"/>
        <v>3005.12820512821</v>
      </c>
      <c r="H815" s="44">
        <v>3516</v>
      </c>
    </row>
    <row r="816" customHeight="1" spans="2:9">
      <c r="B816" s="42" t="s">
        <v>1197</v>
      </c>
      <c r="C816" s="42" t="s">
        <v>1312</v>
      </c>
      <c r="D816" s="43" t="s">
        <v>1265</v>
      </c>
      <c r="E816" s="43" t="s">
        <v>1104</v>
      </c>
      <c r="F816" s="36">
        <v>8</v>
      </c>
      <c r="G816" s="44">
        <f t="shared" si="36"/>
        <v>4187.69230769231</v>
      </c>
      <c r="H816" s="44">
        <v>4899.6</v>
      </c>
      <c r="I816" s="44">
        <f>SUM(H816:H819)</f>
        <v>7431.6</v>
      </c>
    </row>
    <row r="817" customHeight="1" spans="2:8">
      <c r="B817" s="42" t="s">
        <v>1197</v>
      </c>
      <c r="C817" s="42" t="s">
        <v>1313</v>
      </c>
      <c r="D817" s="43" t="s">
        <v>1314</v>
      </c>
      <c r="E817" s="43" t="s">
        <v>1315</v>
      </c>
      <c r="F817" s="36">
        <v>3000</v>
      </c>
      <c r="G817" s="44">
        <f t="shared" si="36"/>
        <v>1794.87179487179</v>
      </c>
      <c r="H817" s="44">
        <v>2100</v>
      </c>
    </row>
    <row r="818" customHeight="1" spans="2:8">
      <c r="B818" s="42" t="s">
        <v>1197</v>
      </c>
      <c r="C818" s="42" t="s">
        <v>1015</v>
      </c>
      <c r="D818" s="43" t="s">
        <v>1316</v>
      </c>
      <c r="E818" s="43" t="s">
        <v>1017</v>
      </c>
      <c r="F818" s="36">
        <v>12</v>
      </c>
      <c r="G818" s="44">
        <f t="shared" si="36"/>
        <v>164.102564102564</v>
      </c>
      <c r="H818" s="44">
        <v>192</v>
      </c>
    </row>
    <row r="819" customHeight="1" spans="2:8">
      <c r="B819" s="42" t="s">
        <v>1197</v>
      </c>
      <c r="C819" s="42" t="s">
        <v>1317</v>
      </c>
      <c r="D819" s="43" t="s">
        <v>1318</v>
      </c>
      <c r="E819" s="54" t="s">
        <v>1319</v>
      </c>
      <c r="F819" s="36">
        <v>300</v>
      </c>
      <c r="G819" s="44">
        <f t="shared" si="36"/>
        <v>205.128205128205</v>
      </c>
      <c r="H819" s="44">
        <v>240</v>
      </c>
    </row>
    <row r="820" customHeight="1" spans="2:9">
      <c r="B820" s="42" t="s">
        <v>1197</v>
      </c>
      <c r="C820" s="42" t="s">
        <v>1214</v>
      </c>
      <c r="D820" s="43" t="s">
        <v>1032</v>
      </c>
      <c r="E820" s="43" t="s">
        <v>1215</v>
      </c>
      <c r="F820" s="36">
        <v>250</v>
      </c>
      <c r="G820" s="44">
        <f t="shared" si="36"/>
        <v>32.0512820512821</v>
      </c>
      <c r="H820" s="44">
        <v>37.5</v>
      </c>
      <c r="I820" s="44">
        <f>SUM(H820:H821)</f>
        <v>75</v>
      </c>
    </row>
    <row r="821" customHeight="1" spans="2:8">
      <c r="B821" s="42" t="s">
        <v>1197</v>
      </c>
      <c r="C821" s="42" t="s">
        <v>1214</v>
      </c>
      <c r="D821" s="43" t="s">
        <v>1029</v>
      </c>
      <c r="E821" s="43" t="s">
        <v>1320</v>
      </c>
      <c r="F821" s="36">
        <v>250</v>
      </c>
      <c r="G821" s="44">
        <f t="shared" si="36"/>
        <v>32.0512820512821</v>
      </c>
      <c r="H821" s="44">
        <v>37.5</v>
      </c>
    </row>
    <row r="822" customHeight="1" spans="2:9">
      <c r="B822" s="42" t="s">
        <v>1197</v>
      </c>
      <c r="C822" s="42" t="s">
        <v>1237</v>
      </c>
      <c r="D822" s="43" t="s">
        <v>1238</v>
      </c>
      <c r="E822" s="43" t="s">
        <v>1223</v>
      </c>
      <c r="F822" s="36">
        <v>2400</v>
      </c>
      <c r="G822" s="44">
        <f t="shared" si="36"/>
        <v>1333.33333333333</v>
      </c>
      <c r="H822" s="44">
        <v>1560</v>
      </c>
      <c r="I822" s="44">
        <f>SUM(H822:H823)</f>
        <v>2196</v>
      </c>
    </row>
    <row r="823" customHeight="1" spans="2:8">
      <c r="B823" s="42" t="s">
        <v>1197</v>
      </c>
      <c r="C823" s="42" t="s">
        <v>1224</v>
      </c>
      <c r="D823" s="43" t="s">
        <v>1225</v>
      </c>
      <c r="E823" s="43" t="s">
        <v>1223</v>
      </c>
      <c r="F823" s="36">
        <v>1200</v>
      </c>
      <c r="G823" s="44">
        <f t="shared" si="36"/>
        <v>543.589743589744</v>
      </c>
      <c r="H823" s="44">
        <v>636</v>
      </c>
    </row>
    <row r="824" customHeight="1" spans="2:9">
      <c r="B824" s="42" t="s">
        <v>1197</v>
      </c>
      <c r="C824" s="42" t="s">
        <v>1321</v>
      </c>
      <c r="D824" s="43" t="s">
        <v>1029</v>
      </c>
      <c r="E824" s="43" t="s">
        <v>1030</v>
      </c>
      <c r="F824" s="36">
        <v>-800</v>
      </c>
      <c r="G824" s="44">
        <f t="shared" si="36"/>
        <v>-1367.52136752137</v>
      </c>
      <c r="H824" s="44">
        <v>-1600</v>
      </c>
      <c r="I824" s="44">
        <f>H824</f>
        <v>-1600</v>
      </c>
    </row>
    <row r="825" customHeight="1" spans="2:9">
      <c r="B825" s="42" t="s">
        <v>1197</v>
      </c>
      <c r="C825" s="42" t="s">
        <v>1093</v>
      </c>
      <c r="D825" s="43" t="s">
        <v>1094</v>
      </c>
      <c r="E825" s="43" t="s">
        <v>1095</v>
      </c>
      <c r="F825" s="36">
        <v>6400</v>
      </c>
      <c r="G825" s="44">
        <f t="shared" ref="G825:G833" si="37">H825/1.17</f>
        <v>2735.04273504274</v>
      </c>
      <c r="H825" s="44">
        <v>3200</v>
      </c>
      <c r="I825" s="44">
        <f>SUM(H825:H827)</f>
        <v>4992</v>
      </c>
    </row>
    <row r="826" customHeight="1" spans="2:8">
      <c r="B826" s="42" t="s">
        <v>1197</v>
      </c>
      <c r="C826" s="42" t="s">
        <v>1281</v>
      </c>
      <c r="D826" s="43" t="s">
        <v>1322</v>
      </c>
      <c r="E826" s="43" t="s">
        <v>1095</v>
      </c>
      <c r="F826" s="36">
        <v>500</v>
      </c>
      <c r="G826" s="44">
        <f t="shared" si="37"/>
        <v>854.700854700855</v>
      </c>
      <c r="H826" s="44">
        <v>1000</v>
      </c>
    </row>
    <row r="827" customHeight="1" spans="2:8">
      <c r="B827" s="42" t="s">
        <v>1197</v>
      </c>
      <c r="C827" s="42" t="s">
        <v>1113</v>
      </c>
      <c r="D827" s="43" t="s">
        <v>1261</v>
      </c>
      <c r="E827" s="43" t="s">
        <v>1115</v>
      </c>
      <c r="F827" s="36">
        <v>40</v>
      </c>
      <c r="G827" s="44">
        <f t="shared" si="37"/>
        <v>676.923076923077</v>
      </c>
      <c r="H827" s="44">
        <v>792</v>
      </c>
    </row>
    <row r="828" customHeight="1" spans="2:9">
      <c r="B828" s="42" t="s">
        <v>1197</v>
      </c>
      <c r="C828" s="42" t="s">
        <v>1323</v>
      </c>
      <c r="D828" s="43" t="s">
        <v>1324</v>
      </c>
      <c r="E828" s="43" t="s">
        <v>1325</v>
      </c>
      <c r="F828" s="36">
        <v>300</v>
      </c>
      <c r="G828" s="44">
        <f t="shared" si="37"/>
        <v>1282.05128205128</v>
      </c>
      <c r="H828" s="44">
        <v>1500</v>
      </c>
      <c r="I828" s="44">
        <f>SUM(H828:H831)</f>
        <v>3240</v>
      </c>
    </row>
    <row r="829" customHeight="1" spans="2:8">
      <c r="B829" s="42" t="s">
        <v>1197</v>
      </c>
      <c r="C829" s="42" t="s">
        <v>1015</v>
      </c>
      <c r="D829" s="43" t="s">
        <v>1326</v>
      </c>
      <c r="E829" s="43" t="s">
        <v>1017</v>
      </c>
      <c r="F829" s="36">
        <v>12</v>
      </c>
      <c r="G829" s="44">
        <f t="shared" si="37"/>
        <v>205.128205128205</v>
      </c>
      <c r="H829" s="44">
        <v>240</v>
      </c>
    </row>
    <row r="830" customHeight="1" spans="2:8">
      <c r="B830" s="42" t="s">
        <v>1197</v>
      </c>
      <c r="C830" s="42" t="s">
        <v>1327</v>
      </c>
      <c r="D830" s="43" t="s">
        <v>1328</v>
      </c>
      <c r="E830" s="43" t="s">
        <v>1017</v>
      </c>
      <c r="F830" s="36">
        <v>50</v>
      </c>
      <c r="G830" s="44">
        <f t="shared" si="37"/>
        <v>512.820512820513</v>
      </c>
      <c r="H830" s="44">
        <v>600</v>
      </c>
    </row>
    <row r="831" customHeight="1" spans="2:8">
      <c r="B831" s="42" t="s">
        <v>1197</v>
      </c>
      <c r="C831" s="42" t="s">
        <v>1327</v>
      </c>
      <c r="D831" s="43" t="s">
        <v>1329</v>
      </c>
      <c r="E831" s="43" t="s">
        <v>1017</v>
      </c>
      <c r="F831" s="36">
        <v>50</v>
      </c>
      <c r="G831" s="44">
        <f t="shared" si="37"/>
        <v>769.230769230769</v>
      </c>
      <c r="H831" s="44">
        <v>900</v>
      </c>
    </row>
    <row r="832" customHeight="1" spans="2:9">
      <c r="B832" s="42" t="s">
        <v>1197</v>
      </c>
      <c r="C832" s="42" t="s">
        <v>1330</v>
      </c>
      <c r="D832" s="43" t="s">
        <v>1331</v>
      </c>
      <c r="E832" s="43" t="s">
        <v>1017</v>
      </c>
      <c r="F832" s="36">
        <v>100</v>
      </c>
      <c r="G832" s="44">
        <f t="shared" si="37"/>
        <v>42.7350427350427</v>
      </c>
      <c r="H832" s="44">
        <v>50</v>
      </c>
      <c r="I832" s="44">
        <f>H832</f>
        <v>50</v>
      </c>
    </row>
    <row r="833" customHeight="1" spans="2:9">
      <c r="B833" s="42" t="s">
        <v>1197</v>
      </c>
      <c r="C833" s="42" t="s">
        <v>1113</v>
      </c>
      <c r="D833" s="43" t="s">
        <v>1261</v>
      </c>
      <c r="E833" s="43" t="s">
        <v>1115</v>
      </c>
      <c r="F833" s="36">
        <v>200</v>
      </c>
      <c r="G833" s="44">
        <f t="shared" si="37"/>
        <v>3384.61538461538</v>
      </c>
      <c r="H833" s="44">
        <v>3960</v>
      </c>
      <c r="I833" s="44">
        <f>H833</f>
        <v>3960</v>
      </c>
    </row>
    <row r="834" customHeight="1" spans="2:9">
      <c r="B834" s="42" t="s">
        <v>1197</v>
      </c>
      <c r="C834" s="42" t="s">
        <v>1321</v>
      </c>
      <c r="D834" s="43" t="s">
        <v>1332</v>
      </c>
      <c r="E834" s="43" t="s">
        <v>1030</v>
      </c>
      <c r="F834" s="36">
        <v>600</v>
      </c>
      <c r="G834" s="44">
        <f t="shared" ref="G834:G843" si="38">H834/1.17</f>
        <v>1025.64102564103</v>
      </c>
      <c r="H834" s="44">
        <v>1200</v>
      </c>
      <c r="I834" s="44">
        <f>SUM(H834:H837)</f>
        <v>5214</v>
      </c>
    </row>
    <row r="835" customHeight="1" spans="2:8">
      <c r="B835" s="42" t="s">
        <v>1197</v>
      </c>
      <c r="C835" s="42" t="s">
        <v>1264</v>
      </c>
      <c r="D835" s="43" t="s">
        <v>1265</v>
      </c>
      <c r="E835" s="43" t="s">
        <v>1266</v>
      </c>
      <c r="F835" s="36">
        <v>96</v>
      </c>
      <c r="G835" s="44">
        <f t="shared" si="38"/>
        <v>533.333333333333</v>
      </c>
      <c r="H835" s="44">
        <v>624</v>
      </c>
    </row>
    <row r="836" customHeight="1" spans="2:8">
      <c r="B836" s="42" t="s">
        <v>1197</v>
      </c>
      <c r="C836" s="42" t="s">
        <v>1333</v>
      </c>
      <c r="D836" s="43" t="s">
        <v>1334</v>
      </c>
      <c r="E836" s="43" t="s">
        <v>1335</v>
      </c>
      <c r="F836" s="36">
        <v>2000</v>
      </c>
      <c r="G836" s="44">
        <f t="shared" si="38"/>
        <v>2564.10256410256</v>
      </c>
      <c r="H836" s="44">
        <v>3000</v>
      </c>
    </row>
    <row r="837" customHeight="1" spans="2:8">
      <c r="B837" s="42" t="s">
        <v>1197</v>
      </c>
      <c r="C837" s="42" t="s">
        <v>1336</v>
      </c>
      <c r="D837" s="43" t="s">
        <v>1337</v>
      </c>
      <c r="E837" s="54" t="s">
        <v>1338</v>
      </c>
      <c r="F837" s="36">
        <v>60</v>
      </c>
      <c r="G837" s="44">
        <f t="shared" si="38"/>
        <v>333.333333333333</v>
      </c>
      <c r="H837" s="44">
        <v>390</v>
      </c>
    </row>
    <row r="838" customHeight="1" spans="2:9">
      <c r="B838" s="42" t="s">
        <v>1197</v>
      </c>
      <c r="C838" s="42" t="s">
        <v>1339</v>
      </c>
      <c r="D838" s="43" t="s">
        <v>932</v>
      </c>
      <c r="E838" s="43" t="s">
        <v>1229</v>
      </c>
      <c r="F838" s="36">
        <v>40</v>
      </c>
      <c r="G838" s="44">
        <f t="shared" si="38"/>
        <v>410.25641025641</v>
      </c>
      <c r="H838" s="44">
        <v>480</v>
      </c>
      <c r="I838" s="44">
        <f>SUM(H838:H841)</f>
        <v>3393.75</v>
      </c>
    </row>
    <row r="839" customHeight="1" spans="2:8">
      <c r="B839" s="42" t="s">
        <v>1197</v>
      </c>
      <c r="C839" s="42" t="s">
        <v>1340</v>
      </c>
      <c r="D839" s="43" t="s">
        <v>1341</v>
      </c>
      <c r="E839" s="43" t="s">
        <v>1342</v>
      </c>
      <c r="F839" s="36">
        <v>500</v>
      </c>
      <c r="G839" s="44">
        <f t="shared" si="38"/>
        <v>33.1196581196581</v>
      </c>
      <c r="H839" s="44">
        <v>38.75</v>
      </c>
    </row>
    <row r="840" customHeight="1" spans="2:8">
      <c r="B840" s="42" t="s">
        <v>1197</v>
      </c>
      <c r="C840" s="42" t="s">
        <v>1343</v>
      </c>
      <c r="E840" s="43" t="s">
        <v>1344</v>
      </c>
      <c r="F840" s="36">
        <v>400</v>
      </c>
      <c r="G840" s="44">
        <f t="shared" si="38"/>
        <v>854.700854700855</v>
      </c>
      <c r="H840" s="44">
        <v>1000</v>
      </c>
    </row>
    <row r="841" customHeight="1" spans="2:8">
      <c r="B841" s="42" t="s">
        <v>1197</v>
      </c>
      <c r="C841" s="42" t="s">
        <v>1214</v>
      </c>
      <c r="D841" s="43" t="s">
        <v>1032</v>
      </c>
      <c r="E841" s="43" t="s">
        <v>1320</v>
      </c>
      <c r="F841" s="36">
        <v>12500</v>
      </c>
      <c r="G841" s="44">
        <f t="shared" si="38"/>
        <v>1602.5641025641</v>
      </c>
      <c r="H841" s="44">
        <v>1875</v>
      </c>
    </row>
    <row r="842" customHeight="1" spans="2:9">
      <c r="B842" s="42" t="s">
        <v>1197</v>
      </c>
      <c r="C842" s="42" t="s">
        <v>1340</v>
      </c>
      <c r="D842" s="43" t="s">
        <v>1341</v>
      </c>
      <c r="E842" s="43" t="s">
        <v>1342</v>
      </c>
      <c r="F842" s="36">
        <v>500</v>
      </c>
      <c r="G842" s="44">
        <f t="shared" si="38"/>
        <v>1.06837606837607</v>
      </c>
      <c r="H842" s="44">
        <v>1.25</v>
      </c>
      <c r="I842" s="44">
        <f>H842</f>
        <v>1.25</v>
      </c>
    </row>
    <row r="843" customHeight="1" spans="2:9">
      <c r="B843" s="42" t="s">
        <v>1197</v>
      </c>
      <c r="C843" s="42" t="s">
        <v>1258</v>
      </c>
      <c r="D843" s="43" t="s">
        <v>1259</v>
      </c>
      <c r="E843" s="43" t="s">
        <v>1260</v>
      </c>
      <c r="F843" s="36">
        <v>20</v>
      </c>
      <c r="G843" s="44">
        <f t="shared" si="38"/>
        <v>46153.8461538462</v>
      </c>
      <c r="H843" s="44">
        <v>54000</v>
      </c>
      <c r="I843" s="44">
        <f>H843</f>
        <v>54000</v>
      </c>
    </row>
    <row r="844" customHeight="1" spans="2:9">
      <c r="B844" s="42" t="s">
        <v>1197</v>
      </c>
      <c r="C844" s="42" t="s">
        <v>1345</v>
      </c>
      <c r="D844" s="43" t="s">
        <v>1346</v>
      </c>
      <c r="E844" s="43" t="s">
        <v>1104</v>
      </c>
      <c r="F844" s="36">
        <v>4</v>
      </c>
      <c r="G844" s="44">
        <f t="shared" ref="G844:G853" si="39">H844/1.17</f>
        <v>4617.4358974359</v>
      </c>
      <c r="H844" s="44">
        <f>1350.6*4</f>
        <v>5402.4</v>
      </c>
      <c r="I844" s="44">
        <f>SUM(H844:H846)</f>
        <v>6778.4</v>
      </c>
    </row>
    <row r="845" customHeight="1" spans="2:8">
      <c r="B845" s="42" t="s">
        <v>1197</v>
      </c>
      <c r="C845" s="42" t="s">
        <v>1347</v>
      </c>
      <c r="D845" s="43" t="s">
        <v>1348</v>
      </c>
      <c r="E845" s="43" t="s">
        <v>1017</v>
      </c>
      <c r="F845" s="36">
        <v>10</v>
      </c>
      <c r="G845" s="44">
        <f t="shared" si="39"/>
        <v>27.3504273504274</v>
      </c>
      <c r="H845" s="44">
        <v>32</v>
      </c>
    </row>
    <row r="846" customHeight="1" spans="2:8">
      <c r="B846" s="42" t="s">
        <v>1197</v>
      </c>
      <c r="C846" s="42" t="s">
        <v>1206</v>
      </c>
      <c r="D846" s="43" t="s">
        <v>1207</v>
      </c>
      <c r="E846" s="43" t="s">
        <v>1208</v>
      </c>
      <c r="F846" s="36">
        <v>20</v>
      </c>
      <c r="G846" s="44">
        <f t="shared" si="39"/>
        <v>1148.71794871795</v>
      </c>
      <c r="H846" s="44">
        <v>1344</v>
      </c>
    </row>
    <row r="847" customHeight="1" spans="2:9">
      <c r="B847" s="42" t="s">
        <v>1197</v>
      </c>
      <c r="C847" s="42" t="s">
        <v>1206</v>
      </c>
      <c r="D847" s="43" t="s">
        <v>1243</v>
      </c>
      <c r="E847" s="43" t="s">
        <v>1208</v>
      </c>
      <c r="F847" s="36">
        <v>10</v>
      </c>
      <c r="G847" s="44">
        <f t="shared" si="39"/>
        <v>574.358974358974</v>
      </c>
      <c r="H847" s="44">
        <v>672</v>
      </c>
      <c r="I847" s="44">
        <f>SUM(H847:H849)</f>
        <v>1422</v>
      </c>
    </row>
    <row r="848" customHeight="1" spans="2:8">
      <c r="B848" s="42" t="s">
        <v>1197</v>
      </c>
      <c r="C848" s="42" t="s">
        <v>1206</v>
      </c>
      <c r="D848" s="43" t="s">
        <v>1244</v>
      </c>
      <c r="E848" s="43" t="s">
        <v>1208</v>
      </c>
      <c r="F848" s="36">
        <v>10</v>
      </c>
      <c r="G848" s="44">
        <f t="shared" si="39"/>
        <v>574.358974358974</v>
      </c>
      <c r="H848" s="44">
        <v>672</v>
      </c>
    </row>
    <row r="849" customHeight="1" spans="2:8">
      <c r="B849" s="42" t="s">
        <v>1197</v>
      </c>
      <c r="C849" s="42" t="s">
        <v>1349</v>
      </c>
      <c r="D849" s="43" t="s">
        <v>1350</v>
      </c>
      <c r="E849" s="43" t="s">
        <v>1351</v>
      </c>
      <c r="F849" s="36">
        <v>3</v>
      </c>
      <c r="G849" s="44">
        <f t="shared" si="39"/>
        <v>66.6666666666667</v>
      </c>
      <c r="H849" s="44">
        <v>78</v>
      </c>
    </row>
    <row r="850" customHeight="1" spans="2:9">
      <c r="B850" s="42" t="s">
        <v>1197</v>
      </c>
      <c r="C850" s="57" t="s">
        <v>1352</v>
      </c>
      <c r="E850" s="43" t="s">
        <v>1353</v>
      </c>
      <c r="F850" s="36">
        <v>1200</v>
      </c>
      <c r="G850" s="44">
        <f t="shared" si="39"/>
        <v>717.948717948718</v>
      </c>
      <c r="H850" s="44">
        <v>840</v>
      </c>
      <c r="I850" s="44">
        <f>SUM(H850:H853)</f>
        <v>1258</v>
      </c>
    </row>
    <row r="851" customHeight="1" spans="2:8">
      <c r="B851" s="42" t="s">
        <v>1197</v>
      </c>
      <c r="C851" s="42" t="s">
        <v>1204</v>
      </c>
      <c r="D851" s="43" t="s">
        <v>1290</v>
      </c>
      <c r="E851" s="43" t="s">
        <v>1027</v>
      </c>
      <c r="F851" s="36">
        <v>50</v>
      </c>
      <c r="G851" s="44">
        <f t="shared" si="39"/>
        <v>46.1538461538462</v>
      </c>
      <c r="H851" s="44">
        <v>54</v>
      </c>
    </row>
    <row r="852" customHeight="1" spans="2:8">
      <c r="B852" s="42" t="s">
        <v>1197</v>
      </c>
      <c r="C852" s="42" t="s">
        <v>1204</v>
      </c>
      <c r="D852" s="43" t="s">
        <v>1205</v>
      </c>
      <c r="E852" s="43" t="s">
        <v>1027</v>
      </c>
      <c r="F852" s="36">
        <v>50</v>
      </c>
      <c r="G852" s="44">
        <f t="shared" si="39"/>
        <v>46.1538461538462</v>
      </c>
      <c r="H852" s="44">
        <v>54</v>
      </c>
    </row>
    <row r="853" customHeight="1" spans="2:8">
      <c r="B853" s="42" t="s">
        <v>1197</v>
      </c>
      <c r="C853" s="42" t="s">
        <v>1354</v>
      </c>
      <c r="D853" s="43" t="s">
        <v>1111</v>
      </c>
      <c r="E853" s="43" t="s">
        <v>1355</v>
      </c>
      <c r="F853" s="36">
        <v>10</v>
      </c>
      <c r="G853" s="44">
        <f t="shared" si="39"/>
        <v>264.957264957265</v>
      </c>
      <c r="H853" s="44">
        <v>310</v>
      </c>
    </row>
    <row r="854" customHeight="1" spans="2:10">
      <c r="B854" s="42" t="s">
        <v>1356</v>
      </c>
      <c r="C854" s="42" t="s">
        <v>381</v>
      </c>
      <c r="D854" s="43" t="s">
        <v>382</v>
      </c>
      <c r="E854" s="43" t="s">
        <v>383</v>
      </c>
      <c r="F854" s="36">
        <v>100</v>
      </c>
      <c r="G854" s="44">
        <v>1434.19</v>
      </c>
      <c r="H854" s="44">
        <f>G854*1.17</f>
        <v>1678.0023</v>
      </c>
      <c r="I854" s="44">
        <f t="shared" ref="I854:I865" si="40">H854</f>
        <v>1678.0023</v>
      </c>
      <c r="J854" s="44">
        <f>SUM(I854:I858)</f>
        <v>41027.0026</v>
      </c>
    </row>
    <row r="855" customHeight="1" spans="2:9">
      <c r="B855" s="42" t="s">
        <v>1356</v>
      </c>
      <c r="C855" s="42" t="s">
        <v>480</v>
      </c>
      <c r="D855" s="43" t="s">
        <v>564</v>
      </c>
      <c r="E855" s="43" t="s">
        <v>1357</v>
      </c>
      <c r="F855" s="36">
        <v>600</v>
      </c>
      <c r="G855" s="44">
        <v>16943.59</v>
      </c>
      <c r="H855" s="44">
        <f>G855*1.17</f>
        <v>19824.0003</v>
      </c>
      <c r="I855" s="44">
        <f t="shared" si="40"/>
        <v>19824.0003</v>
      </c>
    </row>
    <row r="856" customHeight="1" spans="2:9">
      <c r="B856" s="42" t="s">
        <v>1358</v>
      </c>
      <c r="C856" s="42" t="s">
        <v>1359</v>
      </c>
      <c r="D856" s="43" t="s">
        <v>1360</v>
      </c>
      <c r="E856" s="43" t="s">
        <v>1361</v>
      </c>
      <c r="F856" s="36">
        <v>800</v>
      </c>
      <c r="G856" s="44">
        <f t="shared" ref="G856:G865" si="41">H856/1.17</f>
        <v>8205.12820512821</v>
      </c>
      <c r="H856" s="44">
        <v>9600</v>
      </c>
      <c r="I856" s="44">
        <f t="shared" si="40"/>
        <v>9600</v>
      </c>
    </row>
    <row r="857" customHeight="1" spans="2:9">
      <c r="B857" s="42" t="s">
        <v>1358</v>
      </c>
      <c r="C857" s="42" t="s">
        <v>1362</v>
      </c>
      <c r="D857" s="43" t="s">
        <v>1363</v>
      </c>
      <c r="E857" s="43" t="s">
        <v>1361</v>
      </c>
      <c r="F857" s="36">
        <v>2800</v>
      </c>
      <c r="G857" s="44">
        <f t="shared" si="41"/>
        <v>2393.16239316239</v>
      </c>
      <c r="H857" s="44">
        <v>2800</v>
      </c>
      <c r="I857" s="44">
        <f t="shared" si="40"/>
        <v>2800</v>
      </c>
    </row>
    <row r="858" customHeight="1" spans="2:9">
      <c r="B858" s="42" t="s">
        <v>1358</v>
      </c>
      <c r="C858" s="42" t="s">
        <v>1015</v>
      </c>
      <c r="D858" s="43" t="s">
        <v>1364</v>
      </c>
      <c r="E858" s="43" t="s">
        <v>1365</v>
      </c>
      <c r="F858" s="36">
        <v>250</v>
      </c>
      <c r="G858" s="44">
        <f t="shared" si="41"/>
        <v>6089.74358974359</v>
      </c>
      <c r="H858" s="44">
        <v>7125</v>
      </c>
      <c r="I858" s="44">
        <f t="shared" si="40"/>
        <v>7125</v>
      </c>
    </row>
    <row r="859" customHeight="1" spans="2:10">
      <c r="B859" s="42" t="s">
        <v>1366</v>
      </c>
      <c r="C859" s="42" t="s">
        <v>1367</v>
      </c>
      <c r="D859" s="43" t="s">
        <v>1368</v>
      </c>
      <c r="E859" s="43" t="s">
        <v>1274</v>
      </c>
      <c r="F859" s="36">
        <v>450</v>
      </c>
      <c r="G859" s="44">
        <f t="shared" si="41"/>
        <v>7373.07692307692</v>
      </c>
      <c r="H859" s="44">
        <v>8626.5</v>
      </c>
      <c r="I859" s="44">
        <f t="shared" si="40"/>
        <v>8626.5</v>
      </c>
      <c r="J859" s="44">
        <f>SUM(I859:I879)</f>
        <v>516526.09689</v>
      </c>
    </row>
    <row r="860" customHeight="1" spans="2:9">
      <c r="B860" s="42" t="s">
        <v>1366</v>
      </c>
      <c r="C860" s="42" t="s">
        <v>1367</v>
      </c>
      <c r="D860" s="43" t="s">
        <v>1368</v>
      </c>
      <c r="E860" s="43" t="s">
        <v>1274</v>
      </c>
      <c r="F860" s="36">
        <v>100</v>
      </c>
      <c r="G860" s="44">
        <f t="shared" si="41"/>
        <v>1638.46153846154</v>
      </c>
      <c r="H860" s="44">
        <v>1917</v>
      </c>
      <c r="I860" s="44">
        <f t="shared" si="40"/>
        <v>1917</v>
      </c>
    </row>
    <row r="861" customHeight="1" spans="2:9">
      <c r="B861" s="42" t="s">
        <v>1369</v>
      </c>
      <c r="C861" s="42" t="s">
        <v>1370</v>
      </c>
      <c r="D861" s="43" t="s">
        <v>948</v>
      </c>
      <c r="E861" s="43" t="s">
        <v>1371</v>
      </c>
      <c r="F861" s="36">
        <v>400</v>
      </c>
      <c r="G861" s="44">
        <f t="shared" si="41"/>
        <v>10358.9743589744</v>
      </c>
      <c r="H861" s="44">
        <v>12120</v>
      </c>
      <c r="I861" s="44">
        <f t="shared" si="40"/>
        <v>12120</v>
      </c>
    </row>
    <row r="862" customHeight="1" spans="2:9">
      <c r="B862" s="42" t="s">
        <v>1369</v>
      </c>
      <c r="C862" s="42" t="s">
        <v>1370</v>
      </c>
      <c r="D862" s="43" t="s">
        <v>948</v>
      </c>
      <c r="E862" s="43" t="s">
        <v>1371</v>
      </c>
      <c r="F862" s="36">
        <v>400</v>
      </c>
      <c r="G862" s="44">
        <f t="shared" si="41"/>
        <v>10358.9743589744</v>
      </c>
      <c r="H862" s="44">
        <v>12120</v>
      </c>
      <c r="I862" s="44">
        <f t="shared" si="40"/>
        <v>12120</v>
      </c>
    </row>
    <row r="863" customHeight="1" spans="2:9">
      <c r="B863" s="42" t="s">
        <v>260</v>
      </c>
      <c r="C863" s="42" t="s">
        <v>735</v>
      </c>
      <c r="D863" s="43" t="s">
        <v>1372</v>
      </c>
      <c r="E863" s="43" t="s">
        <v>1373</v>
      </c>
      <c r="F863" s="36">
        <v>100</v>
      </c>
      <c r="G863" s="44">
        <f t="shared" si="41"/>
        <v>1564.10256410256</v>
      </c>
      <c r="H863" s="44">
        <v>1830</v>
      </c>
      <c r="I863" s="44">
        <f t="shared" si="40"/>
        <v>1830</v>
      </c>
    </row>
    <row r="864" customHeight="1" spans="2:9">
      <c r="B864" s="42" t="s">
        <v>1374</v>
      </c>
      <c r="C864" s="42" t="s">
        <v>1375</v>
      </c>
      <c r="D864" s="43" t="s">
        <v>1376</v>
      </c>
      <c r="E864" s="43" t="s">
        <v>1377</v>
      </c>
      <c r="F864" s="36">
        <v>600</v>
      </c>
      <c r="G864" s="44">
        <f t="shared" si="41"/>
        <v>2820.51282051282</v>
      </c>
      <c r="H864" s="44">
        <v>3300</v>
      </c>
      <c r="I864" s="44">
        <f t="shared" si="40"/>
        <v>3300</v>
      </c>
    </row>
    <row r="865" customHeight="1" spans="2:9">
      <c r="B865" s="42" t="s">
        <v>1378</v>
      </c>
      <c r="C865" s="42" t="s">
        <v>1370</v>
      </c>
      <c r="D865" s="43" t="s">
        <v>814</v>
      </c>
      <c r="E865" s="43" t="s">
        <v>1371</v>
      </c>
      <c r="F865" s="36">
        <v>800</v>
      </c>
      <c r="G865" s="44">
        <f t="shared" si="41"/>
        <v>10523.0769230769</v>
      </c>
      <c r="H865" s="44">
        <v>12312</v>
      </c>
      <c r="I865" s="44">
        <f t="shared" si="40"/>
        <v>12312</v>
      </c>
    </row>
    <row r="866" customHeight="1" spans="2:9">
      <c r="B866" s="42" t="s">
        <v>1379</v>
      </c>
      <c r="C866" s="42" t="s">
        <v>1375</v>
      </c>
      <c r="D866" s="43" t="s">
        <v>1376</v>
      </c>
      <c r="E866" s="43" t="s">
        <v>1377</v>
      </c>
      <c r="F866" s="36">
        <v>400</v>
      </c>
      <c r="G866" s="44">
        <v>4170.94</v>
      </c>
      <c r="H866" s="44">
        <f t="shared" ref="H866:H876" si="42">G866*1.17</f>
        <v>4879.9998</v>
      </c>
      <c r="I866" s="44">
        <f>SUM(H866:H872)</f>
        <v>151862.60115</v>
      </c>
    </row>
    <row r="867" customHeight="1" spans="2:8">
      <c r="B867" s="42" t="s">
        <v>1379</v>
      </c>
      <c r="C867" s="42" t="s">
        <v>1380</v>
      </c>
      <c r="D867" s="43" t="s">
        <v>1381</v>
      </c>
      <c r="E867" s="43" t="s">
        <v>1382</v>
      </c>
      <c r="F867" s="36">
        <v>750</v>
      </c>
      <c r="G867" s="44">
        <v>13525.64</v>
      </c>
      <c r="H867" s="44">
        <f t="shared" si="42"/>
        <v>15824.9988</v>
      </c>
    </row>
    <row r="868" customHeight="1" spans="2:8">
      <c r="B868" s="42" t="s">
        <v>1379</v>
      </c>
      <c r="C868" s="42" t="s">
        <v>870</v>
      </c>
      <c r="D868" s="43" t="s">
        <v>687</v>
      </c>
      <c r="E868" s="43" t="s">
        <v>871</v>
      </c>
      <c r="F868" s="36">
        <v>2400</v>
      </c>
      <c r="G868" s="44">
        <v>33025.64</v>
      </c>
      <c r="H868" s="44">
        <f t="shared" si="42"/>
        <v>38639.9988</v>
      </c>
    </row>
    <row r="869" customHeight="1" spans="2:8">
      <c r="B869" s="42" t="s">
        <v>1379</v>
      </c>
      <c r="C869" s="42" t="s">
        <v>1370</v>
      </c>
      <c r="D869" s="43" t="s">
        <v>948</v>
      </c>
      <c r="E869" s="43" t="s">
        <v>1371</v>
      </c>
      <c r="F869" s="36">
        <v>2400</v>
      </c>
      <c r="G869" s="44">
        <v>44307.69</v>
      </c>
      <c r="H869" s="44">
        <f t="shared" si="42"/>
        <v>51839.9973</v>
      </c>
    </row>
    <row r="870" customHeight="1" spans="2:8">
      <c r="B870" s="42" t="s">
        <v>1379</v>
      </c>
      <c r="C870" s="42" t="s">
        <v>1383</v>
      </c>
      <c r="D870" s="43" t="s">
        <v>331</v>
      </c>
      <c r="E870" s="43" t="s">
        <v>1384</v>
      </c>
      <c r="F870" s="36">
        <v>720</v>
      </c>
      <c r="G870" s="44">
        <v>14523.08</v>
      </c>
      <c r="H870" s="44">
        <f t="shared" si="42"/>
        <v>16992.0036</v>
      </c>
    </row>
    <row r="871" customHeight="1" spans="2:8">
      <c r="B871" s="42" t="s">
        <v>1379</v>
      </c>
      <c r="C871" s="42" t="s">
        <v>1385</v>
      </c>
      <c r="D871" s="43" t="s">
        <v>799</v>
      </c>
      <c r="E871" s="43" t="s">
        <v>1386</v>
      </c>
      <c r="F871" s="36">
        <v>240</v>
      </c>
      <c r="G871" s="44">
        <v>3321.03</v>
      </c>
      <c r="H871" s="44">
        <f t="shared" si="42"/>
        <v>3885.6051</v>
      </c>
    </row>
    <row r="872" customHeight="1" spans="2:8">
      <c r="B872" s="42" t="s">
        <v>1379</v>
      </c>
      <c r="C872" s="42" t="s">
        <v>1387</v>
      </c>
      <c r="D872" s="43" t="s">
        <v>526</v>
      </c>
      <c r="E872" s="43" t="s">
        <v>1388</v>
      </c>
      <c r="F872" s="36">
        <v>4500</v>
      </c>
      <c r="G872" s="44">
        <v>16923.075</v>
      </c>
      <c r="H872" s="44">
        <f t="shared" si="42"/>
        <v>19799.99775</v>
      </c>
    </row>
    <row r="873" customHeight="1" spans="2:9">
      <c r="B873" s="42" t="s">
        <v>1379</v>
      </c>
      <c r="C873" s="42" t="s">
        <v>1389</v>
      </c>
      <c r="D873" s="43" t="s">
        <v>1390</v>
      </c>
      <c r="E873" s="43" t="s">
        <v>1391</v>
      </c>
      <c r="F873" s="36">
        <v>50</v>
      </c>
      <c r="G873" s="44">
        <v>1111.11</v>
      </c>
      <c r="H873" s="44">
        <f t="shared" si="42"/>
        <v>1299.9987</v>
      </c>
      <c r="I873" s="44">
        <f>SUM(H873:H879)</f>
        <v>312437.99574</v>
      </c>
    </row>
    <row r="874" customHeight="1" spans="2:8">
      <c r="B874" s="42" t="s">
        <v>1379</v>
      </c>
      <c r="C874" s="42" t="s">
        <v>1392</v>
      </c>
      <c r="D874" s="43" t="s">
        <v>1393</v>
      </c>
      <c r="E874" s="43" t="s">
        <v>1394</v>
      </c>
      <c r="F874" s="36">
        <v>2700</v>
      </c>
      <c r="G874" s="44">
        <v>11076.92</v>
      </c>
      <c r="H874" s="44">
        <f t="shared" si="42"/>
        <v>12959.9964</v>
      </c>
    </row>
    <row r="875" customHeight="1" spans="2:8">
      <c r="B875" s="42" t="s">
        <v>1379</v>
      </c>
      <c r="C875" s="42" t="s">
        <v>971</v>
      </c>
      <c r="D875" s="43" t="s">
        <v>15</v>
      </c>
      <c r="E875" s="43" t="s">
        <v>1395</v>
      </c>
      <c r="F875" s="36">
        <v>4200</v>
      </c>
      <c r="G875" s="44">
        <v>52876.92</v>
      </c>
      <c r="H875" s="44">
        <f t="shared" si="42"/>
        <v>61865.9964</v>
      </c>
    </row>
    <row r="876" customHeight="1" spans="2:8">
      <c r="B876" s="42" t="s">
        <v>1379</v>
      </c>
      <c r="C876" s="42" t="s">
        <v>1396</v>
      </c>
      <c r="D876" s="43" t="s">
        <v>1397</v>
      </c>
      <c r="E876" s="43" t="s">
        <v>1398</v>
      </c>
      <c r="F876" s="36">
        <v>1200</v>
      </c>
      <c r="G876" s="44">
        <v>22564.1</v>
      </c>
      <c r="H876" s="44">
        <f t="shared" si="42"/>
        <v>26399.997</v>
      </c>
    </row>
    <row r="877" customHeight="1" spans="2:8">
      <c r="B877" s="42" t="s">
        <v>1379</v>
      </c>
      <c r="C877" s="42" t="s">
        <v>1383</v>
      </c>
      <c r="D877" s="43" t="s">
        <v>331</v>
      </c>
      <c r="E877" s="43" t="s">
        <v>1384</v>
      </c>
      <c r="F877" s="36">
        <v>3120</v>
      </c>
      <c r="G877" s="44">
        <v>62933.334</v>
      </c>
      <c r="H877" s="44">
        <f t="shared" ref="H877:H890" si="43">G877*1.17</f>
        <v>73632.00078</v>
      </c>
    </row>
    <row r="878" customHeight="1" spans="2:8">
      <c r="B878" s="42" t="s">
        <v>1379</v>
      </c>
      <c r="C878" s="42" t="s">
        <v>1387</v>
      </c>
      <c r="D878" s="43" t="s">
        <v>526</v>
      </c>
      <c r="E878" s="43" t="s">
        <v>1388</v>
      </c>
      <c r="F878" s="36">
        <v>9900</v>
      </c>
      <c r="G878" s="44">
        <v>37230.774</v>
      </c>
      <c r="H878" s="44">
        <f t="shared" si="43"/>
        <v>43560.00558</v>
      </c>
    </row>
    <row r="879" customHeight="1" spans="2:8">
      <c r="B879" s="42" t="s">
        <v>1379</v>
      </c>
      <c r="C879" s="42" t="s">
        <v>1375</v>
      </c>
      <c r="D879" s="43" t="s">
        <v>1376</v>
      </c>
      <c r="E879" s="43" t="s">
        <v>1377</v>
      </c>
      <c r="F879" s="36">
        <v>7600</v>
      </c>
      <c r="G879" s="44">
        <v>79247.864</v>
      </c>
      <c r="H879" s="44">
        <f t="shared" si="43"/>
        <v>92720.00088</v>
      </c>
    </row>
    <row r="880" customHeight="1" spans="2:10">
      <c r="B880" s="42" t="s">
        <v>1399</v>
      </c>
      <c r="C880" s="42" t="s">
        <v>1400</v>
      </c>
      <c r="D880" s="43" t="s">
        <v>1401</v>
      </c>
      <c r="E880" s="43" t="s">
        <v>1402</v>
      </c>
      <c r="F880" s="36">
        <v>400</v>
      </c>
      <c r="G880" s="44">
        <v>14064.96</v>
      </c>
      <c r="H880" s="44">
        <f t="shared" si="43"/>
        <v>16456.0032</v>
      </c>
      <c r="I880" s="44">
        <f t="shared" ref="I880:I886" si="44">H880</f>
        <v>16456.0032</v>
      </c>
      <c r="J880" s="44">
        <f>SUM(I880:I882)</f>
        <v>227596.005</v>
      </c>
    </row>
    <row r="881" customHeight="1" spans="2:11">
      <c r="B881" s="42" t="s">
        <v>1403</v>
      </c>
      <c r="C881" s="42" t="s">
        <v>696</v>
      </c>
      <c r="D881" s="43" t="s">
        <v>697</v>
      </c>
      <c r="E881" s="43" t="s">
        <v>1404</v>
      </c>
      <c r="F881" s="36">
        <v>3600</v>
      </c>
      <c r="G881" s="44">
        <v>92769.23</v>
      </c>
      <c r="H881" s="44">
        <f t="shared" si="43"/>
        <v>108539.9991</v>
      </c>
      <c r="I881" s="44">
        <f t="shared" si="44"/>
        <v>108539.9991</v>
      </c>
      <c r="K881" s="36">
        <v>227596</v>
      </c>
    </row>
    <row r="882" customHeight="1" spans="2:9">
      <c r="B882" s="42" t="s">
        <v>1405</v>
      </c>
      <c r="C882" s="42" t="s">
        <v>696</v>
      </c>
      <c r="D882" s="43" t="s">
        <v>697</v>
      </c>
      <c r="E882" s="43" t="s">
        <v>1404</v>
      </c>
      <c r="F882" s="36">
        <v>3600</v>
      </c>
      <c r="G882" s="44">
        <v>87692.31</v>
      </c>
      <c r="H882" s="44">
        <f t="shared" si="43"/>
        <v>102600.0027</v>
      </c>
      <c r="I882" s="44">
        <f t="shared" si="44"/>
        <v>102600.0027</v>
      </c>
    </row>
    <row r="883" customHeight="1" spans="2:10">
      <c r="B883" s="42" t="s">
        <v>161</v>
      </c>
      <c r="C883" s="42" t="s">
        <v>1406</v>
      </c>
      <c r="D883" s="43" t="s">
        <v>1407</v>
      </c>
      <c r="E883" s="43" t="s">
        <v>1408</v>
      </c>
      <c r="F883" s="36">
        <v>400</v>
      </c>
      <c r="G883" s="44">
        <v>8547.01</v>
      </c>
      <c r="H883" s="44">
        <f t="shared" si="43"/>
        <v>10000.0017</v>
      </c>
      <c r="I883" s="44">
        <f t="shared" si="44"/>
        <v>10000.0017</v>
      </c>
      <c r="J883" s="44">
        <f>SUM(I883:I890)</f>
        <v>138090.00348</v>
      </c>
    </row>
    <row r="884" customHeight="1" spans="2:9">
      <c r="B884" s="42" t="s">
        <v>1409</v>
      </c>
      <c r="C884" s="42" t="s">
        <v>861</v>
      </c>
      <c r="D884" s="43" t="s">
        <v>915</v>
      </c>
      <c r="E884" s="43" t="s">
        <v>1410</v>
      </c>
      <c r="F884" s="36">
        <v>400</v>
      </c>
      <c r="G884" s="44">
        <v>5897.44</v>
      </c>
      <c r="H884" s="44">
        <f t="shared" si="43"/>
        <v>6900.0048</v>
      </c>
      <c r="I884" s="44">
        <f t="shared" si="44"/>
        <v>6900.0048</v>
      </c>
    </row>
    <row r="885" customHeight="1" spans="2:9">
      <c r="B885" s="42" t="s">
        <v>1409</v>
      </c>
      <c r="C885" s="42" t="s">
        <v>1411</v>
      </c>
      <c r="D885" s="43" t="s">
        <v>15</v>
      </c>
      <c r="E885" s="43" t="s">
        <v>1412</v>
      </c>
      <c r="F885" s="36">
        <v>1200</v>
      </c>
      <c r="G885" s="44">
        <v>20205.13</v>
      </c>
      <c r="H885" s="44">
        <f t="shared" si="43"/>
        <v>23640.0021</v>
      </c>
      <c r="I885" s="44">
        <f t="shared" si="44"/>
        <v>23640.0021</v>
      </c>
    </row>
    <row r="886" customHeight="1" spans="2:9">
      <c r="B886" s="42" t="s">
        <v>1409</v>
      </c>
      <c r="C886" s="42" t="s">
        <v>682</v>
      </c>
      <c r="D886" s="43" t="s">
        <v>1413</v>
      </c>
      <c r="E886" s="43" t="s">
        <v>1414</v>
      </c>
      <c r="F886" s="36">
        <v>100</v>
      </c>
      <c r="G886" s="44">
        <v>11740.17</v>
      </c>
      <c r="H886" s="44">
        <f t="shared" si="43"/>
        <v>13735.9989</v>
      </c>
      <c r="I886" s="44">
        <f t="shared" si="44"/>
        <v>13735.9989</v>
      </c>
    </row>
    <row r="887" customHeight="1" spans="2:9">
      <c r="B887" s="42" t="s">
        <v>1415</v>
      </c>
      <c r="C887" s="42" t="s">
        <v>1416</v>
      </c>
      <c r="D887" s="43" t="s">
        <v>1417</v>
      </c>
      <c r="E887" s="43" t="s">
        <v>1418</v>
      </c>
      <c r="F887" s="36">
        <v>600</v>
      </c>
      <c r="G887" s="44">
        <v>14938.46</v>
      </c>
      <c r="H887" s="44">
        <f t="shared" si="43"/>
        <v>17477.9982</v>
      </c>
      <c r="I887" s="44">
        <f>SUM(H887:H889)</f>
        <v>55733.99598</v>
      </c>
    </row>
    <row r="888" customHeight="1" spans="2:8">
      <c r="B888" s="42" t="s">
        <v>1415</v>
      </c>
      <c r="C888" s="42" t="s">
        <v>968</v>
      </c>
      <c r="D888" s="43" t="s">
        <v>969</v>
      </c>
      <c r="E888" s="43" t="s">
        <v>970</v>
      </c>
      <c r="F888" s="36">
        <v>1350</v>
      </c>
      <c r="G888" s="44">
        <v>23076.92</v>
      </c>
      <c r="H888" s="44">
        <f t="shared" si="43"/>
        <v>26999.9964</v>
      </c>
    </row>
    <row r="889" customHeight="1" spans="2:8">
      <c r="B889" s="42" t="s">
        <v>1415</v>
      </c>
      <c r="C889" s="42" t="s">
        <v>1411</v>
      </c>
      <c r="D889" s="43" t="s">
        <v>15</v>
      </c>
      <c r="E889" s="43" t="s">
        <v>871</v>
      </c>
      <c r="F889" s="36">
        <v>600</v>
      </c>
      <c r="G889" s="44">
        <v>9620.514</v>
      </c>
      <c r="H889" s="44">
        <f t="shared" si="43"/>
        <v>11256.00138</v>
      </c>
    </row>
    <row r="890" customHeight="1" spans="2:9">
      <c r="B890" s="42" t="s">
        <v>1419</v>
      </c>
      <c r="C890" s="42" t="s">
        <v>1420</v>
      </c>
      <c r="D890" s="43" t="s">
        <v>1421</v>
      </c>
      <c r="E890" s="43" t="s">
        <v>1422</v>
      </c>
      <c r="F890" s="36">
        <v>800</v>
      </c>
      <c r="G890" s="44">
        <v>24000</v>
      </c>
      <c r="H890" s="44">
        <f t="shared" si="43"/>
        <v>28080</v>
      </c>
      <c r="I890" s="44">
        <f t="shared" ref="I890:I898" si="45">H890</f>
        <v>28080</v>
      </c>
    </row>
    <row r="891" customHeight="1" spans="2:10">
      <c r="B891" s="42" t="s">
        <v>1423</v>
      </c>
      <c r="C891" s="42" t="s">
        <v>641</v>
      </c>
      <c r="D891" s="43" t="s">
        <v>642</v>
      </c>
      <c r="E891" s="43" t="s">
        <v>1424</v>
      </c>
      <c r="F891" s="36">
        <v>160</v>
      </c>
      <c r="G891" s="44">
        <f t="shared" ref="G891:G898" si="46">H891/1.17</f>
        <v>2133.33333333333</v>
      </c>
      <c r="H891" s="44">
        <v>2496</v>
      </c>
      <c r="I891" s="44">
        <f t="shared" si="45"/>
        <v>2496</v>
      </c>
      <c r="J891" s="44">
        <f>SUM(I891:I902)</f>
        <v>81876.00128</v>
      </c>
    </row>
    <row r="892" customHeight="1" spans="2:9">
      <c r="B892" s="42" t="s">
        <v>1423</v>
      </c>
      <c r="C892" s="57" t="s">
        <v>1425</v>
      </c>
      <c r="D892" s="43" t="s">
        <v>1426</v>
      </c>
      <c r="E892" s="43" t="s">
        <v>1427</v>
      </c>
      <c r="F892" s="36">
        <v>200</v>
      </c>
      <c r="G892" s="44">
        <f t="shared" si="46"/>
        <v>14529.9145299145</v>
      </c>
      <c r="H892" s="44">
        <v>17000</v>
      </c>
      <c r="I892" s="44">
        <f t="shared" si="45"/>
        <v>17000</v>
      </c>
    </row>
    <row r="893" customHeight="1" spans="2:9">
      <c r="B893" s="42" t="s">
        <v>1423</v>
      </c>
      <c r="C893" s="42" t="s">
        <v>626</v>
      </c>
      <c r="D893" s="43" t="s">
        <v>627</v>
      </c>
      <c r="E893" s="43" t="s">
        <v>1424</v>
      </c>
      <c r="F893" s="36">
        <v>50</v>
      </c>
      <c r="G893" s="44">
        <f t="shared" si="46"/>
        <v>4059.82905982906</v>
      </c>
      <c r="H893" s="44">
        <v>4750</v>
      </c>
      <c r="I893" s="44">
        <f t="shared" si="45"/>
        <v>4750</v>
      </c>
    </row>
    <row r="894" customHeight="1" spans="2:9">
      <c r="B894" s="42" t="s">
        <v>1428</v>
      </c>
      <c r="C894" s="42" t="s">
        <v>1429</v>
      </c>
      <c r="D894" s="43" t="s">
        <v>1430</v>
      </c>
      <c r="E894" s="43" t="s">
        <v>1431</v>
      </c>
      <c r="F894" s="36">
        <v>300</v>
      </c>
      <c r="G894" s="44">
        <f t="shared" si="46"/>
        <v>4871.79487179487</v>
      </c>
      <c r="H894" s="44">
        <v>5700</v>
      </c>
      <c r="I894" s="44">
        <f t="shared" si="45"/>
        <v>5700</v>
      </c>
    </row>
    <row r="895" customHeight="1" spans="2:9">
      <c r="B895" s="42" t="s">
        <v>1428</v>
      </c>
      <c r="C895" s="42" t="s">
        <v>1429</v>
      </c>
      <c r="D895" s="43" t="s">
        <v>1430</v>
      </c>
      <c r="E895" s="43" t="s">
        <v>1431</v>
      </c>
      <c r="F895" s="36">
        <v>300</v>
      </c>
      <c r="G895" s="44">
        <f t="shared" si="46"/>
        <v>4871.79487179487</v>
      </c>
      <c r="H895" s="44">
        <v>5700</v>
      </c>
      <c r="I895" s="44">
        <f t="shared" si="45"/>
        <v>5700</v>
      </c>
    </row>
    <row r="896" customHeight="1" spans="2:9">
      <c r="B896" s="42" t="s">
        <v>1428</v>
      </c>
      <c r="C896" s="42" t="s">
        <v>1432</v>
      </c>
      <c r="D896" s="43" t="s">
        <v>754</v>
      </c>
      <c r="E896" s="43" t="s">
        <v>1168</v>
      </c>
      <c r="F896" s="36">
        <v>10</v>
      </c>
      <c r="G896" s="44">
        <f t="shared" si="46"/>
        <v>76.9230769230769</v>
      </c>
      <c r="H896" s="44">
        <v>90</v>
      </c>
      <c r="I896" s="44">
        <f t="shared" si="45"/>
        <v>90</v>
      </c>
    </row>
    <row r="897" customHeight="1" spans="2:9">
      <c r="B897" s="42" t="s">
        <v>1428</v>
      </c>
      <c r="C897" s="42" t="s">
        <v>1433</v>
      </c>
      <c r="D897" s="43" t="s">
        <v>754</v>
      </c>
      <c r="E897" s="43" t="s">
        <v>1434</v>
      </c>
      <c r="F897" s="36">
        <v>100</v>
      </c>
      <c r="G897" s="44">
        <f t="shared" si="46"/>
        <v>170.940170940171</v>
      </c>
      <c r="H897" s="44">
        <v>200</v>
      </c>
      <c r="I897" s="44">
        <f t="shared" si="45"/>
        <v>200</v>
      </c>
    </row>
    <row r="898" customHeight="1" spans="2:9">
      <c r="B898" s="42" t="s">
        <v>1435</v>
      </c>
      <c r="C898" s="42" t="s">
        <v>1429</v>
      </c>
      <c r="D898" s="43" t="s">
        <v>1430</v>
      </c>
      <c r="E898" s="43" t="s">
        <v>1431</v>
      </c>
      <c r="F898" s="36">
        <v>1500</v>
      </c>
      <c r="G898" s="44">
        <f t="shared" si="46"/>
        <v>24358.9743589744</v>
      </c>
      <c r="H898" s="44">
        <v>28500</v>
      </c>
      <c r="I898" s="44">
        <f t="shared" si="45"/>
        <v>28500</v>
      </c>
    </row>
    <row r="899" customHeight="1" spans="2:9">
      <c r="B899" s="42" t="s">
        <v>1435</v>
      </c>
      <c r="C899" s="42" t="s">
        <v>1436</v>
      </c>
      <c r="D899" s="43" t="s">
        <v>1437</v>
      </c>
      <c r="E899" s="43" t="s">
        <v>1438</v>
      </c>
      <c r="F899" s="36">
        <v>100</v>
      </c>
      <c r="G899" s="44">
        <v>512.82</v>
      </c>
      <c r="H899" s="44">
        <f t="shared" ref="H899:H902" si="47">G899*1.17</f>
        <v>599.9994</v>
      </c>
      <c r="I899" s="44">
        <f>SUM(H899:H900)</f>
        <v>940.0014</v>
      </c>
    </row>
    <row r="900" customHeight="1" spans="2:8">
      <c r="B900" s="42" t="s">
        <v>1435</v>
      </c>
      <c r="C900" s="42" t="s">
        <v>1439</v>
      </c>
      <c r="D900" s="43" t="s">
        <v>754</v>
      </c>
      <c r="E900" s="43" t="s">
        <v>1440</v>
      </c>
      <c r="F900" s="36">
        <v>50</v>
      </c>
      <c r="G900" s="44">
        <v>290.6</v>
      </c>
      <c r="H900" s="44">
        <f t="shared" si="47"/>
        <v>340.002</v>
      </c>
    </row>
    <row r="901" customHeight="1" spans="2:9">
      <c r="B901" s="42" t="s">
        <v>1435</v>
      </c>
      <c r="C901" s="42" t="s">
        <v>1441</v>
      </c>
      <c r="D901" s="43" t="s">
        <v>77</v>
      </c>
      <c r="E901" s="54" t="s">
        <v>1442</v>
      </c>
      <c r="F901" s="36">
        <v>1200</v>
      </c>
      <c r="G901" s="44">
        <v>9230.77</v>
      </c>
      <c r="H901" s="44">
        <f t="shared" si="47"/>
        <v>10800.0009</v>
      </c>
      <c r="I901" s="44">
        <f t="shared" ref="I901:I905" si="48">H901</f>
        <v>10800.0009</v>
      </c>
    </row>
    <row r="902" customHeight="1" spans="2:9">
      <c r="B902" s="42" t="s">
        <v>1435</v>
      </c>
      <c r="C902" s="42" t="s">
        <v>1443</v>
      </c>
      <c r="D902" s="43" t="s">
        <v>77</v>
      </c>
      <c r="E902" s="43" t="s">
        <v>1444</v>
      </c>
      <c r="F902" s="36">
        <v>300</v>
      </c>
      <c r="G902" s="44">
        <v>4871.794</v>
      </c>
      <c r="H902" s="44">
        <f t="shared" si="47"/>
        <v>5699.99898</v>
      </c>
      <c r="I902" s="44">
        <f t="shared" si="48"/>
        <v>5699.99898</v>
      </c>
    </row>
    <row r="903" customHeight="1" spans="2:10">
      <c r="B903" s="42" t="s">
        <v>618</v>
      </c>
      <c r="C903" s="42" t="s">
        <v>1445</v>
      </c>
      <c r="D903" s="43" t="s">
        <v>123</v>
      </c>
      <c r="E903" s="43" t="s">
        <v>1446</v>
      </c>
      <c r="F903" s="36">
        <v>900</v>
      </c>
      <c r="G903" s="44">
        <f t="shared" ref="G903:G909" si="49">H903/1.17</f>
        <v>83846.1538461539</v>
      </c>
      <c r="H903" s="44">
        <v>98100</v>
      </c>
      <c r="I903" s="44">
        <f t="shared" si="48"/>
        <v>98100</v>
      </c>
      <c r="J903" s="44">
        <f>SUM(I903:I946)</f>
        <v>1306158</v>
      </c>
    </row>
    <row r="904" customHeight="1" spans="2:9">
      <c r="B904" s="42" t="s">
        <v>618</v>
      </c>
      <c r="C904" s="42" t="s">
        <v>1445</v>
      </c>
      <c r="D904" s="43" t="s">
        <v>123</v>
      </c>
      <c r="E904" s="43" t="s">
        <v>1446</v>
      </c>
      <c r="F904" s="36">
        <v>900</v>
      </c>
      <c r="G904" s="44">
        <f t="shared" si="49"/>
        <v>83846.1538461539</v>
      </c>
      <c r="H904" s="44">
        <v>98100</v>
      </c>
      <c r="I904" s="44">
        <f t="shared" si="48"/>
        <v>98100</v>
      </c>
    </row>
    <row r="905" customHeight="1" spans="2:9">
      <c r="B905" s="42" t="s">
        <v>618</v>
      </c>
      <c r="C905" s="42" t="s">
        <v>1447</v>
      </c>
      <c r="D905" s="43" t="s">
        <v>1448</v>
      </c>
      <c r="E905" s="43" t="s">
        <v>715</v>
      </c>
      <c r="F905" s="36">
        <v>-60</v>
      </c>
      <c r="G905" s="44">
        <f t="shared" si="49"/>
        <v>-753.846153846154</v>
      </c>
      <c r="H905" s="44">
        <v>-882</v>
      </c>
      <c r="I905" s="44">
        <f t="shared" si="48"/>
        <v>-882</v>
      </c>
    </row>
    <row r="906" customHeight="1" spans="2:9">
      <c r="B906" s="42" t="s">
        <v>618</v>
      </c>
      <c r="C906" s="42" t="s">
        <v>669</v>
      </c>
      <c r="D906" s="43" t="s">
        <v>764</v>
      </c>
      <c r="E906" s="43" t="s">
        <v>370</v>
      </c>
      <c r="F906" s="36">
        <v>12</v>
      </c>
      <c r="G906" s="44">
        <f t="shared" si="49"/>
        <v>-18.1538461538462</v>
      </c>
      <c r="H906" s="44">
        <v>-21.24</v>
      </c>
      <c r="I906" s="44">
        <f>SUM(H906:H907)</f>
        <v>-754.44</v>
      </c>
    </row>
    <row r="907" customHeight="1" spans="2:8">
      <c r="B907" s="42" t="s">
        <v>618</v>
      </c>
      <c r="C907" s="42" t="s">
        <v>638</v>
      </c>
      <c r="D907" s="43" t="s">
        <v>639</v>
      </c>
      <c r="E907" s="43" t="s">
        <v>640</v>
      </c>
      <c r="F907" s="36">
        <v>156</v>
      </c>
      <c r="G907" s="44">
        <f t="shared" si="49"/>
        <v>-626.666666666667</v>
      </c>
      <c r="H907" s="44">
        <v>-733.2</v>
      </c>
    </row>
    <row r="908" customHeight="1" spans="2:9">
      <c r="B908" s="42" t="s">
        <v>618</v>
      </c>
      <c r="C908" s="42" t="s">
        <v>1449</v>
      </c>
      <c r="D908" s="43" t="s">
        <v>1450</v>
      </c>
      <c r="E908" s="43" t="s">
        <v>1451</v>
      </c>
      <c r="F908" s="36">
        <v>50</v>
      </c>
      <c r="G908" s="44">
        <f t="shared" si="49"/>
        <v>2876.06837606838</v>
      </c>
      <c r="H908" s="44">
        <v>3365</v>
      </c>
      <c r="I908" s="44">
        <f>SUM(H908:H910)</f>
        <v>5119</v>
      </c>
    </row>
    <row r="909" customHeight="1" spans="2:8">
      <c r="B909" s="42" t="s">
        <v>618</v>
      </c>
      <c r="C909" s="42" t="s">
        <v>454</v>
      </c>
      <c r="D909" s="43" t="s">
        <v>1452</v>
      </c>
      <c r="E909" s="43" t="s">
        <v>1453</v>
      </c>
      <c r="F909" s="36">
        <v>50</v>
      </c>
      <c r="G909" s="44">
        <f t="shared" si="49"/>
        <v>829.059829059829</v>
      </c>
      <c r="H909" s="44">
        <v>970</v>
      </c>
    </row>
    <row r="910" customHeight="1" spans="2:8">
      <c r="B910" s="42" t="s">
        <v>618</v>
      </c>
      <c r="C910" s="42" t="s">
        <v>1454</v>
      </c>
      <c r="D910" s="43" t="s">
        <v>1455</v>
      </c>
      <c r="E910" s="43" t="s">
        <v>1456</v>
      </c>
      <c r="F910" s="36">
        <v>50</v>
      </c>
      <c r="G910" s="44">
        <f t="shared" ref="G910:G918" si="50">H910/1.17</f>
        <v>670.08547008547</v>
      </c>
      <c r="H910" s="44">
        <v>784</v>
      </c>
    </row>
    <row r="911" customHeight="1" spans="2:9">
      <c r="B911" s="42" t="s">
        <v>618</v>
      </c>
      <c r="C911" s="57" t="s">
        <v>1457</v>
      </c>
      <c r="D911" s="43" t="s">
        <v>1458</v>
      </c>
      <c r="E911" s="43" t="s">
        <v>1459</v>
      </c>
      <c r="F911" s="36">
        <v>20</v>
      </c>
      <c r="G911" s="44">
        <f t="shared" si="50"/>
        <v>12649.5726495727</v>
      </c>
      <c r="H911" s="44">
        <v>14800</v>
      </c>
      <c r="I911" s="44">
        <f t="shared" ref="I911:I921" si="51">H911</f>
        <v>14800</v>
      </c>
    </row>
    <row r="912" customHeight="1" spans="2:9">
      <c r="B912" s="42" t="s">
        <v>618</v>
      </c>
      <c r="C912" s="42" t="s">
        <v>647</v>
      </c>
      <c r="D912" s="43" t="s">
        <v>1460</v>
      </c>
      <c r="E912" s="43" t="s">
        <v>1424</v>
      </c>
      <c r="F912" s="36">
        <v>100</v>
      </c>
      <c r="G912" s="44">
        <f t="shared" si="50"/>
        <v>4914.52991452992</v>
      </c>
      <c r="H912" s="44">
        <v>5750</v>
      </c>
      <c r="I912" s="44">
        <f>SUM(H912:H913)</f>
        <v>28072.5</v>
      </c>
    </row>
    <row r="913" customHeight="1" spans="2:8">
      <c r="B913" s="42" t="s">
        <v>618</v>
      </c>
      <c r="C913" s="42" t="s">
        <v>626</v>
      </c>
      <c r="D913" s="43" t="s">
        <v>627</v>
      </c>
      <c r="E913" s="43" t="s">
        <v>1424</v>
      </c>
      <c r="F913" s="36">
        <v>250</v>
      </c>
      <c r="G913" s="44">
        <f t="shared" si="50"/>
        <v>19079.0598290598</v>
      </c>
      <c r="H913" s="44">
        <v>22322.5</v>
      </c>
    </row>
    <row r="914" customHeight="1" spans="2:9">
      <c r="B914" s="42" t="s">
        <v>618</v>
      </c>
      <c r="C914" s="42" t="s">
        <v>1420</v>
      </c>
      <c r="D914" s="43" t="s">
        <v>1461</v>
      </c>
      <c r="E914" s="43" t="s">
        <v>1422</v>
      </c>
      <c r="F914" s="36">
        <v>1200</v>
      </c>
      <c r="G914" s="44">
        <f t="shared" si="50"/>
        <v>95384.6153846154</v>
      </c>
      <c r="H914" s="44">
        <v>111600</v>
      </c>
      <c r="I914" s="44">
        <f t="shared" si="51"/>
        <v>111600</v>
      </c>
    </row>
    <row r="915" customHeight="1" spans="2:9">
      <c r="B915" s="42" t="s">
        <v>618</v>
      </c>
      <c r="C915" s="42" t="s">
        <v>1420</v>
      </c>
      <c r="D915" s="43" t="s">
        <v>1461</v>
      </c>
      <c r="E915" s="43" t="s">
        <v>1422</v>
      </c>
      <c r="F915" s="36">
        <v>1200</v>
      </c>
      <c r="G915" s="44">
        <f t="shared" si="50"/>
        <v>95384.6153846154</v>
      </c>
      <c r="H915" s="44">
        <v>111600</v>
      </c>
      <c r="I915" s="44">
        <f t="shared" si="51"/>
        <v>111600</v>
      </c>
    </row>
    <row r="916" customHeight="1" spans="2:9">
      <c r="B916" s="42" t="s">
        <v>618</v>
      </c>
      <c r="C916" s="42" t="s">
        <v>1420</v>
      </c>
      <c r="D916" s="43" t="s">
        <v>1461</v>
      </c>
      <c r="E916" s="43" t="s">
        <v>1422</v>
      </c>
      <c r="F916" s="36">
        <v>1200</v>
      </c>
      <c r="G916" s="44">
        <f t="shared" si="50"/>
        <v>95384.6153846154</v>
      </c>
      <c r="H916" s="44">
        <v>111600</v>
      </c>
      <c r="I916" s="44">
        <f t="shared" si="51"/>
        <v>111600</v>
      </c>
    </row>
    <row r="917" customHeight="1" spans="2:9">
      <c r="B917" s="42" t="s">
        <v>618</v>
      </c>
      <c r="C917" s="42" t="s">
        <v>1420</v>
      </c>
      <c r="D917" s="43" t="s">
        <v>1461</v>
      </c>
      <c r="E917" s="43" t="s">
        <v>1422</v>
      </c>
      <c r="F917" s="36">
        <v>1200</v>
      </c>
      <c r="G917" s="44">
        <f t="shared" si="50"/>
        <v>95384.6153846154</v>
      </c>
      <c r="H917" s="44">
        <v>111600</v>
      </c>
      <c r="I917" s="44">
        <f t="shared" si="51"/>
        <v>111600</v>
      </c>
    </row>
    <row r="918" customHeight="1" spans="2:9">
      <c r="B918" s="42" t="s">
        <v>618</v>
      </c>
      <c r="C918" s="42" t="s">
        <v>1420</v>
      </c>
      <c r="D918" s="43" t="s">
        <v>1461</v>
      </c>
      <c r="E918" s="43" t="s">
        <v>1422</v>
      </c>
      <c r="F918" s="36">
        <v>1200</v>
      </c>
      <c r="G918" s="44">
        <f t="shared" si="50"/>
        <v>95384.6153846154</v>
      </c>
      <c r="H918" s="44">
        <v>111600</v>
      </c>
      <c r="I918" s="44">
        <f t="shared" si="51"/>
        <v>111600</v>
      </c>
    </row>
    <row r="919" customHeight="1" spans="2:9">
      <c r="B919" s="42" t="s">
        <v>618</v>
      </c>
      <c r="C919" s="42" t="s">
        <v>1076</v>
      </c>
      <c r="D919" s="43" t="s">
        <v>1077</v>
      </c>
      <c r="E919" s="43" t="s">
        <v>681</v>
      </c>
      <c r="F919" s="36">
        <v>360</v>
      </c>
      <c r="G919" s="44">
        <f t="shared" ref="G919:G933" si="52">H919/1.17</f>
        <v>20461.5384615385</v>
      </c>
      <c r="H919" s="44">
        <v>23940</v>
      </c>
      <c r="I919" s="44">
        <f t="shared" si="51"/>
        <v>23940</v>
      </c>
    </row>
    <row r="920" customHeight="1" spans="2:9">
      <c r="B920" s="42" t="s">
        <v>618</v>
      </c>
      <c r="C920" s="42" t="s">
        <v>671</v>
      </c>
      <c r="D920" s="43" t="s">
        <v>672</v>
      </c>
      <c r="E920" s="43" t="s">
        <v>1462</v>
      </c>
      <c r="F920" s="36">
        <v>900</v>
      </c>
      <c r="G920" s="44">
        <f t="shared" si="52"/>
        <v>35584.6153846154</v>
      </c>
      <c r="H920" s="44">
        <v>41634</v>
      </c>
      <c r="I920" s="44">
        <f t="shared" si="51"/>
        <v>41634</v>
      </c>
    </row>
    <row r="921" customHeight="1" spans="2:9">
      <c r="B921" s="42" t="s">
        <v>618</v>
      </c>
      <c r="C921" s="42" t="s">
        <v>1463</v>
      </c>
      <c r="D921" s="43" t="s">
        <v>1464</v>
      </c>
      <c r="E921" s="43" t="s">
        <v>1465</v>
      </c>
      <c r="F921" s="36">
        <v>120</v>
      </c>
      <c r="G921" s="44">
        <f t="shared" si="52"/>
        <v>23309.7435897436</v>
      </c>
      <c r="H921" s="44">
        <v>27272.4</v>
      </c>
      <c r="I921" s="44">
        <f t="shared" si="51"/>
        <v>27272.4</v>
      </c>
    </row>
    <row r="922" customHeight="1" spans="2:9">
      <c r="B922" s="42" t="s">
        <v>618</v>
      </c>
      <c r="C922" s="42" t="s">
        <v>626</v>
      </c>
      <c r="D922" s="43" t="s">
        <v>627</v>
      </c>
      <c r="E922" s="43" t="s">
        <v>1424</v>
      </c>
      <c r="F922" s="36">
        <v>500</v>
      </c>
      <c r="G922" s="44">
        <f t="shared" si="52"/>
        <v>38158.1196581197</v>
      </c>
      <c r="H922" s="44">
        <v>44645</v>
      </c>
      <c r="I922" s="44">
        <f>SUM(H922:H923)</f>
        <v>75073</v>
      </c>
    </row>
    <row r="923" customHeight="1" spans="2:8">
      <c r="B923" s="42" t="s">
        <v>618</v>
      </c>
      <c r="C923" s="42" t="s">
        <v>626</v>
      </c>
      <c r="D923" s="43" t="s">
        <v>629</v>
      </c>
      <c r="E923" s="43" t="s">
        <v>1424</v>
      </c>
      <c r="F923" s="36">
        <v>400</v>
      </c>
      <c r="G923" s="44">
        <f t="shared" si="52"/>
        <v>26006.8376068376</v>
      </c>
      <c r="H923" s="44">
        <v>30428</v>
      </c>
    </row>
    <row r="924" customHeight="1" spans="2:9">
      <c r="B924" s="42" t="s">
        <v>618</v>
      </c>
      <c r="C924" s="42" t="s">
        <v>674</v>
      </c>
      <c r="D924" s="43" t="s">
        <v>1002</v>
      </c>
      <c r="E924" s="43" t="s">
        <v>527</v>
      </c>
      <c r="F924" s="36">
        <v>60</v>
      </c>
      <c r="G924" s="44">
        <f t="shared" si="52"/>
        <v>815.384615384615</v>
      </c>
      <c r="H924" s="44">
        <v>954</v>
      </c>
      <c r="I924" s="44">
        <f>SUM(H924:H925)</f>
        <v>1170</v>
      </c>
    </row>
    <row r="925" customHeight="1" spans="2:11">
      <c r="B925" s="42" t="s">
        <v>618</v>
      </c>
      <c r="C925" s="42" t="s">
        <v>693</v>
      </c>
      <c r="D925" s="43" t="s">
        <v>694</v>
      </c>
      <c r="E925" s="43" t="s">
        <v>1466</v>
      </c>
      <c r="F925" s="36">
        <v>20</v>
      </c>
      <c r="G925" s="44">
        <f t="shared" si="52"/>
        <v>184.615384615385</v>
      </c>
      <c r="H925" s="44">
        <v>216</v>
      </c>
      <c r="K925" s="36">
        <v>1306129.66</v>
      </c>
    </row>
    <row r="926" customHeight="1" spans="2:9">
      <c r="B926" s="42" t="s">
        <v>618</v>
      </c>
      <c r="C926" s="42" t="s">
        <v>1076</v>
      </c>
      <c r="D926" s="43" t="s">
        <v>1077</v>
      </c>
      <c r="E926" s="43" t="s">
        <v>681</v>
      </c>
      <c r="F926" s="36">
        <v>240</v>
      </c>
      <c r="G926" s="44">
        <f t="shared" si="52"/>
        <v>13641.0256410256</v>
      </c>
      <c r="H926" s="44">
        <v>15960</v>
      </c>
      <c r="I926" s="44">
        <f t="shared" ref="I926:I928" si="53">H926</f>
        <v>15960</v>
      </c>
    </row>
    <row r="927" customHeight="1" spans="2:12">
      <c r="B927" s="42" t="s">
        <v>618</v>
      </c>
      <c r="C927" s="57" t="s">
        <v>1467</v>
      </c>
      <c r="D927" s="43" t="s">
        <v>650</v>
      </c>
      <c r="E927" s="43" t="s">
        <v>1468</v>
      </c>
      <c r="F927" s="36">
        <v>30</v>
      </c>
      <c r="G927" s="44">
        <f t="shared" si="52"/>
        <v>1327.69230769231</v>
      </c>
      <c r="H927" s="44">
        <v>1553.4</v>
      </c>
      <c r="I927" s="44">
        <f t="shared" si="53"/>
        <v>1553.4</v>
      </c>
      <c r="K927" s="59">
        <f>SUM(I927:I930)</f>
        <v>50967.84</v>
      </c>
      <c r="L927" s="59">
        <v>50939.5</v>
      </c>
    </row>
    <row r="928" customHeight="1" spans="2:12">
      <c r="B928" s="42" t="s">
        <v>618</v>
      </c>
      <c r="C928" s="42" t="s">
        <v>1469</v>
      </c>
      <c r="D928" s="43" t="s">
        <v>812</v>
      </c>
      <c r="E928" s="43" t="s">
        <v>1470</v>
      </c>
      <c r="F928" s="36">
        <v>500</v>
      </c>
      <c r="G928" s="44">
        <f t="shared" si="52"/>
        <v>41589.7435897436</v>
      </c>
      <c r="H928" s="44">
        <v>48660</v>
      </c>
      <c r="I928" s="44">
        <f t="shared" si="53"/>
        <v>48660</v>
      </c>
      <c r="K928" s="59"/>
      <c r="L928" s="59"/>
    </row>
    <row r="929" customHeight="1" spans="2:12">
      <c r="B929" s="42" t="s">
        <v>618</v>
      </c>
      <c r="C929" s="42" t="s">
        <v>669</v>
      </c>
      <c r="D929" s="43" t="s">
        <v>764</v>
      </c>
      <c r="E929" s="43" t="s">
        <v>370</v>
      </c>
      <c r="F929" s="36">
        <v>12</v>
      </c>
      <c r="G929" s="44">
        <f t="shared" si="52"/>
        <v>18.1538461538462</v>
      </c>
      <c r="H929" s="44">
        <v>21.24</v>
      </c>
      <c r="I929" s="44">
        <f t="shared" ref="I929:I934" si="54">SUM(H929:H930)</f>
        <v>754.44</v>
      </c>
      <c r="K929" s="59"/>
      <c r="L929" s="59"/>
    </row>
    <row r="930" customHeight="1" spans="2:12">
      <c r="B930" s="42" t="s">
        <v>618</v>
      </c>
      <c r="C930" s="42" t="s">
        <v>638</v>
      </c>
      <c r="D930" s="43" t="s">
        <v>639</v>
      </c>
      <c r="E930" s="43" t="s">
        <v>640</v>
      </c>
      <c r="F930" s="36">
        <v>156</v>
      </c>
      <c r="G930" s="44">
        <f t="shared" si="52"/>
        <v>626.666666666667</v>
      </c>
      <c r="H930" s="44">
        <v>733.2</v>
      </c>
      <c r="K930" s="59"/>
      <c r="L930" s="59"/>
    </row>
    <row r="931" customHeight="1" spans="2:9">
      <c r="B931" s="42" t="s">
        <v>618</v>
      </c>
      <c r="C931" s="57" t="s">
        <v>1471</v>
      </c>
      <c r="D931" s="43" t="s">
        <v>637</v>
      </c>
      <c r="E931" s="43" t="s">
        <v>1472</v>
      </c>
      <c r="F931" s="36">
        <v>200</v>
      </c>
      <c r="G931" s="44">
        <f t="shared" si="52"/>
        <v>2017.09401709402</v>
      </c>
      <c r="H931" s="44">
        <v>2360</v>
      </c>
      <c r="I931" s="44">
        <f t="shared" si="54"/>
        <v>3340</v>
      </c>
    </row>
    <row r="932" customHeight="1" spans="2:8">
      <c r="B932" s="42" t="s">
        <v>618</v>
      </c>
      <c r="C932" s="42" t="s">
        <v>1473</v>
      </c>
      <c r="D932" s="43" t="s">
        <v>1474</v>
      </c>
      <c r="E932" s="43" t="s">
        <v>1472</v>
      </c>
      <c r="F932" s="36">
        <v>50</v>
      </c>
      <c r="G932" s="44">
        <f t="shared" si="52"/>
        <v>837.606837606838</v>
      </c>
      <c r="H932" s="44">
        <v>980</v>
      </c>
    </row>
    <row r="933" customHeight="1" spans="2:9">
      <c r="B933" s="42" t="s">
        <v>618</v>
      </c>
      <c r="C933" s="42" t="s">
        <v>1467</v>
      </c>
      <c r="D933" s="43" t="s">
        <v>650</v>
      </c>
      <c r="E933" s="43" t="s">
        <v>1468</v>
      </c>
      <c r="F933" s="36">
        <v>60</v>
      </c>
      <c r="G933" s="44">
        <f t="shared" si="52"/>
        <v>2655.38461538462</v>
      </c>
      <c r="H933" s="44">
        <v>3106.8</v>
      </c>
      <c r="I933" s="44">
        <f>H933</f>
        <v>3106.8</v>
      </c>
    </row>
    <row r="934" customHeight="1" spans="2:9">
      <c r="B934" s="42" t="s">
        <v>618</v>
      </c>
      <c r="C934" s="42" t="s">
        <v>645</v>
      </c>
      <c r="D934" s="43" t="s">
        <v>1475</v>
      </c>
      <c r="E934" s="43" t="s">
        <v>1424</v>
      </c>
      <c r="F934" s="36">
        <v>600</v>
      </c>
      <c r="G934" s="44">
        <f t="shared" ref="G934:G946" si="55">H934/1.17</f>
        <v>39010.2564102564</v>
      </c>
      <c r="H934" s="44">
        <f>30428+15214</f>
        <v>45642</v>
      </c>
      <c r="I934" s="44">
        <f t="shared" si="54"/>
        <v>76070</v>
      </c>
    </row>
    <row r="935" customHeight="1" spans="2:8">
      <c r="B935" s="42" t="s">
        <v>618</v>
      </c>
      <c r="C935" s="42" t="s">
        <v>626</v>
      </c>
      <c r="D935" s="43" t="s">
        <v>629</v>
      </c>
      <c r="E935" s="43" t="s">
        <v>1424</v>
      </c>
      <c r="F935" s="36">
        <v>400</v>
      </c>
      <c r="G935" s="44">
        <f t="shared" si="55"/>
        <v>26006.8376068376</v>
      </c>
      <c r="H935" s="44">
        <v>30428</v>
      </c>
    </row>
    <row r="936" customHeight="1" spans="2:9">
      <c r="B936" s="42" t="s">
        <v>618</v>
      </c>
      <c r="C936" s="42" t="s">
        <v>647</v>
      </c>
      <c r="D936" s="43" t="s">
        <v>629</v>
      </c>
      <c r="E936" s="43" t="s">
        <v>1424</v>
      </c>
      <c r="F936" s="36">
        <v>100</v>
      </c>
      <c r="G936" s="44">
        <f t="shared" si="55"/>
        <v>4914.52991452992</v>
      </c>
      <c r="H936" s="44">
        <v>5750</v>
      </c>
      <c r="I936" s="44">
        <f t="shared" ref="I936:I941" si="56">SUM(H936:H937)</f>
        <v>14679</v>
      </c>
    </row>
    <row r="937" customHeight="1" spans="2:8">
      <c r="B937" s="42" t="s">
        <v>618</v>
      </c>
      <c r="C937" s="42" t="s">
        <v>626</v>
      </c>
      <c r="D937" s="43" t="s">
        <v>627</v>
      </c>
      <c r="E937" s="43" t="s">
        <v>1424</v>
      </c>
      <c r="F937" s="36">
        <v>100</v>
      </c>
      <c r="G937" s="44">
        <f t="shared" si="55"/>
        <v>7631.62393162393</v>
      </c>
      <c r="H937" s="44">
        <v>8929</v>
      </c>
    </row>
    <row r="938" customHeight="1" spans="2:12">
      <c r="B938" s="42" t="s">
        <v>618</v>
      </c>
      <c r="C938" s="57" t="s">
        <v>1476</v>
      </c>
      <c r="D938" s="43" t="s">
        <v>812</v>
      </c>
      <c r="E938" s="43" t="s">
        <v>1470</v>
      </c>
      <c r="F938" s="36">
        <v>200</v>
      </c>
      <c r="G938" s="44">
        <f t="shared" si="55"/>
        <v>16635.8974358974</v>
      </c>
      <c r="H938" s="44">
        <v>19464</v>
      </c>
      <c r="I938" s="44">
        <f t="shared" si="56"/>
        <v>19719</v>
      </c>
      <c r="K938" s="59">
        <f>SUM(I938:I942)</f>
        <v>136487.4</v>
      </c>
      <c r="L938" s="59">
        <v>49487.4</v>
      </c>
    </row>
    <row r="939" customHeight="1" spans="2:12">
      <c r="B939" s="42" t="s">
        <v>618</v>
      </c>
      <c r="C939" s="57" t="s">
        <v>1477</v>
      </c>
      <c r="D939" s="43" t="s">
        <v>1478</v>
      </c>
      <c r="E939" s="43" t="s">
        <v>1479</v>
      </c>
      <c r="F939" s="36">
        <v>10</v>
      </c>
      <c r="G939" s="44">
        <f t="shared" si="55"/>
        <v>217.948717948718</v>
      </c>
      <c r="H939" s="44">
        <v>255</v>
      </c>
      <c r="K939" s="59"/>
      <c r="L939" s="59"/>
    </row>
    <row r="940" customHeight="1" spans="2:12">
      <c r="B940" s="42" t="s">
        <v>618</v>
      </c>
      <c r="C940" s="42" t="s">
        <v>641</v>
      </c>
      <c r="D940" s="43" t="s">
        <v>642</v>
      </c>
      <c r="E940" s="43" t="s">
        <v>1424</v>
      </c>
      <c r="F940" s="36">
        <v>160</v>
      </c>
      <c r="G940" s="44">
        <f t="shared" si="55"/>
        <v>2133.33333333333</v>
      </c>
      <c r="H940" s="44">
        <v>2496</v>
      </c>
      <c r="I940" s="44">
        <f t="shared" ref="I940:I947" si="57">H940</f>
        <v>2496</v>
      </c>
      <c r="K940" s="59"/>
      <c r="L940" s="59"/>
    </row>
    <row r="941" customHeight="1" spans="2:12">
      <c r="B941" s="42" t="s">
        <v>618</v>
      </c>
      <c r="C941" s="56" t="s">
        <v>1480</v>
      </c>
      <c r="D941" s="43" t="s">
        <v>1464</v>
      </c>
      <c r="E941" s="43" t="s">
        <v>1465</v>
      </c>
      <c r="F941" s="36">
        <v>120</v>
      </c>
      <c r="G941" s="44">
        <f t="shared" si="55"/>
        <v>23309.7435897436</v>
      </c>
      <c r="H941" s="44">
        <v>27272.4</v>
      </c>
      <c r="I941" s="44">
        <f t="shared" si="56"/>
        <v>114272.4</v>
      </c>
      <c r="K941" s="59"/>
      <c r="L941" s="59"/>
    </row>
    <row r="942" customHeight="1" spans="2:12">
      <c r="B942" s="42" t="s">
        <v>618</v>
      </c>
      <c r="C942" s="56" t="s">
        <v>1481</v>
      </c>
      <c r="D942" s="43" t="s">
        <v>1482</v>
      </c>
      <c r="E942" s="43" t="s">
        <v>1465</v>
      </c>
      <c r="F942" s="36">
        <v>300</v>
      </c>
      <c r="G942" s="44">
        <f t="shared" si="55"/>
        <v>74358.9743589744</v>
      </c>
      <c r="H942" s="44">
        <v>87000</v>
      </c>
      <c r="K942" s="59"/>
      <c r="L942" s="59"/>
    </row>
    <row r="943" customHeight="1" spans="2:9">
      <c r="B943" s="42" t="s">
        <v>618</v>
      </c>
      <c r="C943" s="42" t="s">
        <v>666</v>
      </c>
      <c r="D943" s="43" t="s">
        <v>1483</v>
      </c>
      <c r="E943" s="43" t="s">
        <v>668</v>
      </c>
      <c r="F943" s="36">
        <v>100</v>
      </c>
      <c r="G943" s="44">
        <f t="shared" si="55"/>
        <v>19658.1196581197</v>
      </c>
      <c r="H943" s="44">
        <v>23000</v>
      </c>
      <c r="I943" s="44">
        <f t="shared" si="57"/>
        <v>23000</v>
      </c>
    </row>
    <row r="944" customHeight="1" spans="2:9">
      <c r="B944" s="42" t="s">
        <v>618</v>
      </c>
      <c r="C944" s="42" t="s">
        <v>647</v>
      </c>
      <c r="D944" s="43" t="s">
        <v>629</v>
      </c>
      <c r="E944" s="43" t="s">
        <v>1424</v>
      </c>
      <c r="F944" s="36">
        <v>100</v>
      </c>
      <c r="G944" s="44">
        <f t="shared" si="55"/>
        <v>4914.52991452992</v>
      </c>
      <c r="H944" s="44">
        <v>5750</v>
      </c>
      <c r="I944" s="44">
        <f t="shared" si="57"/>
        <v>5750</v>
      </c>
    </row>
    <row r="945" customHeight="1" spans="2:9">
      <c r="B945" s="42" t="s">
        <v>618</v>
      </c>
      <c r="C945" s="57" t="s">
        <v>1484</v>
      </c>
      <c r="D945" s="43" t="s">
        <v>1485</v>
      </c>
      <c r="E945" s="43" t="s">
        <v>1486</v>
      </c>
      <c r="F945" s="36">
        <v>5</v>
      </c>
      <c r="G945" s="44">
        <f t="shared" si="55"/>
        <v>87.6068376068376</v>
      </c>
      <c r="H945" s="44">
        <v>102.5</v>
      </c>
      <c r="I945" s="44">
        <f t="shared" si="57"/>
        <v>102.5</v>
      </c>
    </row>
    <row r="946" customHeight="1" spans="2:9">
      <c r="B946" s="42" t="s">
        <v>618</v>
      </c>
      <c r="C946" s="57" t="s">
        <v>1487</v>
      </c>
      <c r="D946" s="43" t="s">
        <v>79</v>
      </c>
      <c r="E946" s="43" t="s">
        <v>1488</v>
      </c>
      <c r="F946" s="36">
        <v>300</v>
      </c>
      <c r="G946" s="44">
        <f t="shared" si="55"/>
        <v>6025.64102564103</v>
      </c>
      <c r="H946" s="44">
        <v>7050</v>
      </c>
      <c r="I946" s="44">
        <f t="shared" si="57"/>
        <v>7050</v>
      </c>
    </row>
    <row r="947" s="37" customFormat="1" customHeight="1" spans="2:10">
      <c r="B947" s="48" t="s">
        <v>1489</v>
      </c>
      <c r="C947" s="48" t="s">
        <v>1490</v>
      </c>
      <c r="D947" s="45" t="s">
        <v>1491</v>
      </c>
      <c r="E947" s="45" t="s">
        <v>1492</v>
      </c>
      <c r="F947" s="37">
        <v>2100</v>
      </c>
      <c r="G947" s="49">
        <v>14179.49</v>
      </c>
      <c r="H947" s="49">
        <f t="shared" ref="H947:H982" si="58">G947*1.17</f>
        <v>16590.0033</v>
      </c>
      <c r="I947" s="49">
        <f t="shared" si="57"/>
        <v>16590.0033</v>
      </c>
      <c r="J947" s="49">
        <f>I947</f>
        <v>16590.0033</v>
      </c>
    </row>
    <row r="948" customHeight="1" spans="2:10">
      <c r="B948" s="42" t="s">
        <v>1493</v>
      </c>
      <c r="C948" s="42" t="s">
        <v>32</v>
      </c>
      <c r="D948" s="43" t="s">
        <v>1390</v>
      </c>
      <c r="E948" s="43" t="s">
        <v>1494</v>
      </c>
      <c r="F948" s="36">
        <v>400</v>
      </c>
      <c r="G948" s="44">
        <v>813.675</v>
      </c>
      <c r="H948" s="44">
        <f t="shared" si="58"/>
        <v>951.99975</v>
      </c>
      <c r="I948" s="44">
        <f>SUM(H948:H949)</f>
        <v>34611.99885</v>
      </c>
      <c r="J948" s="44">
        <f>SUM(I948:I1031)</f>
        <v>668900.20509</v>
      </c>
    </row>
    <row r="949" customHeight="1" spans="2:8">
      <c r="B949" s="42" t="s">
        <v>1493</v>
      </c>
      <c r="C949" s="42" t="s">
        <v>1495</v>
      </c>
      <c r="D949" s="43" t="s">
        <v>1496</v>
      </c>
      <c r="E949" s="43" t="s">
        <v>1497</v>
      </c>
      <c r="F949" s="36">
        <v>2000</v>
      </c>
      <c r="G949" s="44">
        <v>28769.23</v>
      </c>
      <c r="H949" s="44">
        <f t="shared" si="58"/>
        <v>33659.9991</v>
      </c>
    </row>
    <row r="950" customHeight="1" spans="2:9">
      <c r="B950" s="42" t="s">
        <v>1493</v>
      </c>
      <c r="C950" s="42" t="s">
        <v>1498</v>
      </c>
      <c r="D950" s="43" t="s">
        <v>1499</v>
      </c>
      <c r="E950" s="43" t="s">
        <v>1500</v>
      </c>
      <c r="F950" s="36">
        <v>800</v>
      </c>
      <c r="G950" s="44">
        <v>25435.9</v>
      </c>
      <c r="H950" s="44">
        <f t="shared" si="58"/>
        <v>29760.003</v>
      </c>
      <c r="I950" s="44">
        <f>SUM(H950:H952)</f>
        <v>49239.9999</v>
      </c>
    </row>
    <row r="951" customHeight="1" spans="2:8">
      <c r="B951" s="42" t="s">
        <v>1493</v>
      </c>
      <c r="C951" s="42" t="s">
        <v>1501</v>
      </c>
      <c r="D951" s="43" t="s">
        <v>1192</v>
      </c>
      <c r="E951" s="43" t="s">
        <v>1502</v>
      </c>
      <c r="F951" s="36">
        <v>400</v>
      </c>
      <c r="G951" s="44">
        <v>3931.62</v>
      </c>
      <c r="H951" s="44">
        <f t="shared" si="58"/>
        <v>4599.9954</v>
      </c>
    </row>
    <row r="952" customHeight="1" spans="2:8">
      <c r="B952" s="42" t="s">
        <v>1493</v>
      </c>
      <c r="C952" s="42" t="s">
        <v>1503</v>
      </c>
      <c r="D952" s="43" t="s">
        <v>1504</v>
      </c>
      <c r="E952" s="43" t="s">
        <v>1505</v>
      </c>
      <c r="F952" s="36">
        <v>800</v>
      </c>
      <c r="G952" s="44">
        <v>12717.95</v>
      </c>
      <c r="H952" s="44">
        <f t="shared" si="58"/>
        <v>14880.0015</v>
      </c>
    </row>
    <row r="953" customHeight="1" spans="2:9">
      <c r="B953" s="42" t="s">
        <v>1493</v>
      </c>
      <c r="C953" s="42" t="s">
        <v>1506</v>
      </c>
      <c r="D953" s="43" t="s">
        <v>1507</v>
      </c>
      <c r="E953" s="43" t="s">
        <v>1508</v>
      </c>
      <c r="F953" s="36">
        <v>480</v>
      </c>
      <c r="G953" s="44">
        <v>8516.92</v>
      </c>
      <c r="H953" s="44">
        <f t="shared" si="58"/>
        <v>9964.7964</v>
      </c>
      <c r="I953" s="44">
        <f>H953</f>
        <v>9964.7964</v>
      </c>
    </row>
    <row r="954" customHeight="1" spans="2:9">
      <c r="B954" s="42" t="s">
        <v>1493</v>
      </c>
      <c r="C954" s="42" t="s">
        <v>1509</v>
      </c>
      <c r="D954" s="43" t="s">
        <v>1510</v>
      </c>
      <c r="E954" s="43" t="s">
        <v>1511</v>
      </c>
      <c r="F954" s="36">
        <v>200</v>
      </c>
      <c r="G954" s="44">
        <v>9598.29</v>
      </c>
      <c r="H954" s="44">
        <f t="shared" si="58"/>
        <v>11229.9993</v>
      </c>
      <c r="I954" s="44">
        <f>H954</f>
        <v>11229.9993</v>
      </c>
    </row>
    <row r="955" customHeight="1" spans="2:9">
      <c r="B955" s="42" t="s">
        <v>1493</v>
      </c>
      <c r="C955" s="42" t="s">
        <v>1512</v>
      </c>
      <c r="D955" s="43" t="s">
        <v>1513</v>
      </c>
      <c r="E955" s="43" t="s">
        <v>440</v>
      </c>
      <c r="F955" s="36">
        <v>200</v>
      </c>
      <c r="G955" s="44">
        <v>9452.99</v>
      </c>
      <c r="H955" s="44">
        <f t="shared" si="58"/>
        <v>11059.9983</v>
      </c>
      <c r="I955" s="44">
        <f t="shared" ref="I955:I959" si="59">SUM(H955:H956)</f>
        <v>44719.9974</v>
      </c>
    </row>
    <row r="956" customHeight="1" spans="2:8">
      <c r="B956" s="42" t="s">
        <v>1493</v>
      </c>
      <c r="C956" s="42" t="s">
        <v>1495</v>
      </c>
      <c r="D956" s="43" t="s">
        <v>1496</v>
      </c>
      <c r="E956" s="43" t="s">
        <v>1497</v>
      </c>
      <c r="F956" s="36">
        <v>2000</v>
      </c>
      <c r="G956" s="44">
        <v>28769.23</v>
      </c>
      <c r="H956" s="44">
        <f t="shared" si="58"/>
        <v>33659.9991</v>
      </c>
    </row>
    <row r="957" customHeight="1" spans="2:9">
      <c r="B957" s="42" t="s">
        <v>1493</v>
      </c>
      <c r="C957" s="42" t="s">
        <v>32</v>
      </c>
      <c r="D957" s="43" t="s">
        <v>1390</v>
      </c>
      <c r="E957" s="43" t="s">
        <v>1494</v>
      </c>
      <c r="F957" s="36">
        <v>400</v>
      </c>
      <c r="G957" s="44">
        <v>813.675</v>
      </c>
      <c r="H957" s="44">
        <f t="shared" si="58"/>
        <v>951.99975</v>
      </c>
      <c r="I957" s="44">
        <f t="shared" si="59"/>
        <v>10311.99975</v>
      </c>
    </row>
    <row r="958" customHeight="1" spans="2:8">
      <c r="B958" s="42" t="s">
        <v>1493</v>
      </c>
      <c r="C958" s="42" t="s">
        <v>1514</v>
      </c>
      <c r="D958" s="43" t="s">
        <v>1515</v>
      </c>
      <c r="E958" s="43" t="s">
        <v>715</v>
      </c>
      <c r="F958" s="36">
        <v>300</v>
      </c>
      <c r="G958" s="44">
        <v>8000</v>
      </c>
      <c r="H958" s="44">
        <f t="shared" si="58"/>
        <v>9360</v>
      </c>
    </row>
    <row r="959" customHeight="1" spans="2:9">
      <c r="B959" s="42" t="s">
        <v>1516</v>
      </c>
      <c r="C959" s="42" t="s">
        <v>1517</v>
      </c>
      <c r="D959" s="43" t="s">
        <v>44</v>
      </c>
      <c r="E959" s="43" t="s">
        <v>1518</v>
      </c>
      <c r="F959" s="36">
        <v>2000</v>
      </c>
      <c r="G959" s="44">
        <v>24034.185</v>
      </c>
      <c r="H959" s="44">
        <f t="shared" si="58"/>
        <v>28119.99645</v>
      </c>
      <c r="I959" s="44">
        <f t="shared" si="59"/>
        <v>36258.39945</v>
      </c>
    </row>
    <row r="960" customHeight="1" spans="2:8">
      <c r="B960" s="42" t="s">
        <v>1516</v>
      </c>
      <c r="C960" s="42" t="s">
        <v>417</v>
      </c>
      <c r="D960" s="43" t="s">
        <v>564</v>
      </c>
      <c r="E960" s="43" t="s">
        <v>1519</v>
      </c>
      <c r="F960" s="36">
        <v>240</v>
      </c>
      <c r="G960" s="44">
        <v>6955.9</v>
      </c>
      <c r="H960" s="44">
        <f t="shared" si="58"/>
        <v>8138.403</v>
      </c>
    </row>
    <row r="961" customHeight="1" spans="2:9">
      <c r="B961" s="42" t="s">
        <v>1516</v>
      </c>
      <c r="C961" s="42" t="s">
        <v>1520</v>
      </c>
      <c r="D961" s="43" t="s">
        <v>954</v>
      </c>
      <c r="E961" s="43" t="s">
        <v>1521</v>
      </c>
      <c r="F961" s="36">
        <v>600</v>
      </c>
      <c r="G961" s="44">
        <v>9958.974</v>
      </c>
      <c r="H961" s="44">
        <f t="shared" si="58"/>
        <v>11651.99958</v>
      </c>
      <c r="I961" s="44">
        <f>SUM(H961:H966)</f>
        <v>80368.99884</v>
      </c>
    </row>
    <row r="962" customHeight="1" spans="2:8">
      <c r="B962" s="42" t="s">
        <v>1516</v>
      </c>
      <c r="C962" s="42" t="s">
        <v>1522</v>
      </c>
      <c r="D962" s="43" t="s">
        <v>395</v>
      </c>
      <c r="E962" s="43" t="s">
        <v>1523</v>
      </c>
      <c r="F962" s="36">
        <v>400</v>
      </c>
      <c r="G962" s="44">
        <v>5278.634</v>
      </c>
      <c r="H962" s="44">
        <f t="shared" si="58"/>
        <v>6176.00178</v>
      </c>
    </row>
    <row r="963" customHeight="1" spans="2:8">
      <c r="B963" s="42" t="s">
        <v>1516</v>
      </c>
      <c r="C963" s="42" t="s">
        <v>1495</v>
      </c>
      <c r="D963" s="43" t="s">
        <v>1496</v>
      </c>
      <c r="E963" s="43" t="s">
        <v>1497</v>
      </c>
      <c r="F963" s="36">
        <v>400</v>
      </c>
      <c r="G963" s="44">
        <v>4430.77</v>
      </c>
      <c r="H963" s="44">
        <f t="shared" si="58"/>
        <v>5184.0009</v>
      </c>
    </row>
    <row r="964" customHeight="1" spans="2:8">
      <c r="B964" s="42" t="s">
        <v>1516</v>
      </c>
      <c r="C964" s="42" t="s">
        <v>1524</v>
      </c>
      <c r="D964" s="43" t="s">
        <v>1525</v>
      </c>
      <c r="E964" s="43" t="s">
        <v>1526</v>
      </c>
      <c r="F964" s="36">
        <v>240</v>
      </c>
      <c r="G964" s="44">
        <v>5415.384</v>
      </c>
      <c r="H964" s="44">
        <f t="shared" si="58"/>
        <v>6335.99928</v>
      </c>
    </row>
    <row r="965" customHeight="1" spans="2:8">
      <c r="B965" s="42" t="s">
        <v>1516</v>
      </c>
      <c r="C965" s="42" t="s">
        <v>1527</v>
      </c>
      <c r="D965" s="43" t="s">
        <v>1528</v>
      </c>
      <c r="E965" s="43" t="s">
        <v>1529</v>
      </c>
      <c r="F965" s="36">
        <v>100</v>
      </c>
      <c r="G965" s="44">
        <v>3248.72</v>
      </c>
      <c r="H965" s="44">
        <f t="shared" si="58"/>
        <v>3801.0024</v>
      </c>
    </row>
    <row r="966" customHeight="1" spans="2:8">
      <c r="B966" s="42" t="s">
        <v>1516</v>
      </c>
      <c r="C966" s="42" t="s">
        <v>973</v>
      </c>
      <c r="D966" s="43" t="s">
        <v>12</v>
      </c>
      <c r="E966" s="43" t="s">
        <v>952</v>
      </c>
      <c r="F966" s="36">
        <v>1200</v>
      </c>
      <c r="G966" s="44">
        <v>40358.97</v>
      </c>
      <c r="H966" s="44">
        <f t="shared" si="58"/>
        <v>47219.9949</v>
      </c>
    </row>
    <row r="967" customHeight="1" spans="2:9">
      <c r="B967" s="42" t="s">
        <v>1516</v>
      </c>
      <c r="C967" s="42" t="s">
        <v>1517</v>
      </c>
      <c r="D967" s="43" t="s">
        <v>44</v>
      </c>
      <c r="E967" s="43" t="s">
        <v>1518</v>
      </c>
      <c r="F967" s="36">
        <v>2500</v>
      </c>
      <c r="G967" s="44">
        <v>30042.74</v>
      </c>
      <c r="H967" s="44">
        <f t="shared" si="58"/>
        <v>35150.0058</v>
      </c>
      <c r="I967" s="44">
        <f>SUM(H967:H972)</f>
        <v>104691.9978</v>
      </c>
    </row>
    <row r="968" customHeight="1" spans="2:8">
      <c r="B968" s="42" t="s">
        <v>1516</v>
      </c>
      <c r="C968" s="42" t="s">
        <v>417</v>
      </c>
      <c r="D968" s="43" t="s">
        <v>564</v>
      </c>
      <c r="E968" s="43" t="s">
        <v>1519</v>
      </c>
      <c r="F968" s="36">
        <v>480</v>
      </c>
      <c r="G968" s="44">
        <v>13911.79</v>
      </c>
      <c r="H968" s="44">
        <f t="shared" si="58"/>
        <v>16276.7943</v>
      </c>
    </row>
    <row r="969" customHeight="1" spans="2:8">
      <c r="B969" s="42" t="s">
        <v>1516</v>
      </c>
      <c r="C969" s="42" t="s">
        <v>1522</v>
      </c>
      <c r="D969" s="43" t="s">
        <v>395</v>
      </c>
      <c r="E969" s="43" t="s">
        <v>1523</v>
      </c>
      <c r="F969" s="36">
        <v>400</v>
      </c>
      <c r="G969" s="44">
        <v>5278.63</v>
      </c>
      <c r="H969" s="44">
        <f t="shared" si="58"/>
        <v>6175.9971</v>
      </c>
    </row>
    <row r="970" customHeight="1" spans="2:8">
      <c r="B970" s="42" t="s">
        <v>1516</v>
      </c>
      <c r="C970" s="42" t="s">
        <v>1520</v>
      </c>
      <c r="D970" s="43" t="s">
        <v>954</v>
      </c>
      <c r="E970" s="43" t="s">
        <v>1521</v>
      </c>
      <c r="F970" s="36">
        <v>600</v>
      </c>
      <c r="G970" s="44">
        <v>9958.97</v>
      </c>
      <c r="H970" s="44">
        <f t="shared" si="58"/>
        <v>11651.9949</v>
      </c>
    </row>
    <row r="971" customHeight="1" spans="2:8">
      <c r="B971" s="42" t="s">
        <v>1516</v>
      </c>
      <c r="C971" s="42" t="s">
        <v>973</v>
      </c>
      <c r="D971" s="43" t="s">
        <v>12</v>
      </c>
      <c r="E971" s="43" t="s">
        <v>952</v>
      </c>
      <c r="F971" s="36">
        <v>600</v>
      </c>
      <c r="G971" s="44">
        <v>20179.49</v>
      </c>
      <c r="H971" s="44">
        <f t="shared" si="58"/>
        <v>23610.0033</v>
      </c>
    </row>
    <row r="972" customHeight="1" spans="2:8">
      <c r="B972" s="42" t="s">
        <v>1516</v>
      </c>
      <c r="C972" s="42" t="s">
        <v>1530</v>
      </c>
      <c r="D972" s="43" t="s">
        <v>1531</v>
      </c>
      <c r="E972" s="45" t="s">
        <v>1532</v>
      </c>
      <c r="F972" s="36">
        <v>480</v>
      </c>
      <c r="G972" s="44">
        <v>10108.72</v>
      </c>
      <c r="H972" s="44">
        <f t="shared" si="58"/>
        <v>11827.2024</v>
      </c>
    </row>
    <row r="973" customHeight="1" spans="2:9">
      <c r="B973" s="42" t="s">
        <v>1516</v>
      </c>
      <c r="C973" s="42" t="s">
        <v>146</v>
      </c>
      <c r="D973" s="43" t="s">
        <v>1533</v>
      </c>
      <c r="E973" s="43" t="s">
        <v>871</v>
      </c>
      <c r="F973" s="36">
        <v>600</v>
      </c>
      <c r="G973" s="44">
        <v>5015.38</v>
      </c>
      <c r="H973" s="44">
        <f t="shared" si="58"/>
        <v>5867.9946</v>
      </c>
      <c r="I973" s="44">
        <f>SUM(H973:H974)</f>
        <v>18041.9967</v>
      </c>
    </row>
    <row r="974" customHeight="1" spans="2:8">
      <c r="B974" s="42" t="s">
        <v>1516</v>
      </c>
      <c r="C974" s="42" t="s">
        <v>324</v>
      </c>
      <c r="D974" s="43" t="s">
        <v>12</v>
      </c>
      <c r="E974" s="43" t="s">
        <v>1534</v>
      </c>
      <c r="F974" s="36">
        <v>600</v>
      </c>
      <c r="G974" s="44">
        <v>10405.13</v>
      </c>
      <c r="H974" s="44">
        <f t="shared" si="58"/>
        <v>12174.0021</v>
      </c>
    </row>
    <row r="975" customHeight="1" spans="2:9">
      <c r="B975" s="42" t="s">
        <v>1516</v>
      </c>
      <c r="C975" s="42" t="s">
        <v>1517</v>
      </c>
      <c r="D975" s="43" t="s">
        <v>44</v>
      </c>
      <c r="E975" s="43" t="s">
        <v>1518</v>
      </c>
      <c r="F975" s="36">
        <v>2000</v>
      </c>
      <c r="G975" s="44">
        <v>24034.19</v>
      </c>
      <c r="H975" s="44">
        <f t="shared" si="58"/>
        <v>28120.0023</v>
      </c>
      <c r="I975" s="44">
        <f>SUM(H975:H980)</f>
        <v>79691.4027</v>
      </c>
    </row>
    <row r="976" customHeight="1" spans="2:8">
      <c r="B976" s="42" t="s">
        <v>1516</v>
      </c>
      <c r="C976" s="42" t="s">
        <v>417</v>
      </c>
      <c r="D976" s="43" t="s">
        <v>65</v>
      </c>
      <c r="E976" s="43" t="s">
        <v>1519</v>
      </c>
      <c r="F976" s="36">
        <v>240</v>
      </c>
      <c r="G976" s="44">
        <v>6955.9</v>
      </c>
      <c r="H976" s="44">
        <f t="shared" si="58"/>
        <v>8138.403</v>
      </c>
    </row>
    <row r="977" customHeight="1" spans="2:8">
      <c r="B977" s="42" t="s">
        <v>1516</v>
      </c>
      <c r="C977" s="42" t="s">
        <v>1522</v>
      </c>
      <c r="D977" s="43" t="s">
        <v>395</v>
      </c>
      <c r="E977" s="43" t="s">
        <v>1523</v>
      </c>
      <c r="F977" s="36">
        <v>400</v>
      </c>
      <c r="G977" s="44">
        <v>5278.63</v>
      </c>
      <c r="H977" s="44">
        <f t="shared" si="58"/>
        <v>6175.9971</v>
      </c>
    </row>
    <row r="978" customHeight="1" spans="2:8">
      <c r="B978" s="42" t="s">
        <v>1516</v>
      </c>
      <c r="C978" s="42" t="s">
        <v>1520</v>
      </c>
      <c r="D978" s="43" t="s">
        <v>954</v>
      </c>
      <c r="E978" s="43" t="s">
        <v>1521</v>
      </c>
      <c r="F978" s="36">
        <v>600</v>
      </c>
      <c r="G978" s="44">
        <v>9958.97</v>
      </c>
      <c r="H978" s="44">
        <f t="shared" si="58"/>
        <v>11651.9949</v>
      </c>
    </row>
    <row r="979" customHeight="1" spans="2:8">
      <c r="B979" s="42" t="s">
        <v>1516</v>
      </c>
      <c r="C979" s="42" t="s">
        <v>973</v>
      </c>
      <c r="D979" s="43" t="s">
        <v>12</v>
      </c>
      <c r="E979" s="43" t="s">
        <v>952</v>
      </c>
      <c r="F979" s="36">
        <v>600</v>
      </c>
      <c r="G979" s="44">
        <v>20179.49</v>
      </c>
      <c r="H979" s="44">
        <f t="shared" si="58"/>
        <v>23610.0033</v>
      </c>
    </row>
    <row r="980" customHeight="1" spans="2:8">
      <c r="B980" s="42" t="s">
        <v>1516</v>
      </c>
      <c r="C980" s="42" t="s">
        <v>1535</v>
      </c>
      <c r="D980" s="43" t="s">
        <v>1536</v>
      </c>
      <c r="E980" s="43" t="s">
        <v>1537</v>
      </c>
      <c r="F980" s="36">
        <v>100</v>
      </c>
      <c r="G980" s="44">
        <v>1705.13</v>
      </c>
      <c r="H980" s="44">
        <f t="shared" si="58"/>
        <v>1995.0021</v>
      </c>
    </row>
    <row r="981" customHeight="1" spans="2:9">
      <c r="B981" s="42" t="s">
        <v>1538</v>
      </c>
      <c r="C981" s="42" t="s">
        <v>861</v>
      </c>
      <c r="D981" s="43" t="s">
        <v>915</v>
      </c>
      <c r="E981" s="43" t="s">
        <v>37</v>
      </c>
      <c r="F981" s="36">
        <v>400</v>
      </c>
      <c r="G981" s="44">
        <v>7182.91</v>
      </c>
      <c r="H981" s="44">
        <f t="shared" si="58"/>
        <v>8404.0047</v>
      </c>
      <c r="I981" s="44">
        <f t="shared" ref="I981:I986" si="60">H981</f>
        <v>8404.0047</v>
      </c>
    </row>
    <row r="982" customHeight="1" spans="2:9">
      <c r="B982" s="42" t="s">
        <v>1538</v>
      </c>
      <c r="C982" s="42" t="s">
        <v>861</v>
      </c>
      <c r="D982" s="43" t="s">
        <v>915</v>
      </c>
      <c r="E982" s="43" t="s">
        <v>37</v>
      </c>
      <c r="F982" s="36">
        <v>-800</v>
      </c>
      <c r="G982" s="44">
        <v>-2229.06</v>
      </c>
      <c r="H982" s="44">
        <f t="shared" si="58"/>
        <v>-2608.0002</v>
      </c>
      <c r="I982" s="44">
        <f t="shared" si="60"/>
        <v>-2608.0002</v>
      </c>
    </row>
    <row r="983" customHeight="1" spans="2:9">
      <c r="B983" s="42" t="s">
        <v>1538</v>
      </c>
      <c r="C983" s="42" t="s">
        <v>861</v>
      </c>
      <c r="D983" s="43" t="s">
        <v>915</v>
      </c>
      <c r="E983" s="43" t="s">
        <v>37</v>
      </c>
      <c r="F983" s="36">
        <v>-1000</v>
      </c>
      <c r="G983" s="44">
        <v>-2786.324</v>
      </c>
      <c r="H983" s="44">
        <f t="shared" ref="H979:H1015" si="61">G983*1.17</f>
        <v>-3259.99908</v>
      </c>
      <c r="I983" s="44">
        <f t="shared" si="60"/>
        <v>-3259.99908</v>
      </c>
    </row>
    <row r="984" customHeight="1" spans="2:9">
      <c r="B984" s="42" t="s">
        <v>1538</v>
      </c>
      <c r="C984" s="42" t="s">
        <v>861</v>
      </c>
      <c r="D984" s="43" t="s">
        <v>915</v>
      </c>
      <c r="E984" s="43" t="s">
        <v>37</v>
      </c>
      <c r="F984" s="36">
        <v>800</v>
      </c>
      <c r="G984" s="44">
        <v>14365.81</v>
      </c>
      <c r="H984" s="44">
        <f t="shared" si="61"/>
        <v>16807.9977</v>
      </c>
      <c r="I984" s="44">
        <f t="shared" si="60"/>
        <v>16807.9977</v>
      </c>
    </row>
    <row r="985" customHeight="1" spans="2:9">
      <c r="B985" s="42" t="s">
        <v>1538</v>
      </c>
      <c r="C985" s="42" t="s">
        <v>861</v>
      </c>
      <c r="D985" s="43" t="s">
        <v>915</v>
      </c>
      <c r="E985" s="43" t="s">
        <v>37</v>
      </c>
      <c r="F985" s="36">
        <v>800</v>
      </c>
      <c r="G985" s="44">
        <v>14365.81</v>
      </c>
      <c r="H985" s="44">
        <f t="shared" si="61"/>
        <v>16807.9977</v>
      </c>
      <c r="I985" s="44">
        <f t="shared" si="60"/>
        <v>16807.9977</v>
      </c>
    </row>
    <row r="986" customHeight="1" spans="2:9">
      <c r="B986" s="42" t="s">
        <v>1539</v>
      </c>
      <c r="C986" s="42" t="s">
        <v>1540</v>
      </c>
      <c r="D986" s="43" t="s">
        <v>123</v>
      </c>
      <c r="E986" s="43" t="s">
        <v>1541</v>
      </c>
      <c r="F986" s="36">
        <v>600</v>
      </c>
      <c r="G986" s="44">
        <v>76923.08</v>
      </c>
      <c r="H986" s="44">
        <f t="shared" si="61"/>
        <v>90000.0036</v>
      </c>
      <c r="I986" s="44">
        <f t="shared" si="60"/>
        <v>90000.0036</v>
      </c>
    </row>
    <row r="987" customHeight="1" spans="2:9">
      <c r="B987" s="42" t="s">
        <v>1539</v>
      </c>
      <c r="C987" s="42" t="s">
        <v>1385</v>
      </c>
      <c r="D987" s="43" t="s">
        <v>799</v>
      </c>
      <c r="E987" s="43" t="s">
        <v>1542</v>
      </c>
      <c r="F987" s="36">
        <v>600</v>
      </c>
      <c r="G987" s="44">
        <v>13333.33</v>
      </c>
      <c r="H987" s="44">
        <f t="shared" si="61"/>
        <v>15599.9961</v>
      </c>
      <c r="I987" s="44">
        <f>SUM(H987:H990)</f>
        <v>69159.9987</v>
      </c>
    </row>
    <row r="988" customHeight="1" spans="2:8">
      <c r="B988" s="42" t="s">
        <v>1539</v>
      </c>
      <c r="C988" s="42" t="s">
        <v>1543</v>
      </c>
      <c r="D988" s="43" t="s">
        <v>1544</v>
      </c>
      <c r="E988" s="43" t="s">
        <v>1545</v>
      </c>
      <c r="F988" s="36">
        <v>400</v>
      </c>
      <c r="G988" s="44">
        <v>5777.78</v>
      </c>
      <c r="H988" s="44">
        <f t="shared" si="61"/>
        <v>6760.0026</v>
      </c>
    </row>
    <row r="989" customHeight="1" spans="2:11">
      <c r="B989" s="42" t="s">
        <v>1539</v>
      </c>
      <c r="C989" s="42" t="s">
        <v>1517</v>
      </c>
      <c r="D989" s="43" t="s">
        <v>44</v>
      </c>
      <c r="E989" s="43" t="s">
        <v>1518</v>
      </c>
      <c r="F989" s="36">
        <v>1000</v>
      </c>
      <c r="G989" s="44">
        <v>15384.62</v>
      </c>
      <c r="H989" s="44">
        <f t="shared" si="61"/>
        <v>18000.0054</v>
      </c>
      <c r="K989" s="36">
        <v>668900.2</v>
      </c>
    </row>
    <row r="990" customHeight="1" spans="2:8">
      <c r="B990" s="42" t="s">
        <v>1539</v>
      </c>
      <c r="C990" s="42" t="s">
        <v>1546</v>
      </c>
      <c r="D990" s="43" t="s">
        <v>1533</v>
      </c>
      <c r="E990" s="43" t="s">
        <v>871</v>
      </c>
      <c r="F990" s="36">
        <v>2000</v>
      </c>
      <c r="G990" s="44">
        <v>24615.38</v>
      </c>
      <c r="H990" s="44">
        <f t="shared" si="61"/>
        <v>28799.9946</v>
      </c>
    </row>
    <row r="991" customHeight="1" spans="2:9">
      <c r="B991" s="42" t="s">
        <v>1539</v>
      </c>
      <c r="C991" s="42" t="s">
        <v>1546</v>
      </c>
      <c r="D991" s="43" t="s">
        <v>1533</v>
      </c>
      <c r="E991" s="43" t="s">
        <v>871</v>
      </c>
      <c r="F991" s="36">
        <v>400</v>
      </c>
      <c r="G991" s="44">
        <v>4923.08</v>
      </c>
      <c r="H991" s="44">
        <f t="shared" si="61"/>
        <v>5760.0036</v>
      </c>
      <c r="I991" s="44">
        <f t="shared" ref="I991:I1002" si="62">H991</f>
        <v>5760.0036</v>
      </c>
    </row>
    <row r="992" customHeight="1" spans="2:9">
      <c r="B992" s="42" t="s">
        <v>1539</v>
      </c>
      <c r="C992" s="42" t="s">
        <v>1547</v>
      </c>
      <c r="D992" s="43" t="s">
        <v>461</v>
      </c>
      <c r="E992" s="43" t="s">
        <v>1548</v>
      </c>
      <c r="F992" s="36">
        <v>400</v>
      </c>
      <c r="G992" s="44">
        <v>1948.72</v>
      </c>
      <c r="H992" s="44">
        <f t="shared" si="61"/>
        <v>2280.0024</v>
      </c>
      <c r="I992" s="44">
        <f>SUM(H992:H994)</f>
        <v>70280.0046</v>
      </c>
    </row>
    <row r="993" customHeight="1" spans="2:8">
      <c r="B993" s="42" t="s">
        <v>1539</v>
      </c>
      <c r="C993" s="42" t="s">
        <v>1549</v>
      </c>
      <c r="D993" s="43" t="s">
        <v>1550</v>
      </c>
      <c r="E993" s="43" t="s">
        <v>1551</v>
      </c>
      <c r="F993" s="36">
        <v>400</v>
      </c>
      <c r="G993" s="44">
        <v>6837.61</v>
      </c>
      <c r="H993" s="44">
        <f t="shared" si="61"/>
        <v>8000.0037</v>
      </c>
    </row>
    <row r="994" customHeight="1" spans="2:8">
      <c r="B994" s="42" t="s">
        <v>1539</v>
      </c>
      <c r="C994" s="42" t="s">
        <v>1552</v>
      </c>
      <c r="D994" s="43" t="s">
        <v>1553</v>
      </c>
      <c r="E994" s="43" t="s">
        <v>1554</v>
      </c>
      <c r="F994" s="36">
        <v>3000</v>
      </c>
      <c r="G994" s="44">
        <v>51282.05</v>
      </c>
      <c r="H994" s="44">
        <f t="shared" si="61"/>
        <v>59999.9985</v>
      </c>
    </row>
    <row r="995" customHeight="1" spans="2:9">
      <c r="B995" s="42" t="s">
        <v>1539</v>
      </c>
      <c r="C995" s="42" t="s">
        <v>958</v>
      </c>
      <c r="D995" s="43" t="s">
        <v>212</v>
      </c>
      <c r="E995" s="43" t="s">
        <v>959</v>
      </c>
      <c r="F995" s="36">
        <v>420</v>
      </c>
      <c r="G995" s="44">
        <v>10625.64</v>
      </c>
      <c r="H995" s="44">
        <f t="shared" si="61"/>
        <v>12431.9988</v>
      </c>
      <c r="I995" s="44">
        <f t="shared" si="62"/>
        <v>12431.9988</v>
      </c>
    </row>
    <row r="996" customHeight="1" spans="2:9">
      <c r="B996" s="42" t="s">
        <v>1539</v>
      </c>
      <c r="C996" s="42" t="s">
        <v>11</v>
      </c>
      <c r="D996" s="43" t="s">
        <v>12</v>
      </c>
      <c r="E996" s="43" t="s">
        <v>952</v>
      </c>
      <c r="F996" s="36">
        <v>-206</v>
      </c>
      <c r="G996" s="44">
        <v>-88.03</v>
      </c>
      <c r="H996" s="44">
        <f t="shared" si="61"/>
        <v>-102.9951</v>
      </c>
      <c r="I996" s="44">
        <f t="shared" si="62"/>
        <v>-102.9951</v>
      </c>
    </row>
    <row r="997" customHeight="1" spans="2:9">
      <c r="B997" s="42" t="s">
        <v>1539</v>
      </c>
      <c r="C997" s="42" t="s">
        <v>1540</v>
      </c>
      <c r="D997" s="43" t="s">
        <v>123</v>
      </c>
      <c r="E997" s="43" t="s">
        <v>1541</v>
      </c>
      <c r="F997" s="36">
        <v>-467</v>
      </c>
      <c r="G997" s="44">
        <v>-2474.7</v>
      </c>
      <c r="H997" s="44">
        <f t="shared" si="61"/>
        <v>-2895.399</v>
      </c>
      <c r="I997" s="44">
        <f t="shared" si="62"/>
        <v>-2895.399</v>
      </c>
    </row>
    <row r="998" customHeight="1" spans="2:9">
      <c r="B998" s="42" t="s">
        <v>1539</v>
      </c>
      <c r="C998" s="42" t="s">
        <v>1552</v>
      </c>
      <c r="D998" s="43" t="s">
        <v>1553</v>
      </c>
      <c r="E998" s="43" t="s">
        <v>1554</v>
      </c>
      <c r="F998" s="36">
        <v>-353</v>
      </c>
      <c r="G998" s="44">
        <v>-126.72</v>
      </c>
      <c r="H998" s="44">
        <f t="shared" si="61"/>
        <v>-148.2624</v>
      </c>
      <c r="I998" s="44">
        <f t="shared" si="62"/>
        <v>-148.2624</v>
      </c>
    </row>
    <row r="999" customHeight="1" spans="2:9">
      <c r="B999" s="42" t="s">
        <v>1539</v>
      </c>
      <c r="C999" s="42" t="s">
        <v>1546</v>
      </c>
      <c r="D999" s="43" t="s">
        <v>1533</v>
      </c>
      <c r="E999" s="43" t="s">
        <v>871</v>
      </c>
      <c r="F999" s="36">
        <v>-1262</v>
      </c>
      <c r="G999" s="44">
        <v>-1725.81</v>
      </c>
      <c r="H999" s="44">
        <f t="shared" si="61"/>
        <v>-2019.1977</v>
      </c>
      <c r="I999" s="44">
        <f t="shared" si="62"/>
        <v>-2019.1977</v>
      </c>
    </row>
    <row r="1000" customHeight="1" spans="2:9">
      <c r="B1000" s="42" t="s">
        <v>1539</v>
      </c>
      <c r="C1000" s="42" t="s">
        <v>1555</v>
      </c>
      <c r="D1000" s="43" t="s">
        <v>1556</v>
      </c>
      <c r="E1000" s="43" t="s">
        <v>1557</v>
      </c>
      <c r="F1000" s="36">
        <v>-314</v>
      </c>
      <c r="G1000" s="44">
        <v>-858.8</v>
      </c>
      <c r="H1000" s="44">
        <f t="shared" si="61"/>
        <v>-1004.796</v>
      </c>
      <c r="I1000" s="44">
        <f t="shared" si="62"/>
        <v>-1004.796</v>
      </c>
    </row>
    <row r="1001" customHeight="1" spans="2:9">
      <c r="B1001" s="42" t="s">
        <v>1539</v>
      </c>
      <c r="C1001" s="42" t="s">
        <v>1558</v>
      </c>
      <c r="D1001" s="43" t="s">
        <v>12</v>
      </c>
      <c r="E1001" s="43" t="s">
        <v>952</v>
      </c>
      <c r="F1001" s="36">
        <v>-3000</v>
      </c>
      <c r="G1001" s="44">
        <v>-8974.36</v>
      </c>
      <c r="H1001" s="44">
        <f t="shared" si="61"/>
        <v>-10500.0012</v>
      </c>
      <c r="I1001" s="44">
        <f t="shared" si="62"/>
        <v>-10500.0012</v>
      </c>
    </row>
    <row r="1002" customHeight="1" spans="2:9">
      <c r="B1002" s="42" t="s">
        <v>1539</v>
      </c>
      <c r="C1002" s="42" t="s">
        <v>1549</v>
      </c>
      <c r="D1002" s="43" t="s">
        <v>1550</v>
      </c>
      <c r="E1002" s="43" t="s">
        <v>1551</v>
      </c>
      <c r="F1002" s="36">
        <v>-390</v>
      </c>
      <c r="G1002" s="44">
        <v>-1500</v>
      </c>
      <c r="H1002" s="44">
        <f t="shared" si="61"/>
        <v>-1755</v>
      </c>
      <c r="I1002" s="44">
        <f t="shared" si="62"/>
        <v>-1755</v>
      </c>
    </row>
    <row r="1003" customHeight="1" spans="2:9">
      <c r="B1003" s="42" t="s">
        <v>1539</v>
      </c>
      <c r="C1003" s="42" t="s">
        <v>1559</v>
      </c>
      <c r="D1003" s="43" t="s">
        <v>940</v>
      </c>
      <c r="E1003" s="43" t="s">
        <v>1560</v>
      </c>
      <c r="F1003" s="36">
        <v>-320</v>
      </c>
      <c r="G1003" s="44">
        <v>-218.8</v>
      </c>
      <c r="H1003" s="44">
        <f t="shared" si="61"/>
        <v>-255.996</v>
      </c>
      <c r="I1003" s="44">
        <f>SUM(H1003:H1005)</f>
        <v>-995.9976</v>
      </c>
    </row>
    <row r="1004" customHeight="1" spans="2:8">
      <c r="B1004" s="42" t="s">
        <v>1539</v>
      </c>
      <c r="C1004" s="42" t="s">
        <v>1385</v>
      </c>
      <c r="D1004" s="43" t="s">
        <v>799</v>
      </c>
      <c r="E1004" s="43" t="s">
        <v>1542</v>
      </c>
      <c r="F1004" s="36">
        <v>-600</v>
      </c>
      <c r="G1004" s="44">
        <v>-461.54</v>
      </c>
      <c r="H1004" s="44">
        <f t="shared" si="61"/>
        <v>-540.0018</v>
      </c>
    </row>
    <row r="1005" customHeight="1" spans="2:8">
      <c r="B1005" s="42" t="s">
        <v>1539</v>
      </c>
      <c r="C1005" s="42" t="s">
        <v>1517</v>
      </c>
      <c r="D1005" s="43" t="s">
        <v>44</v>
      </c>
      <c r="E1005" s="43" t="s">
        <v>1518</v>
      </c>
      <c r="F1005" s="36">
        <v>-1000</v>
      </c>
      <c r="G1005" s="44">
        <v>-170.94</v>
      </c>
      <c r="H1005" s="44">
        <f t="shared" si="61"/>
        <v>-199.9998</v>
      </c>
    </row>
    <row r="1006" customHeight="1" spans="2:9">
      <c r="B1006" s="42" t="s">
        <v>1539</v>
      </c>
      <c r="C1006" s="42" t="s">
        <v>1555</v>
      </c>
      <c r="D1006" s="43" t="s">
        <v>1556</v>
      </c>
      <c r="E1006" s="43" t="s">
        <v>1557</v>
      </c>
      <c r="F1006" s="36">
        <v>-1200</v>
      </c>
      <c r="G1006" s="44">
        <v>-3282.054</v>
      </c>
      <c r="H1006" s="44">
        <f t="shared" si="61"/>
        <v>-3840.00318</v>
      </c>
      <c r="I1006" s="44">
        <f>SUM(H1006:H1007)</f>
        <v>-3905.69868</v>
      </c>
    </row>
    <row r="1007" customHeight="1" spans="2:8">
      <c r="B1007" s="42" t="s">
        <v>1539</v>
      </c>
      <c r="C1007" s="42" t="s">
        <v>1552</v>
      </c>
      <c r="D1007" s="43" t="s">
        <v>1553</v>
      </c>
      <c r="E1007" s="43" t="s">
        <v>1554</v>
      </c>
      <c r="F1007" s="36">
        <v>-146</v>
      </c>
      <c r="G1007" s="44">
        <v>-56.15</v>
      </c>
      <c r="H1007" s="44">
        <f t="shared" si="61"/>
        <v>-65.6955</v>
      </c>
    </row>
    <row r="1008" customHeight="1" spans="2:9">
      <c r="B1008" s="42" t="s">
        <v>1539</v>
      </c>
      <c r="C1008" s="42" t="s">
        <v>1552</v>
      </c>
      <c r="D1008" s="43" t="s">
        <v>1553</v>
      </c>
      <c r="E1008" s="43" t="s">
        <v>1554</v>
      </c>
      <c r="F1008" s="36">
        <v>-3000</v>
      </c>
      <c r="G1008" s="44">
        <v>-1153.85</v>
      </c>
      <c r="H1008" s="44">
        <f t="shared" si="61"/>
        <v>-1350.0045</v>
      </c>
      <c r="I1008" s="44">
        <f>SUM(H1008:H1010)</f>
        <v>-5581.2042</v>
      </c>
    </row>
    <row r="1009" customHeight="1" spans="2:8">
      <c r="B1009" s="42" t="s">
        <v>1539</v>
      </c>
      <c r="C1009" s="42" t="s">
        <v>1558</v>
      </c>
      <c r="D1009" s="43" t="s">
        <v>12</v>
      </c>
      <c r="E1009" s="43" t="s">
        <v>952</v>
      </c>
      <c r="F1009" s="36">
        <v>-1200</v>
      </c>
      <c r="G1009" s="44">
        <v>-3589.74</v>
      </c>
      <c r="H1009" s="44">
        <f t="shared" si="61"/>
        <v>-4199.9958</v>
      </c>
    </row>
    <row r="1010" customHeight="1" spans="2:8">
      <c r="B1010" s="42" t="s">
        <v>1539</v>
      </c>
      <c r="C1010" s="42" t="s">
        <v>1517</v>
      </c>
      <c r="D1010" s="43" t="s">
        <v>44</v>
      </c>
      <c r="E1010" s="43" t="s">
        <v>1518</v>
      </c>
      <c r="F1010" s="36">
        <v>-156</v>
      </c>
      <c r="G1010" s="44">
        <v>-26.67</v>
      </c>
      <c r="H1010" s="44">
        <f t="shared" si="61"/>
        <v>-31.2039</v>
      </c>
    </row>
    <row r="1011" customHeight="1" spans="2:9">
      <c r="B1011" s="42" t="s">
        <v>1539</v>
      </c>
      <c r="C1011" s="42" t="s">
        <v>1546</v>
      </c>
      <c r="D1011" s="43" t="s">
        <v>163</v>
      </c>
      <c r="E1011" s="43" t="s">
        <v>1561</v>
      </c>
      <c r="F1011" s="36">
        <v>-1461</v>
      </c>
      <c r="G1011" s="44">
        <v>-998.974</v>
      </c>
      <c r="H1011" s="44">
        <f t="shared" si="61"/>
        <v>-1168.79958</v>
      </c>
      <c r="I1011" s="44">
        <f t="shared" ref="I1011:I1016" si="63">H1011</f>
        <v>-1168.79958</v>
      </c>
    </row>
    <row r="1012" customHeight="1" spans="2:9">
      <c r="B1012" s="42" t="s">
        <v>1539</v>
      </c>
      <c r="C1012" s="42" t="s">
        <v>1543</v>
      </c>
      <c r="D1012" s="43" t="s">
        <v>1544</v>
      </c>
      <c r="E1012" s="43" t="s">
        <v>1545</v>
      </c>
      <c r="F1012" s="43">
        <v>-400</v>
      </c>
      <c r="G1012" s="44">
        <v>-2974.36</v>
      </c>
      <c r="H1012" s="44">
        <f t="shared" si="61"/>
        <v>-3480.0012</v>
      </c>
      <c r="I1012" s="44">
        <f>SUM(H1012:H1013)</f>
        <v>-11759.9976</v>
      </c>
    </row>
    <row r="1013" customHeight="1" spans="2:8">
      <c r="B1013" s="42" t="s">
        <v>1539</v>
      </c>
      <c r="C1013" s="42" t="s">
        <v>1540</v>
      </c>
      <c r="D1013" s="43" t="s">
        <v>123</v>
      </c>
      <c r="E1013" s="43" t="s">
        <v>1541</v>
      </c>
      <c r="F1013" s="36">
        <v>-600</v>
      </c>
      <c r="G1013" s="44">
        <v>-7076.92</v>
      </c>
      <c r="H1013" s="44">
        <f t="shared" si="61"/>
        <v>-8279.9964</v>
      </c>
    </row>
    <row r="1014" customHeight="1" spans="2:9">
      <c r="B1014" s="42" t="s">
        <v>1539</v>
      </c>
      <c r="C1014" s="42" t="s">
        <v>1562</v>
      </c>
      <c r="D1014" s="43" t="s">
        <v>1563</v>
      </c>
      <c r="E1014" s="43" t="s">
        <v>1564</v>
      </c>
      <c r="F1014" s="36">
        <v>-400</v>
      </c>
      <c r="G1014" s="44">
        <v>-837.61</v>
      </c>
      <c r="H1014" s="44">
        <f t="shared" si="61"/>
        <v>-980.0037</v>
      </c>
      <c r="I1014" s="44">
        <f t="shared" si="63"/>
        <v>-980.0037</v>
      </c>
    </row>
    <row r="1015" customHeight="1" spans="2:9">
      <c r="B1015" s="42" t="s">
        <v>1539</v>
      </c>
      <c r="C1015" s="42" t="s">
        <v>1540</v>
      </c>
      <c r="D1015" s="43" t="s">
        <v>123</v>
      </c>
      <c r="E1015" s="43" t="s">
        <v>1541</v>
      </c>
      <c r="F1015" s="36">
        <v>-382</v>
      </c>
      <c r="G1015" s="44">
        <v>-4505.64</v>
      </c>
      <c r="H1015" s="44">
        <f t="shared" si="61"/>
        <v>-5271.5988</v>
      </c>
      <c r="I1015" s="44">
        <f t="shared" si="63"/>
        <v>-5271.5988</v>
      </c>
    </row>
    <row r="1016" customHeight="1" spans="2:9">
      <c r="B1016" s="42" t="s">
        <v>1539</v>
      </c>
      <c r="C1016" s="42" t="s">
        <v>1559</v>
      </c>
      <c r="D1016" s="43" t="s">
        <v>940</v>
      </c>
      <c r="E1016" s="43" t="s">
        <v>1560</v>
      </c>
      <c r="F1016" s="36">
        <v>-95</v>
      </c>
      <c r="G1016" s="44">
        <v>-64.96</v>
      </c>
      <c r="H1016" s="44">
        <f t="shared" ref="H1016:H1079" si="64">G1016*1.17</f>
        <v>-76.0032</v>
      </c>
      <c r="I1016" s="44">
        <f t="shared" si="63"/>
        <v>-76.0032</v>
      </c>
    </row>
    <row r="1017" customHeight="1" spans="2:9">
      <c r="B1017" s="42" t="s">
        <v>1539</v>
      </c>
      <c r="C1017" s="42" t="s">
        <v>1558</v>
      </c>
      <c r="D1017" s="43" t="s">
        <v>12</v>
      </c>
      <c r="E1017" s="43" t="s">
        <v>952</v>
      </c>
      <c r="F1017" s="36">
        <v>-274</v>
      </c>
      <c r="G1017" s="44">
        <v>-819.655</v>
      </c>
      <c r="H1017" s="44">
        <f t="shared" si="64"/>
        <v>-958.99635</v>
      </c>
      <c r="I1017" s="44">
        <f>SUM(H1017:H1018)</f>
        <v>-1493.10135</v>
      </c>
    </row>
    <row r="1018" customHeight="1" spans="2:8">
      <c r="B1018" s="42" t="s">
        <v>1539</v>
      </c>
      <c r="C1018" s="42" t="s">
        <v>1562</v>
      </c>
      <c r="D1018" s="43" t="s">
        <v>1563</v>
      </c>
      <c r="E1018" s="43" t="s">
        <v>1564</v>
      </c>
      <c r="F1018" s="36">
        <v>-218</v>
      </c>
      <c r="G1018" s="44">
        <v>-456.5</v>
      </c>
      <c r="H1018" s="44">
        <f t="shared" si="64"/>
        <v>-534.105</v>
      </c>
    </row>
    <row r="1019" customHeight="1" spans="2:9">
      <c r="B1019" s="42" t="s">
        <v>1539</v>
      </c>
      <c r="C1019" s="42" t="s">
        <v>1552</v>
      </c>
      <c r="D1019" s="43" t="s">
        <v>1553</v>
      </c>
      <c r="E1019" s="43" t="s">
        <v>1554</v>
      </c>
      <c r="F1019" s="36">
        <v>-3000</v>
      </c>
      <c r="G1019" s="44">
        <v>-1153.85</v>
      </c>
      <c r="H1019" s="44">
        <f t="shared" si="64"/>
        <v>-1350.0045</v>
      </c>
      <c r="I1019" s="44">
        <f t="shared" ref="I1019:I1038" si="65">H1019</f>
        <v>-1350.0045</v>
      </c>
    </row>
    <row r="1020" customHeight="1" spans="2:9">
      <c r="B1020" s="42" t="s">
        <v>1539</v>
      </c>
      <c r="C1020" s="42" t="s">
        <v>1385</v>
      </c>
      <c r="D1020" s="43" t="s">
        <v>799</v>
      </c>
      <c r="E1020" s="43" t="s">
        <v>1542</v>
      </c>
      <c r="F1020" s="36">
        <v>-719</v>
      </c>
      <c r="G1020" s="44">
        <v>-553.075</v>
      </c>
      <c r="H1020" s="44">
        <f t="shared" si="64"/>
        <v>-647.09775</v>
      </c>
      <c r="I1020" s="44">
        <f>SUM(H1020:H1022)</f>
        <v>-4037.4009</v>
      </c>
    </row>
    <row r="1021" customHeight="1" spans="2:8">
      <c r="B1021" s="42" t="s">
        <v>1539</v>
      </c>
      <c r="C1021" s="42" t="s">
        <v>1543</v>
      </c>
      <c r="D1021" s="43" t="s">
        <v>1544</v>
      </c>
      <c r="E1021" s="43" t="s">
        <v>1545</v>
      </c>
      <c r="F1021" s="36">
        <v>-169</v>
      </c>
      <c r="G1021" s="44">
        <v>-1256.665</v>
      </c>
      <c r="H1021" s="44">
        <f t="shared" si="64"/>
        <v>-1470.29805</v>
      </c>
    </row>
    <row r="1022" customHeight="1" spans="2:8">
      <c r="B1022" s="42" t="s">
        <v>1539</v>
      </c>
      <c r="C1022" s="42" t="s">
        <v>1546</v>
      </c>
      <c r="D1022" s="43" t="s">
        <v>1533</v>
      </c>
      <c r="E1022" s="43" t="s">
        <v>871</v>
      </c>
      <c r="F1022" s="36">
        <v>-1200</v>
      </c>
      <c r="G1022" s="44">
        <v>-1641.03</v>
      </c>
      <c r="H1022" s="44">
        <f t="shared" si="64"/>
        <v>-1920.0051</v>
      </c>
    </row>
    <row r="1023" customHeight="1" spans="2:9">
      <c r="B1023" s="42" t="s">
        <v>1539</v>
      </c>
      <c r="C1023" s="42" t="s">
        <v>1562</v>
      </c>
      <c r="D1023" s="43" t="s">
        <v>1563</v>
      </c>
      <c r="E1023" s="43" t="s">
        <v>1564</v>
      </c>
      <c r="F1023" s="36">
        <v>-62</v>
      </c>
      <c r="G1023" s="44">
        <v>-2408.46</v>
      </c>
      <c r="H1023" s="44">
        <f t="shared" si="64"/>
        <v>-2817.8982</v>
      </c>
      <c r="I1023" s="44">
        <f t="shared" si="65"/>
        <v>-2817.8982</v>
      </c>
    </row>
    <row r="1024" customHeight="1" spans="2:9">
      <c r="B1024" s="42" t="s">
        <v>1539</v>
      </c>
      <c r="C1024" s="42" t="s">
        <v>1562</v>
      </c>
      <c r="D1024" s="43" t="s">
        <v>1563</v>
      </c>
      <c r="E1024" s="43" t="s">
        <v>1564</v>
      </c>
      <c r="F1024" s="36">
        <v>-400</v>
      </c>
      <c r="G1024" s="44">
        <v>-14700.854</v>
      </c>
      <c r="H1024" s="44">
        <f t="shared" si="64"/>
        <v>-17199.99918</v>
      </c>
      <c r="I1024" s="44">
        <f t="shared" si="65"/>
        <v>-17199.99918</v>
      </c>
    </row>
    <row r="1025" customHeight="1" spans="2:9">
      <c r="B1025" s="42" t="s">
        <v>1539</v>
      </c>
      <c r="C1025" s="42" t="s">
        <v>1562</v>
      </c>
      <c r="D1025" s="43" t="s">
        <v>1563</v>
      </c>
      <c r="E1025" s="43" t="s">
        <v>1564</v>
      </c>
      <c r="F1025" s="36">
        <v>-8</v>
      </c>
      <c r="G1025" s="44">
        <v>-310.77</v>
      </c>
      <c r="H1025" s="44">
        <f t="shared" si="64"/>
        <v>-363.6009</v>
      </c>
      <c r="I1025" s="44">
        <f t="shared" si="65"/>
        <v>-363.6009</v>
      </c>
    </row>
    <row r="1026" customHeight="1" spans="2:9">
      <c r="B1026" s="42" t="s">
        <v>1539</v>
      </c>
      <c r="C1026" s="42" t="s">
        <v>54</v>
      </c>
      <c r="D1026" s="43" t="s">
        <v>564</v>
      </c>
      <c r="E1026" s="43" t="s">
        <v>1565</v>
      </c>
      <c r="F1026" s="36">
        <v>-1800</v>
      </c>
      <c r="G1026" s="44">
        <v>-11230.77</v>
      </c>
      <c r="H1026" s="44">
        <f t="shared" si="64"/>
        <v>-13140.0009</v>
      </c>
      <c r="I1026" s="44">
        <f t="shared" si="65"/>
        <v>-13140.0009</v>
      </c>
    </row>
    <row r="1027" customHeight="1" spans="2:9">
      <c r="B1027" s="42" t="s">
        <v>1539</v>
      </c>
      <c r="C1027" s="42" t="s">
        <v>54</v>
      </c>
      <c r="D1027" s="43" t="s">
        <v>564</v>
      </c>
      <c r="E1027" s="43" t="s">
        <v>1565</v>
      </c>
      <c r="F1027" s="36">
        <v>-358</v>
      </c>
      <c r="G1027" s="44">
        <v>-2233.675</v>
      </c>
      <c r="H1027" s="44">
        <f t="shared" si="64"/>
        <v>-2613.39975</v>
      </c>
      <c r="I1027" s="44">
        <f t="shared" si="65"/>
        <v>-2613.39975</v>
      </c>
    </row>
    <row r="1028" customHeight="1" spans="2:9">
      <c r="B1028" s="42" t="s">
        <v>1539</v>
      </c>
      <c r="C1028" s="42" t="s">
        <v>958</v>
      </c>
      <c r="D1028" s="43" t="s">
        <v>212</v>
      </c>
      <c r="E1028" s="43" t="s">
        <v>959</v>
      </c>
      <c r="F1028" s="36">
        <v>-172</v>
      </c>
      <c r="G1028" s="44">
        <v>-735.04</v>
      </c>
      <c r="H1028" s="44">
        <f t="shared" si="64"/>
        <v>-859.9968</v>
      </c>
      <c r="I1028" s="44">
        <f t="shared" si="65"/>
        <v>-859.9968</v>
      </c>
    </row>
    <row r="1029" customHeight="1" spans="2:9">
      <c r="B1029" s="42" t="s">
        <v>1539</v>
      </c>
      <c r="C1029" s="42" t="s">
        <v>1547</v>
      </c>
      <c r="D1029" s="43" t="s">
        <v>461</v>
      </c>
      <c r="E1029" s="43" t="s">
        <v>1548</v>
      </c>
      <c r="F1029" s="36">
        <v>-730</v>
      </c>
      <c r="G1029" s="44">
        <v>-686.324</v>
      </c>
      <c r="H1029" s="44">
        <f t="shared" si="64"/>
        <v>-802.99908</v>
      </c>
      <c r="I1029" s="44">
        <f t="shared" si="65"/>
        <v>-802.99908</v>
      </c>
    </row>
    <row r="1030" customHeight="1" spans="2:9">
      <c r="B1030" s="42" t="s">
        <v>1539</v>
      </c>
      <c r="C1030" s="42" t="s">
        <v>1498</v>
      </c>
      <c r="D1030" s="43" t="s">
        <v>1499</v>
      </c>
      <c r="E1030" s="43" t="s">
        <v>1500</v>
      </c>
      <c r="F1030" s="36">
        <v>-131</v>
      </c>
      <c r="G1030" s="44">
        <v>-317.98</v>
      </c>
      <c r="H1030" s="44">
        <f t="shared" si="64"/>
        <v>-372.0366</v>
      </c>
      <c r="I1030" s="44">
        <f t="shared" si="65"/>
        <v>-372.0366</v>
      </c>
    </row>
    <row r="1031" customHeight="1" spans="2:9">
      <c r="B1031" s="42" t="s">
        <v>1539</v>
      </c>
      <c r="C1031" s="42" t="s">
        <v>1498</v>
      </c>
      <c r="D1031" s="43" t="s">
        <v>1499</v>
      </c>
      <c r="E1031" s="43" t="s">
        <v>1500</v>
      </c>
      <c r="F1031" s="36">
        <v>-400</v>
      </c>
      <c r="G1031" s="44">
        <v>-683.76</v>
      </c>
      <c r="H1031" s="44">
        <f t="shared" si="64"/>
        <v>-799.9992</v>
      </c>
      <c r="I1031" s="44">
        <f t="shared" si="65"/>
        <v>-799.9992</v>
      </c>
    </row>
    <row r="1032" customHeight="1" spans="2:10">
      <c r="B1032" s="42" t="s">
        <v>1566</v>
      </c>
      <c r="C1032" s="42" t="s">
        <v>1567</v>
      </c>
      <c r="D1032" s="43" t="s">
        <v>1568</v>
      </c>
      <c r="E1032" s="43" t="s">
        <v>1569</v>
      </c>
      <c r="F1032" s="36">
        <v>1200</v>
      </c>
      <c r="G1032" s="44">
        <v>21394.87</v>
      </c>
      <c r="H1032" s="44">
        <f t="shared" si="64"/>
        <v>25031.9979</v>
      </c>
      <c r="I1032" s="44">
        <f t="shared" si="65"/>
        <v>25031.9979</v>
      </c>
      <c r="J1032" s="44">
        <f>SUM(I1032:I1054)</f>
        <v>1502743.99392</v>
      </c>
    </row>
    <row r="1033" customHeight="1" spans="2:9">
      <c r="B1033" s="42" t="s">
        <v>1566</v>
      </c>
      <c r="C1033" s="42" t="s">
        <v>1570</v>
      </c>
      <c r="D1033" s="43" t="s">
        <v>1421</v>
      </c>
      <c r="E1033" s="43" t="s">
        <v>1565</v>
      </c>
      <c r="F1033" s="36">
        <v>1600</v>
      </c>
      <c r="G1033" s="44">
        <v>38003.42</v>
      </c>
      <c r="H1033" s="44">
        <f t="shared" si="64"/>
        <v>44464.0014</v>
      </c>
      <c r="I1033" s="44">
        <f t="shared" si="65"/>
        <v>44464.0014</v>
      </c>
    </row>
    <row r="1034" customHeight="1" spans="2:9">
      <c r="B1034" s="42" t="s">
        <v>1566</v>
      </c>
      <c r="C1034" s="42" t="s">
        <v>1571</v>
      </c>
      <c r="D1034" s="43" t="s">
        <v>1572</v>
      </c>
      <c r="E1034" s="43" t="s">
        <v>815</v>
      </c>
      <c r="F1034" s="36">
        <v>2000</v>
      </c>
      <c r="G1034" s="44">
        <v>65641.025</v>
      </c>
      <c r="H1034" s="44">
        <f t="shared" si="64"/>
        <v>76799.99925</v>
      </c>
      <c r="I1034" s="44">
        <f t="shared" si="65"/>
        <v>76799.99925</v>
      </c>
    </row>
    <row r="1035" customHeight="1" spans="2:9">
      <c r="B1035" s="42" t="s">
        <v>1566</v>
      </c>
      <c r="C1035" s="42" t="s">
        <v>953</v>
      </c>
      <c r="D1035" s="43" t="s">
        <v>1573</v>
      </c>
      <c r="E1035" s="43" t="s">
        <v>1574</v>
      </c>
      <c r="F1035" s="36">
        <v>2400</v>
      </c>
      <c r="G1035" s="44">
        <v>90584.615</v>
      </c>
      <c r="H1035" s="44">
        <f t="shared" si="64"/>
        <v>105983.99955</v>
      </c>
      <c r="I1035" s="44">
        <f t="shared" si="65"/>
        <v>105983.99955</v>
      </c>
    </row>
    <row r="1036" customHeight="1" spans="2:9">
      <c r="B1036" s="42" t="s">
        <v>1566</v>
      </c>
      <c r="C1036" s="42" t="s">
        <v>1575</v>
      </c>
      <c r="D1036" s="43" t="s">
        <v>1576</v>
      </c>
      <c r="E1036" s="43" t="s">
        <v>897</v>
      </c>
      <c r="F1036" s="36">
        <v>5000</v>
      </c>
      <c r="G1036" s="44">
        <v>114871.794</v>
      </c>
      <c r="H1036" s="44">
        <f t="shared" si="64"/>
        <v>134399.99898</v>
      </c>
      <c r="I1036" s="44">
        <f t="shared" si="65"/>
        <v>134399.99898</v>
      </c>
    </row>
    <row r="1037" customHeight="1" spans="2:9">
      <c r="B1037" s="42" t="s">
        <v>1566</v>
      </c>
      <c r="C1037" s="42" t="s">
        <v>1577</v>
      </c>
      <c r="D1037" s="43" t="s">
        <v>1578</v>
      </c>
      <c r="E1037" s="43" t="s">
        <v>1579</v>
      </c>
      <c r="F1037" s="36">
        <v>3200</v>
      </c>
      <c r="G1037" s="44">
        <v>82707.69</v>
      </c>
      <c r="H1037" s="44">
        <f t="shared" si="64"/>
        <v>96767.9973</v>
      </c>
      <c r="I1037" s="44">
        <f t="shared" si="65"/>
        <v>96767.9973</v>
      </c>
    </row>
    <row r="1038" customHeight="1" spans="2:9">
      <c r="B1038" s="42" t="s">
        <v>1566</v>
      </c>
      <c r="C1038" s="42" t="s">
        <v>1580</v>
      </c>
      <c r="D1038" s="43" t="s">
        <v>1581</v>
      </c>
      <c r="E1038" s="43" t="s">
        <v>1582</v>
      </c>
      <c r="F1038" s="36">
        <v>800</v>
      </c>
      <c r="G1038" s="44">
        <v>35671.794</v>
      </c>
      <c r="H1038" s="44">
        <f t="shared" si="64"/>
        <v>41735.99898</v>
      </c>
      <c r="I1038" s="44">
        <f t="shared" si="65"/>
        <v>41735.99898</v>
      </c>
    </row>
    <row r="1039" customHeight="1" spans="2:9">
      <c r="B1039" s="42" t="s">
        <v>1566</v>
      </c>
      <c r="C1039" s="42" t="s">
        <v>1571</v>
      </c>
      <c r="D1039" s="43" t="s">
        <v>1583</v>
      </c>
      <c r="E1039" s="43" t="s">
        <v>815</v>
      </c>
      <c r="F1039" s="36">
        <v>3000</v>
      </c>
      <c r="G1039" s="44">
        <v>47692.31</v>
      </c>
      <c r="H1039" s="44">
        <f t="shared" si="64"/>
        <v>55800.0027</v>
      </c>
      <c r="I1039" s="44">
        <f>SUM(H1039:H1040)</f>
        <v>132600.00195</v>
      </c>
    </row>
    <row r="1040" customHeight="1" spans="2:8">
      <c r="B1040" s="42" t="s">
        <v>1566</v>
      </c>
      <c r="C1040" s="42" t="s">
        <v>1571</v>
      </c>
      <c r="D1040" s="43" t="s">
        <v>1572</v>
      </c>
      <c r="E1040" s="43" t="s">
        <v>815</v>
      </c>
      <c r="F1040" s="36">
        <v>2000</v>
      </c>
      <c r="G1040" s="44">
        <v>65641.025</v>
      </c>
      <c r="H1040" s="44">
        <f t="shared" si="64"/>
        <v>76799.99925</v>
      </c>
    </row>
    <row r="1041" customHeight="1" spans="2:9">
      <c r="B1041" s="42" t="s">
        <v>1566</v>
      </c>
      <c r="C1041" s="42" t="s">
        <v>1584</v>
      </c>
      <c r="D1041" s="43" t="s">
        <v>147</v>
      </c>
      <c r="E1041" s="43" t="s">
        <v>1585</v>
      </c>
      <c r="F1041" s="36">
        <v>400</v>
      </c>
      <c r="G1041" s="44">
        <v>21176.07</v>
      </c>
      <c r="H1041" s="44">
        <f t="shared" si="64"/>
        <v>24776.0019</v>
      </c>
      <c r="I1041" s="44">
        <f t="shared" ref="I1041:I1062" si="66">H1041</f>
        <v>24776.0019</v>
      </c>
    </row>
    <row r="1042" customHeight="1" spans="2:9">
      <c r="B1042" s="42" t="s">
        <v>1566</v>
      </c>
      <c r="C1042" s="42" t="s">
        <v>1586</v>
      </c>
      <c r="D1042" s="43" t="s">
        <v>677</v>
      </c>
      <c r="E1042" s="43" t="s">
        <v>1587</v>
      </c>
      <c r="F1042" s="36">
        <v>200</v>
      </c>
      <c r="G1042" s="44">
        <v>25623.93</v>
      </c>
      <c r="H1042" s="44">
        <f t="shared" si="64"/>
        <v>29979.9981</v>
      </c>
      <c r="I1042" s="44">
        <f t="shared" si="66"/>
        <v>29979.9981</v>
      </c>
    </row>
    <row r="1043" customHeight="1" spans="2:11">
      <c r="B1043" s="42" t="s">
        <v>1566</v>
      </c>
      <c r="C1043" s="42" t="s">
        <v>863</v>
      </c>
      <c r="D1043" s="43" t="s">
        <v>864</v>
      </c>
      <c r="E1043" s="43" t="s">
        <v>874</v>
      </c>
      <c r="F1043" s="36">
        <v>800</v>
      </c>
      <c r="G1043" s="44">
        <v>24943.59</v>
      </c>
      <c r="H1043" s="44">
        <f t="shared" si="64"/>
        <v>29184.0003</v>
      </c>
      <c r="I1043" s="44">
        <f t="shared" si="66"/>
        <v>29184.0003</v>
      </c>
      <c r="K1043" s="36">
        <v>1502744</v>
      </c>
    </row>
    <row r="1044" customHeight="1" spans="2:9">
      <c r="B1044" s="42" t="s">
        <v>1566</v>
      </c>
      <c r="C1044" s="42" t="s">
        <v>953</v>
      </c>
      <c r="D1044" s="43" t="s">
        <v>1573</v>
      </c>
      <c r="E1044" s="43" t="s">
        <v>1574</v>
      </c>
      <c r="F1044" s="36">
        <v>4800</v>
      </c>
      <c r="G1044" s="44">
        <v>181169.23</v>
      </c>
      <c r="H1044" s="44">
        <f t="shared" si="64"/>
        <v>211967.9991</v>
      </c>
      <c r="I1044" s="44">
        <f t="shared" si="66"/>
        <v>211967.9991</v>
      </c>
    </row>
    <row r="1045" customHeight="1" spans="2:9">
      <c r="B1045" s="42" t="s">
        <v>1566</v>
      </c>
      <c r="C1045" s="42" t="s">
        <v>870</v>
      </c>
      <c r="D1045" s="43" t="s">
        <v>163</v>
      </c>
      <c r="E1045" s="45" t="s">
        <v>1588</v>
      </c>
      <c r="F1045" s="36">
        <v>1800</v>
      </c>
      <c r="G1045" s="44">
        <v>41461.54</v>
      </c>
      <c r="H1045" s="44">
        <f t="shared" si="64"/>
        <v>48510.0018</v>
      </c>
      <c r="I1045" s="44">
        <f t="shared" si="66"/>
        <v>48510.0018</v>
      </c>
    </row>
    <row r="1046" customHeight="1" spans="2:9">
      <c r="B1046" s="42" t="s">
        <v>1566</v>
      </c>
      <c r="C1046" s="42" t="s">
        <v>1589</v>
      </c>
      <c r="D1046" s="43" t="s">
        <v>1590</v>
      </c>
      <c r="E1046" s="45" t="s">
        <v>1591</v>
      </c>
      <c r="F1046" s="36">
        <v>800</v>
      </c>
      <c r="G1046" s="44">
        <v>11295.73</v>
      </c>
      <c r="H1046" s="44">
        <f t="shared" si="64"/>
        <v>13216.0041</v>
      </c>
      <c r="I1046" s="44">
        <f t="shared" si="66"/>
        <v>13216.0041</v>
      </c>
    </row>
    <row r="1047" customHeight="1" spans="2:9">
      <c r="B1047" s="42" t="s">
        <v>1566</v>
      </c>
      <c r="C1047" s="42" t="s">
        <v>172</v>
      </c>
      <c r="D1047" s="43" t="s">
        <v>1592</v>
      </c>
      <c r="E1047" s="43" t="s">
        <v>1593</v>
      </c>
      <c r="F1047" s="36">
        <v>9600</v>
      </c>
      <c r="G1047" s="44">
        <v>59158.974</v>
      </c>
      <c r="H1047" s="44">
        <f t="shared" si="64"/>
        <v>69215.99958</v>
      </c>
      <c r="I1047" s="44">
        <f t="shared" si="66"/>
        <v>69215.99958</v>
      </c>
    </row>
    <row r="1048" customHeight="1" spans="2:9">
      <c r="B1048" s="42" t="s">
        <v>1566</v>
      </c>
      <c r="C1048" s="42" t="s">
        <v>1594</v>
      </c>
      <c r="D1048" s="43" t="s">
        <v>1595</v>
      </c>
      <c r="E1048" s="43" t="s">
        <v>1596</v>
      </c>
      <c r="F1048" s="36">
        <v>3000</v>
      </c>
      <c r="G1048" s="44">
        <v>63256.41</v>
      </c>
      <c r="H1048" s="44">
        <f t="shared" si="64"/>
        <v>74009.9997</v>
      </c>
      <c r="I1048" s="44">
        <f t="shared" si="66"/>
        <v>74009.9997</v>
      </c>
    </row>
    <row r="1049" customHeight="1" spans="2:9">
      <c r="B1049" s="42" t="s">
        <v>1566</v>
      </c>
      <c r="C1049" s="42" t="s">
        <v>1597</v>
      </c>
      <c r="D1049" s="43" t="s">
        <v>1595</v>
      </c>
      <c r="E1049" s="43" t="s">
        <v>1598</v>
      </c>
      <c r="F1049" s="36">
        <v>1500</v>
      </c>
      <c r="G1049" s="44">
        <v>43397.44</v>
      </c>
      <c r="H1049" s="44">
        <f t="shared" si="64"/>
        <v>50775.0048</v>
      </c>
      <c r="I1049" s="44">
        <f t="shared" si="66"/>
        <v>50775.0048</v>
      </c>
    </row>
    <row r="1050" customHeight="1" spans="2:9">
      <c r="B1050" s="42" t="s">
        <v>1566</v>
      </c>
      <c r="C1050" s="42" t="s">
        <v>1599</v>
      </c>
      <c r="D1050" s="43" t="s">
        <v>725</v>
      </c>
      <c r="E1050" s="43" t="s">
        <v>1600</v>
      </c>
      <c r="F1050" s="36">
        <v>2400</v>
      </c>
      <c r="G1050" s="44">
        <v>46871.794</v>
      </c>
      <c r="H1050" s="44">
        <f t="shared" si="64"/>
        <v>54839.99898</v>
      </c>
      <c r="I1050" s="44">
        <f t="shared" si="66"/>
        <v>54839.99898</v>
      </c>
    </row>
    <row r="1051" customHeight="1" spans="2:9">
      <c r="B1051" s="42" t="s">
        <v>1566</v>
      </c>
      <c r="C1051" s="42" t="s">
        <v>1601</v>
      </c>
      <c r="D1051" s="43" t="s">
        <v>1602</v>
      </c>
      <c r="E1051" s="43" t="s">
        <v>111</v>
      </c>
      <c r="F1051" s="36">
        <v>1500</v>
      </c>
      <c r="G1051" s="44">
        <v>36807.69</v>
      </c>
      <c r="H1051" s="44">
        <f t="shared" si="64"/>
        <v>43064.9973</v>
      </c>
      <c r="I1051" s="44">
        <f t="shared" si="66"/>
        <v>43064.9973</v>
      </c>
    </row>
    <row r="1052" customHeight="1" spans="2:9">
      <c r="B1052" s="42" t="s">
        <v>1566</v>
      </c>
      <c r="C1052" s="42" t="s">
        <v>1131</v>
      </c>
      <c r="D1052" s="43" t="s">
        <v>1603</v>
      </c>
      <c r="E1052" s="43" t="s">
        <v>1133</v>
      </c>
      <c r="F1052" s="36">
        <v>2000</v>
      </c>
      <c r="G1052" s="44">
        <v>66820.51</v>
      </c>
      <c r="H1052" s="44">
        <f t="shared" si="64"/>
        <v>78179.9967</v>
      </c>
      <c r="I1052" s="44">
        <f t="shared" si="66"/>
        <v>78179.9967</v>
      </c>
    </row>
    <row r="1053" customHeight="1" spans="2:9">
      <c r="B1053" s="42" t="s">
        <v>1566</v>
      </c>
      <c r="C1053" s="42" t="s">
        <v>1131</v>
      </c>
      <c r="D1053" s="43" t="s">
        <v>1603</v>
      </c>
      <c r="E1053" s="43" t="s">
        <v>1133</v>
      </c>
      <c r="F1053" s="36">
        <v>2000</v>
      </c>
      <c r="G1053" s="44">
        <v>66820.51</v>
      </c>
      <c r="H1053" s="44">
        <f t="shared" si="64"/>
        <v>78179.9967</v>
      </c>
      <c r="I1053" s="44">
        <f t="shared" si="66"/>
        <v>78179.9967</v>
      </c>
    </row>
    <row r="1054" customHeight="1" spans="2:9">
      <c r="B1054" s="42" t="s">
        <v>1604</v>
      </c>
      <c r="C1054" s="42" t="s">
        <v>1605</v>
      </c>
      <c r="D1054" s="43" t="s">
        <v>1606</v>
      </c>
      <c r="E1054" s="43" t="s">
        <v>1607</v>
      </c>
      <c r="F1054" s="36">
        <v>1200</v>
      </c>
      <c r="G1054" s="44">
        <v>33384.615</v>
      </c>
      <c r="H1054" s="44">
        <f t="shared" si="64"/>
        <v>39059.99955</v>
      </c>
      <c r="I1054" s="44">
        <f t="shared" si="66"/>
        <v>39059.99955</v>
      </c>
    </row>
    <row r="1055" customHeight="1" spans="2:10">
      <c r="B1055" s="42" t="s">
        <v>1608</v>
      </c>
      <c r="C1055" s="42" t="s">
        <v>179</v>
      </c>
      <c r="D1055" s="43" t="s">
        <v>957</v>
      </c>
      <c r="E1055" s="43" t="s">
        <v>1609</v>
      </c>
      <c r="F1055" s="36">
        <v>4000</v>
      </c>
      <c r="G1055" s="44">
        <v>71726.495</v>
      </c>
      <c r="H1055" s="44">
        <f t="shared" si="64"/>
        <v>83919.99915</v>
      </c>
      <c r="I1055" s="44">
        <f t="shared" si="66"/>
        <v>83919.99915</v>
      </c>
      <c r="J1055" s="44">
        <f>SUM(I1055:I1064)</f>
        <v>1760482.01043</v>
      </c>
    </row>
    <row r="1056" customHeight="1" spans="2:9">
      <c r="B1056" s="42" t="s">
        <v>1608</v>
      </c>
      <c r="C1056" s="42" t="s">
        <v>169</v>
      </c>
      <c r="D1056" s="43" t="s">
        <v>1610</v>
      </c>
      <c r="E1056" s="43" t="s">
        <v>1611</v>
      </c>
      <c r="F1056" s="36">
        <v>12000</v>
      </c>
      <c r="G1056" s="44">
        <v>309948.72</v>
      </c>
      <c r="H1056" s="44">
        <f t="shared" si="64"/>
        <v>362640.0024</v>
      </c>
      <c r="I1056" s="44">
        <f t="shared" si="66"/>
        <v>362640.0024</v>
      </c>
    </row>
    <row r="1057" customHeight="1" spans="2:9">
      <c r="B1057" s="42" t="s">
        <v>1608</v>
      </c>
      <c r="C1057" s="42" t="s">
        <v>1605</v>
      </c>
      <c r="D1057" s="43" t="s">
        <v>1606</v>
      </c>
      <c r="E1057" s="43" t="s">
        <v>1607</v>
      </c>
      <c r="F1057" s="36">
        <v>2000</v>
      </c>
      <c r="G1057" s="44">
        <v>62000</v>
      </c>
      <c r="H1057" s="44">
        <f t="shared" si="64"/>
        <v>72540</v>
      </c>
      <c r="I1057" s="44">
        <f t="shared" si="66"/>
        <v>72540</v>
      </c>
    </row>
    <row r="1058" customHeight="1" spans="2:9">
      <c r="B1058" s="42" t="s">
        <v>1608</v>
      </c>
      <c r="C1058" s="42" t="s">
        <v>1605</v>
      </c>
      <c r="D1058" s="43" t="s">
        <v>1606</v>
      </c>
      <c r="E1058" s="43" t="s">
        <v>1607</v>
      </c>
      <c r="F1058" s="36">
        <v>4800</v>
      </c>
      <c r="G1058" s="44">
        <v>148800</v>
      </c>
      <c r="H1058" s="44">
        <f t="shared" si="64"/>
        <v>174096</v>
      </c>
      <c r="I1058" s="44">
        <f t="shared" si="66"/>
        <v>174096</v>
      </c>
    </row>
    <row r="1059" customHeight="1" spans="2:9">
      <c r="B1059" s="42" t="s">
        <v>1608</v>
      </c>
      <c r="C1059" s="42" t="s">
        <v>1584</v>
      </c>
      <c r="D1059" s="43" t="s">
        <v>147</v>
      </c>
      <c r="E1059" s="43" t="s">
        <v>1585</v>
      </c>
      <c r="F1059" s="36">
        <v>10000</v>
      </c>
      <c r="G1059" s="44">
        <v>489059.83</v>
      </c>
      <c r="H1059" s="44">
        <f t="shared" si="64"/>
        <v>572200.0011</v>
      </c>
      <c r="I1059" s="44">
        <f t="shared" si="66"/>
        <v>572200.0011</v>
      </c>
    </row>
    <row r="1060" customHeight="1" spans="2:11">
      <c r="B1060" s="42" t="s">
        <v>1608</v>
      </c>
      <c r="C1060" s="42" t="s">
        <v>1584</v>
      </c>
      <c r="D1060" s="43" t="s">
        <v>147</v>
      </c>
      <c r="E1060" s="43" t="s">
        <v>1585</v>
      </c>
      <c r="F1060" s="36">
        <v>5000</v>
      </c>
      <c r="G1060" s="44">
        <v>244529.914</v>
      </c>
      <c r="H1060" s="44">
        <f t="shared" si="64"/>
        <v>286099.99938</v>
      </c>
      <c r="I1060" s="44">
        <f t="shared" si="66"/>
        <v>286099.99938</v>
      </c>
      <c r="K1060" s="36">
        <v>1760482</v>
      </c>
    </row>
    <row r="1061" customHeight="1" spans="2:9">
      <c r="B1061" s="42" t="s">
        <v>1608</v>
      </c>
      <c r="C1061" s="42" t="s">
        <v>1612</v>
      </c>
      <c r="D1061" s="43" t="s">
        <v>427</v>
      </c>
      <c r="E1061" s="43" t="s">
        <v>1613</v>
      </c>
      <c r="F1061" s="36">
        <v>4000</v>
      </c>
      <c r="G1061" s="44">
        <v>151179.49</v>
      </c>
      <c r="H1061" s="44">
        <f t="shared" si="64"/>
        <v>176880.0033</v>
      </c>
      <c r="I1061" s="44">
        <f t="shared" si="66"/>
        <v>176880.0033</v>
      </c>
    </row>
    <row r="1062" customHeight="1" spans="2:9">
      <c r="B1062" s="42" t="s">
        <v>1614</v>
      </c>
      <c r="C1062" s="42" t="s">
        <v>953</v>
      </c>
      <c r="D1062" s="43" t="s">
        <v>1615</v>
      </c>
      <c r="E1062" s="43" t="s">
        <v>955</v>
      </c>
      <c r="F1062" s="36">
        <v>600</v>
      </c>
      <c r="G1062" s="44">
        <v>11379.49</v>
      </c>
      <c r="H1062" s="44">
        <f t="shared" si="64"/>
        <v>13314.0033</v>
      </c>
      <c r="I1062" s="44">
        <f t="shared" si="66"/>
        <v>13314.0033</v>
      </c>
    </row>
    <row r="1063" customHeight="1" spans="2:9">
      <c r="B1063" s="42" t="s">
        <v>1614</v>
      </c>
      <c r="C1063" s="42" t="s">
        <v>953</v>
      </c>
      <c r="D1063" s="43" t="s">
        <v>1615</v>
      </c>
      <c r="E1063" s="43" t="s">
        <v>955</v>
      </c>
      <c r="F1063" s="36">
        <v>600</v>
      </c>
      <c r="G1063" s="44">
        <v>11379.49</v>
      </c>
      <c r="H1063" s="44">
        <f t="shared" si="64"/>
        <v>13314.0033</v>
      </c>
      <c r="I1063" s="44">
        <f>SUM(H1063:H1064)</f>
        <v>18792.0018</v>
      </c>
    </row>
    <row r="1064" customHeight="1" spans="2:8">
      <c r="B1064" s="42" t="s">
        <v>1614</v>
      </c>
      <c r="C1064" s="42" t="s">
        <v>1616</v>
      </c>
      <c r="D1064" s="43" t="s">
        <v>1617</v>
      </c>
      <c r="E1064" s="43" t="s">
        <v>1618</v>
      </c>
      <c r="F1064" s="36">
        <v>200</v>
      </c>
      <c r="G1064" s="44">
        <v>4682.05</v>
      </c>
      <c r="H1064" s="44">
        <f t="shared" si="64"/>
        <v>5477.9985</v>
      </c>
    </row>
    <row r="1065" customHeight="1" spans="2:10">
      <c r="B1065" s="42" t="s">
        <v>1619</v>
      </c>
      <c r="C1065" s="42" t="s">
        <v>14</v>
      </c>
      <c r="D1065" s="43" t="s">
        <v>15</v>
      </c>
      <c r="E1065" s="43" t="s">
        <v>1620</v>
      </c>
      <c r="F1065" s="36">
        <v>400</v>
      </c>
      <c r="G1065" s="44">
        <v>7863.25</v>
      </c>
      <c r="H1065" s="44">
        <f t="shared" si="64"/>
        <v>9200.0025</v>
      </c>
      <c r="I1065" s="44">
        <f>H1065</f>
        <v>9200.0025</v>
      </c>
      <c r="J1065" s="44">
        <f>SUM(I1065:I1092)</f>
        <v>445607.64729</v>
      </c>
    </row>
    <row r="1066" customHeight="1" spans="2:9">
      <c r="B1066" s="42" t="s">
        <v>1619</v>
      </c>
      <c r="C1066" s="42" t="s">
        <v>17</v>
      </c>
      <c r="D1066" s="43" t="s">
        <v>18</v>
      </c>
      <c r="E1066" s="43" t="s">
        <v>1621</v>
      </c>
      <c r="F1066" s="36">
        <v>240</v>
      </c>
      <c r="G1066" s="44">
        <v>3708.715</v>
      </c>
      <c r="H1066" s="44">
        <f t="shared" si="64"/>
        <v>4339.19655</v>
      </c>
      <c r="I1066" s="44">
        <f>SUM(H1066:H1067)</f>
        <v>5619.19995</v>
      </c>
    </row>
    <row r="1067" customHeight="1" spans="2:8">
      <c r="B1067" s="42" t="s">
        <v>1619</v>
      </c>
      <c r="C1067" s="42" t="s">
        <v>54</v>
      </c>
      <c r="D1067" s="43" t="s">
        <v>55</v>
      </c>
      <c r="E1067" s="43" t="s">
        <v>1565</v>
      </c>
      <c r="F1067" s="36">
        <v>100</v>
      </c>
      <c r="G1067" s="44">
        <v>1094.02</v>
      </c>
      <c r="H1067" s="44">
        <f t="shared" si="64"/>
        <v>1280.0034</v>
      </c>
    </row>
    <row r="1068" customHeight="1" spans="2:9">
      <c r="B1068" s="42" t="s">
        <v>1619</v>
      </c>
      <c r="C1068" s="42" t="s">
        <v>1622</v>
      </c>
      <c r="D1068" s="43" t="s">
        <v>1623</v>
      </c>
      <c r="E1068" s="43" t="s">
        <v>1624</v>
      </c>
      <c r="F1068" s="36">
        <v>100</v>
      </c>
      <c r="G1068" s="44">
        <v>1564.96</v>
      </c>
      <c r="H1068" s="44">
        <f t="shared" si="64"/>
        <v>1831.0032</v>
      </c>
      <c r="I1068" s="44">
        <f>SUM(H1068:H1070)</f>
        <v>13420.9998</v>
      </c>
    </row>
    <row r="1069" customHeight="1" spans="2:8">
      <c r="B1069" s="42" t="s">
        <v>1619</v>
      </c>
      <c r="C1069" s="42" t="s">
        <v>1625</v>
      </c>
      <c r="D1069" s="43" t="s">
        <v>783</v>
      </c>
      <c r="E1069" s="43" t="s">
        <v>1626</v>
      </c>
      <c r="F1069" s="36">
        <v>100</v>
      </c>
      <c r="G1069" s="44">
        <v>2042.735</v>
      </c>
      <c r="H1069" s="44">
        <f t="shared" si="64"/>
        <v>2389.99995</v>
      </c>
    </row>
    <row r="1070" customHeight="1" spans="2:8">
      <c r="B1070" s="42" t="s">
        <v>1619</v>
      </c>
      <c r="C1070" s="42" t="s">
        <v>14</v>
      </c>
      <c r="D1070" s="43" t="s">
        <v>15</v>
      </c>
      <c r="E1070" s="43" t="s">
        <v>1620</v>
      </c>
      <c r="F1070" s="36">
        <v>400</v>
      </c>
      <c r="G1070" s="44">
        <v>7863.245</v>
      </c>
      <c r="H1070" s="44">
        <f t="shared" si="64"/>
        <v>9199.99665</v>
      </c>
    </row>
    <row r="1071" customHeight="1" spans="2:9">
      <c r="B1071" s="42" t="s">
        <v>1619</v>
      </c>
      <c r="C1071" s="42" t="s">
        <v>14</v>
      </c>
      <c r="D1071" s="43" t="s">
        <v>15</v>
      </c>
      <c r="E1071" s="43" t="s">
        <v>1620</v>
      </c>
      <c r="F1071" s="36">
        <v>400</v>
      </c>
      <c r="G1071" s="44">
        <v>7863.245</v>
      </c>
      <c r="H1071" s="44">
        <f t="shared" si="64"/>
        <v>9199.99665</v>
      </c>
      <c r="I1071" s="44">
        <f t="shared" ref="I1071:I1080" si="67">H1071</f>
        <v>9199.99665</v>
      </c>
    </row>
    <row r="1072" customHeight="1" spans="2:9">
      <c r="B1072" s="42" t="s">
        <v>20</v>
      </c>
      <c r="C1072" s="42" t="s">
        <v>1627</v>
      </c>
      <c r="D1072" s="43" t="s">
        <v>1628</v>
      </c>
      <c r="E1072" s="43" t="s">
        <v>1629</v>
      </c>
      <c r="F1072" s="36">
        <v>240</v>
      </c>
      <c r="G1072" s="44">
        <v>4646.15</v>
      </c>
      <c r="H1072" s="44">
        <f t="shared" si="64"/>
        <v>5435.9955</v>
      </c>
      <c r="I1072" s="44">
        <f>SUM(H1072:H1073)</f>
        <v>14723.99838</v>
      </c>
    </row>
    <row r="1073" customHeight="1" spans="2:8">
      <c r="B1073" s="42" t="s">
        <v>20</v>
      </c>
      <c r="C1073" s="42" t="s">
        <v>21</v>
      </c>
      <c r="D1073" s="43" t="s">
        <v>1630</v>
      </c>
      <c r="E1073" s="43" t="s">
        <v>23</v>
      </c>
      <c r="F1073" s="36">
        <v>240</v>
      </c>
      <c r="G1073" s="44">
        <v>7938.464</v>
      </c>
      <c r="H1073" s="44">
        <f t="shared" si="64"/>
        <v>9288.00288</v>
      </c>
    </row>
    <row r="1074" customHeight="1" spans="2:9">
      <c r="B1074" s="42" t="s">
        <v>20</v>
      </c>
      <c r="C1074" s="42" t="s">
        <v>38</v>
      </c>
      <c r="D1074" s="43" t="s">
        <v>948</v>
      </c>
      <c r="E1074" s="43" t="s">
        <v>37</v>
      </c>
      <c r="F1074" s="36">
        <v>400</v>
      </c>
      <c r="G1074" s="44">
        <v>8700.854</v>
      </c>
      <c r="H1074" s="44">
        <f t="shared" si="64"/>
        <v>10179.99918</v>
      </c>
      <c r="I1074" s="44">
        <f t="shared" si="67"/>
        <v>10179.99918</v>
      </c>
    </row>
    <row r="1075" customHeight="1" spans="2:9">
      <c r="B1075" s="42" t="s">
        <v>20</v>
      </c>
      <c r="C1075" s="42" t="s">
        <v>38</v>
      </c>
      <c r="D1075" s="43" t="s">
        <v>948</v>
      </c>
      <c r="E1075" s="43" t="s">
        <v>37</v>
      </c>
      <c r="F1075" s="36">
        <v>-400</v>
      </c>
      <c r="G1075" s="44">
        <v>-967.52</v>
      </c>
      <c r="H1075" s="44">
        <f t="shared" si="64"/>
        <v>-1131.9984</v>
      </c>
      <c r="I1075" s="44">
        <f t="shared" si="67"/>
        <v>-1131.9984</v>
      </c>
    </row>
    <row r="1076" customHeight="1" spans="2:9">
      <c r="B1076" s="42" t="s">
        <v>20</v>
      </c>
      <c r="C1076" s="42" t="s">
        <v>38</v>
      </c>
      <c r="D1076" s="43" t="s">
        <v>948</v>
      </c>
      <c r="E1076" s="43" t="s">
        <v>37</v>
      </c>
      <c r="F1076" s="36">
        <v>-382</v>
      </c>
      <c r="G1076" s="44">
        <v>-923.98</v>
      </c>
      <c r="H1076" s="44">
        <f t="shared" si="64"/>
        <v>-1081.0566</v>
      </c>
      <c r="I1076" s="44">
        <f t="shared" si="67"/>
        <v>-1081.0566</v>
      </c>
    </row>
    <row r="1077" customHeight="1" spans="2:9">
      <c r="B1077" s="42" t="s">
        <v>20</v>
      </c>
      <c r="C1077" s="42" t="s">
        <v>1627</v>
      </c>
      <c r="D1077" s="43" t="s">
        <v>1628</v>
      </c>
      <c r="E1077" s="43" t="s">
        <v>1629</v>
      </c>
      <c r="F1077" s="36">
        <v>240</v>
      </c>
      <c r="G1077" s="44">
        <v>4646.15</v>
      </c>
      <c r="H1077" s="44">
        <f t="shared" si="64"/>
        <v>5435.9955</v>
      </c>
      <c r="I1077" s="44">
        <f t="shared" si="67"/>
        <v>5435.9955</v>
      </c>
    </row>
    <row r="1078" customHeight="1" spans="2:9">
      <c r="B1078" s="42" t="s">
        <v>20</v>
      </c>
      <c r="C1078" s="42" t="s">
        <v>38</v>
      </c>
      <c r="D1078" s="43" t="s">
        <v>948</v>
      </c>
      <c r="E1078" s="43" t="s">
        <v>37</v>
      </c>
      <c r="F1078" s="36">
        <v>400</v>
      </c>
      <c r="G1078" s="44">
        <v>8700.854</v>
      </c>
      <c r="H1078" s="44">
        <f t="shared" si="64"/>
        <v>10179.99918</v>
      </c>
      <c r="I1078" s="44">
        <f t="shared" si="67"/>
        <v>10179.99918</v>
      </c>
    </row>
    <row r="1079" customHeight="1" spans="2:11">
      <c r="B1079" s="42" t="s">
        <v>28</v>
      </c>
      <c r="C1079" s="42" t="s">
        <v>25</v>
      </c>
      <c r="D1079" s="43" t="s">
        <v>26</v>
      </c>
      <c r="E1079" s="43" t="s">
        <v>1631</v>
      </c>
      <c r="F1079" s="36">
        <v>2000</v>
      </c>
      <c r="G1079" s="44">
        <v>81128.205</v>
      </c>
      <c r="H1079" s="44">
        <f t="shared" si="64"/>
        <v>94919.99985</v>
      </c>
      <c r="I1079" s="44">
        <f t="shared" si="67"/>
        <v>94919.99985</v>
      </c>
      <c r="K1079" s="36">
        <v>445607.64</v>
      </c>
    </row>
    <row r="1080" customHeight="1" spans="2:9">
      <c r="B1080" s="42" t="s">
        <v>28</v>
      </c>
      <c r="C1080" s="42" t="s">
        <v>17</v>
      </c>
      <c r="D1080" s="43" t="s">
        <v>18</v>
      </c>
      <c r="E1080" s="43" t="s">
        <v>1621</v>
      </c>
      <c r="F1080" s="36">
        <v>1600</v>
      </c>
      <c r="G1080" s="44">
        <v>24724.79</v>
      </c>
      <c r="H1080" s="44">
        <f t="shared" ref="H1080:H1094" si="68">G1080*1.17</f>
        <v>28928.0043</v>
      </c>
      <c r="I1080" s="44">
        <f t="shared" si="67"/>
        <v>28928.0043</v>
      </c>
    </row>
    <row r="1081" customHeight="1" spans="2:9">
      <c r="B1081" s="42" t="s">
        <v>28</v>
      </c>
      <c r="C1081" s="42" t="s">
        <v>38</v>
      </c>
      <c r="D1081" s="43" t="s">
        <v>36</v>
      </c>
      <c r="E1081" s="43" t="s">
        <v>37</v>
      </c>
      <c r="F1081" s="36">
        <v>50</v>
      </c>
      <c r="G1081" s="44">
        <v>592.74</v>
      </c>
      <c r="H1081" s="44">
        <f t="shared" si="68"/>
        <v>693.5058</v>
      </c>
      <c r="I1081" s="44">
        <f>SUM(H1081:H1082)</f>
        <v>22389.50025</v>
      </c>
    </row>
    <row r="1082" customHeight="1" spans="2:8">
      <c r="B1082" s="42" t="s">
        <v>28</v>
      </c>
      <c r="C1082" s="42" t="s">
        <v>17</v>
      </c>
      <c r="D1082" s="43" t="s">
        <v>18</v>
      </c>
      <c r="E1082" s="43" t="s">
        <v>1621</v>
      </c>
      <c r="F1082" s="36">
        <v>1200</v>
      </c>
      <c r="G1082" s="44">
        <v>18543.585</v>
      </c>
      <c r="H1082" s="44">
        <f t="shared" si="68"/>
        <v>21695.99445</v>
      </c>
    </row>
    <row r="1083" customHeight="1" spans="2:9">
      <c r="B1083" s="42" t="s">
        <v>28</v>
      </c>
      <c r="C1083" s="42" t="s">
        <v>35</v>
      </c>
      <c r="D1083" s="43" t="s">
        <v>36</v>
      </c>
      <c r="E1083" s="43" t="s">
        <v>37</v>
      </c>
      <c r="F1083" s="36">
        <v>250</v>
      </c>
      <c r="G1083" s="44">
        <v>2963.68</v>
      </c>
      <c r="H1083" s="44">
        <f t="shared" si="68"/>
        <v>3467.5056</v>
      </c>
      <c r="I1083" s="44">
        <f>SUM(H1083:H1087)</f>
        <v>76170.50415</v>
      </c>
    </row>
    <row r="1084" customHeight="1" spans="2:8">
      <c r="B1084" s="42" t="s">
        <v>28</v>
      </c>
      <c r="C1084" s="42" t="s">
        <v>43</v>
      </c>
      <c r="D1084" s="43" t="s">
        <v>44</v>
      </c>
      <c r="E1084" s="43" t="s">
        <v>63</v>
      </c>
      <c r="F1084" s="36">
        <v>150</v>
      </c>
      <c r="G1084" s="44">
        <v>2217.95</v>
      </c>
      <c r="H1084" s="44">
        <f t="shared" si="68"/>
        <v>2595.0015</v>
      </c>
    </row>
    <row r="1085" customHeight="1" spans="2:8">
      <c r="B1085" s="42" t="s">
        <v>28</v>
      </c>
      <c r="C1085" s="42" t="s">
        <v>14</v>
      </c>
      <c r="D1085" s="43" t="s">
        <v>15</v>
      </c>
      <c r="E1085" s="43" t="s">
        <v>1620</v>
      </c>
      <c r="F1085" s="36">
        <v>1000</v>
      </c>
      <c r="G1085" s="44">
        <v>24427.35</v>
      </c>
      <c r="H1085" s="44">
        <f t="shared" si="68"/>
        <v>28579.9995</v>
      </c>
    </row>
    <row r="1086" customHeight="1" spans="2:8">
      <c r="B1086" s="42" t="s">
        <v>28</v>
      </c>
      <c r="C1086" s="42" t="s">
        <v>17</v>
      </c>
      <c r="D1086" s="43" t="s">
        <v>18</v>
      </c>
      <c r="E1086" s="43" t="s">
        <v>1621</v>
      </c>
      <c r="F1086" s="36">
        <v>1600</v>
      </c>
      <c r="G1086" s="44">
        <v>24724.79</v>
      </c>
      <c r="H1086" s="44">
        <f t="shared" si="68"/>
        <v>28928.0043</v>
      </c>
    </row>
    <row r="1087" customHeight="1" spans="2:8">
      <c r="B1087" s="42" t="s">
        <v>28</v>
      </c>
      <c r="C1087" s="42" t="s">
        <v>29</v>
      </c>
      <c r="D1087" s="43" t="s">
        <v>30</v>
      </c>
      <c r="E1087" s="43" t="s">
        <v>31</v>
      </c>
      <c r="F1087" s="36">
        <v>900</v>
      </c>
      <c r="G1087" s="44">
        <v>10769.225</v>
      </c>
      <c r="H1087" s="44">
        <f t="shared" si="68"/>
        <v>12599.99325</v>
      </c>
    </row>
    <row r="1088" customHeight="1" spans="2:9">
      <c r="B1088" s="42" t="s">
        <v>28</v>
      </c>
      <c r="C1088" s="42" t="s">
        <v>35</v>
      </c>
      <c r="D1088" s="43" t="s">
        <v>36</v>
      </c>
      <c r="E1088" s="43" t="s">
        <v>37</v>
      </c>
      <c r="F1088" s="36">
        <v>150</v>
      </c>
      <c r="G1088" s="44">
        <v>1778.21</v>
      </c>
      <c r="H1088" s="44">
        <f t="shared" si="68"/>
        <v>2080.5057</v>
      </c>
      <c r="I1088" s="44">
        <f>SUM(H1088:H1091)</f>
        <v>63032.4981</v>
      </c>
    </row>
    <row r="1089" customHeight="1" spans="2:8">
      <c r="B1089" s="42" t="s">
        <v>28</v>
      </c>
      <c r="C1089" s="42" t="s">
        <v>14</v>
      </c>
      <c r="D1089" s="43" t="s">
        <v>15</v>
      </c>
      <c r="E1089" s="43" t="s">
        <v>1620</v>
      </c>
      <c r="F1089" s="36">
        <v>1000</v>
      </c>
      <c r="G1089" s="44">
        <v>24427.35</v>
      </c>
      <c r="H1089" s="44">
        <f t="shared" si="68"/>
        <v>28579.9995</v>
      </c>
    </row>
    <row r="1090" customHeight="1" spans="2:8">
      <c r="B1090" s="42" t="s">
        <v>28</v>
      </c>
      <c r="C1090" s="42" t="s">
        <v>17</v>
      </c>
      <c r="D1090" s="43" t="s">
        <v>18</v>
      </c>
      <c r="E1090" s="43" t="s">
        <v>1621</v>
      </c>
      <c r="F1090" s="36">
        <v>1600</v>
      </c>
      <c r="G1090" s="44">
        <v>24711.11</v>
      </c>
      <c r="H1090" s="44">
        <f t="shared" si="68"/>
        <v>28911.9987</v>
      </c>
    </row>
    <row r="1091" customHeight="1" spans="2:8">
      <c r="B1091" s="42" t="s">
        <v>28</v>
      </c>
      <c r="C1091" s="42" t="s">
        <v>43</v>
      </c>
      <c r="D1091" s="43" t="s">
        <v>44</v>
      </c>
      <c r="E1091" s="43" t="s">
        <v>63</v>
      </c>
      <c r="F1091" s="36">
        <v>200</v>
      </c>
      <c r="G1091" s="44">
        <v>2957.26</v>
      </c>
      <c r="H1091" s="44">
        <f t="shared" si="68"/>
        <v>3459.9942</v>
      </c>
    </row>
    <row r="1092" customHeight="1" spans="2:9">
      <c r="B1092" s="42" t="s">
        <v>24</v>
      </c>
      <c r="C1092" s="42" t="s">
        <v>25</v>
      </c>
      <c r="D1092" s="43" t="s">
        <v>26</v>
      </c>
      <c r="E1092" s="43" t="s">
        <v>27</v>
      </c>
      <c r="F1092" s="36">
        <v>1800</v>
      </c>
      <c r="G1092" s="44">
        <v>72153.85</v>
      </c>
      <c r="H1092" s="44">
        <f t="shared" si="68"/>
        <v>84420.0045</v>
      </c>
      <c r="I1092" s="44">
        <f t="shared" ref="I1092:I1097" si="69">H1092</f>
        <v>84420.0045</v>
      </c>
    </row>
    <row r="1093" customHeight="1" spans="2:10">
      <c r="B1093" s="42" t="s">
        <v>46</v>
      </c>
      <c r="C1093" s="42" t="s">
        <v>50</v>
      </c>
      <c r="D1093" s="43" t="s">
        <v>51</v>
      </c>
      <c r="E1093" s="43" t="s">
        <v>1632</v>
      </c>
      <c r="F1093" s="36">
        <v>2817</v>
      </c>
      <c r="G1093" s="44">
        <v>19670.845</v>
      </c>
      <c r="H1093" s="44">
        <f t="shared" si="68"/>
        <v>23014.88865</v>
      </c>
      <c r="I1093" s="44">
        <f>SUM(H1093:H1095)</f>
        <v>72070.1514</v>
      </c>
      <c r="J1093" s="44">
        <f>SUM(I1093:I1129)</f>
        <v>280598.14575</v>
      </c>
    </row>
    <row r="1094" customHeight="1" spans="2:8">
      <c r="B1094" s="42" t="s">
        <v>46</v>
      </c>
      <c r="C1094" s="42" t="s">
        <v>50</v>
      </c>
      <c r="D1094" s="43" t="s">
        <v>51</v>
      </c>
      <c r="E1094" s="43" t="s">
        <v>1632</v>
      </c>
      <c r="F1094" s="36">
        <v>2183</v>
      </c>
      <c r="G1094" s="44">
        <v>17202.79</v>
      </c>
      <c r="H1094" s="44">
        <f t="shared" si="68"/>
        <v>20127.2643</v>
      </c>
    </row>
    <row r="1095" customHeight="1" spans="2:8">
      <c r="B1095" s="42" t="s">
        <v>46</v>
      </c>
      <c r="C1095" s="42" t="s">
        <v>17</v>
      </c>
      <c r="D1095" s="43" t="s">
        <v>257</v>
      </c>
      <c r="E1095" s="43" t="s">
        <v>1621</v>
      </c>
      <c r="F1095" s="36">
        <v>1600</v>
      </c>
      <c r="G1095" s="44">
        <v>24724.785</v>
      </c>
      <c r="H1095" s="44">
        <f t="shared" ref="H1095:H1144" si="70">G1095*1.17</f>
        <v>28927.99845</v>
      </c>
    </row>
    <row r="1096" customHeight="1" spans="2:9">
      <c r="B1096" s="42" t="s">
        <v>46</v>
      </c>
      <c r="C1096" s="42" t="s">
        <v>1633</v>
      </c>
      <c r="D1096" s="43" t="s">
        <v>1634</v>
      </c>
      <c r="E1096" s="43" t="s">
        <v>1635</v>
      </c>
      <c r="F1096" s="36">
        <v>-79</v>
      </c>
      <c r="G1096" s="44">
        <v>-854.82</v>
      </c>
      <c r="H1096" s="44">
        <f t="shared" si="70"/>
        <v>-1000.1394</v>
      </c>
      <c r="I1096" s="44">
        <f t="shared" si="69"/>
        <v>-1000.1394</v>
      </c>
    </row>
    <row r="1097" customHeight="1" spans="2:9">
      <c r="B1097" s="42" t="s">
        <v>46</v>
      </c>
      <c r="C1097" s="42" t="s">
        <v>17</v>
      </c>
      <c r="D1097" s="43" t="s">
        <v>257</v>
      </c>
      <c r="E1097" s="43" t="s">
        <v>1621</v>
      </c>
      <c r="F1097" s="36">
        <v>-96</v>
      </c>
      <c r="G1097" s="44">
        <v>-50.87</v>
      </c>
      <c r="H1097" s="44">
        <f t="shared" si="70"/>
        <v>-59.5179</v>
      </c>
      <c r="I1097" s="44">
        <f t="shared" si="69"/>
        <v>-59.5179</v>
      </c>
    </row>
    <row r="1098" customHeight="1" spans="2:9">
      <c r="B1098" s="42" t="s">
        <v>53</v>
      </c>
      <c r="C1098" s="42" t="s">
        <v>54</v>
      </c>
      <c r="D1098" s="43" t="s">
        <v>55</v>
      </c>
      <c r="E1098" s="43" t="s">
        <v>1565</v>
      </c>
      <c r="F1098" s="36">
        <v>1200</v>
      </c>
      <c r="G1098" s="44">
        <v>13128.21</v>
      </c>
      <c r="H1098" s="44">
        <f t="shared" si="70"/>
        <v>15360.0057</v>
      </c>
      <c r="I1098" s="44">
        <f>SUM(H1098:H1099)</f>
        <v>36630.00315</v>
      </c>
    </row>
    <row r="1099" customHeight="1" spans="2:8">
      <c r="B1099" s="42" t="s">
        <v>53</v>
      </c>
      <c r="C1099" s="42" t="s">
        <v>57</v>
      </c>
      <c r="D1099" s="43" t="s">
        <v>58</v>
      </c>
      <c r="E1099" s="43" t="s">
        <v>1636</v>
      </c>
      <c r="F1099" s="36">
        <v>600</v>
      </c>
      <c r="G1099" s="44">
        <v>18179.485</v>
      </c>
      <c r="H1099" s="44">
        <f t="shared" si="70"/>
        <v>21269.99745</v>
      </c>
    </row>
    <row r="1100" customHeight="1" spans="2:9">
      <c r="B1100" s="42" t="s">
        <v>53</v>
      </c>
      <c r="C1100" s="42" t="s">
        <v>54</v>
      </c>
      <c r="D1100" s="43" t="s">
        <v>55</v>
      </c>
      <c r="E1100" s="43" t="s">
        <v>1565</v>
      </c>
      <c r="F1100" s="36">
        <v>600</v>
      </c>
      <c r="G1100" s="44">
        <v>8384.615</v>
      </c>
      <c r="H1100" s="44">
        <f t="shared" si="70"/>
        <v>9809.99955</v>
      </c>
      <c r="I1100" s="44">
        <f>H1100</f>
        <v>9809.99955</v>
      </c>
    </row>
    <row r="1101" customHeight="1" spans="2:9">
      <c r="B1101" s="42" t="s">
        <v>53</v>
      </c>
      <c r="C1101" s="42" t="s">
        <v>57</v>
      </c>
      <c r="D1101" s="43" t="s">
        <v>58</v>
      </c>
      <c r="E1101" s="43" t="s">
        <v>1636</v>
      </c>
      <c r="F1101" s="36">
        <v>-271</v>
      </c>
      <c r="G1101" s="44">
        <v>-382.18</v>
      </c>
      <c r="H1101" s="44">
        <f t="shared" si="70"/>
        <v>-447.1506</v>
      </c>
      <c r="I1101" s="44">
        <f>SUM(H1101:H1102)</f>
        <v>-1742.9022</v>
      </c>
    </row>
    <row r="1102" customHeight="1" spans="2:8">
      <c r="B1102" s="42" t="s">
        <v>53</v>
      </c>
      <c r="C1102" s="42" t="s">
        <v>54</v>
      </c>
      <c r="D1102" s="43" t="s">
        <v>55</v>
      </c>
      <c r="E1102" s="43" t="s">
        <v>1565</v>
      </c>
      <c r="F1102" s="36">
        <v>-365</v>
      </c>
      <c r="G1102" s="44">
        <v>-1107.48</v>
      </c>
      <c r="H1102" s="44">
        <f t="shared" si="70"/>
        <v>-1295.7516</v>
      </c>
    </row>
    <row r="1103" customHeight="1" spans="2:9">
      <c r="B1103" s="42" t="s">
        <v>1637</v>
      </c>
      <c r="C1103" s="42" t="s">
        <v>1638</v>
      </c>
      <c r="D1103" s="43" t="s">
        <v>1639</v>
      </c>
      <c r="E1103" s="43" t="s">
        <v>1640</v>
      </c>
      <c r="F1103" s="36">
        <v>60</v>
      </c>
      <c r="G1103" s="44">
        <v>1397.44</v>
      </c>
      <c r="H1103" s="44">
        <f t="shared" si="70"/>
        <v>1635.0048</v>
      </c>
      <c r="I1103" s="44">
        <f>SUM(H1103:H1110)</f>
        <v>58813.70157</v>
      </c>
    </row>
    <row r="1104" customHeight="1" spans="2:8">
      <c r="B1104" s="42" t="s">
        <v>1637</v>
      </c>
      <c r="C1104" s="42" t="s">
        <v>1641</v>
      </c>
      <c r="D1104" s="43" t="s">
        <v>302</v>
      </c>
      <c r="E1104" s="43" t="s">
        <v>1642</v>
      </c>
      <c r="F1104" s="36">
        <v>200</v>
      </c>
      <c r="G1104" s="44">
        <v>4432.48</v>
      </c>
      <c r="H1104" s="44">
        <f t="shared" si="70"/>
        <v>5186.0016</v>
      </c>
    </row>
    <row r="1105" customHeight="1" spans="2:8">
      <c r="B1105" s="42" t="s">
        <v>1637</v>
      </c>
      <c r="C1105" s="42" t="s">
        <v>1622</v>
      </c>
      <c r="D1105" s="43" t="s">
        <v>1623</v>
      </c>
      <c r="E1105" s="43" t="s">
        <v>1624</v>
      </c>
      <c r="F1105" s="36">
        <v>50</v>
      </c>
      <c r="G1105" s="44">
        <v>782.48</v>
      </c>
      <c r="H1105" s="44">
        <f t="shared" si="70"/>
        <v>915.5016</v>
      </c>
    </row>
    <row r="1106" customHeight="1" spans="2:8">
      <c r="B1106" s="42" t="s">
        <v>1637</v>
      </c>
      <c r="C1106" s="42" t="s">
        <v>17</v>
      </c>
      <c r="D1106" s="43" t="s">
        <v>18</v>
      </c>
      <c r="E1106" s="43" t="s">
        <v>1621</v>
      </c>
      <c r="F1106" s="36">
        <v>160</v>
      </c>
      <c r="G1106" s="44">
        <v>2430.09</v>
      </c>
      <c r="H1106" s="44">
        <f t="shared" si="70"/>
        <v>2843.2053</v>
      </c>
    </row>
    <row r="1107" customHeight="1" spans="2:8">
      <c r="B1107" s="42" t="s">
        <v>1637</v>
      </c>
      <c r="C1107" s="42" t="s">
        <v>94</v>
      </c>
      <c r="D1107" s="43" t="s">
        <v>1087</v>
      </c>
      <c r="E1107" s="43" t="s">
        <v>1643</v>
      </c>
      <c r="F1107" s="36">
        <v>480</v>
      </c>
      <c r="G1107" s="44">
        <v>9189.74</v>
      </c>
      <c r="H1107" s="44">
        <f t="shared" si="70"/>
        <v>10751.9958</v>
      </c>
    </row>
    <row r="1108" customHeight="1" spans="2:8">
      <c r="B1108" s="42" t="s">
        <v>1637</v>
      </c>
      <c r="C1108" s="42" t="s">
        <v>25</v>
      </c>
      <c r="D1108" s="43" t="s">
        <v>49</v>
      </c>
      <c r="E1108" s="43" t="s">
        <v>27</v>
      </c>
      <c r="F1108" s="36">
        <v>800</v>
      </c>
      <c r="G1108" s="44">
        <v>21695.73</v>
      </c>
      <c r="H1108" s="44">
        <f t="shared" si="70"/>
        <v>25384.0041</v>
      </c>
    </row>
    <row r="1109" customHeight="1" spans="2:8">
      <c r="B1109" s="42" t="s">
        <v>1637</v>
      </c>
      <c r="C1109" s="42" t="s">
        <v>38</v>
      </c>
      <c r="D1109" s="43" t="s">
        <v>1644</v>
      </c>
      <c r="E1109" s="43" t="s">
        <v>37</v>
      </c>
      <c r="F1109" s="36">
        <v>400</v>
      </c>
      <c r="G1109" s="44">
        <v>9186.315</v>
      </c>
      <c r="H1109" s="44">
        <f t="shared" si="70"/>
        <v>10747.98855</v>
      </c>
    </row>
    <row r="1110" customHeight="1" spans="2:8">
      <c r="B1110" s="42" t="s">
        <v>1637</v>
      </c>
      <c r="C1110" s="42" t="s">
        <v>973</v>
      </c>
      <c r="D1110" s="43" t="s">
        <v>12</v>
      </c>
      <c r="E1110" s="43" t="s">
        <v>871</v>
      </c>
      <c r="F1110" s="36">
        <v>1000</v>
      </c>
      <c r="G1110" s="44">
        <v>1153.846</v>
      </c>
      <c r="H1110" s="44">
        <f t="shared" si="70"/>
        <v>1349.99982</v>
      </c>
    </row>
    <row r="1111" customHeight="1" spans="2:11">
      <c r="B1111" s="42" t="s">
        <v>1637</v>
      </c>
      <c r="C1111" s="42" t="s">
        <v>559</v>
      </c>
      <c r="D1111" s="43" t="s">
        <v>560</v>
      </c>
      <c r="E1111" s="43" t="s">
        <v>63</v>
      </c>
      <c r="F1111" s="36">
        <v>100</v>
      </c>
      <c r="G1111" s="44">
        <v>503.42</v>
      </c>
      <c r="H1111" s="44">
        <f t="shared" si="70"/>
        <v>589.0014</v>
      </c>
      <c r="I1111" s="44">
        <f>SUM(H1111:H1118)</f>
        <v>42360.0021</v>
      </c>
      <c r="K1111" s="36">
        <v>280598.14</v>
      </c>
    </row>
    <row r="1112" customHeight="1" spans="2:8">
      <c r="B1112" s="42" t="s">
        <v>1637</v>
      </c>
      <c r="C1112" s="42" t="s">
        <v>1139</v>
      </c>
      <c r="D1112" s="43" t="s">
        <v>1645</v>
      </c>
      <c r="E1112" s="43" t="s">
        <v>1141</v>
      </c>
      <c r="F1112" s="36">
        <v>40</v>
      </c>
      <c r="G1112" s="44">
        <v>2256.41</v>
      </c>
      <c r="H1112" s="44">
        <f t="shared" si="70"/>
        <v>2639.9997</v>
      </c>
    </row>
    <row r="1113" customHeight="1" spans="2:8">
      <c r="B1113" s="42" t="s">
        <v>1637</v>
      </c>
      <c r="C1113" s="42" t="s">
        <v>1641</v>
      </c>
      <c r="D1113" s="43" t="s">
        <v>302</v>
      </c>
      <c r="E1113" s="43" t="s">
        <v>1642</v>
      </c>
      <c r="F1113" s="36">
        <v>200</v>
      </c>
      <c r="G1113" s="44">
        <v>4432.475</v>
      </c>
      <c r="H1113" s="44">
        <f t="shared" si="70"/>
        <v>5185.99575</v>
      </c>
    </row>
    <row r="1114" customHeight="1" spans="2:8">
      <c r="B1114" s="42" t="s">
        <v>1637</v>
      </c>
      <c r="C1114" s="42" t="s">
        <v>140</v>
      </c>
      <c r="D1114" s="43" t="s">
        <v>141</v>
      </c>
      <c r="E1114" s="43" t="s">
        <v>142</v>
      </c>
      <c r="F1114" s="36">
        <v>500</v>
      </c>
      <c r="G1114" s="44">
        <v>9440.165</v>
      </c>
      <c r="H1114" s="44">
        <f t="shared" si="70"/>
        <v>11044.99305</v>
      </c>
    </row>
    <row r="1115" customHeight="1" spans="2:8">
      <c r="B1115" s="42" t="s">
        <v>1637</v>
      </c>
      <c r="C1115" s="42" t="s">
        <v>1059</v>
      </c>
      <c r="D1115" s="43" t="s">
        <v>1646</v>
      </c>
      <c r="E1115" s="43" t="s">
        <v>1647</v>
      </c>
      <c r="F1115" s="36">
        <v>480</v>
      </c>
      <c r="G1115" s="44">
        <v>10728.21</v>
      </c>
      <c r="H1115" s="44">
        <f t="shared" si="70"/>
        <v>12552.0057</v>
      </c>
    </row>
    <row r="1116" customHeight="1" spans="2:8">
      <c r="B1116" s="42" t="s">
        <v>1637</v>
      </c>
      <c r="C1116" s="42" t="s">
        <v>1648</v>
      </c>
      <c r="D1116" s="43" t="s">
        <v>754</v>
      </c>
      <c r="E1116" s="43" t="s">
        <v>1649</v>
      </c>
      <c r="F1116" s="36">
        <v>50</v>
      </c>
      <c r="G1116" s="44">
        <v>334.62</v>
      </c>
      <c r="H1116" s="44">
        <f t="shared" si="70"/>
        <v>391.5054</v>
      </c>
    </row>
    <row r="1117" customHeight="1" spans="2:8">
      <c r="B1117" s="42" t="s">
        <v>1637</v>
      </c>
      <c r="C1117" s="42" t="s">
        <v>1650</v>
      </c>
      <c r="D1117" s="43" t="s">
        <v>395</v>
      </c>
      <c r="E1117" s="43" t="s">
        <v>1651</v>
      </c>
      <c r="F1117" s="36">
        <v>50</v>
      </c>
      <c r="G1117" s="44">
        <v>39.74</v>
      </c>
      <c r="H1117" s="44">
        <f t="shared" si="70"/>
        <v>46.4958</v>
      </c>
    </row>
    <row r="1118" customHeight="1" spans="2:8">
      <c r="B1118" s="42" t="s">
        <v>1637</v>
      </c>
      <c r="C1118" s="42" t="s">
        <v>47</v>
      </c>
      <c r="D1118" s="43" t="s">
        <v>48</v>
      </c>
      <c r="E1118" s="43" t="s">
        <v>31</v>
      </c>
      <c r="F1118" s="36">
        <v>1000</v>
      </c>
      <c r="G1118" s="44">
        <v>8470.09</v>
      </c>
      <c r="H1118" s="44">
        <f t="shared" si="70"/>
        <v>9910.0053</v>
      </c>
    </row>
    <row r="1119" customHeight="1" spans="2:9">
      <c r="B1119" s="42" t="s">
        <v>1637</v>
      </c>
      <c r="C1119" s="42" t="s">
        <v>1652</v>
      </c>
      <c r="D1119" s="43" t="s">
        <v>1653</v>
      </c>
      <c r="E1119" s="43" t="s">
        <v>1654</v>
      </c>
      <c r="F1119" s="36">
        <v>150</v>
      </c>
      <c r="G1119" s="44">
        <v>2224.364</v>
      </c>
      <c r="H1119" s="44">
        <f t="shared" si="70"/>
        <v>2602.50588</v>
      </c>
      <c r="I1119" s="44">
        <f>SUM(H1119:H1126)</f>
        <v>62849.74878</v>
      </c>
    </row>
    <row r="1120" customHeight="1" spans="2:8">
      <c r="B1120" s="42" t="s">
        <v>1637</v>
      </c>
      <c r="C1120" s="42" t="s">
        <v>1387</v>
      </c>
      <c r="D1120" s="43" t="s">
        <v>1655</v>
      </c>
      <c r="E1120" s="43" t="s">
        <v>31</v>
      </c>
      <c r="F1120" s="36">
        <v>4200</v>
      </c>
      <c r="G1120" s="44">
        <v>23656.41</v>
      </c>
      <c r="H1120" s="44">
        <f t="shared" si="70"/>
        <v>27677.9997</v>
      </c>
    </row>
    <row r="1121" customHeight="1" spans="2:8">
      <c r="B1121" s="42" t="s">
        <v>1637</v>
      </c>
      <c r="C1121" s="42" t="s">
        <v>1641</v>
      </c>
      <c r="D1121" s="43" t="s">
        <v>302</v>
      </c>
      <c r="E1121" s="43" t="s">
        <v>1642</v>
      </c>
      <c r="F1121" s="36">
        <v>800</v>
      </c>
      <c r="G1121" s="44">
        <v>17729.91</v>
      </c>
      <c r="H1121" s="44">
        <f t="shared" si="70"/>
        <v>20743.9947</v>
      </c>
    </row>
    <row r="1122" customHeight="1" spans="2:8">
      <c r="B1122" s="42" t="s">
        <v>1637</v>
      </c>
      <c r="C1122" s="42" t="s">
        <v>1656</v>
      </c>
      <c r="D1122" s="43" t="s">
        <v>1657</v>
      </c>
      <c r="E1122" s="45"/>
      <c r="F1122" s="36">
        <v>50</v>
      </c>
      <c r="G1122" s="44">
        <v>1187.61</v>
      </c>
      <c r="H1122" s="44">
        <f t="shared" si="70"/>
        <v>1389.5037</v>
      </c>
    </row>
    <row r="1123" customHeight="1" spans="2:8">
      <c r="B1123" s="42" t="s">
        <v>1637</v>
      </c>
      <c r="C1123" s="42" t="s">
        <v>470</v>
      </c>
      <c r="D1123" s="43" t="s">
        <v>851</v>
      </c>
      <c r="E1123" s="43" t="s">
        <v>1564</v>
      </c>
      <c r="F1123" s="36">
        <v>240</v>
      </c>
      <c r="G1123" s="44">
        <v>2123.08</v>
      </c>
      <c r="H1123" s="44">
        <f t="shared" si="70"/>
        <v>2484.0036</v>
      </c>
    </row>
    <row r="1124" customHeight="1" spans="2:8">
      <c r="B1124" s="42" t="s">
        <v>1637</v>
      </c>
      <c r="C1124" s="42" t="s">
        <v>1139</v>
      </c>
      <c r="D1124" s="43" t="s">
        <v>1645</v>
      </c>
      <c r="E1124" s="43" t="s">
        <v>1141</v>
      </c>
      <c r="F1124" s="36">
        <v>50</v>
      </c>
      <c r="G1124" s="44">
        <v>2846.15</v>
      </c>
      <c r="H1124" s="44">
        <f t="shared" si="70"/>
        <v>3329.9955</v>
      </c>
    </row>
    <row r="1125" customHeight="1" spans="2:8">
      <c r="B1125" s="42" t="s">
        <v>1637</v>
      </c>
      <c r="C1125" s="42" t="s">
        <v>1658</v>
      </c>
      <c r="D1125" s="43" t="s">
        <v>1659</v>
      </c>
      <c r="E1125" s="43" t="s">
        <v>891</v>
      </c>
      <c r="F1125" s="36">
        <v>75</v>
      </c>
      <c r="G1125" s="44">
        <v>3495.51</v>
      </c>
      <c r="H1125" s="44">
        <f t="shared" si="70"/>
        <v>4089.7467</v>
      </c>
    </row>
    <row r="1126" customHeight="1" spans="2:8">
      <c r="B1126" s="42" t="s">
        <v>1637</v>
      </c>
      <c r="C1126" s="42" t="s">
        <v>1660</v>
      </c>
      <c r="D1126" s="43" t="s">
        <v>49</v>
      </c>
      <c r="E1126" s="43" t="s">
        <v>111</v>
      </c>
      <c r="F1126" s="36">
        <v>100</v>
      </c>
      <c r="G1126" s="44">
        <v>454.7</v>
      </c>
      <c r="H1126" s="44">
        <f t="shared" si="70"/>
        <v>531.999</v>
      </c>
    </row>
    <row r="1127" customHeight="1" spans="2:9">
      <c r="B1127" s="42" t="s">
        <v>154</v>
      </c>
      <c r="C1127" s="42" t="s">
        <v>88</v>
      </c>
      <c r="D1127" s="43" t="s">
        <v>89</v>
      </c>
      <c r="E1127" s="43" t="s">
        <v>90</v>
      </c>
      <c r="F1127" s="36">
        <v>-94</v>
      </c>
      <c r="G1127" s="44">
        <v>-232.99</v>
      </c>
      <c r="H1127" s="44">
        <f t="shared" si="70"/>
        <v>-272.5983</v>
      </c>
      <c r="I1127" s="44">
        <f t="shared" ref="I1127:I1129" si="71">H1127</f>
        <v>-272.5983</v>
      </c>
    </row>
    <row r="1128" customHeight="1" spans="2:9">
      <c r="B1128" s="42" t="s">
        <v>154</v>
      </c>
      <c r="C1128" s="42" t="s">
        <v>1641</v>
      </c>
      <c r="D1128" s="43" t="s">
        <v>302</v>
      </c>
      <c r="E1128" s="43" t="s">
        <v>1642</v>
      </c>
      <c r="F1128" s="43">
        <v>-45</v>
      </c>
      <c r="G1128" s="44">
        <v>-51.54</v>
      </c>
      <c r="H1128" s="44">
        <f t="shared" si="70"/>
        <v>-60.3018</v>
      </c>
      <c r="I1128" s="44">
        <f t="shared" si="71"/>
        <v>-60.3018</v>
      </c>
    </row>
    <row r="1129" customHeight="1" spans="2:9">
      <c r="B1129" s="42" t="s">
        <v>154</v>
      </c>
      <c r="C1129" s="42" t="s">
        <v>88</v>
      </c>
      <c r="D1129" s="43" t="s">
        <v>89</v>
      </c>
      <c r="E1129" s="43" t="s">
        <v>90</v>
      </c>
      <c r="F1129" s="36">
        <v>100</v>
      </c>
      <c r="G1129" s="44">
        <v>1025.64</v>
      </c>
      <c r="H1129" s="44">
        <f t="shared" si="70"/>
        <v>1199.9988</v>
      </c>
      <c r="I1129" s="44">
        <f t="shared" si="71"/>
        <v>1199.9988</v>
      </c>
    </row>
    <row r="1130" customHeight="1" spans="2:10">
      <c r="B1130" s="42" t="s">
        <v>161</v>
      </c>
      <c r="C1130" s="42" t="s">
        <v>17</v>
      </c>
      <c r="D1130" s="43" t="s">
        <v>18</v>
      </c>
      <c r="E1130" s="43" t="s">
        <v>1621</v>
      </c>
      <c r="F1130" s="36">
        <v>400</v>
      </c>
      <c r="G1130" s="44">
        <v>6181.2</v>
      </c>
      <c r="H1130" s="44">
        <f t="shared" si="70"/>
        <v>7232.004</v>
      </c>
      <c r="I1130" s="44">
        <f>SUM(H1130:H1131)</f>
        <v>22592.00385</v>
      </c>
      <c r="J1130" s="44">
        <f>SUM(I1130:I1150)</f>
        <v>403465.99762053</v>
      </c>
    </row>
    <row r="1131" customHeight="1" spans="2:8">
      <c r="B1131" s="42" t="s">
        <v>161</v>
      </c>
      <c r="C1131" s="42" t="s">
        <v>54</v>
      </c>
      <c r="D1131" s="43" t="s">
        <v>55</v>
      </c>
      <c r="E1131" s="43" t="s">
        <v>1565</v>
      </c>
      <c r="F1131" s="36">
        <v>1200</v>
      </c>
      <c r="G1131" s="44">
        <v>13128.205</v>
      </c>
      <c r="H1131" s="44">
        <f t="shared" si="70"/>
        <v>15359.99985</v>
      </c>
    </row>
    <row r="1132" customHeight="1" spans="2:9">
      <c r="B1132" s="42" t="s">
        <v>161</v>
      </c>
      <c r="C1132" s="42" t="s">
        <v>54</v>
      </c>
      <c r="D1132" s="43" t="s">
        <v>55</v>
      </c>
      <c r="E1132" s="43" t="s">
        <v>1565</v>
      </c>
      <c r="F1132" s="36">
        <v>600</v>
      </c>
      <c r="G1132" s="44">
        <v>6564.1</v>
      </c>
      <c r="H1132" s="44">
        <f t="shared" si="70"/>
        <v>7679.997</v>
      </c>
      <c r="I1132" s="44">
        <f>H1132</f>
        <v>7679.997</v>
      </c>
    </row>
    <row r="1133" customHeight="1" spans="2:9">
      <c r="B1133" s="42" t="s">
        <v>161</v>
      </c>
      <c r="C1133" s="42" t="s">
        <v>17</v>
      </c>
      <c r="D1133" s="43" t="s">
        <v>18</v>
      </c>
      <c r="E1133" s="43" t="s">
        <v>1621</v>
      </c>
      <c r="F1133" s="36">
        <v>800</v>
      </c>
      <c r="G1133" s="44">
        <v>12362.39</v>
      </c>
      <c r="H1133" s="44">
        <f t="shared" si="70"/>
        <v>14463.9963</v>
      </c>
      <c r="I1133" s="44">
        <f>SUM(H1133:H1134)</f>
        <v>56823.9984</v>
      </c>
    </row>
    <row r="1134" customHeight="1" spans="2:8">
      <c r="B1134" s="42" t="s">
        <v>161</v>
      </c>
      <c r="C1134" s="42" t="s">
        <v>162</v>
      </c>
      <c r="D1134" s="43" t="s">
        <v>163</v>
      </c>
      <c r="E1134" s="43" t="s">
        <v>1661</v>
      </c>
      <c r="F1134" s="36">
        <v>1000</v>
      </c>
      <c r="G1134" s="44">
        <v>36205.13</v>
      </c>
      <c r="H1134" s="44">
        <f t="shared" si="70"/>
        <v>42360.0021</v>
      </c>
    </row>
    <row r="1135" customHeight="1" spans="2:9">
      <c r="B1135" s="42" t="s">
        <v>161</v>
      </c>
      <c r="C1135" s="42" t="s">
        <v>57</v>
      </c>
      <c r="D1135" s="43" t="s">
        <v>58</v>
      </c>
      <c r="E1135" s="43" t="s">
        <v>1636</v>
      </c>
      <c r="F1135" s="36">
        <v>2000</v>
      </c>
      <c r="G1135" s="44">
        <v>60598.29</v>
      </c>
      <c r="H1135" s="44">
        <f t="shared" si="70"/>
        <v>70899.9993</v>
      </c>
      <c r="I1135" s="44">
        <f>H1135</f>
        <v>70899.9993</v>
      </c>
    </row>
    <row r="1136" customHeight="1" spans="2:9">
      <c r="B1136" s="42" t="s">
        <v>168</v>
      </c>
      <c r="C1136" s="42" t="s">
        <v>172</v>
      </c>
      <c r="D1136" s="43" t="s">
        <v>1592</v>
      </c>
      <c r="E1136" s="43" t="s">
        <v>772</v>
      </c>
      <c r="F1136" s="36">
        <v>1200</v>
      </c>
      <c r="G1136" s="44">
        <v>14871.79</v>
      </c>
      <c r="H1136" s="44">
        <f t="shared" si="70"/>
        <v>17399.9943</v>
      </c>
      <c r="I1136" s="44">
        <f>SUM(H1136:H1140)</f>
        <v>63189.99648</v>
      </c>
    </row>
    <row r="1137" customHeight="1" spans="2:8">
      <c r="B1137" s="42" t="s">
        <v>168</v>
      </c>
      <c r="C1137" s="42" t="s">
        <v>1662</v>
      </c>
      <c r="D1137" s="43" t="s">
        <v>1372</v>
      </c>
      <c r="E1137" s="43" t="s">
        <v>1663</v>
      </c>
      <c r="F1137" s="36">
        <v>400</v>
      </c>
      <c r="G1137" s="44">
        <v>7760.68</v>
      </c>
      <c r="H1137" s="44">
        <f t="shared" si="70"/>
        <v>9079.9956</v>
      </c>
    </row>
    <row r="1138" customHeight="1" spans="2:8">
      <c r="B1138" s="42" t="s">
        <v>168</v>
      </c>
      <c r="C1138" s="42" t="s">
        <v>1664</v>
      </c>
      <c r="D1138" s="43" t="s">
        <v>677</v>
      </c>
      <c r="E1138" s="43" t="s">
        <v>1665</v>
      </c>
      <c r="F1138" s="36">
        <v>100</v>
      </c>
      <c r="G1138" s="44">
        <v>1273.5</v>
      </c>
      <c r="H1138" s="44">
        <f t="shared" si="70"/>
        <v>1489.995</v>
      </c>
    </row>
    <row r="1139" customHeight="1" spans="2:8">
      <c r="B1139" s="42" t="s">
        <v>168</v>
      </c>
      <c r="C1139" s="42" t="s">
        <v>1495</v>
      </c>
      <c r="D1139" s="43" t="s">
        <v>1666</v>
      </c>
      <c r="E1139" s="43" t="s">
        <v>1497</v>
      </c>
      <c r="F1139" s="36">
        <v>600</v>
      </c>
      <c r="G1139" s="44">
        <v>16461.544</v>
      </c>
      <c r="H1139" s="44">
        <f t="shared" si="70"/>
        <v>19260.00648</v>
      </c>
    </row>
    <row r="1140" customHeight="1" spans="2:8">
      <c r="B1140" s="42" t="s">
        <v>168</v>
      </c>
      <c r="C1140" s="42" t="s">
        <v>169</v>
      </c>
      <c r="D1140" s="43" t="s">
        <v>170</v>
      </c>
      <c r="E1140" s="43" t="s">
        <v>1611</v>
      </c>
      <c r="F1140" s="36">
        <v>600</v>
      </c>
      <c r="G1140" s="44">
        <v>13641.03</v>
      </c>
      <c r="H1140" s="44">
        <f t="shared" si="70"/>
        <v>15960.0051</v>
      </c>
    </row>
    <row r="1141" customHeight="1" spans="2:9">
      <c r="B1141" s="42" t="s">
        <v>168</v>
      </c>
      <c r="C1141" s="42" t="s">
        <v>159</v>
      </c>
      <c r="D1141" s="43" t="s">
        <v>160</v>
      </c>
      <c r="E1141" s="43" t="s">
        <v>37</v>
      </c>
      <c r="F1141" s="36">
        <v>1200</v>
      </c>
      <c r="G1141" s="44">
        <v>31282.05</v>
      </c>
      <c r="H1141" s="44">
        <f t="shared" si="70"/>
        <v>36599.9985</v>
      </c>
      <c r="I1141" s="44">
        <f>H1141</f>
        <v>36599.9985</v>
      </c>
    </row>
    <row r="1142" customHeight="1" spans="2:9">
      <c r="B1142" s="42" t="s">
        <v>168</v>
      </c>
      <c r="C1142" s="42" t="s">
        <v>1667</v>
      </c>
      <c r="D1142" s="43" t="s">
        <v>1628</v>
      </c>
      <c r="E1142" s="43" t="s">
        <v>1600</v>
      </c>
      <c r="F1142" s="36">
        <v>600</v>
      </c>
      <c r="G1142" s="44">
        <v>12358.974</v>
      </c>
      <c r="H1142" s="44">
        <f t="shared" si="70"/>
        <v>14459.99958</v>
      </c>
      <c r="I1142" s="44">
        <f>H1142</f>
        <v>14459.99958</v>
      </c>
    </row>
    <row r="1143" customHeight="1" spans="2:9">
      <c r="B1143" s="42" t="s">
        <v>176</v>
      </c>
      <c r="C1143" s="42" t="s">
        <v>1622</v>
      </c>
      <c r="D1143" s="43" t="s">
        <v>1668</v>
      </c>
      <c r="E1143" s="43" t="s">
        <v>1624</v>
      </c>
      <c r="F1143" s="36">
        <v>600</v>
      </c>
      <c r="G1143" s="44">
        <v>15641.025</v>
      </c>
      <c r="H1143" s="44">
        <f t="shared" si="70"/>
        <v>18299.99925</v>
      </c>
      <c r="I1143" s="44">
        <f t="shared" ref="I1143:I1148" si="72">SUM(H1143:H1144)</f>
        <v>49899.99925053</v>
      </c>
    </row>
    <row r="1144" customHeight="1" spans="2:8">
      <c r="B1144" s="42" t="s">
        <v>176</v>
      </c>
      <c r="C1144" s="42" t="s">
        <v>1669</v>
      </c>
      <c r="D1144" s="43" t="s">
        <v>1670</v>
      </c>
      <c r="E1144" s="43" t="s">
        <v>1671</v>
      </c>
      <c r="F1144" s="36">
        <v>1000</v>
      </c>
      <c r="G1144" s="44">
        <v>27008.547009</v>
      </c>
      <c r="H1144" s="44">
        <f t="shared" si="70"/>
        <v>31600.00000053</v>
      </c>
    </row>
    <row r="1145" customHeight="1" spans="2:9">
      <c r="B1145" s="42" t="s">
        <v>1493</v>
      </c>
      <c r="C1145" s="42" t="s">
        <v>1672</v>
      </c>
      <c r="D1145" s="43" t="s">
        <v>1673</v>
      </c>
      <c r="E1145" s="43" t="s">
        <v>1674</v>
      </c>
      <c r="F1145" s="36">
        <v>30</v>
      </c>
      <c r="G1145" s="44">
        <v>14871.794</v>
      </c>
      <c r="H1145" s="44">
        <f t="shared" ref="H1145:H1188" si="73">G1145*1.17</f>
        <v>17399.99898</v>
      </c>
      <c r="I1145" s="44">
        <f t="shared" si="72"/>
        <v>28999.99908</v>
      </c>
    </row>
    <row r="1146" customHeight="1" spans="2:8">
      <c r="B1146" s="42" t="s">
        <v>1493</v>
      </c>
      <c r="C1146" s="42" t="s">
        <v>1672</v>
      </c>
      <c r="D1146" s="43" t="s">
        <v>1675</v>
      </c>
      <c r="E1146" s="43" t="s">
        <v>1674</v>
      </c>
      <c r="F1146" s="36">
        <v>20</v>
      </c>
      <c r="G1146" s="44">
        <v>9914.53</v>
      </c>
      <c r="H1146" s="44">
        <f t="shared" si="73"/>
        <v>11600.0001</v>
      </c>
    </row>
    <row r="1147" customHeight="1" spans="2:9">
      <c r="B1147" s="42" t="s">
        <v>1493</v>
      </c>
      <c r="C1147" s="42" t="s">
        <v>1672</v>
      </c>
      <c r="D1147" s="43" t="s">
        <v>1676</v>
      </c>
      <c r="E1147" s="43" t="s">
        <v>1674</v>
      </c>
      <c r="F1147" s="36">
        <v>30</v>
      </c>
      <c r="G1147" s="44">
        <v>14871.794</v>
      </c>
      <c r="H1147" s="44">
        <f t="shared" si="73"/>
        <v>17399.99898</v>
      </c>
      <c r="I1147" s="44">
        <f>H1147</f>
        <v>17399.99898</v>
      </c>
    </row>
    <row r="1148" customHeight="1" spans="2:9">
      <c r="B1148" s="42" t="s">
        <v>185</v>
      </c>
      <c r="C1148" s="42" t="s">
        <v>186</v>
      </c>
      <c r="D1148" s="43" t="s">
        <v>1677</v>
      </c>
      <c r="E1148" s="43" t="s">
        <v>1678</v>
      </c>
      <c r="F1148" s="36">
        <v>600</v>
      </c>
      <c r="G1148" s="44">
        <v>12923.08</v>
      </c>
      <c r="H1148" s="44">
        <f t="shared" si="73"/>
        <v>15120.0036</v>
      </c>
      <c r="I1148" s="44">
        <f t="shared" si="72"/>
        <v>19800.0036</v>
      </c>
    </row>
    <row r="1149" customHeight="1" spans="2:8">
      <c r="B1149" s="42" t="s">
        <v>185</v>
      </c>
      <c r="C1149" s="42" t="s">
        <v>1679</v>
      </c>
      <c r="D1149" s="43" t="s">
        <v>1680</v>
      </c>
      <c r="E1149" s="43" t="s">
        <v>1626</v>
      </c>
      <c r="F1149" s="36">
        <v>200</v>
      </c>
      <c r="G1149" s="44">
        <v>4000</v>
      </c>
      <c r="H1149" s="44">
        <f t="shared" si="73"/>
        <v>4680</v>
      </c>
    </row>
    <row r="1150" customHeight="1" spans="2:9">
      <c r="B1150" s="42" t="s">
        <v>185</v>
      </c>
      <c r="C1150" s="42" t="s">
        <v>186</v>
      </c>
      <c r="D1150" s="43" t="s">
        <v>1677</v>
      </c>
      <c r="E1150" s="43" t="s">
        <v>1678</v>
      </c>
      <c r="F1150" s="36">
        <v>600</v>
      </c>
      <c r="G1150" s="44">
        <v>12923.08</v>
      </c>
      <c r="H1150" s="44">
        <f t="shared" si="73"/>
        <v>15120.0036</v>
      </c>
      <c r="I1150" s="44">
        <f>H1150</f>
        <v>15120.0036</v>
      </c>
    </row>
    <row r="1151" customHeight="1" spans="2:10">
      <c r="B1151" s="42" t="s">
        <v>60</v>
      </c>
      <c r="C1151" s="42" t="s">
        <v>68</v>
      </c>
      <c r="D1151" s="43" t="s">
        <v>67</v>
      </c>
      <c r="E1151" s="43" t="s">
        <v>63</v>
      </c>
      <c r="F1151" s="36">
        <v>5000</v>
      </c>
      <c r="G1151" s="44">
        <v>12179.49</v>
      </c>
      <c r="H1151" s="44">
        <f t="shared" si="73"/>
        <v>14250.0033</v>
      </c>
      <c r="I1151" s="44">
        <f>SUM(H1151:H1156)</f>
        <v>63888.0021</v>
      </c>
      <c r="J1151" s="44">
        <f>SUM(I1151:I1279)</f>
        <v>1091774.35609</v>
      </c>
    </row>
    <row r="1152" customHeight="1" spans="2:8">
      <c r="B1152" s="42" t="s">
        <v>60</v>
      </c>
      <c r="C1152" s="42" t="s">
        <v>1681</v>
      </c>
      <c r="D1152" s="43" t="s">
        <v>1682</v>
      </c>
      <c r="E1152" s="43" t="s">
        <v>63</v>
      </c>
      <c r="F1152" s="36">
        <v>1200</v>
      </c>
      <c r="G1152" s="44">
        <v>3476.92</v>
      </c>
      <c r="H1152" s="44">
        <f t="shared" si="73"/>
        <v>4067.9964</v>
      </c>
    </row>
    <row r="1153" customHeight="1" spans="2:8">
      <c r="B1153" s="42" t="s">
        <v>60</v>
      </c>
      <c r="C1153" s="42" t="s">
        <v>68</v>
      </c>
      <c r="D1153" s="43" t="s">
        <v>69</v>
      </c>
      <c r="E1153" s="43" t="s">
        <v>63</v>
      </c>
      <c r="F1153" s="36">
        <v>5000</v>
      </c>
      <c r="G1153" s="44">
        <v>5769.23</v>
      </c>
      <c r="H1153" s="44">
        <f t="shared" si="73"/>
        <v>6749.9991</v>
      </c>
    </row>
    <row r="1154" customHeight="1" spans="2:8">
      <c r="B1154" s="42" t="s">
        <v>60</v>
      </c>
      <c r="C1154" s="42" t="s">
        <v>70</v>
      </c>
      <c r="D1154" s="43" t="s">
        <v>71</v>
      </c>
      <c r="E1154" s="43" t="s">
        <v>63</v>
      </c>
      <c r="F1154" s="36">
        <v>3000</v>
      </c>
      <c r="G1154" s="44">
        <v>9897.44</v>
      </c>
      <c r="H1154" s="44">
        <f t="shared" si="73"/>
        <v>11580.0048</v>
      </c>
    </row>
    <row r="1155" customHeight="1" spans="2:8">
      <c r="B1155" s="42" t="s">
        <v>60</v>
      </c>
      <c r="C1155" s="42" t="s">
        <v>70</v>
      </c>
      <c r="D1155" s="43" t="s">
        <v>75</v>
      </c>
      <c r="E1155" s="43" t="s">
        <v>63</v>
      </c>
      <c r="F1155" s="36">
        <v>4000</v>
      </c>
      <c r="G1155" s="44">
        <v>11589.74</v>
      </c>
      <c r="H1155" s="44">
        <f t="shared" si="73"/>
        <v>13559.9958</v>
      </c>
    </row>
    <row r="1156" customHeight="1" spans="2:8">
      <c r="B1156" s="42" t="s">
        <v>60</v>
      </c>
      <c r="C1156" s="42" t="s">
        <v>68</v>
      </c>
      <c r="D1156" s="43" t="s">
        <v>73</v>
      </c>
      <c r="E1156" s="43" t="s">
        <v>63</v>
      </c>
      <c r="F1156" s="36">
        <v>4000</v>
      </c>
      <c r="G1156" s="44">
        <v>11692.31</v>
      </c>
      <c r="H1156" s="44">
        <f t="shared" si="73"/>
        <v>13680.0027</v>
      </c>
    </row>
    <row r="1157" customHeight="1" spans="2:9">
      <c r="B1157" s="42" t="s">
        <v>60</v>
      </c>
      <c r="C1157" s="42" t="s">
        <v>68</v>
      </c>
      <c r="D1157" s="43" t="s">
        <v>67</v>
      </c>
      <c r="E1157" s="43" t="s">
        <v>63</v>
      </c>
      <c r="F1157" s="36">
        <v>15000</v>
      </c>
      <c r="G1157" s="44">
        <v>36538.46</v>
      </c>
      <c r="H1157" s="44">
        <f t="shared" si="73"/>
        <v>42749.9982</v>
      </c>
      <c r="I1157" s="44">
        <f>SUM(H1157:H1162)</f>
        <v>86520.0024</v>
      </c>
    </row>
    <row r="1158" customHeight="1" spans="2:8">
      <c r="B1158" s="42" t="s">
        <v>60</v>
      </c>
      <c r="C1158" s="42" t="s">
        <v>1681</v>
      </c>
      <c r="D1158" s="43" t="s">
        <v>1682</v>
      </c>
      <c r="E1158" s="43" t="s">
        <v>63</v>
      </c>
      <c r="F1158" s="36">
        <v>2000</v>
      </c>
      <c r="G1158" s="44">
        <v>5794.87</v>
      </c>
      <c r="H1158" s="44">
        <f t="shared" si="73"/>
        <v>6779.9979</v>
      </c>
    </row>
    <row r="1159" customHeight="1" spans="2:8">
      <c r="B1159" s="42" t="s">
        <v>60</v>
      </c>
      <c r="C1159" s="42" t="s">
        <v>68</v>
      </c>
      <c r="D1159" s="43" t="s">
        <v>69</v>
      </c>
      <c r="E1159" s="43" t="s">
        <v>63</v>
      </c>
      <c r="F1159" s="36">
        <v>4400</v>
      </c>
      <c r="G1159" s="44">
        <v>5076.92</v>
      </c>
      <c r="H1159" s="44">
        <f t="shared" si="73"/>
        <v>5939.9964</v>
      </c>
    </row>
    <row r="1160" customHeight="1" spans="2:8">
      <c r="B1160" s="42" t="s">
        <v>60</v>
      </c>
      <c r="C1160" s="42" t="s">
        <v>70</v>
      </c>
      <c r="D1160" s="43" t="s">
        <v>71</v>
      </c>
      <c r="E1160" s="43" t="s">
        <v>63</v>
      </c>
      <c r="F1160" s="36">
        <v>3000</v>
      </c>
      <c r="G1160" s="44">
        <v>9897.44</v>
      </c>
      <c r="H1160" s="44">
        <f t="shared" si="73"/>
        <v>11580.0048</v>
      </c>
    </row>
    <row r="1161" customHeight="1" spans="2:8">
      <c r="B1161" s="42" t="s">
        <v>60</v>
      </c>
      <c r="C1161" s="42" t="s">
        <v>68</v>
      </c>
      <c r="D1161" s="43" t="s">
        <v>73</v>
      </c>
      <c r="E1161" s="43" t="s">
        <v>63</v>
      </c>
      <c r="F1161" s="36">
        <v>4000</v>
      </c>
      <c r="G1161" s="44">
        <v>11692.31</v>
      </c>
      <c r="H1161" s="44">
        <f t="shared" si="73"/>
        <v>13680.0027</v>
      </c>
    </row>
    <row r="1162" customHeight="1" spans="2:8">
      <c r="B1162" s="42" t="s">
        <v>60</v>
      </c>
      <c r="C1162" s="42" t="s">
        <v>1681</v>
      </c>
      <c r="D1162" s="43" t="s">
        <v>77</v>
      </c>
      <c r="E1162" s="43" t="s">
        <v>63</v>
      </c>
      <c r="F1162" s="36">
        <v>1500</v>
      </c>
      <c r="G1162" s="44">
        <v>4948.72</v>
      </c>
      <c r="H1162" s="44">
        <f t="shared" si="73"/>
        <v>5790.0024</v>
      </c>
    </row>
    <row r="1163" customHeight="1" spans="2:9">
      <c r="B1163" s="42" t="s">
        <v>60</v>
      </c>
      <c r="C1163" s="42" t="s">
        <v>558</v>
      </c>
      <c r="D1163" s="43" t="s">
        <v>77</v>
      </c>
      <c r="E1163" s="43" t="s">
        <v>63</v>
      </c>
      <c r="F1163" s="36">
        <v>-3000</v>
      </c>
      <c r="G1163" s="44">
        <v>-1358.974</v>
      </c>
      <c r="H1163" s="44">
        <f t="shared" si="73"/>
        <v>-1589.99958</v>
      </c>
      <c r="I1163" s="44">
        <f t="shared" ref="I1163:I1167" si="74">H1163</f>
        <v>-1589.99958</v>
      </c>
    </row>
    <row r="1164" customHeight="1" spans="2:9">
      <c r="B1164" s="42" t="s">
        <v>60</v>
      </c>
      <c r="C1164" s="42" t="s">
        <v>1683</v>
      </c>
      <c r="D1164" s="43" t="s">
        <v>75</v>
      </c>
      <c r="E1164" s="43" t="s">
        <v>63</v>
      </c>
      <c r="F1164" s="36">
        <v>-2942</v>
      </c>
      <c r="G1164" s="44">
        <v>-1961.33</v>
      </c>
      <c r="H1164" s="44">
        <f t="shared" si="73"/>
        <v>-2294.7561</v>
      </c>
      <c r="I1164" s="44">
        <f t="shared" si="74"/>
        <v>-2294.7561</v>
      </c>
    </row>
    <row r="1165" customHeight="1" spans="2:9">
      <c r="B1165" s="42" t="s">
        <v>60</v>
      </c>
      <c r="C1165" s="42" t="s">
        <v>558</v>
      </c>
      <c r="D1165" s="43" t="s">
        <v>77</v>
      </c>
      <c r="E1165" s="43" t="s">
        <v>63</v>
      </c>
      <c r="F1165" s="36">
        <v>-3000</v>
      </c>
      <c r="G1165" s="44">
        <v>-1358.974</v>
      </c>
      <c r="H1165" s="44">
        <f t="shared" si="73"/>
        <v>-1589.99958</v>
      </c>
      <c r="I1165" s="44">
        <f t="shared" si="74"/>
        <v>-1589.99958</v>
      </c>
    </row>
    <row r="1166" customHeight="1" spans="2:9">
      <c r="B1166" s="42" t="s">
        <v>60</v>
      </c>
      <c r="C1166" s="42" t="s">
        <v>1683</v>
      </c>
      <c r="D1166" s="43" t="s">
        <v>75</v>
      </c>
      <c r="E1166" s="43" t="s">
        <v>63</v>
      </c>
      <c r="F1166" s="36">
        <v>-2000</v>
      </c>
      <c r="G1166" s="44">
        <v>-1333.33</v>
      </c>
      <c r="H1166" s="44">
        <f t="shared" si="73"/>
        <v>-1559.9961</v>
      </c>
      <c r="I1166" s="44">
        <f t="shared" si="74"/>
        <v>-1559.9961</v>
      </c>
    </row>
    <row r="1167" customHeight="1" spans="2:9">
      <c r="B1167" s="42" t="s">
        <v>60</v>
      </c>
      <c r="C1167" s="42" t="s">
        <v>64</v>
      </c>
      <c r="D1167" s="43" t="s">
        <v>1684</v>
      </c>
      <c r="E1167" s="43" t="s">
        <v>63</v>
      </c>
      <c r="F1167" s="36">
        <v>-2462</v>
      </c>
      <c r="G1167" s="44">
        <v>-820.67</v>
      </c>
      <c r="H1167" s="44">
        <f t="shared" si="73"/>
        <v>-960.1839</v>
      </c>
      <c r="I1167" s="44">
        <f t="shared" si="74"/>
        <v>-960.1839</v>
      </c>
    </row>
    <row r="1168" customHeight="1" spans="2:9">
      <c r="B1168" s="42" t="s">
        <v>60</v>
      </c>
      <c r="C1168" s="42" t="s">
        <v>70</v>
      </c>
      <c r="D1168" s="43" t="s">
        <v>71</v>
      </c>
      <c r="E1168" s="43" t="s">
        <v>63</v>
      </c>
      <c r="F1168" s="36">
        <v>-6000</v>
      </c>
      <c r="G1168" s="44">
        <v>-3128.205</v>
      </c>
      <c r="H1168" s="44">
        <f t="shared" si="73"/>
        <v>-3659.99985</v>
      </c>
      <c r="I1168" s="44">
        <f>SUM(H1168:H1169)</f>
        <v>-3757.2795</v>
      </c>
    </row>
    <row r="1169" customHeight="1" spans="2:8">
      <c r="B1169" s="42" t="s">
        <v>60</v>
      </c>
      <c r="C1169" s="42" t="s">
        <v>70</v>
      </c>
      <c r="D1169" s="43" t="s">
        <v>75</v>
      </c>
      <c r="E1169" s="43" t="s">
        <v>63</v>
      </c>
      <c r="F1169" s="36">
        <v>-128</v>
      </c>
      <c r="G1169" s="44">
        <v>-83.145</v>
      </c>
      <c r="H1169" s="44">
        <f t="shared" si="73"/>
        <v>-97.27965</v>
      </c>
    </row>
    <row r="1170" customHeight="1" spans="2:9">
      <c r="B1170" s="42" t="s">
        <v>60</v>
      </c>
      <c r="C1170" s="42" t="s">
        <v>70</v>
      </c>
      <c r="D1170" s="43" t="s">
        <v>71</v>
      </c>
      <c r="E1170" s="43" t="s">
        <v>63</v>
      </c>
      <c r="F1170" s="36">
        <v>-389</v>
      </c>
      <c r="G1170" s="44">
        <v>-202.81</v>
      </c>
      <c r="H1170" s="44">
        <f t="shared" si="73"/>
        <v>-237.2877</v>
      </c>
      <c r="I1170" s="44">
        <f t="shared" ref="I1170:I1173" si="75">H1170</f>
        <v>-237.2877</v>
      </c>
    </row>
    <row r="1171" customHeight="1" spans="2:9">
      <c r="B1171" s="42" t="s">
        <v>60</v>
      </c>
      <c r="C1171" s="42" t="s">
        <v>68</v>
      </c>
      <c r="D1171" s="43" t="s">
        <v>73</v>
      </c>
      <c r="E1171" s="43" t="s">
        <v>63</v>
      </c>
      <c r="F1171" s="36">
        <v>-3375</v>
      </c>
      <c r="G1171" s="44">
        <v>-2048.08</v>
      </c>
      <c r="H1171" s="44">
        <f t="shared" si="73"/>
        <v>-2396.2536</v>
      </c>
      <c r="I1171" s="44">
        <f t="shared" si="75"/>
        <v>-2396.2536</v>
      </c>
    </row>
    <row r="1172" customHeight="1" spans="2:9">
      <c r="B1172" s="42" t="s">
        <v>60</v>
      </c>
      <c r="C1172" s="42" t="s">
        <v>558</v>
      </c>
      <c r="D1172" s="43" t="s">
        <v>77</v>
      </c>
      <c r="E1172" s="43" t="s">
        <v>63</v>
      </c>
      <c r="F1172" s="36">
        <v>-39</v>
      </c>
      <c r="G1172" s="44">
        <v>-17.67</v>
      </c>
      <c r="H1172" s="44">
        <f t="shared" si="73"/>
        <v>-20.6739</v>
      </c>
      <c r="I1172" s="44">
        <f t="shared" si="75"/>
        <v>-20.6739</v>
      </c>
    </row>
    <row r="1173" customHeight="1" spans="2:9">
      <c r="B1173" s="42" t="s">
        <v>60</v>
      </c>
      <c r="C1173" s="42" t="s">
        <v>68</v>
      </c>
      <c r="D1173" s="43" t="s">
        <v>73</v>
      </c>
      <c r="E1173" s="43" t="s">
        <v>63</v>
      </c>
      <c r="F1173" s="36">
        <v>-4000</v>
      </c>
      <c r="G1173" s="44">
        <v>-2427.35</v>
      </c>
      <c r="H1173" s="44">
        <f t="shared" si="73"/>
        <v>-2839.9995</v>
      </c>
      <c r="I1173" s="44">
        <f t="shared" si="75"/>
        <v>-2839.9995</v>
      </c>
    </row>
    <row r="1174" customHeight="1" spans="2:9">
      <c r="B1174" s="42" t="s">
        <v>60</v>
      </c>
      <c r="C1174" s="42" t="s">
        <v>70</v>
      </c>
      <c r="D1174" s="43" t="s">
        <v>75</v>
      </c>
      <c r="E1174" s="43" t="s">
        <v>63</v>
      </c>
      <c r="F1174" s="36">
        <v>-3000</v>
      </c>
      <c r="G1174" s="44">
        <v>-1948.72</v>
      </c>
      <c r="H1174" s="44">
        <f t="shared" si="73"/>
        <v>-2280.0024</v>
      </c>
      <c r="I1174" s="44">
        <f>SUM(H1174:H1176)</f>
        <v>-5890.0023</v>
      </c>
    </row>
    <row r="1175" customHeight="1" spans="2:8">
      <c r="B1175" s="42" t="s">
        <v>60</v>
      </c>
      <c r="C1175" s="42" t="s">
        <v>64</v>
      </c>
      <c r="D1175" s="43" t="s">
        <v>65</v>
      </c>
      <c r="E1175" s="43" t="s">
        <v>63</v>
      </c>
      <c r="F1175" s="36">
        <v>-10000</v>
      </c>
      <c r="G1175" s="44">
        <v>-1367.52</v>
      </c>
      <c r="H1175" s="44">
        <f t="shared" si="73"/>
        <v>-1599.9984</v>
      </c>
    </row>
    <row r="1176" customHeight="1" spans="2:8">
      <c r="B1176" s="42" t="s">
        <v>60</v>
      </c>
      <c r="C1176" s="42" t="s">
        <v>1683</v>
      </c>
      <c r="D1176" s="43" t="s">
        <v>77</v>
      </c>
      <c r="E1176" s="43" t="s">
        <v>63</v>
      </c>
      <c r="F1176" s="36">
        <v>-3000</v>
      </c>
      <c r="G1176" s="44">
        <v>-1717.95</v>
      </c>
      <c r="H1176" s="44">
        <f t="shared" si="73"/>
        <v>-2010.0015</v>
      </c>
    </row>
    <row r="1177" customHeight="1" spans="2:9">
      <c r="B1177" s="42" t="s">
        <v>60</v>
      </c>
      <c r="C1177" s="42" t="s">
        <v>1683</v>
      </c>
      <c r="D1177" s="43" t="s">
        <v>77</v>
      </c>
      <c r="E1177" s="43" t="s">
        <v>63</v>
      </c>
      <c r="F1177" s="36">
        <v>-1278</v>
      </c>
      <c r="G1177" s="44">
        <v>-731.85</v>
      </c>
      <c r="H1177" s="44">
        <f t="shared" si="73"/>
        <v>-856.2645</v>
      </c>
      <c r="I1177" s="44">
        <f>H1177</f>
        <v>-856.2645</v>
      </c>
    </row>
    <row r="1178" customHeight="1" spans="2:9">
      <c r="B1178" s="42" t="s">
        <v>60</v>
      </c>
      <c r="C1178" s="42" t="s">
        <v>1683</v>
      </c>
      <c r="D1178" s="43" t="s">
        <v>77</v>
      </c>
      <c r="E1178" s="43" t="s">
        <v>63</v>
      </c>
      <c r="F1178" s="36">
        <v>-1500</v>
      </c>
      <c r="G1178" s="44">
        <v>-858.97</v>
      </c>
      <c r="H1178" s="44">
        <f t="shared" si="73"/>
        <v>-1004.9949</v>
      </c>
      <c r="I1178" s="44">
        <f>SUM(H1178:H1179)</f>
        <v>-4592.9988</v>
      </c>
    </row>
    <row r="1179" customHeight="1" spans="2:8">
      <c r="B1179" s="42" t="s">
        <v>60</v>
      </c>
      <c r="C1179" s="42" t="s">
        <v>64</v>
      </c>
      <c r="D1179" s="43" t="s">
        <v>1685</v>
      </c>
      <c r="E1179" s="43" t="s">
        <v>63</v>
      </c>
      <c r="F1179" s="36">
        <v>-9200</v>
      </c>
      <c r="G1179" s="44">
        <v>-3066.67</v>
      </c>
      <c r="H1179" s="44">
        <f t="shared" si="73"/>
        <v>-3588.0039</v>
      </c>
    </row>
    <row r="1180" customHeight="1" spans="2:9">
      <c r="B1180" s="42" t="s">
        <v>60</v>
      </c>
      <c r="C1180" s="42" t="s">
        <v>68</v>
      </c>
      <c r="D1180" s="43" t="s">
        <v>73</v>
      </c>
      <c r="E1180" s="43" t="s">
        <v>63</v>
      </c>
      <c r="F1180" s="36">
        <v>-1139</v>
      </c>
      <c r="G1180" s="44">
        <v>-632.78</v>
      </c>
      <c r="H1180" s="44">
        <f t="shared" si="73"/>
        <v>-740.3526</v>
      </c>
      <c r="I1180" s="44">
        <f>H1180</f>
        <v>-740.3526</v>
      </c>
    </row>
    <row r="1181" customHeight="1" spans="2:9">
      <c r="B1181" s="42" t="s">
        <v>60</v>
      </c>
      <c r="C1181" s="42" t="s">
        <v>70</v>
      </c>
      <c r="D1181" s="43" t="s">
        <v>71</v>
      </c>
      <c r="E1181" s="43" t="s">
        <v>63</v>
      </c>
      <c r="F1181" s="36">
        <v>-3000</v>
      </c>
      <c r="G1181" s="44">
        <v>-1564.1</v>
      </c>
      <c r="H1181" s="44">
        <f t="shared" si="73"/>
        <v>-1829.997</v>
      </c>
      <c r="I1181" s="44">
        <f>SUM(H1181:H1182)</f>
        <v>-5956.0371</v>
      </c>
    </row>
    <row r="1182" customHeight="1" spans="2:8">
      <c r="B1182" s="42" t="s">
        <v>60</v>
      </c>
      <c r="C1182" s="42" t="s">
        <v>70</v>
      </c>
      <c r="D1182" s="43" t="s">
        <v>75</v>
      </c>
      <c r="E1182" s="43" t="s">
        <v>63</v>
      </c>
      <c r="F1182" s="36">
        <v>-5429</v>
      </c>
      <c r="G1182" s="44">
        <v>-3526.53</v>
      </c>
      <c r="H1182" s="44">
        <f t="shared" si="73"/>
        <v>-4126.0401</v>
      </c>
    </row>
    <row r="1183" customHeight="1" spans="2:9">
      <c r="B1183" s="42" t="s">
        <v>60</v>
      </c>
      <c r="C1183" s="42" t="s">
        <v>558</v>
      </c>
      <c r="D1183" s="43" t="s">
        <v>77</v>
      </c>
      <c r="E1183" s="43" t="s">
        <v>63</v>
      </c>
      <c r="F1183" s="36">
        <v>1500</v>
      </c>
      <c r="G1183" s="44">
        <v>4910.26</v>
      </c>
      <c r="H1183" s="44">
        <f t="shared" si="73"/>
        <v>5745.0042</v>
      </c>
      <c r="I1183" s="44">
        <f>SUM(H1183:H1185)</f>
        <v>79424.99955</v>
      </c>
    </row>
    <row r="1184" customHeight="1" spans="2:8">
      <c r="B1184" s="42" t="s">
        <v>60</v>
      </c>
      <c r="C1184" s="42" t="s">
        <v>68</v>
      </c>
      <c r="D1184" s="43" t="s">
        <v>74</v>
      </c>
      <c r="E1184" s="43" t="s">
        <v>63</v>
      </c>
      <c r="F1184" s="36">
        <v>20000</v>
      </c>
      <c r="G1184" s="44">
        <v>51282.05</v>
      </c>
      <c r="H1184" s="44">
        <f t="shared" si="73"/>
        <v>59999.9985</v>
      </c>
    </row>
    <row r="1185" customHeight="1" spans="2:8">
      <c r="B1185" s="42" t="s">
        <v>60</v>
      </c>
      <c r="C1185" s="42" t="s">
        <v>68</v>
      </c>
      <c r="D1185" s="43" t="s">
        <v>73</v>
      </c>
      <c r="E1185" s="43" t="s">
        <v>63</v>
      </c>
      <c r="F1185" s="36">
        <v>4000</v>
      </c>
      <c r="G1185" s="44">
        <v>11692.305</v>
      </c>
      <c r="H1185" s="44">
        <f t="shared" si="73"/>
        <v>13679.99685</v>
      </c>
    </row>
    <row r="1186" customHeight="1" spans="2:9">
      <c r="B1186" s="42" t="s">
        <v>60</v>
      </c>
      <c r="C1186" s="42" t="s">
        <v>1683</v>
      </c>
      <c r="D1186" s="43" t="s">
        <v>1686</v>
      </c>
      <c r="E1186" s="43" t="s">
        <v>63</v>
      </c>
      <c r="F1186" s="36">
        <v>2000</v>
      </c>
      <c r="G1186" s="44">
        <v>5777.777</v>
      </c>
      <c r="H1186" s="44">
        <f t="shared" si="73"/>
        <v>6759.99909</v>
      </c>
      <c r="I1186" s="44">
        <f>SUM(H1186:H1191)</f>
        <v>53394.99984</v>
      </c>
    </row>
    <row r="1187" customHeight="1" spans="2:8">
      <c r="B1187" s="42" t="s">
        <v>60</v>
      </c>
      <c r="C1187" s="42" t="s">
        <v>1683</v>
      </c>
      <c r="D1187" s="43" t="s">
        <v>77</v>
      </c>
      <c r="E1187" s="43" t="s">
        <v>63</v>
      </c>
      <c r="F1187" s="36">
        <v>1500</v>
      </c>
      <c r="G1187" s="44">
        <v>4910.26</v>
      </c>
      <c r="H1187" s="44">
        <f t="shared" si="73"/>
        <v>5745.0042</v>
      </c>
    </row>
    <row r="1188" customHeight="1" spans="2:8">
      <c r="B1188" s="42" t="s">
        <v>60</v>
      </c>
      <c r="C1188" s="42" t="s">
        <v>1681</v>
      </c>
      <c r="D1188" s="43" t="s">
        <v>77</v>
      </c>
      <c r="E1188" s="43" t="s">
        <v>63</v>
      </c>
      <c r="F1188" s="36">
        <v>1500</v>
      </c>
      <c r="G1188" s="44">
        <v>4948.715</v>
      </c>
      <c r="H1188" s="44">
        <f t="shared" si="73"/>
        <v>5789.99655</v>
      </c>
    </row>
    <row r="1189" customHeight="1" spans="2:8">
      <c r="B1189" s="42" t="s">
        <v>60</v>
      </c>
      <c r="C1189" s="42" t="s">
        <v>70</v>
      </c>
      <c r="D1189" s="43" t="s">
        <v>75</v>
      </c>
      <c r="E1189" s="43" t="s">
        <v>63</v>
      </c>
      <c r="F1189" s="36">
        <v>6000</v>
      </c>
      <c r="G1189" s="44">
        <v>17384.615</v>
      </c>
      <c r="H1189" s="44">
        <f t="shared" ref="H1189:H1220" si="76">G1189*1.17</f>
        <v>20339.99955</v>
      </c>
    </row>
    <row r="1190" customHeight="1" spans="2:8">
      <c r="B1190" s="42" t="s">
        <v>60</v>
      </c>
      <c r="C1190" s="42" t="s">
        <v>70</v>
      </c>
      <c r="D1190" s="43" t="s">
        <v>71</v>
      </c>
      <c r="E1190" s="43" t="s">
        <v>63</v>
      </c>
      <c r="F1190" s="36">
        <v>1500</v>
      </c>
      <c r="G1190" s="44">
        <v>4948.715</v>
      </c>
      <c r="H1190" s="44">
        <f t="shared" si="76"/>
        <v>5789.99655</v>
      </c>
    </row>
    <row r="1191" customHeight="1" spans="2:8">
      <c r="B1191" s="42" t="s">
        <v>60</v>
      </c>
      <c r="C1191" s="42" t="s">
        <v>64</v>
      </c>
      <c r="D1191" s="43" t="s">
        <v>65</v>
      </c>
      <c r="E1191" s="43" t="s">
        <v>63</v>
      </c>
      <c r="F1191" s="36">
        <v>3000</v>
      </c>
      <c r="G1191" s="44">
        <v>7666.67</v>
      </c>
      <c r="H1191" s="44">
        <f t="shared" si="76"/>
        <v>8970.0039</v>
      </c>
    </row>
    <row r="1192" customHeight="1" spans="2:9">
      <c r="B1192" s="42" t="s">
        <v>60</v>
      </c>
      <c r="C1192" s="42" t="s">
        <v>558</v>
      </c>
      <c r="D1192" s="43" t="s">
        <v>77</v>
      </c>
      <c r="E1192" s="43" t="s">
        <v>63</v>
      </c>
      <c r="F1192" s="36">
        <v>3000</v>
      </c>
      <c r="G1192" s="44">
        <v>9820.51</v>
      </c>
      <c r="H1192" s="44">
        <f t="shared" si="76"/>
        <v>11489.9967</v>
      </c>
      <c r="I1192" s="44">
        <f>SUM(H1192:H1195)</f>
        <v>105610.0032</v>
      </c>
    </row>
    <row r="1193" customHeight="1" spans="2:8">
      <c r="B1193" s="42" t="s">
        <v>60</v>
      </c>
      <c r="C1193" s="42" t="s">
        <v>68</v>
      </c>
      <c r="D1193" s="43" t="s">
        <v>74</v>
      </c>
      <c r="E1193" s="43" t="s">
        <v>63</v>
      </c>
      <c r="F1193" s="36">
        <v>20000</v>
      </c>
      <c r="G1193" s="44">
        <v>51282.05</v>
      </c>
      <c r="H1193" s="44">
        <f t="shared" si="76"/>
        <v>59999.9985</v>
      </c>
    </row>
    <row r="1194" customHeight="1" spans="2:8">
      <c r="B1194" s="42" t="s">
        <v>60</v>
      </c>
      <c r="C1194" s="42" t="s">
        <v>68</v>
      </c>
      <c r="D1194" s="43" t="s">
        <v>73</v>
      </c>
      <c r="E1194" s="43" t="s">
        <v>63</v>
      </c>
      <c r="F1194" s="36">
        <v>8000</v>
      </c>
      <c r="G1194" s="44">
        <v>23384.62</v>
      </c>
      <c r="H1194" s="44">
        <f t="shared" si="76"/>
        <v>27360.0054</v>
      </c>
    </row>
    <row r="1195" customHeight="1" spans="2:8">
      <c r="B1195" s="42" t="s">
        <v>60</v>
      </c>
      <c r="C1195" s="42" t="s">
        <v>1683</v>
      </c>
      <c r="D1195" s="43" t="s">
        <v>1686</v>
      </c>
      <c r="E1195" s="43" t="s">
        <v>63</v>
      </c>
      <c r="F1195" s="36">
        <v>2000</v>
      </c>
      <c r="G1195" s="44">
        <v>5777.78</v>
      </c>
      <c r="H1195" s="44">
        <f t="shared" si="76"/>
        <v>6760.0026</v>
      </c>
    </row>
    <row r="1196" customHeight="1" spans="2:9">
      <c r="B1196" s="42" t="s">
        <v>60</v>
      </c>
      <c r="C1196" s="42" t="s">
        <v>1683</v>
      </c>
      <c r="D1196" s="43" t="s">
        <v>77</v>
      </c>
      <c r="E1196" s="43" t="s">
        <v>63</v>
      </c>
      <c r="F1196" s="36">
        <v>4500</v>
      </c>
      <c r="G1196" s="44">
        <v>14730.77</v>
      </c>
      <c r="H1196" s="44">
        <f t="shared" si="76"/>
        <v>17235.0009</v>
      </c>
      <c r="I1196" s="44">
        <f>SUM(H1196:H1200)</f>
        <v>68904.9972</v>
      </c>
    </row>
    <row r="1197" customHeight="1" spans="2:8">
      <c r="B1197" s="42" t="s">
        <v>60</v>
      </c>
      <c r="C1197" s="42" t="s">
        <v>1681</v>
      </c>
      <c r="D1197" s="43" t="s">
        <v>77</v>
      </c>
      <c r="E1197" s="43" t="s">
        <v>63</v>
      </c>
      <c r="F1197" s="36">
        <v>1500</v>
      </c>
      <c r="G1197" s="44">
        <v>4948.72</v>
      </c>
      <c r="H1197" s="44">
        <f t="shared" si="76"/>
        <v>5790.0024</v>
      </c>
    </row>
    <row r="1198" customHeight="1" spans="2:8">
      <c r="B1198" s="42" t="s">
        <v>60</v>
      </c>
      <c r="C1198" s="42" t="s">
        <v>70</v>
      </c>
      <c r="D1198" s="43" t="s">
        <v>75</v>
      </c>
      <c r="E1198" s="43" t="s">
        <v>63</v>
      </c>
      <c r="F1198" s="36">
        <v>4000</v>
      </c>
      <c r="G1198" s="44">
        <v>11589.74</v>
      </c>
      <c r="H1198" s="44">
        <f t="shared" si="76"/>
        <v>13559.9958</v>
      </c>
    </row>
    <row r="1199" customHeight="1" spans="2:8">
      <c r="B1199" s="42" t="s">
        <v>60</v>
      </c>
      <c r="C1199" s="42" t="s">
        <v>70</v>
      </c>
      <c r="D1199" s="43" t="s">
        <v>71</v>
      </c>
      <c r="E1199" s="43" t="s">
        <v>63</v>
      </c>
      <c r="F1199" s="36">
        <v>4500</v>
      </c>
      <c r="G1199" s="44">
        <v>14846.15</v>
      </c>
      <c r="H1199" s="44">
        <f t="shared" si="76"/>
        <v>17369.9955</v>
      </c>
    </row>
    <row r="1200" customHeight="1" spans="2:8">
      <c r="B1200" s="42" t="s">
        <v>60</v>
      </c>
      <c r="C1200" s="42" t="s">
        <v>64</v>
      </c>
      <c r="D1200" s="43" t="s">
        <v>65</v>
      </c>
      <c r="E1200" s="43" t="s">
        <v>63</v>
      </c>
      <c r="F1200" s="36">
        <v>5000</v>
      </c>
      <c r="G1200" s="44">
        <v>12777.78</v>
      </c>
      <c r="H1200" s="44">
        <f t="shared" si="76"/>
        <v>14950.0026</v>
      </c>
    </row>
    <row r="1201" customHeight="1" spans="2:9">
      <c r="B1201" s="42" t="s">
        <v>60</v>
      </c>
      <c r="C1201" s="42" t="s">
        <v>68</v>
      </c>
      <c r="D1201" s="43" t="s">
        <v>73</v>
      </c>
      <c r="E1201" s="43" t="s">
        <v>63</v>
      </c>
      <c r="F1201" s="36">
        <v>-4000</v>
      </c>
      <c r="G1201" s="44">
        <v>-2427.35</v>
      </c>
      <c r="H1201" s="44">
        <f t="shared" si="76"/>
        <v>-2839.9995</v>
      </c>
      <c r="I1201" s="44">
        <f>SUM(H1201:H1202)</f>
        <v>-2862.5571</v>
      </c>
    </row>
    <row r="1202" customHeight="1" spans="2:8">
      <c r="B1202" s="42" t="s">
        <v>60</v>
      </c>
      <c r="C1202" s="42" t="s">
        <v>64</v>
      </c>
      <c r="D1202" s="43" t="s">
        <v>65</v>
      </c>
      <c r="E1202" s="43" t="s">
        <v>63</v>
      </c>
      <c r="F1202" s="36">
        <v>-141</v>
      </c>
      <c r="G1202" s="44">
        <v>-19.28</v>
      </c>
      <c r="H1202" s="44">
        <f t="shared" si="76"/>
        <v>-22.5576</v>
      </c>
    </row>
    <row r="1203" customHeight="1" spans="2:9">
      <c r="B1203" s="42" t="s">
        <v>60</v>
      </c>
      <c r="C1203" s="42" t="s">
        <v>68</v>
      </c>
      <c r="D1203" s="43" t="s">
        <v>73</v>
      </c>
      <c r="E1203" s="43" t="s">
        <v>63</v>
      </c>
      <c r="F1203" s="36">
        <v>-4000</v>
      </c>
      <c r="G1203" s="44">
        <v>-2427.35</v>
      </c>
      <c r="H1203" s="44">
        <f t="shared" si="76"/>
        <v>-2839.9995</v>
      </c>
      <c r="I1203" s="44">
        <f>H1203</f>
        <v>-2839.9995</v>
      </c>
    </row>
    <row r="1204" customHeight="1" spans="2:9">
      <c r="B1204" s="42" t="s">
        <v>60</v>
      </c>
      <c r="C1204" s="42" t="s">
        <v>1683</v>
      </c>
      <c r="D1204" s="43" t="s">
        <v>77</v>
      </c>
      <c r="E1204" s="43" t="s">
        <v>63</v>
      </c>
      <c r="F1204" s="36">
        <v>-3000</v>
      </c>
      <c r="G1204" s="44">
        <v>-1717.95</v>
      </c>
      <c r="H1204" s="44">
        <f t="shared" si="76"/>
        <v>-2010.0015</v>
      </c>
      <c r="I1204" s="44">
        <f>SUM(H1204:H1206)</f>
        <v>-6033.92985</v>
      </c>
    </row>
    <row r="1205" customHeight="1" spans="2:8">
      <c r="B1205" s="42" t="s">
        <v>60</v>
      </c>
      <c r="C1205" s="42" t="s">
        <v>70</v>
      </c>
      <c r="D1205" s="43" t="s">
        <v>71</v>
      </c>
      <c r="E1205" s="43" t="s">
        <v>63</v>
      </c>
      <c r="F1205" s="36">
        <v>-1613</v>
      </c>
      <c r="G1205" s="44">
        <v>-840.97</v>
      </c>
      <c r="H1205" s="44">
        <f t="shared" si="76"/>
        <v>-983.9349</v>
      </c>
    </row>
    <row r="1206" customHeight="1" spans="2:8">
      <c r="B1206" s="42" t="s">
        <v>60</v>
      </c>
      <c r="C1206" s="42" t="s">
        <v>70</v>
      </c>
      <c r="D1206" s="43" t="s">
        <v>75</v>
      </c>
      <c r="E1206" s="43" t="s">
        <v>63</v>
      </c>
      <c r="F1206" s="36">
        <v>-4000</v>
      </c>
      <c r="G1206" s="44">
        <v>-2598.285</v>
      </c>
      <c r="H1206" s="44">
        <f t="shared" si="76"/>
        <v>-3039.99345</v>
      </c>
    </row>
    <row r="1207" customHeight="1" spans="2:9">
      <c r="B1207" s="42" t="s">
        <v>60</v>
      </c>
      <c r="C1207" s="42" t="s">
        <v>68</v>
      </c>
      <c r="D1207" s="43" t="s">
        <v>69</v>
      </c>
      <c r="E1207" s="43" t="s">
        <v>63</v>
      </c>
      <c r="F1207" s="36">
        <v>-6698</v>
      </c>
      <c r="G1207" s="44">
        <v>-4808.82</v>
      </c>
      <c r="H1207" s="44">
        <f t="shared" si="76"/>
        <v>-5626.3194</v>
      </c>
      <c r="I1207" s="44">
        <f>SUM(H1207:H1208)</f>
        <v>-6601.3155</v>
      </c>
    </row>
    <row r="1208" customHeight="1" spans="2:8">
      <c r="B1208" s="42" t="s">
        <v>60</v>
      </c>
      <c r="C1208" s="42" t="s">
        <v>68</v>
      </c>
      <c r="D1208" s="43" t="s">
        <v>73</v>
      </c>
      <c r="E1208" s="43" t="s">
        <v>63</v>
      </c>
      <c r="F1208" s="36">
        <v>-1500</v>
      </c>
      <c r="G1208" s="44">
        <v>-833.33</v>
      </c>
      <c r="H1208" s="44">
        <f t="shared" si="76"/>
        <v>-974.9961</v>
      </c>
    </row>
    <row r="1209" customHeight="1" spans="2:9">
      <c r="B1209" s="42" t="s">
        <v>60</v>
      </c>
      <c r="C1209" s="42" t="s">
        <v>68</v>
      </c>
      <c r="D1209" s="43" t="s">
        <v>1687</v>
      </c>
      <c r="E1209" s="43" t="s">
        <v>63</v>
      </c>
      <c r="F1209" s="36">
        <v>-8807</v>
      </c>
      <c r="G1209" s="44">
        <v>-2107.66</v>
      </c>
      <c r="H1209" s="44">
        <f t="shared" si="76"/>
        <v>-2465.9622</v>
      </c>
      <c r="I1209" s="44">
        <f t="shared" ref="I1209:I1214" si="77">H1209</f>
        <v>-2465.9622</v>
      </c>
    </row>
    <row r="1210" customHeight="1" spans="2:9">
      <c r="B1210" s="42" t="s">
        <v>60</v>
      </c>
      <c r="C1210" s="42" t="s">
        <v>76</v>
      </c>
      <c r="D1210" s="43" t="s">
        <v>77</v>
      </c>
      <c r="E1210" s="43" t="s">
        <v>63</v>
      </c>
      <c r="F1210" s="36">
        <v>-2289</v>
      </c>
      <c r="G1210" s="44">
        <v>-1036.9</v>
      </c>
      <c r="H1210" s="44">
        <f t="shared" si="76"/>
        <v>-1213.173</v>
      </c>
      <c r="I1210" s="44">
        <f t="shared" si="77"/>
        <v>-1213.173</v>
      </c>
    </row>
    <row r="1211" customHeight="1" spans="2:9">
      <c r="B1211" s="42" t="s">
        <v>60</v>
      </c>
      <c r="C1211" s="42" t="s">
        <v>68</v>
      </c>
      <c r="D1211" s="43" t="s">
        <v>74</v>
      </c>
      <c r="E1211" s="43" t="s">
        <v>63</v>
      </c>
      <c r="F1211" s="36">
        <v>-5000</v>
      </c>
      <c r="G1211" s="44">
        <v>-1623.93</v>
      </c>
      <c r="H1211" s="44">
        <f t="shared" si="76"/>
        <v>-1899.9981</v>
      </c>
      <c r="I1211" s="44">
        <f t="shared" si="77"/>
        <v>-1899.9981</v>
      </c>
    </row>
    <row r="1212" customHeight="1" spans="2:9">
      <c r="B1212" s="42" t="s">
        <v>60</v>
      </c>
      <c r="C1212" s="42" t="s">
        <v>64</v>
      </c>
      <c r="D1212" s="43" t="s">
        <v>1685</v>
      </c>
      <c r="E1212" s="43" t="s">
        <v>63</v>
      </c>
      <c r="F1212" s="36">
        <v>-5000</v>
      </c>
      <c r="G1212" s="44">
        <v>-1666.67</v>
      </c>
      <c r="H1212" s="44">
        <f t="shared" si="76"/>
        <v>-1950.0039</v>
      </c>
      <c r="I1212" s="44">
        <f t="shared" si="77"/>
        <v>-1950.0039</v>
      </c>
    </row>
    <row r="1213" customHeight="1" spans="2:9">
      <c r="B1213" s="42" t="s">
        <v>60</v>
      </c>
      <c r="C1213" s="42" t="s">
        <v>68</v>
      </c>
      <c r="D1213" s="43" t="s">
        <v>74</v>
      </c>
      <c r="E1213" s="43" t="s">
        <v>63</v>
      </c>
      <c r="F1213" s="36">
        <v>-19218</v>
      </c>
      <c r="G1213" s="44">
        <v>-6241.74</v>
      </c>
      <c r="H1213" s="44">
        <f t="shared" si="76"/>
        <v>-7302.8358</v>
      </c>
      <c r="I1213" s="44">
        <f t="shared" si="77"/>
        <v>-7302.8358</v>
      </c>
    </row>
    <row r="1214" customHeight="1" spans="2:9">
      <c r="B1214" s="42" t="s">
        <v>60</v>
      </c>
      <c r="C1214" s="42" t="s">
        <v>68</v>
      </c>
      <c r="D1214" s="43" t="s">
        <v>74</v>
      </c>
      <c r="E1214" s="43" t="s">
        <v>63</v>
      </c>
      <c r="F1214" s="36">
        <v>-10000</v>
      </c>
      <c r="G1214" s="44">
        <v>-3247.86</v>
      </c>
      <c r="H1214" s="44">
        <f t="shared" si="76"/>
        <v>-3799.9962</v>
      </c>
      <c r="I1214" s="44">
        <f t="shared" si="77"/>
        <v>-3799.9962</v>
      </c>
    </row>
    <row r="1215" customHeight="1" spans="2:11">
      <c r="B1215" s="42" t="s">
        <v>60</v>
      </c>
      <c r="C1215" s="42" t="s">
        <v>102</v>
      </c>
      <c r="D1215" s="43" t="s">
        <v>103</v>
      </c>
      <c r="E1215" s="43" t="s">
        <v>1688</v>
      </c>
      <c r="F1215" s="36">
        <v>4200</v>
      </c>
      <c r="G1215" s="44">
        <v>42430.77</v>
      </c>
      <c r="H1215" s="44">
        <f t="shared" si="76"/>
        <v>49644.0009</v>
      </c>
      <c r="I1215" s="44">
        <f>SUM(H1215:H1221)</f>
        <v>64698.4026</v>
      </c>
      <c r="K1215" s="36">
        <v>1091774.33</v>
      </c>
    </row>
    <row r="1216" customHeight="1" spans="2:8">
      <c r="B1216" s="42" t="s">
        <v>60</v>
      </c>
      <c r="C1216" s="42" t="s">
        <v>81</v>
      </c>
      <c r="D1216" s="43" t="s">
        <v>1689</v>
      </c>
      <c r="E1216" s="43" t="s">
        <v>1690</v>
      </c>
      <c r="F1216" s="36">
        <v>100</v>
      </c>
      <c r="G1216" s="44">
        <v>980.34</v>
      </c>
      <c r="H1216" s="44">
        <f t="shared" si="76"/>
        <v>1146.9978</v>
      </c>
    </row>
    <row r="1217" customHeight="1" spans="2:8">
      <c r="B1217" s="42" t="s">
        <v>60</v>
      </c>
      <c r="C1217" s="42" t="s">
        <v>88</v>
      </c>
      <c r="D1217" s="43" t="s">
        <v>89</v>
      </c>
      <c r="E1217" s="43" t="s">
        <v>90</v>
      </c>
      <c r="F1217" s="36">
        <v>900</v>
      </c>
      <c r="G1217" s="44">
        <v>9230.77</v>
      </c>
      <c r="H1217" s="44">
        <f t="shared" si="76"/>
        <v>10800.0009</v>
      </c>
    </row>
    <row r="1218" customHeight="1" spans="2:8">
      <c r="B1218" s="42" t="s">
        <v>60</v>
      </c>
      <c r="C1218" s="42" t="s">
        <v>50</v>
      </c>
      <c r="D1218" s="43" t="s">
        <v>51</v>
      </c>
      <c r="E1218" s="43" t="s">
        <v>1632</v>
      </c>
      <c r="F1218" s="36">
        <v>20</v>
      </c>
      <c r="G1218" s="44">
        <v>139.66</v>
      </c>
      <c r="H1218" s="44">
        <f t="shared" si="76"/>
        <v>163.4022</v>
      </c>
    </row>
    <row r="1219" customHeight="1" spans="2:8">
      <c r="B1219" s="42" t="s">
        <v>60</v>
      </c>
      <c r="C1219" s="42" t="s">
        <v>1691</v>
      </c>
      <c r="D1219" s="43" t="s">
        <v>1190</v>
      </c>
      <c r="E1219" s="43" t="s">
        <v>1173</v>
      </c>
      <c r="F1219" s="36">
        <v>120</v>
      </c>
      <c r="G1219" s="44">
        <v>800</v>
      </c>
      <c r="H1219" s="44">
        <f t="shared" si="76"/>
        <v>936</v>
      </c>
    </row>
    <row r="1220" customHeight="1" spans="2:8">
      <c r="B1220" s="42" t="s">
        <v>60</v>
      </c>
      <c r="C1220" s="42" t="s">
        <v>84</v>
      </c>
      <c r="D1220" s="43" t="s">
        <v>85</v>
      </c>
      <c r="E1220" s="43" t="s">
        <v>1173</v>
      </c>
      <c r="F1220" s="36">
        <v>80</v>
      </c>
      <c r="G1220" s="44">
        <v>1237.61</v>
      </c>
      <c r="H1220" s="44">
        <f t="shared" si="76"/>
        <v>1448.0037</v>
      </c>
    </row>
    <row r="1221" customHeight="1" spans="2:8">
      <c r="B1221" s="42" t="s">
        <v>60</v>
      </c>
      <c r="C1221" s="42" t="s">
        <v>1142</v>
      </c>
      <c r="D1221" s="43" t="s">
        <v>1143</v>
      </c>
      <c r="E1221" s="43" t="s">
        <v>548</v>
      </c>
      <c r="F1221" s="36">
        <v>200</v>
      </c>
      <c r="G1221" s="44">
        <v>478.63</v>
      </c>
      <c r="H1221" s="44">
        <f t="shared" ref="H1221:H1252" si="78">G1221*1.17</f>
        <v>559.9971</v>
      </c>
    </row>
    <row r="1222" customHeight="1" spans="2:9">
      <c r="B1222" s="42" t="s">
        <v>60</v>
      </c>
      <c r="C1222" s="42" t="s">
        <v>1142</v>
      </c>
      <c r="D1222" s="43" t="s">
        <v>1143</v>
      </c>
      <c r="E1222" s="43" t="s">
        <v>548</v>
      </c>
      <c r="F1222" s="36">
        <v>96</v>
      </c>
      <c r="G1222" s="44">
        <v>229.74</v>
      </c>
      <c r="H1222" s="44">
        <f t="shared" si="78"/>
        <v>268.7958</v>
      </c>
      <c r="I1222" s="44">
        <f>SUM(H1222:H1225)</f>
        <v>93787.19766</v>
      </c>
    </row>
    <row r="1223" customHeight="1" spans="2:8">
      <c r="B1223" s="42" t="s">
        <v>60</v>
      </c>
      <c r="C1223" s="42" t="s">
        <v>38</v>
      </c>
      <c r="D1223" s="43" t="s">
        <v>948</v>
      </c>
      <c r="E1223" s="43" t="s">
        <v>37</v>
      </c>
      <c r="F1223" s="36">
        <v>2800</v>
      </c>
      <c r="G1223" s="44">
        <v>60905.984</v>
      </c>
      <c r="H1223" s="44">
        <f t="shared" si="78"/>
        <v>71260.00128</v>
      </c>
    </row>
    <row r="1224" customHeight="1" spans="2:8">
      <c r="B1224" s="42" t="s">
        <v>60</v>
      </c>
      <c r="C1224" s="42" t="s">
        <v>97</v>
      </c>
      <c r="D1224" s="43" t="s">
        <v>98</v>
      </c>
      <c r="E1224" s="43" t="s">
        <v>23</v>
      </c>
      <c r="F1224" s="36">
        <v>720</v>
      </c>
      <c r="G1224" s="44">
        <v>10375.384</v>
      </c>
      <c r="H1224" s="44">
        <f t="shared" si="78"/>
        <v>12139.19928</v>
      </c>
    </row>
    <row r="1225" customHeight="1" spans="2:8">
      <c r="B1225" s="42" t="s">
        <v>60</v>
      </c>
      <c r="C1225" s="42" t="s">
        <v>17</v>
      </c>
      <c r="D1225" s="43" t="s">
        <v>18</v>
      </c>
      <c r="E1225" s="43" t="s">
        <v>1621</v>
      </c>
      <c r="F1225" s="36">
        <v>560</v>
      </c>
      <c r="G1225" s="44">
        <v>8648.89</v>
      </c>
      <c r="H1225" s="44">
        <f t="shared" si="78"/>
        <v>10119.2013</v>
      </c>
    </row>
    <row r="1226" customHeight="1" spans="2:9">
      <c r="B1226" s="42" t="s">
        <v>60</v>
      </c>
      <c r="C1226" s="42" t="s">
        <v>25</v>
      </c>
      <c r="D1226" s="43" t="s">
        <v>49</v>
      </c>
      <c r="E1226" s="43" t="s">
        <v>27</v>
      </c>
      <c r="F1226" s="36">
        <v>2400</v>
      </c>
      <c r="G1226" s="44">
        <v>65641.025</v>
      </c>
      <c r="H1226" s="44">
        <f t="shared" si="78"/>
        <v>76799.99925</v>
      </c>
      <c r="I1226" s="44">
        <f>H1226</f>
        <v>76799.99925</v>
      </c>
    </row>
    <row r="1227" customHeight="1" spans="2:9">
      <c r="B1227" s="42" t="s">
        <v>60</v>
      </c>
      <c r="C1227" s="42" t="s">
        <v>25</v>
      </c>
      <c r="D1227" s="43" t="s">
        <v>49</v>
      </c>
      <c r="E1227" s="43" t="s">
        <v>27</v>
      </c>
      <c r="F1227" s="36">
        <v>2400</v>
      </c>
      <c r="G1227" s="44">
        <v>65641.025</v>
      </c>
      <c r="H1227" s="44">
        <f t="shared" si="78"/>
        <v>76799.99925</v>
      </c>
      <c r="I1227" s="44">
        <f>H1227</f>
        <v>76799.99925</v>
      </c>
    </row>
    <row r="1228" customHeight="1" spans="2:9">
      <c r="B1228" s="42" t="s">
        <v>60</v>
      </c>
      <c r="C1228" s="42" t="s">
        <v>17</v>
      </c>
      <c r="D1228" s="43" t="s">
        <v>18</v>
      </c>
      <c r="E1228" s="43" t="s">
        <v>1621</v>
      </c>
      <c r="F1228" s="36">
        <v>1440</v>
      </c>
      <c r="G1228" s="44">
        <v>22240</v>
      </c>
      <c r="H1228" s="44">
        <f t="shared" si="78"/>
        <v>26020.8</v>
      </c>
      <c r="I1228" s="44">
        <f>SUM(H1228:H1232)</f>
        <v>69295.8006</v>
      </c>
    </row>
    <row r="1229" customHeight="1" spans="2:8">
      <c r="B1229" s="42" t="s">
        <v>60</v>
      </c>
      <c r="C1229" s="42" t="s">
        <v>78</v>
      </c>
      <c r="D1229" s="43" t="s">
        <v>79</v>
      </c>
      <c r="E1229" s="43" t="s">
        <v>80</v>
      </c>
      <c r="F1229" s="36">
        <v>1500</v>
      </c>
      <c r="G1229" s="44">
        <v>29230.77</v>
      </c>
      <c r="H1229" s="44">
        <f t="shared" si="78"/>
        <v>34200.0009</v>
      </c>
    </row>
    <row r="1230" customHeight="1" spans="2:8">
      <c r="B1230" s="42" t="s">
        <v>60</v>
      </c>
      <c r="C1230" s="42" t="s">
        <v>94</v>
      </c>
      <c r="D1230" s="43" t="s">
        <v>1087</v>
      </c>
      <c r="E1230" s="43" t="s">
        <v>1643</v>
      </c>
      <c r="F1230" s="36">
        <v>80</v>
      </c>
      <c r="G1230" s="44">
        <v>1630.77</v>
      </c>
      <c r="H1230" s="44">
        <f t="shared" si="78"/>
        <v>1908.0009</v>
      </c>
    </row>
    <row r="1231" customHeight="1" spans="2:8">
      <c r="B1231" s="42" t="s">
        <v>60</v>
      </c>
      <c r="C1231" s="42" t="s">
        <v>91</v>
      </c>
      <c r="D1231" s="43" t="s">
        <v>48</v>
      </c>
      <c r="E1231" s="43" t="s">
        <v>1692</v>
      </c>
      <c r="F1231" s="36">
        <v>600</v>
      </c>
      <c r="G1231" s="44">
        <v>3702.56</v>
      </c>
      <c r="H1231" s="44">
        <f t="shared" si="78"/>
        <v>4331.9952</v>
      </c>
    </row>
    <row r="1232" customHeight="1" spans="2:8">
      <c r="B1232" s="42" t="s">
        <v>60</v>
      </c>
      <c r="C1232" s="42" t="s">
        <v>99</v>
      </c>
      <c r="D1232" s="43" t="s">
        <v>100</v>
      </c>
      <c r="E1232" s="43" t="s">
        <v>1693</v>
      </c>
      <c r="F1232" s="36">
        <v>270</v>
      </c>
      <c r="G1232" s="44">
        <v>2423.08</v>
      </c>
      <c r="H1232" s="44">
        <f t="shared" si="78"/>
        <v>2835.0036</v>
      </c>
    </row>
    <row r="1233" customHeight="1" spans="2:9">
      <c r="B1233" s="42" t="s">
        <v>60</v>
      </c>
      <c r="C1233" s="42" t="s">
        <v>84</v>
      </c>
      <c r="D1233" s="43" t="s">
        <v>85</v>
      </c>
      <c r="E1233" s="43" t="s">
        <v>1173</v>
      </c>
      <c r="F1233" s="36">
        <v>-44</v>
      </c>
      <c r="G1233" s="44">
        <v>-41.37</v>
      </c>
      <c r="H1233" s="44">
        <f t="shared" si="78"/>
        <v>-48.4029</v>
      </c>
      <c r="I1233" s="44">
        <f t="shared" ref="I1233:I1235" si="79">H1233</f>
        <v>-48.4029</v>
      </c>
    </row>
    <row r="1234" customHeight="1" spans="2:9">
      <c r="B1234" s="42" t="s">
        <v>60</v>
      </c>
      <c r="C1234" s="42" t="s">
        <v>102</v>
      </c>
      <c r="D1234" s="43" t="s">
        <v>103</v>
      </c>
      <c r="E1234" s="43" t="s">
        <v>1688</v>
      </c>
      <c r="F1234" s="36">
        <v>-971</v>
      </c>
      <c r="G1234" s="44">
        <v>-854.81</v>
      </c>
      <c r="H1234" s="44">
        <f t="shared" si="78"/>
        <v>-1000.1277</v>
      </c>
      <c r="I1234" s="44">
        <f t="shared" si="79"/>
        <v>-1000.1277</v>
      </c>
    </row>
    <row r="1235" customHeight="1" spans="2:9">
      <c r="B1235" s="42" t="s">
        <v>60</v>
      </c>
      <c r="C1235" s="42" t="s">
        <v>88</v>
      </c>
      <c r="D1235" s="43" t="s">
        <v>89</v>
      </c>
      <c r="E1235" s="43" t="s">
        <v>90</v>
      </c>
      <c r="F1235" s="36">
        <v>-600</v>
      </c>
      <c r="G1235" s="44">
        <v>-1487.18</v>
      </c>
      <c r="H1235" s="44">
        <f t="shared" si="78"/>
        <v>-1740.0006</v>
      </c>
      <c r="I1235" s="44">
        <f t="shared" si="79"/>
        <v>-1740.0006</v>
      </c>
    </row>
    <row r="1236" customHeight="1" spans="2:9">
      <c r="B1236" s="42" t="s">
        <v>60</v>
      </c>
      <c r="C1236" s="42" t="s">
        <v>78</v>
      </c>
      <c r="D1236" s="43" t="s">
        <v>79</v>
      </c>
      <c r="E1236" s="43" t="s">
        <v>80</v>
      </c>
      <c r="F1236" s="36">
        <v>-402</v>
      </c>
      <c r="G1236" s="44">
        <v>-876.15</v>
      </c>
      <c r="H1236" s="44">
        <f t="shared" si="78"/>
        <v>-1025.0955</v>
      </c>
      <c r="I1236" s="44">
        <f t="shared" ref="I1236:I1241" si="80">SUM(H1236:H1237)</f>
        <v>-1178.7984</v>
      </c>
    </row>
    <row r="1237" customHeight="1" spans="2:8">
      <c r="B1237" s="42" t="s">
        <v>60</v>
      </c>
      <c r="C1237" s="42" t="s">
        <v>88</v>
      </c>
      <c r="D1237" s="43" t="s">
        <v>89</v>
      </c>
      <c r="E1237" s="43" t="s">
        <v>90</v>
      </c>
      <c r="F1237" s="36">
        <v>-53</v>
      </c>
      <c r="G1237" s="44">
        <v>-131.37</v>
      </c>
      <c r="H1237" s="44">
        <f t="shared" si="78"/>
        <v>-153.7029</v>
      </c>
    </row>
    <row r="1238" customHeight="1" spans="2:9">
      <c r="B1238" s="42" t="s">
        <v>60</v>
      </c>
      <c r="C1238" s="42" t="s">
        <v>91</v>
      </c>
      <c r="D1238" s="43" t="s">
        <v>48</v>
      </c>
      <c r="E1238" s="43" t="s">
        <v>1692</v>
      </c>
      <c r="F1238" s="36">
        <v>-394</v>
      </c>
      <c r="G1238" s="44">
        <v>-279.5</v>
      </c>
      <c r="H1238" s="44">
        <f t="shared" si="78"/>
        <v>-327.015</v>
      </c>
      <c r="I1238" s="44">
        <f t="shared" si="80"/>
        <v>-328.2552</v>
      </c>
    </row>
    <row r="1239" customHeight="1" spans="2:8">
      <c r="B1239" s="42" t="s">
        <v>60</v>
      </c>
      <c r="C1239" s="42" t="s">
        <v>17</v>
      </c>
      <c r="D1239" s="43" t="s">
        <v>18</v>
      </c>
      <c r="E1239" s="43" t="s">
        <v>1621</v>
      </c>
      <c r="F1239" s="36">
        <v>-2</v>
      </c>
      <c r="G1239" s="44">
        <v>-1.06</v>
      </c>
      <c r="H1239" s="44">
        <f t="shared" si="78"/>
        <v>-1.2402</v>
      </c>
    </row>
    <row r="1240" customHeight="1" spans="2:9">
      <c r="B1240" s="42" t="s">
        <v>60</v>
      </c>
      <c r="C1240" s="42" t="s">
        <v>25</v>
      </c>
      <c r="D1240" s="43" t="s">
        <v>49</v>
      </c>
      <c r="E1240" s="43" t="s">
        <v>27</v>
      </c>
      <c r="F1240" s="36">
        <v>-2700</v>
      </c>
      <c r="G1240" s="44">
        <v>-1153.85</v>
      </c>
      <c r="H1240" s="44">
        <f t="shared" si="78"/>
        <v>-1350.0045</v>
      </c>
      <c r="I1240" s="44">
        <f>H1240</f>
        <v>-1350.0045</v>
      </c>
    </row>
    <row r="1241" customHeight="1" spans="2:9">
      <c r="B1241" s="42" t="s">
        <v>60</v>
      </c>
      <c r="C1241" s="42" t="s">
        <v>81</v>
      </c>
      <c r="D1241" s="43" t="s">
        <v>1689</v>
      </c>
      <c r="E1241" s="43" t="s">
        <v>1690</v>
      </c>
      <c r="F1241" s="36">
        <v>-70</v>
      </c>
      <c r="G1241" s="44">
        <v>-180.68</v>
      </c>
      <c r="H1241" s="44">
        <f t="shared" si="78"/>
        <v>-211.3956</v>
      </c>
      <c r="I1241" s="44">
        <f t="shared" si="80"/>
        <v>-236.1177</v>
      </c>
    </row>
    <row r="1242" customHeight="1" spans="2:8">
      <c r="B1242" s="42" t="s">
        <v>60</v>
      </c>
      <c r="C1242" s="42" t="s">
        <v>50</v>
      </c>
      <c r="D1242" s="43" t="s">
        <v>51</v>
      </c>
      <c r="E1242" s="43" t="s">
        <v>1632</v>
      </c>
      <c r="F1242" s="36">
        <v>-24</v>
      </c>
      <c r="G1242" s="44">
        <v>-21.13</v>
      </c>
      <c r="H1242" s="44">
        <f t="shared" si="78"/>
        <v>-24.7221</v>
      </c>
    </row>
    <row r="1243" customHeight="1" spans="2:9">
      <c r="B1243" s="42" t="s">
        <v>60</v>
      </c>
      <c r="C1243" s="42" t="s">
        <v>50</v>
      </c>
      <c r="D1243" s="43" t="s">
        <v>51</v>
      </c>
      <c r="E1243" s="43" t="s">
        <v>1632</v>
      </c>
      <c r="F1243" s="36">
        <v>-100</v>
      </c>
      <c r="G1243" s="44">
        <v>-88.03</v>
      </c>
      <c r="H1243" s="44">
        <f t="shared" si="78"/>
        <v>-102.9951</v>
      </c>
      <c r="I1243" s="44">
        <f>H1243</f>
        <v>-102.9951</v>
      </c>
    </row>
    <row r="1244" customHeight="1" spans="2:9">
      <c r="B1244" s="42" t="s">
        <v>60</v>
      </c>
      <c r="C1244" s="42" t="s">
        <v>81</v>
      </c>
      <c r="D1244" s="43" t="s">
        <v>1689</v>
      </c>
      <c r="E1244" s="43" t="s">
        <v>1690</v>
      </c>
      <c r="F1244" s="36">
        <v>-300</v>
      </c>
      <c r="G1244" s="44">
        <v>-774.36</v>
      </c>
      <c r="H1244" s="44">
        <f t="shared" si="78"/>
        <v>-906.0012</v>
      </c>
      <c r="I1244" s="44">
        <f>SUM(H1244:H1245)</f>
        <v>-961.0029</v>
      </c>
    </row>
    <row r="1245" customHeight="1" spans="2:8">
      <c r="B1245" s="42" t="s">
        <v>60</v>
      </c>
      <c r="C1245" s="42" t="s">
        <v>84</v>
      </c>
      <c r="D1245" s="43" t="s">
        <v>85</v>
      </c>
      <c r="E1245" s="43" t="s">
        <v>1173</v>
      </c>
      <c r="F1245" s="36">
        <v>-50</v>
      </c>
      <c r="G1245" s="44">
        <v>-47.01</v>
      </c>
      <c r="H1245" s="44">
        <f t="shared" si="78"/>
        <v>-55.0017</v>
      </c>
    </row>
    <row r="1246" customHeight="1" spans="2:9">
      <c r="B1246" s="42" t="s">
        <v>105</v>
      </c>
      <c r="C1246" s="42" t="s">
        <v>1694</v>
      </c>
      <c r="D1246" s="43" t="s">
        <v>1695</v>
      </c>
      <c r="E1246" s="43" t="s">
        <v>111</v>
      </c>
      <c r="F1246" s="36">
        <v>100</v>
      </c>
      <c r="G1246" s="44">
        <f>H1246/1.17</f>
        <v>1996.5811965812</v>
      </c>
      <c r="H1246" s="44">
        <v>2336</v>
      </c>
      <c r="I1246" s="44">
        <f t="shared" ref="I1246:I1251" si="81">H1246</f>
        <v>2336</v>
      </c>
    </row>
    <row r="1247" customHeight="1" spans="2:9">
      <c r="B1247" s="42" t="s">
        <v>105</v>
      </c>
      <c r="C1247" s="42" t="s">
        <v>1696</v>
      </c>
      <c r="D1247" s="43" t="s">
        <v>764</v>
      </c>
      <c r="E1247" s="43" t="s">
        <v>925</v>
      </c>
      <c r="F1247" s="36">
        <v>400</v>
      </c>
      <c r="G1247" s="44">
        <f t="shared" ref="G1247:G1256" si="82">H1247/1.17</f>
        <v>9275.21367521368</v>
      </c>
      <c r="H1247" s="44">
        <v>10852</v>
      </c>
      <c r="I1247" s="44">
        <f>SUM(H1247:H1249)</f>
        <v>23640</v>
      </c>
    </row>
    <row r="1248" customHeight="1" spans="2:8">
      <c r="B1248" s="42" t="s">
        <v>105</v>
      </c>
      <c r="C1248" s="42" t="s">
        <v>1697</v>
      </c>
      <c r="D1248" s="43" t="s">
        <v>1698</v>
      </c>
      <c r="E1248" s="43" t="s">
        <v>1699</v>
      </c>
      <c r="F1248" s="36">
        <v>100</v>
      </c>
      <c r="G1248" s="44">
        <f t="shared" si="82"/>
        <v>2229.05982905983</v>
      </c>
      <c r="H1248" s="44">
        <v>2608</v>
      </c>
    </row>
    <row r="1249" customHeight="1" spans="2:8">
      <c r="B1249" s="42" t="s">
        <v>105</v>
      </c>
      <c r="C1249" s="42" t="s">
        <v>38</v>
      </c>
      <c r="D1249" s="43" t="s">
        <v>948</v>
      </c>
      <c r="E1249" s="43" t="s">
        <v>37</v>
      </c>
      <c r="F1249" s="36">
        <v>400</v>
      </c>
      <c r="G1249" s="44">
        <f t="shared" si="82"/>
        <v>8700.8547008547</v>
      </c>
      <c r="H1249" s="44">
        <v>10180</v>
      </c>
    </row>
    <row r="1250" customHeight="1" spans="2:9">
      <c r="B1250" s="42" t="s">
        <v>105</v>
      </c>
      <c r="C1250" s="42" t="s">
        <v>903</v>
      </c>
      <c r="D1250" s="43" t="s">
        <v>138</v>
      </c>
      <c r="E1250" s="43" t="s">
        <v>31</v>
      </c>
      <c r="F1250" s="36">
        <v>50</v>
      </c>
      <c r="G1250" s="44">
        <f t="shared" si="82"/>
        <v>5823.07692307692</v>
      </c>
      <c r="H1250" s="44">
        <v>6813</v>
      </c>
      <c r="I1250" s="44">
        <f t="shared" si="81"/>
        <v>6813</v>
      </c>
    </row>
    <row r="1251" customHeight="1" spans="2:9">
      <c r="B1251" s="42" t="s">
        <v>105</v>
      </c>
      <c r="C1251" s="42" t="s">
        <v>1700</v>
      </c>
      <c r="D1251" s="43" t="s">
        <v>107</v>
      </c>
      <c r="E1251" s="43" t="s">
        <v>1701</v>
      </c>
      <c r="F1251" s="36">
        <v>100</v>
      </c>
      <c r="G1251" s="44">
        <f t="shared" si="82"/>
        <v>2033.33333333333</v>
      </c>
      <c r="H1251" s="44">
        <v>2379</v>
      </c>
      <c r="I1251" s="44">
        <f t="shared" si="81"/>
        <v>2379</v>
      </c>
    </row>
    <row r="1252" customHeight="1" spans="2:9">
      <c r="B1252" s="42" t="s">
        <v>105</v>
      </c>
      <c r="C1252" s="42" t="s">
        <v>1702</v>
      </c>
      <c r="D1252" s="43" t="s">
        <v>1703</v>
      </c>
      <c r="E1252" s="43" t="s">
        <v>1704</v>
      </c>
      <c r="F1252" s="36">
        <v>720</v>
      </c>
      <c r="G1252" s="44">
        <f t="shared" si="82"/>
        <v>40418.4615384615</v>
      </c>
      <c r="H1252" s="44">
        <v>47289.6</v>
      </c>
      <c r="I1252" s="44">
        <f>SUM(H1252:H1255)</f>
        <v>51107</v>
      </c>
    </row>
    <row r="1253" customHeight="1" spans="2:8">
      <c r="B1253" s="42" t="s">
        <v>105</v>
      </c>
      <c r="C1253" s="42" t="s">
        <v>1705</v>
      </c>
      <c r="D1253" s="43" t="s">
        <v>1040</v>
      </c>
      <c r="E1253" s="43" t="s">
        <v>1706</v>
      </c>
      <c r="F1253" s="36">
        <v>60</v>
      </c>
      <c r="G1253" s="44">
        <f t="shared" si="82"/>
        <v>1641.02564102564</v>
      </c>
      <c r="H1253" s="44">
        <v>1920</v>
      </c>
    </row>
    <row r="1254" customHeight="1" spans="2:8">
      <c r="B1254" s="42" t="s">
        <v>105</v>
      </c>
      <c r="C1254" s="42" t="s">
        <v>35</v>
      </c>
      <c r="D1254" s="43" t="s">
        <v>36</v>
      </c>
      <c r="E1254" s="43" t="s">
        <v>37</v>
      </c>
      <c r="F1254" s="36">
        <v>20</v>
      </c>
      <c r="G1254" s="44">
        <f t="shared" si="82"/>
        <v>237.094017094017</v>
      </c>
      <c r="H1254" s="44">
        <v>277.4</v>
      </c>
    </row>
    <row r="1255" customHeight="1" spans="2:8">
      <c r="B1255" s="42" t="s">
        <v>105</v>
      </c>
      <c r="C1255" s="42" t="s">
        <v>1679</v>
      </c>
      <c r="D1255" s="43" t="s">
        <v>1680</v>
      </c>
      <c r="E1255" s="43" t="s">
        <v>1626</v>
      </c>
      <c r="F1255" s="36">
        <v>90</v>
      </c>
      <c r="G1255" s="44">
        <f t="shared" si="82"/>
        <v>1384.61538461538</v>
      </c>
      <c r="H1255" s="44">
        <v>1620</v>
      </c>
    </row>
    <row r="1256" customHeight="1" spans="2:9">
      <c r="B1256" s="42" t="s">
        <v>105</v>
      </c>
      <c r="C1256" s="42" t="s">
        <v>1707</v>
      </c>
      <c r="D1256" s="43" t="s">
        <v>1708</v>
      </c>
      <c r="E1256" s="43" t="s">
        <v>874</v>
      </c>
      <c r="F1256" s="36">
        <v>120</v>
      </c>
      <c r="G1256" s="44">
        <f t="shared" si="82"/>
        <v>2701.53846153846</v>
      </c>
      <c r="H1256" s="44">
        <v>3160.8</v>
      </c>
      <c r="I1256" s="44">
        <f t="shared" ref="I1256:I1259" si="83">H1256</f>
        <v>3160.8</v>
      </c>
    </row>
    <row r="1257" customHeight="1" spans="2:9">
      <c r="B1257" s="42" t="s">
        <v>105</v>
      </c>
      <c r="C1257" s="42" t="s">
        <v>1700</v>
      </c>
      <c r="D1257" s="43" t="s">
        <v>107</v>
      </c>
      <c r="E1257" s="43" t="s">
        <v>1701</v>
      </c>
      <c r="F1257" s="36">
        <v>100</v>
      </c>
      <c r="G1257" s="44">
        <f t="shared" ref="G1257:G1267" si="84">H1257/1.17</f>
        <v>2033.33333333333</v>
      </c>
      <c r="H1257" s="44">
        <v>2379</v>
      </c>
      <c r="I1257" s="44">
        <f t="shared" si="83"/>
        <v>2379</v>
      </c>
    </row>
    <row r="1258" customHeight="1" spans="2:9">
      <c r="B1258" s="42" t="s">
        <v>105</v>
      </c>
      <c r="C1258" s="42" t="s">
        <v>1660</v>
      </c>
      <c r="D1258" s="43" t="s">
        <v>49</v>
      </c>
      <c r="E1258" s="43" t="s">
        <v>111</v>
      </c>
      <c r="F1258" s="36">
        <v>100</v>
      </c>
      <c r="G1258" s="44">
        <f t="shared" si="84"/>
        <v>454.700854700855</v>
      </c>
      <c r="H1258" s="44">
        <v>532</v>
      </c>
      <c r="I1258" s="44">
        <f t="shared" si="83"/>
        <v>532</v>
      </c>
    </row>
    <row r="1259" customHeight="1" spans="2:9">
      <c r="B1259" s="42" t="s">
        <v>105</v>
      </c>
      <c r="C1259" s="42" t="s">
        <v>730</v>
      </c>
      <c r="D1259" s="43" t="s">
        <v>731</v>
      </c>
      <c r="E1259" s="43" t="s">
        <v>1709</v>
      </c>
      <c r="F1259" s="36">
        <v>200</v>
      </c>
      <c r="G1259" s="44">
        <f t="shared" si="84"/>
        <v>2548.71794871795</v>
      </c>
      <c r="H1259" s="44">
        <v>2982</v>
      </c>
      <c r="I1259" s="44">
        <f t="shared" si="83"/>
        <v>2982</v>
      </c>
    </row>
    <row r="1260" customHeight="1" spans="2:9">
      <c r="B1260" s="42" t="s">
        <v>105</v>
      </c>
      <c r="C1260" s="42" t="s">
        <v>140</v>
      </c>
      <c r="D1260" s="43" t="s">
        <v>141</v>
      </c>
      <c r="E1260" s="43" t="s">
        <v>142</v>
      </c>
      <c r="F1260" s="36">
        <v>100</v>
      </c>
      <c r="G1260" s="44">
        <f t="shared" si="84"/>
        <v>1723.93162393162</v>
      </c>
      <c r="H1260" s="44">
        <v>2017</v>
      </c>
      <c r="I1260" s="44">
        <f>SUM(H1260:H1263)</f>
        <v>9292.2</v>
      </c>
    </row>
    <row r="1261" customHeight="1" spans="2:8">
      <c r="B1261" s="42" t="s">
        <v>105</v>
      </c>
      <c r="C1261" s="42" t="s">
        <v>1641</v>
      </c>
      <c r="D1261" s="43" t="s">
        <v>302</v>
      </c>
      <c r="E1261" s="43" t="s">
        <v>1642</v>
      </c>
      <c r="F1261" s="36">
        <v>200</v>
      </c>
      <c r="G1261" s="44">
        <f t="shared" si="84"/>
        <v>4435.89743589744</v>
      </c>
      <c r="H1261" s="44">
        <v>5190</v>
      </c>
    </row>
    <row r="1262" customHeight="1" spans="2:8">
      <c r="B1262" s="42" t="s">
        <v>105</v>
      </c>
      <c r="C1262" s="42" t="s">
        <v>1139</v>
      </c>
      <c r="D1262" s="43" t="s">
        <v>1140</v>
      </c>
      <c r="E1262" s="43" t="s">
        <v>1141</v>
      </c>
      <c r="F1262" s="36">
        <v>20</v>
      </c>
      <c r="G1262" s="44">
        <f t="shared" si="84"/>
        <v>1128.20512820513</v>
      </c>
      <c r="H1262" s="44">
        <v>1320</v>
      </c>
    </row>
    <row r="1263" customHeight="1" spans="2:8">
      <c r="B1263" s="42" t="s">
        <v>105</v>
      </c>
      <c r="C1263" s="42" t="s">
        <v>1710</v>
      </c>
      <c r="D1263" s="43" t="s">
        <v>1711</v>
      </c>
      <c r="E1263" s="43" t="s">
        <v>63</v>
      </c>
      <c r="F1263" s="36">
        <v>40</v>
      </c>
      <c r="G1263" s="44">
        <f t="shared" si="84"/>
        <v>654.017094017094</v>
      </c>
      <c r="H1263" s="44">
        <v>765.2</v>
      </c>
    </row>
    <row r="1264" customHeight="1" spans="2:9">
      <c r="B1264" s="42" t="s">
        <v>105</v>
      </c>
      <c r="C1264" s="42" t="s">
        <v>159</v>
      </c>
      <c r="D1264" s="43" t="s">
        <v>160</v>
      </c>
      <c r="E1264" s="43" t="s">
        <v>37</v>
      </c>
      <c r="F1264" s="36">
        <v>100</v>
      </c>
      <c r="G1264" s="44">
        <f t="shared" si="84"/>
        <v>2136.75213675214</v>
      </c>
      <c r="H1264" s="44">
        <v>2500</v>
      </c>
      <c r="I1264" s="44">
        <f>SUM(H1264:H1267)</f>
        <v>8331.5</v>
      </c>
    </row>
    <row r="1265" customHeight="1" spans="2:8">
      <c r="B1265" s="42" t="s">
        <v>105</v>
      </c>
      <c r="C1265" s="42" t="s">
        <v>35</v>
      </c>
      <c r="D1265" s="43" t="s">
        <v>36</v>
      </c>
      <c r="E1265" s="43" t="s">
        <v>37</v>
      </c>
      <c r="F1265" s="36">
        <v>50</v>
      </c>
      <c r="G1265" s="44">
        <f t="shared" si="84"/>
        <v>592.735042735043</v>
      </c>
      <c r="H1265" s="44">
        <v>693.5</v>
      </c>
    </row>
    <row r="1266" customHeight="1" spans="2:8">
      <c r="B1266" s="42" t="s">
        <v>105</v>
      </c>
      <c r="C1266" s="42" t="s">
        <v>1616</v>
      </c>
      <c r="D1266" s="43" t="s">
        <v>1617</v>
      </c>
      <c r="E1266" s="43" t="s">
        <v>1618</v>
      </c>
      <c r="F1266" s="36">
        <v>200</v>
      </c>
      <c r="G1266" s="44">
        <f t="shared" si="84"/>
        <v>4160.68376068376</v>
      </c>
      <c r="H1266" s="44">
        <v>4868</v>
      </c>
    </row>
    <row r="1267" customHeight="1" spans="2:8">
      <c r="B1267" s="42" t="s">
        <v>105</v>
      </c>
      <c r="C1267" s="42" t="s">
        <v>1633</v>
      </c>
      <c r="D1267" s="43" t="s">
        <v>1712</v>
      </c>
      <c r="E1267" s="43" t="s">
        <v>1635</v>
      </c>
      <c r="F1267" s="36">
        <v>100</v>
      </c>
      <c r="G1267" s="44">
        <f t="shared" si="84"/>
        <v>230.769230769231</v>
      </c>
      <c r="H1267" s="44">
        <v>270</v>
      </c>
    </row>
    <row r="1268" customHeight="1" spans="2:9">
      <c r="B1268" s="42" t="s">
        <v>105</v>
      </c>
      <c r="C1268" s="42" t="s">
        <v>892</v>
      </c>
      <c r="D1268" s="43" t="s">
        <v>893</v>
      </c>
      <c r="E1268" s="43" t="s">
        <v>894</v>
      </c>
      <c r="F1268" s="36">
        <v>200</v>
      </c>
      <c r="G1268" s="44">
        <v>3764.1</v>
      </c>
      <c r="H1268" s="44">
        <f t="shared" ref="H1253:H1284" si="85">G1268*1.17</f>
        <v>4403.997</v>
      </c>
      <c r="I1268" s="44">
        <f>SUM(H1268:H1273)</f>
        <v>18330.0039</v>
      </c>
    </row>
    <row r="1269" customHeight="1" spans="2:8">
      <c r="B1269" s="42" t="s">
        <v>105</v>
      </c>
      <c r="C1269" s="42" t="s">
        <v>119</v>
      </c>
      <c r="D1269" s="43" t="s">
        <v>1713</v>
      </c>
      <c r="E1269" s="43" t="s">
        <v>1155</v>
      </c>
      <c r="F1269" s="36">
        <v>300</v>
      </c>
      <c r="G1269" s="44">
        <v>4461.54</v>
      </c>
      <c r="H1269" s="44">
        <f t="shared" si="85"/>
        <v>5220.0018</v>
      </c>
    </row>
    <row r="1270" customHeight="1" spans="2:8">
      <c r="B1270" s="42" t="s">
        <v>105</v>
      </c>
      <c r="C1270" s="42" t="s">
        <v>1714</v>
      </c>
      <c r="D1270" s="43" t="s">
        <v>152</v>
      </c>
      <c r="E1270" s="43" t="s">
        <v>1715</v>
      </c>
      <c r="F1270" s="36">
        <v>100</v>
      </c>
      <c r="G1270" s="44">
        <v>3014.53</v>
      </c>
      <c r="H1270" s="44">
        <f t="shared" si="85"/>
        <v>3527.0001</v>
      </c>
    </row>
    <row r="1271" customHeight="1" spans="2:8">
      <c r="B1271" s="42" t="s">
        <v>105</v>
      </c>
      <c r="C1271" s="42" t="s">
        <v>730</v>
      </c>
      <c r="D1271" s="43" t="s">
        <v>731</v>
      </c>
      <c r="E1271" s="43" t="s">
        <v>1709</v>
      </c>
      <c r="F1271" s="36">
        <v>100</v>
      </c>
      <c r="G1271" s="44">
        <v>1274.36</v>
      </c>
      <c r="H1271" s="44">
        <f t="shared" si="85"/>
        <v>1491.0012</v>
      </c>
    </row>
    <row r="1272" customHeight="1" spans="2:8">
      <c r="B1272" s="42" t="s">
        <v>105</v>
      </c>
      <c r="C1272" s="42" t="s">
        <v>1716</v>
      </c>
      <c r="D1272" s="43" t="s">
        <v>144</v>
      </c>
      <c r="E1272" s="43" t="s">
        <v>1717</v>
      </c>
      <c r="F1272" s="36">
        <v>60</v>
      </c>
      <c r="G1272" s="44">
        <v>1538.46</v>
      </c>
      <c r="H1272" s="44">
        <f t="shared" si="85"/>
        <v>1799.9982</v>
      </c>
    </row>
    <row r="1273" customHeight="1" spans="2:8">
      <c r="B1273" s="42" t="s">
        <v>105</v>
      </c>
      <c r="C1273" s="42" t="s">
        <v>25</v>
      </c>
      <c r="D1273" s="43" t="s">
        <v>49</v>
      </c>
      <c r="E1273" s="43" t="s">
        <v>27</v>
      </c>
      <c r="F1273" s="36">
        <v>59</v>
      </c>
      <c r="G1273" s="44">
        <v>1613.68</v>
      </c>
      <c r="H1273" s="44">
        <f t="shared" si="85"/>
        <v>1888.0056</v>
      </c>
    </row>
    <row r="1274" customHeight="1" spans="2:9">
      <c r="B1274" s="42" t="s">
        <v>175</v>
      </c>
      <c r="C1274" s="42" t="s">
        <v>17</v>
      </c>
      <c r="D1274" s="43" t="s">
        <v>18</v>
      </c>
      <c r="E1274" s="43" t="s">
        <v>1621</v>
      </c>
      <c r="F1274" s="36">
        <v>2400</v>
      </c>
      <c r="G1274" s="44">
        <v>36923.08</v>
      </c>
      <c r="H1274" s="44">
        <f t="shared" si="85"/>
        <v>43200.0036</v>
      </c>
      <c r="I1274" s="44">
        <f t="shared" ref="I1274:I1278" si="86">SUM(H1274:H1275)</f>
        <v>52140.00285</v>
      </c>
    </row>
    <row r="1275" customHeight="1" spans="2:8">
      <c r="B1275" s="42" t="s">
        <v>175</v>
      </c>
      <c r="C1275" s="42" t="s">
        <v>1664</v>
      </c>
      <c r="D1275" s="43" t="s">
        <v>677</v>
      </c>
      <c r="E1275" s="43" t="s">
        <v>1665</v>
      </c>
      <c r="F1275" s="36">
        <v>600</v>
      </c>
      <c r="G1275" s="44">
        <v>7641.025</v>
      </c>
      <c r="H1275" s="44">
        <f t="shared" si="85"/>
        <v>8939.99925</v>
      </c>
    </row>
    <row r="1276" customHeight="1" spans="2:9">
      <c r="B1276" s="42" t="s">
        <v>158</v>
      </c>
      <c r="C1276" s="42" t="s">
        <v>159</v>
      </c>
      <c r="D1276" s="43" t="s">
        <v>160</v>
      </c>
      <c r="E1276" s="43" t="s">
        <v>37</v>
      </c>
      <c r="F1276" s="36">
        <v>700</v>
      </c>
      <c r="G1276" s="44">
        <v>18792.31</v>
      </c>
      <c r="H1276" s="44">
        <f t="shared" si="85"/>
        <v>21987.0027</v>
      </c>
      <c r="I1276" s="44">
        <f t="shared" si="86"/>
        <v>68451.0021</v>
      </c>
    </row>
    <row r="1277" customHeight="1" spans="2:8">
      <c r="B1277" s="42" t="s">
        <v>158</v>
      </c>
      <c r="C1277" s="42" t="s">
        <v>25</v>
      </c>
      <c r="D1277" s="43" t="s">
        <v>49</v>
      </c>
      <c r="E1277" s="43" t="s">
        <v>27</v>
      </c>
      <c r="F1277" s="36">
        <v>1600</v>
      </c>
      <c r="G1277" s="44">
        <v>39712.82</v>
      </c>
      <c r="H1277" s="44">
        <f t="shared" si="85"/>
        <v>46463.9994</v>
      </c>
    </row>
    <row r="1278" customHeight="1" spans="2:9">
      <c r="B1278" s="42" t="s">
        <v>158</v>
      </c>
      <c r="C1278" s="42" t="s">
        <v>25</v>
      </c>
      <c r="D1278" s="43" t="s">
        <v>26</v>
      </c>
      <c r="E1278" s="43" t="s">
        <v>27</v>
      </c>
      <c r="F1278" s="36">
        <v>1800</v>
      </c>
      <c r="G1278" s="44">
        <v>64092.31</v>
      </c>
      <c r="H1278" s="44">
        <f t="shared" si="85"/>
        <v>74988.0027</v>
      </c>
      <c r="I1278" s="44">
        <f t="shared" si="86"/>
        <v>79974.0045</v>
      </c>
    </row>
    <row r="1279" customHeight="1" spans="2:8">
      <c r="B1279" s="42" t="s">
        <v>158</v>
      </c>
      <c r="C1279" s="42" t="s">
        <v>1718</v>
      </c>
      <c r="D1279" s="43" t="s">
        <v>1719</v>
      </c>
      <c r="E1279" s="43" t="s">
        <v>1066</v>
      </c>
      <c r="F1279" s="36">
        <v>300</v>
      </c>
      <c r="G1279" s="44">
        <v>4261.54</v>
      </c>
      <c r="H1279" s="44">
        <f t="shared" si="85"/>
        <v>4986.0018</v>
      </c>
    </row>
    <row r="1280" s="37" customFormat="1" customHeight="1" spans="2:10">
      <c r="B1280" s="48" t="s">
        <v>1379</v>
      </c>
      <c r="C1280" s="48" t="s">
        <v>201</v>
      </c>
      <c r="D1280" s="45" t="s">
        <v>202</v>
      </c>
      <c r="E1280" s="45" t="s">
        <v>203</v>
      </c>
      <c r="F1280" s="37">
        <v>2040</v>
      </c>
      <c r="G1280" s="49">
        <v>46379.485</v>
      </c>
      <c r="H1280" s="49">
        <f t="shared" si="85"/>
        <v>54263.99745</v>
      </c>
      <c r="I1280" s="49">
        <f>SUM(H1280:H1283)</f>
        <v>95141.5218</v>
      </c>
      <c r="J1280" s="49">
        <f>SUM(I1280:I1462)</f>
        <v>1592692.65381845</v>
      </c>
    </row>
    <row r="1281" customHeight="1" spans="2:10">
      <c r="B1281" s="56" t="s">
        <v>1379</v>
      </c>
      <c r="C1281" s="42" t="s">
        <v>194</v>
      </c>
      <c r="D1281" s="43" t="s">
        <v>1720</v>
      </c>
      <c r="E1281" s="43" t="s">
        <v>1721</v>
      </c>
      <c r="F1281" s="36">
        <v>1100</v>
      </c>
      <c r="G1281" s="44">
        <v>14384.615</v>
      </c>
      <c r="H1281" s="44">
        <f t="shared" si="85"/>
        <v>16829.99955</v>
      </c>
      <c r="I1281" s="60"/>
      <c r="J1281" s="60"/>
    </row>
    <row r="1282" customHeight="1" spans="2:10">
      <c r="B1282" s="56" t="s">
        <v>1379</v>
      </c>
      <c r="C1282" s="42" t="s">
        <v>294</v>
      </c>
      <c r="D1282" s="43" t="s">
        <v>957</v>
      </c>
      <c r="E1282" s="43" t="s">
        <v>296</v>
      </c>
      <c r="F1282" s="36">
        <v>1056</v>
      </c>
      <c r="G1282" s="44">
        <v>19784.21</v>
      </c>
      <c r="H1282" s="44">
        <f t="shared" si="85"/>
        <v>23147.5257</v>
      </c>
      <c r="I1282" s="60"/>
      <c r="J1282" s="60"/>
    </row>
    <row r="1283" customHeight="1" spans="2:10">
      <c r="B1283" s="56" t="s">
        <v>1379</v>
      </c>
      <c r="C1283" s="42" t="s">
        <v>1722</v>
      </c>
      <c r="D1283" s="43" t="s">
        <v>1723</v>
      </c>
      <c r="E1283" s="43" t="s">
        <v>1724</v>
      </c>
      <c r="F1283" s="36">
        <v>50</v>
      </c>
      <c r="G1283" s="44">
        <v>769.23</v>
      </c>
      <c r="H1283" s="44">
        <f t="shared" si="85"/>
        <v>899.9991</v>
      </c>
      <c r="I1283" s="60"/>
      <c r="J1283" s="60"/>
    </row>
    <row r="1284" customHeight="1" spans="2:10">
      <c r="B1284" s="42" t="s">
        <v>1725</v>
      </c>
      <c r="C1284" s="42" t="s">
        <v>1726</v>
      </c>
      <c r="D1284" s="43" t="s">
        <v>809</v>
      </c>
      <c r="E1284" s="43" t="s">
        <v>1721</v>
      </c>
      <c r="F1284" s="36">
        <v>144</v>
      </c>
      <c r="G1284" s="44">
        <v>3680</v>
      </c>
      <c r="H1284" s="44">
        <f t="shared" si="85"/>
        <v>4305.6</v>
      </c>
      <c r="I1284" s="44">
        <f>SUM(H1284:H1292)</f>
        <v>247938.60195</v>
      </c>
      <c r="J1284" s="60"/>
    </row>
    <row r="1285" customHeight="1" spans="2:10">
      <c r="B1285" s="42" t="s">
        <v>1725</v>
      </c>
      <c r="C1285" s="42" t="s">
        <v>1727</v>
      </c>
      <c r="D1285" s="43" t="s">
        <v>202</v>
      </c>
      <c r="E1285" s="43" t="s">
        <v>203</v>
      </c>
      <c r="F1285" s="36">
        <v>4200</v>
      </c>
      <c r="G1285" s="44">
        <v>139497.44</v>
      </c>
      <c r="H1285" s="44">
        <f t="shared" ref="H1285:H1316" si="87">G1285*1.17</f>
        <v>163212.0048</v>
      </c>
      <c r="J1285" s="60"/>
    </row>
    <row r="1286" customHeight="1" spans="2:10">
      <c r="B1286" s="42" t="s">
        <v>1725</v>
      </c>
      <c r="C1286" s="42" t="s">
        <v>278</v>
      </c>
      <c r="D1286" s="43" t="s">
        <v>1504</v>
      </c>
      <c r="E1286" s="43" t="s">
        <v>203</v>
      </c>
      <c r="F1286" s="36">
        <v>1080</v>
      </c>
      <c r="G1286" s="44">
        <v>11880</v>
      </c>
      <c r="H1286" s="44">
        <f t="shared" si="87"/>
        <v>13899.6</v>
      </c>
      <c r="J1286" s="60"/>
    </row>
    <row r="1287" customHeight="1" spans="2:10">
      <c r="B1287" s="42" t="s">
        <v>1725</v>
      </c>
      <c r="C1287" s="42" t="s">
        <v>1728</v>
      </c>
      <c r="D1287" s="43" t="s">
        <v>302</v>
      </c>
      <c r="E1287" s="43" t="s">
        <v>1721</v>
      </c>
      <c r="F1287" s="36">
        <v>800</v>
      </c>
      <c r="G1287" s="44">
        <v>14222.22</v>
      </c>
      <c r="H1287" s="44">
        <f t="shared" si="87"/>
        <v>16639.9974</v>
      </c>
      <c r="J1287" s="60"/>
    </row>
    <row r="1288" customHeight="1" spans="2:10">
      <c r="B1288" s="42" t="s">
        <v>1725</v>
      </c>
      <c r="C1288" s="42" t="s">
        <v>1729</v>
      </c>
      <c r="D1288" s="43" t="s">
        <v>1730</v>
      </c>
      <c r="E1288" s="43" t="s">
        <v>1721</v>
      </c>
      <c r="F1288" s="36">
        <v>240</v>
      </c>
      <c r="G1288" s="44">
        <v>6133.33</v>
      </c>
      <c r="H1288" s="44">
        <f t="shared" si="87"/>
        <v>7175.9961</v>
      </c>
      <c r="J1288" s="60"/>
    </row>
    <row r="1289" customHeight="1" spans="2:10">
      <c r="B1289" s="42" t="s">
        <v>1725</v>
      </c>
      <c r="C1289" s="42" t="s">
        <v>261</v>
      </c>
      <c r="D1289" s="43" t="s">
        <v>262</v>
      </c>
      <c r="E1289" s="43" t="s">
        <v>1721</v>
      </c>
      <c r="F1289" s="36">
        <v>346</v>
      </c>
      <c r="G1289" s="44">
        <v>4997.78</v>
      </c>
      <c r="H1289" s="44">
        <f t="shared" si="87"/>
        <v>5847.4026</v>
      </c>
      <c r="J1289" s="60"/>
    </row>
    <row r="1290" customHeight="1" spans="2:10">
      <c r="B1290" s="42" t="s">
        <v>1725</v>
      </c>
      <c r="C1290" s="42" t="s">
        <v>1731</v>
      </c>
      <c r="D1290" s="43" t="s">
        <v>1732</v>
      </c>
      <c r="E1290" s="43" t="s">
        <v>1733</v>
      </c>
      <c r="F1290" s="36">
        <v>300</v>
      </c>
      <c r="G1290" s="44">
        <v>9666.665</v>
      </c>
      <c r="H1290" s="44">
        <f t="shared" si="87"/>
        <v>11309.99805</v>
      </c>
      <c r="J1290" s="60"/>
    </row>
    <row r="1291" customHeight="1" spans="2:10">
      <c r="B1291" s="42" t="s">
        <v>1725</v>
      </c>
      <c r="C1291" s="42" t="s">
        <v>274</v>
      </c>
      <c r="D1291" s="43" t="s">
        <v>293</v>
      </c>
      <c r="E1291" s="36" t="s">
        <v>1734</v>
      </c>
      <c r="F1291" s="36">
        <v>600</v>
      </c>
      <c r="G1291" s="44">
        <v>9835.9</v>
      </c>
      <c r="H1291" s="44">
        <f t="shared" si="87"/>
        <v>11508.003</v>
      </c>
      <c r="J1291" s="60"/>
    </row>
    <row r="1292" customHeight="1" spans="2:10">
      <c r="B1292" s="42" t="s">
        <v>1725</v>
      </c>
      <c r="C1292" s="42" t="s">
        <v>1731</v>
      </c>
      <c r="D1292" s="43" t="s">
        <v>1735</v>
      </c>
      <c r="E1292" s="36" t="s">
        <v>1733</v>
      </c>
      <c r="F1292" s="36">
        <v>200</v>
      </c>
      <c r="G1292" s="44">
        <v>12000</v>
      </c>
      <c r="H1292" s="44">
        <f t="shared" si="87"/>
        <v>14040</v>
      </c>
      <c r="J1292" s="60"/>
    </row>
    <row r="1293" customHeight="1" spans="2:10">
      <c r="B1293" s="42" t="s">
        <v>1366</v>
      </c>
      <c r="C1293" s="42" t="s">
        <v>221</v>
      </c>
      <c r="D1293" s="43" t="s">
        <v>222</v>
      </c>
      <c r="E1293" s="36" t="s">
        <v>1651</v>
      </c>
      <c r="F1293" s="36">
        <v>3200</v>
      </c>
      <c r="G1293" s="44">
        <v>18598.29</v>
      </c>
      <c r="H1293" s="44">
        <f t="shared" si="87"/>
        <v>21759.9993</v>
      </c>
      <c r="I1293" s="44">
        <f t="shared" ref="I1293:I1296" si="88">H1293</f>
        <v>21759.9993</v>
      </c>
      <c r="J1293" s="60"/>
    </row>
    <row r="1294" customHeight="1" spans="2:10">
      <c r="B1294" s="42" t="s">
        <v>1736</v>
      </c>
      <c r="C1294" s="42" t="s">
        <v>225</v>
      </c>
      <c r="D1294" s="43" t="s">
        <v>1737</v>
      </c>
      <c r="E1294" s="36" t="s">
        <v>1738</v>
      </c>
      <c r="F1294" s="36">
        <v>1200</v>
      </c>
      <c r="G1294" s="44">
        <v>6666.67</v>
      </c>
      <c r="H1294" s="44">
        <f t="shared" si="87"/>
        <v>7800.0039</v>
      </c>
      <c r="I1294" s="44">
        <f t="shared" si="88"/>
        <v>7800.0039</v>
      </c>
      <c r="J1294" s="60"/>
    </row>
    <row r="1295" customHeight="1" spans="2:10">
      <c r="B1295" s="42" t="s">
        <v>220</v>
      </c>
      <c r="C1295" s="42" t="s">
        <v>1739</v>
      </c>
      <c r="D1295" s="43" t="s">
        <v>147</v>
      </c>
      <c r="E1295" s="36" t="s">
        <v>1740</v>
      </c>
      <c r="F1295" s="36">
        <v>160</v>
      </c>
      <c r="G1295" s="44">
        <v>6479.32</v>
      </c>
      <c r="H1295" s="44">
        <f t="shared" si="87"/>
        <v>7580.8044</v>
      </c>
      <c r="I1295" s="44">
        <f t="shared" si="88"/>
        <v>7580.8044</v>
      </c>
      <c r="J1295" s="60"/>
    </row>
    <row r="1296" customHeight="1" spans="2:10">
      <c r="B1296" s="42" t="s">
        <v>252</v>
      </c>
      <c r="C1296" s="42" t="s">
        <v>229</v>
      </c>
      <c r="D1296" s="43" t="s">
        <v>1741</v>
      </c>
      <c r="E1296" s="36" t="s">
        <v>1742</v>
      </c>
      <c r="F1296" s="36">
        <v>400</v>
      </c>
      <c r="G1296" s="44">
        <v>4786.324</v>
      </c>
      <c r="H1296" s="44">
        <f t="shared" si="87"/>
        <v>5599.99908</v>
      </c>
      <c r="I1296" s="44">
        <f t="shared" si="88"/>
        <v>5599.99908</v>
      </c>
      <c r="J1296" s="60"/>
    </row>
    <row r="1297" customHeight="1" spans="2:10">
      <c r="B1297" s="42" t="s">
        <v>1743</v>
      </c>
      <c r="C1297" s="42" t="s">
        <v>1744</v>
      </c>
      <c r="D1297" s="43" t="s">
        <v>1730</v>
      </c>
      <c r="E1297" s="36" t="s">
        <v>1721</v>
      </c>
      <c r="F1297" s="36">
        <v>96</v>
      </c>
      <c r="G1297" s="44">
        <v>4332.31</v>
      </c>
      <c r="H1297" s="44">
        <f t="shared" si="87"/>
        <v>5068.8027</v>
      </c>
      <c r="I1297" s="44">
        <f>SUM(H1297:H1301)</f>
        <v>83533.7997</v>
      </c>
      <c r="J1297" s="60"/>
    </row>
    <row r="1298" customHeight="1" spans="2:10">
      <c r="B1298" s="42" t="s">
        <v>1743</v>
      </c>
      <c r="C1298" s="42" t="s">
        <v>190</v>
      </c>
      <c r="D1298" s="43" t="s">
        <v>1397</v>
      </c>
      <c r="E1298" s="36" t="s">
        <v>1734</v>
      </c>
      <c r="F1298" s="36">
        <v>100</v>
      </c>
      <c r="G1298" s="44">
        <v>2478.63</v>
      </c>
      <c r="H1298" s="44">
        <f t="shared" si="87"/>
        <v>2899.9971</v>
      </c>
      <c r="J1298" s="60"/>
    </row>
    <row r="1299" customHeight="1" spans="2:10">
      <c r="B1299" s="42" t="s">
        <v>1743</v>
      </c>
      <c r="C1299" s="42" t="s">
        <v>201</v>
      </c>
      <c r="D1299" s="43" t="s">
        <v>202</v>
      </c>
      <c r="E1299" s="36" t="s">
        <v>203</v>
      </c>
      <c r="F1299" s="36">
        <v>2100</v>
      </c>
      <c r="G1299" s="44">
        <v>62820.51</v>
      </c>
      <c r="H1299" s="44">
        <f t="shared" si="87"/>
        <v>73499.9967</v>
      </c>
      <c r="J1299" s="60"/>
    </row>
    <row r="1300" customHeight="1" spans="2:10">
      <c r="B1300" s="42" t="s">
        <v>1743</v>
      </c>
      <c r="C1300" s="42" t="s">
        <v>266</v>
      </c>
      <c r="D1300" s="43" t="s">
        <v>272</v>
      </c>
      <c r="E1300" s="36" t="s">
        <v>1721</v>
      </c>
      <c r="F1300" s="36">
        <v>149</v>
      </c>
      <c r="G1300" s="44">
        <v>2037.61</v>
      </c>
      <c r="H1300" s="44">
        <f t="shared" si="87"/>
        <v>2384.0037</v>
      </c>
      <c r="J1300" s="60"/>
    </row>
    <row r="1301" customHeight="1" spans="2:10">
      <c r="B1301" s="42" t="s">
        <v>1743</v>
      </c>
      <c r="C1301" s="42" t="s">
        <v>1745</v>
      </c>
      <c r="E1301" s="36"/>
      <c r="G1301" s="44">
        <v>-272.65</v>
      </c>
      <c r="H1301" s="44">
        <f t="shared" si="87"/>
        <v>-319.0005</v>
      </c>
      <c r="J1301" s="60"/>
    </row>
    <row r="1302" customHeight="1" spans="2:10">
      <c r="B1302" s="42" t="s">
        <v>1746</v>
      </c>
      <c r="C1302" s="42" t="s">
        <v>190</v>
      </c>
      <c r="D1302" s="43" t="s">
        <v>825</v>
      </c>
      <c r="E1302" s="36" t="s">
        <v>1734</v>
      </c>
      <c r="F1302" s="36">
        <v>200</v>
      </c>
      <c r="G1302" s="44">
        <v>4102.56</v>
      </c>
      <c r="H1302" s="44">
        <f t="shared" si="87"/>
        <v>4799.9952</v>
      </c>
      <c r="I1302" s="44">
        <f>H1302</f>
        <v>4799.9952</v>
      </c>
      <c r="J1302" s="60"/>
    </row>
    <row r="1303" customHeight="1" spans="2:10">
      <c r="B1303" s="42" t="s">
        <v>1747</v>
      </c>
      <c r="C1303" s="42" t="s">
        <v>201</v>
      </c>
      <c r="D1303" s="43" t="s">
        <v>202</v>
      </c>
      <c r="E1303" s="36" t="s">
        <v>203</v>
      </c>
      <c r="F1303" s="36">
        <v>1200</v>
      </c>
      <c r="G1303" s="44">
        <v>42461.54</v>
      </c>
      <c r="H1303" s="44">
        <f t="shared" si="87"/>
        <v>49680.0018</v>
      </c>
      <c r="I1303" s="44">
        <f>H1303</f>
        <v>49680.0018</v>
      </c>
      <c r="J1303" s="60"/>
    </row>
    <row r="1304" customHeight="1" spans="2:10">
      <c r="B1304" s="42" t="s">
        <v>1748</v>
      </c>
      <c r="C1304" s="42" t="s">
        <v>266</v>
      </c>
      <c r="D1304" s="43" t="s">
        <v>272</v>
      </c>
      <c r="E1304" s="36" t="s">
        <v>1721</v>
      </c>
      <c r="F1304" s="36">
        <v>200</v>
      </c>
      <c r="G1304" s="44">
        <v>2735.04</v>
      </c>
      <c r="H1304" s="44">
        <f t="shared" si="87"/>
        <v>3199.9968</v>
      </c>
      <c r="I1304" s="44">
        <f>SUM(H1304:H1310)</f>
        <v>161997.99876</v>
      </c>
      <c r="J1304" s="60"/>
    </row>
    <row r="1305" customHeight="1" spans="2:10">
      <c r="B1305" s="42" t="s">
        <v>1748</v>
      </c>
      <c r="C1305" s="42" t="s">
        <v>201</v>
      </c>
      <c r="D1305" s="43" t="s">
        <v>202</v>
      </c>
      <c r="E1305" s="36" t="s">
        <v>203</v>
      </c>
      <c r="F1305" s="36">
        <v>3300</v>
      </c>
      <c r="G1305" s="44">
        <v>81794.87</v>
      </c>
      <c r="H1305" s="44">
        <f t="shared" si="87"/>
        <v>95699.9979</v>
      </c>
      <c r="J1305" s="60"/>
    </row>
    <row r="1306" customHeight="1" spans="2:10">
      <c r="B1306" s="42" t="s">
        <v>1748</v>
      </c>
      <c r="C1306" s="42" t="s">
        <v>294</v>
      </c>
      <c r="D1306" s="43" t="s">
        <v>295</v>
      </c>
      <c r="E1306" s="36" t="s">
        <v>296</v>
      </c>
      <c r="F1306" s="36">
        <v>50</v>
      </c>
      <c r="G1306" s="44">
        <v>897.44</v>
      </c>
      <c r="H1306" s="44">
        <f t="shared" si="87"/>
        <v>1050.0048</v>
      </c>
      <c r="J1306" s="60"/>
    </row>
    <row r="1307" customHeight="1" spans="2:10">
      <c r="B1307" s="42" t="s">
        <v>1748</v>
      </c>
      <c r="C1307" s="42" t="s">
        <v>285</v>
      </c>
      <c r="D1307" s="43" t="s">
        <v>286</v>
      </c>
      <c r="E1307" s="36" t="s">
        <v>1749</v>
      </c>
      <c r="F1307" s="36">
        <v>80</v>
      </c>
      <c r="G1307" s="44">
        <v>676.92</v>
      </c>
      <c r="H1307" s="44">
        <f t="shared" si="87"/>
        <v>791.9964</v>
      </c>
      <c r="J1307" s="60"/>
    </row>
    <row r="1308" customHeight="1" spans="2:10">
      <c r="B1308" s="42" t="s">
        <v>1748</v>
      </c>
      <c r="C1308" s="42" t="s">
        <v>1744</v>
      </c>
      <c r="D1308" s="43" t="s">
        <v>1730</v>
      </c>
      <c r="E1308" s="36" t="s">
        <v>1721</v>
      </c>
      <c r="F1308" s="36">
        <v>144</v>
      </c>
      <c r="G1308" s="44">
        <v>5415.384</v>
      </c>
      <c r="H1308" s="44">
        <f t="shared" si="87"/>
        <v>6335.99928</v>
      </c>
      <c r="J1308" s="60"/>
    </row>
    <row r="1309" customHeight="1" spans="2:10">
      <c r="B1309" s="42" t="s">
        <v>1748</v>
      </c>
      <c r="C1309" s="42" t="s">
        <v>1731</v>
      </c>
      <c r="D1309" s="43" t="s">
        <v>1735</v>
      </c>
      <c r="E1309" s="36" t="s">
        <v>1733</v>
      </c>
      <c r="F1309" s="36">
        <v>1000</v>
      </c>
      <c r="G1309" s="44">
        <v>46153.85</v>
      </c>
      <c r="H1309" s="44">
        <f t="shared" si="87"/>
        <v>54000.0045</v>
      </c>
      <c r="J1309" s="60"/>
    </row>
    <row r="1310" customHeight="1" spans="2:10">
      <c r="B1310" s="42" t="s">
        <v>1748</v>
      </c>
      <c r="C1310" s="42" t="s">
        <v>1729</v>
      </c>
      <c r="D1310" s="43" t="s">
        <v>1730</v>
      </c>
      <c r="E1310" s="36" t="s">
        <v>1721</v>
      </c>
      <c r="F1310" s="36">
        <v>40</v>
      </c>
      <c r="G1310" s="44">
        <v>786.324</v>
      </c>
      <c r="H1310" s="44">
        <f t="shared" si="87"/>
        <v>919.99908</v>
      </c>
      <c r="J1310" s="60"/>
    </row>
    <row r="1311" customHeight="1" spans="2:10">
      <c r="B1311" s="42" t="s">
        <v>1750</v>
      </c>
      <c r="C1311" s="42" t="s">
        <v>1722</v>
      </c>
      <c r="D1311" s="43" t="s">
        <v>825</v>
      </c>
      <c r="E1311" s="36" t="s">
        <v>1724</v>
      </c>
      <c r="F1311" s="36">
        <v>10</v>
      </c>
      <c r="G1311" s="44">
        <v>153.85</v>
      </c>
      <c r="H1311" s="44">
        <f t="shared" si="87"/>
        <v>180.0045</v>
      </c>
      <c r="I1311" s="44">
        <f>SUM(H1311:H1330)</f>
        <v>31794.0012</v>
      </c>
      <c r="J1311" s="60"/>
    </row>
    <row r="1312" customHeight="1" spans="2:10">
      <c r="B1312" s="42" t="s">
        <v>1750</v>
      </c>
      <c r="C1312" s="42" t="s">
        <v>266</v>
      </c>
      <c r="D1312" s="43" t="s">
        <v>272</v>
      </c>
      <c r="E1312" s="36" t="s">
        <v>1721</v>
      </c>
      <c r="F1312" s="36">
        <v>80</v>
      </c>
      <c r="G1312" s="44">
        <v>1483.76</v>
      </c>
      <c r="H1312" s="44">
        <f t="shared" si="87"/>
        <v>1735.9992</v>
      </c>
      <c r="J1312" s="60"/>
    </row>
    <row r="1313" customHeight="1" spans="2:10">
      <c r="B1313" s="42" t="s">
        <v>1750</v>
      </c>
      <c r="C1313" s="42" t="s">
        <v>236</v>
      </c>
      <c r="D1313" s="43" t="s">
        <v>293</v>
      </c>
      <c r="E1313" s="36" t="s">
        <v>1734</v>
      </c>
      <c r="F1313" s="36">
        <v>10</v>
      </c>
      <c r="G1313" s="44">
        <v>170.94</v>
      </c>
      <c r="H1313" s="44">
        <f t="shared" si="87"/>
        <v>199.9998</v>
      </c>
      <c r="J1313" s="60"/>
    </row>
    <row r="1314" customHeight="1" spans="2:10">
      <c r="B1314" s="42" t="s">
        <v>1750</v>
      </c>
      <c r="C1314" s="42" t="s">
        <v>233</v>
      </c>
      <c r="D1314" s="43" t="s">
        <v>293</v>
      </c>
      <c r="E1314" s="36" t="s">
        <v>1734</v>
      </c>
      <c r="F1314" s="36">
        <v>10</v>
      </c>
      <c r="G1314" s="44">
        <v>170.94</v>
      </c>
      <c r="H1314" s="44">
        <f t="shared" si="87"/>
        <v>199.9998</v>
      </c>
      <c r="J1314" s="60"/>
    </row>
    <row r="1315" customHeight="1" spans="2:10">
      <c r="B1315" s="42" t="s">
        <v>1750</v>
      </c>
      <c r="C1315" s="42" t="s">
        <v>201</v>
      </c>
      <c r="D1315" s="43" t="s">
        <v>202</v>
      </c>
      <c r="E1315" s="36" t="s">
        <v>203</v>
      </c>
      <c r="F1315" s="36">
        <v>180</v>
      </c>
      <c r="G1315" s="44">
        <v>7138.46</v>
      </c>
      <c r="H1315" s="44">
        <f t="shared" si="87"/>
        <v>8351.9982</v>
      </c>
      <c r="J1315" s="60"/>
    </row>
    <row r="1316" customHeight="1" spans="2:10">
      <c r="B1316" s="42" t="s">
        <v>1750</v>
      </c>
      <c r="C1316" s="42" t="s">
        <v>1751</v>
      </c>
      <c r="D1316" s="43" t="s">
        <v>1680</v>
      </c>
      <c r="E1316" s="36" t="s">
        <v>1721</v>
      </c>
      <c r="F1316" s="36">
        <v>50</v>
      </c>
      <c r="G1316" s="44">
        <v>632.48</v>
      </c>
      <c r="H1316" s="44">
        <f t="shared" si="87"/>
        <v>740.0016</v>
      </c>
      <c r="J1316" s="60"/>
    </row>
    <row r="1317" customHeight="1" spans="2:10">
      <c r="B1317" s="42" t="s">
        <v>1750</v>
      </c>
      <c r="C1317" s="42" t="s">
        <v>248</v>
      </c>
      <c r="D1317" s="43" t="s">
        <v>212</v>
      </c>
      <c r="E1317" s="43" t="s">
        <v>1752</v>
      </c>
      <c r="F1317" s="36">
        <v>20</v>
      </c>
      <c r="G1317" s="44">
        <v>427.35</v>
      </c>
      <c r="H1317" s="44">
        <f t="shared" ref="H1317:H1348" si="89">G1317*1.17</f>
        <v>499.9995</v>
      </c>
      <c r="J1317" s="60"/>
    </row>
    <row r="1318" customHeight="1" spans="2:10">
      <c r="B1318" s="42" t="s">
        <v>1750</v>
      </c>
      <c r="C1318" s="42" t="s">
        <v>1753</v>
      </c>
      <c r="D1318" s="43" t="s">
        <v>1754</v>
      </c>
      <c r="E1318" s="43" t="s">
        <v>1755</v>
      </c>
      <c r="F1318" s="36">
        <v>40</v>
      </c>
      <c r="G1318" s="44">
        <v>324.79</v>
      </c>
      <c r="H1318" s="44">
        <f t="shared" si="89"/>
        <v>380.0043</v>
      </c>
      <c r="J1318" s="60"/>
    </row>
    <row r="1319" customHeight="1" spans="2:10">
      <c r="B1319" s="42" t="s">
        <v>1750</v>
      </c>
      <c r="C1319" s="42" t="s">
        <v>283</v>
      </c>
      <c r="D1319" s="43" t="s">
        <v>284</v>
      </c>
      <c r="E1319" s="36" t="s">
        <v>1721</v>
      </c>
      <c r="F1319" s="36">
        <v>120</v>
      </c>
      <c r="G1319" s="44">
        <v>1076.92</v>
      </c>
      <c r="H1319" s="44">
        <f t="shared" si="89"/>
        <v>1259.9964</v>
      </c>
      <c r="J1319" s="60"/>
    </row>
    <row r="1320" customHeight="1" spans="2:10">
      <c r="B1320" s="42" t="s">
        <v>1750</v>
      </c>
      <c r="C1320" s="42" t="s">
        <v>1726</v>
      </c>
      <c r="D1320" s="43" t="s">
        <v>1756</v>
      </c>
      <c r="E1320" s="36" t="s">
        <v>1721</v>
      </c>
      <c r="F1320" s="36">
        <v>2</v>
      </c>
      <c r="G1320" s="44">
        <v>182.91</v>
      </c>
      <c r="H1320" s="44">
        <f t="shared" si="89"/>
        <v>214.0047</v>
      </c>
      <c r="J1320" s="60"/>
    </row>
    <row r="1321" customHeight="1" spans="2:10">
      <c r="B1321" s="42" t="s">
        <v>1750</v>
      </c>
      <c r="C1321" s="42" t="s">
        <v>1757</v>
      </c>
      <c r="D1321" s="43" t="s">
        <v>644</v>
      </c>
      <c r="E1321" s="36" t="s">
        <v>1721</v>
      </c>
      <c r="F1321" s="36">
        <v>800</v>
      </c>
      <c r="G1321" s="44">
        <v>6495.73</v>
      </c>
      <c r="H1321" s="44">
        <f t="shared" si="89"/>
        <v>7600.0041</v>
      </c>
      <c r="J1321" s="60"/>
    </row>
    <row r="1322" customHeight="1" spans="2:10">
      <c r="B1322" s="42" t="s">
        <v>1750</v>
      </c>
      <c r="C1322" s="42" t="s">
        <v>1758</v>
      </c>
      <c r="D1322" s="43" t="s">
        <v>1125</v>
      </c>
      <c r="E1322" s="43" t="s">
        <v>1755</v>
      </c>
      <c r="F1322" s="36">
        <v>350</v>
      </c>
      <c r="G1322" s="44">
        <v>2393.16</v>
      </c>
      <c r="H1322" s="44">
        <f t="shared" si="89"/>
        <v>2799.9972</v>
      </c>
      <c r="J1322" s="60"/>
    </row>
    <row r="1323" customHeight="1" spans="2:10">
      <c r="B1323" s="42" t="s">
        <v>1750</v>
      </c>
      <c r="C1323" s="42" t="s">
        <v>285</v>
      </c>
      <c r="D1323" s="43" t="s">
        <v>286</v>
      </c>
      <c r="E1323" s="43" t="s">
        <v>1749</v>
      </c>
      <c r="F1323" s="36">
        <v>70</v>
      </c>
      <c r="G1323" s="44">
        <v>777.78</v>
      </c>
      <c r="H1323" s="44">
        <f t="shared" si="89"/>
        <v>910.0026</v>
      </c>
      <c r="J1323" s="60"/>
    </row>
    <row r="1324" customHeight="1" spans="2:10">
      <c r="B1324" s="42" t="s">
        <v>1750</v>
      </c>
      <c r="C1324" s="42" t="s">
        <v>1744</v>
      </c>
      <c r="D1324" s="43" t="s">
        <v>1730</v>
      </c>
      <c r="E1324" s="36" t="s">
        <v>1721</v>
      </c>
      <c r="F1324" s="36">
        <v>10</v>
      </c>
      <c r="G1324" s="44">
        <v>451.28</v>
      </c>
      <c r="H1324" s="44">
        <f t="shared" si="89"/>
        <v>527.9976</v>
      </c>
      <c r="J1324" s="60"/>
    </row>
    <row r="1325" customHeight="1" spans="2:10">
      <c r="B1325" s="42" t="s">
        <v>1750</v>
      </c>
      <c r="C1325" s="42" t="s">
        <v>1727</v>
      </c>
      <c r="D1325" s="43" t="s">
        <v>212</v>
      </c>
      <c r="E1325" s="43" t="s">
        <v>1759</v>
      </c>
      <c r="F1325" s="36">
        <v>20</v>
      </c>
      <c r="G1325" s="44">
        <v>136.75</v>
      </c>
      <c r="H1325" s="44">
        <f t="shared" si="89"/>
        <v>159.9975</v>
      </c>
      <c r="J1325" s="60"/>
    </row>
    <row r="1326" customHeight="1" spans="2:10">
      <c r="B1326" s="42" t="s">
        <v>1750</v>
      </c>
      <c r="C1326" s="42" t="s">
        <v>761</v>
      </c>
      <c r="D1326" s="43" t="s">
        <v>795</v>
      </c>
      <c r="E1326" s="43" t="s">
        <v>1734</v>
      </c>
      <c r="F1326" s="36">
        <v>10</v>
      </c>
      <c r="G1326" s="44">
        <v>341.88</v>
      </c>
      <c r="H1326" s="44">
        <f t="shared" si="89"/>
        <v>399.9996</v>
      </c>
      <c r="J1326" s="60"/>
    </row>
    <row r="1327" customHeight="1" spans="2:10">
      <c r="B1327" s="42" t="s">
        <v>1750</v>
      </c>
      <c r="C1327" s="42" t="s">
        <v>1760</v>
      </c>
      <c r="D1327" s="43" t="s">
        <v>716</v>
      </c>
      <c r="E1327" s="36" t="s">
        <v>1721</v>
      </c>
      <c r="F1327" s="36">
        <v>40</v>
      </c>
      <c r="G1327" s="44">
        <v>420.51</v>
      </c>
      <c r="H1327" s="44">
        <f t="shared" si="89"/>
        <v>491.9967</v>
      </c>
      <c r="J1327" s="60"/>
    </row>
    <row r="1328" customHeight="1" spans="2:10">
      <c r="B1328" s="42" t="s">
        <v>1750</v>
      </c>
      <c r="C1328" s="42" t="s">
        <v>1731</v>
      </c>
      <c r="D1328" s="43" t="s">
        <v>1732</v>
      </c>
      <c r="E1328" s="36" t="s">
        <v>1733</v>
      </c>
      <c r="F1328" s="36">
        <v>60</v>
      </c>
      <c r="G1328" s="44">
        <v>1779.49</v>
      </c>
      <c r="H1328" s="44">
        <f t="shared" si="89"/>
        <v>2082.0033</v>
      </c>
      <c r="J1328" s="60"/>
    </row>
    <row r="1329" customHeight="1" spans="2:10">
      <c r="B1329" s="42" t="s">
        <v>1750</v>
      </c>
      <c r="C1329" s="42" t="s">
        <v>194</v>
      </c>
      <c r="D1329" s="43" t="s">
        <v>1720</v>
      </c>
      <c r="E1329" s="36" t="s">
        <v>1721</v>
      </c>
      <c r="F1329" s="36">
        <v>70</v>
      </c>
      <c r="G1329" s="44">
        <v>1076.92</v>
      </c>
      <c r="H1329" s="44">
        <f t="shared" si="89"/>
        <v>1259.9964</v>
      </c>
      <c r="J1329" s="60"/>
    </row>
    <row r="1330" customHeight="1" spans="2:10">
      <c r="B1330" s="42" t="s">
        <v>1750</v>
      </c>
      <c r="C1330" s="42" t="s">
        <v>199</v>
      </c>
      <c r="D1330" s="43" t="s">
        <v>302</v>
      </c>
      <c r="E1330" s="36" t="s">
        <v>1721</v>
      </c>
      <c r="F1330" s="36">
        <v>100</v>
      </c>
      <c r="G1330" s="44">
        <v>1538.46</v>
      </c>
      <c r="H1330" s="44">
        <f t="shared" si="89"/>
        <v>1799.9982</v>
      </c>
      <c r="J1330" s="60"/>
    </row>
    <row r="1331" customHeight="1" spans="2:10">
      <c r="B1331" s="42" t="s">
        <v>1761</v>
      </c>
      <c r="C1331" s="42" t="s">
        <v>201</v>
      </c>
      <c r="D1331" s="43" t="s">
        <v>202</v>
      </c>
      <c r="E1331" s="43" t="s">
        <v>203</v>
      </c>
      <c r="F1331" s="36">
        <v>1320</v>
      </c>
      <c r="G1331" s="44">
        <v>42871.79</v>
      </c>
      <c r="H1331" s="44">
        <f t="shared" si="89"/>
        <v>50159.9943</v>
      </c>
      <c r="I1331" s="44">
        <f>SUM(H1331:H1332)</f>
        <v>65279.9979</v>
      </c>
      <c r="J1331" s="60"/>
    </row>
    <row r="1332" customHeight="1" spans="2:10">
      <c r="B1332" s="42" t="s">
        <v>1761</v>
      </c>
      <c r="C1332" s="42" t="s">
        <v>201</v>
      </c>
      <c r="D1332" s="43" t="s">
        <v>212</v>
      </c>
      <c r="E1332" s="43" t="s">
        <v>203</v>
      </c>
      <c r="F1332" s="36">
        <v>720</v>
      </c>
      <c r="G1332" s="44">
        <v>12923.08</v>
      </c>
      <c r="H1332" s="44">
        <f t="shared" si="89"/>
        <v>15120.0036</v>
      </c>
      <c r="J1332" s="60"/>
    </row>
    <row r="1333" customHeight="1" spans="2:10">
      <c r="B1333" s="42" t="s">
        <v>1762</v>
      </c>
      <c r="C1333" s="42" t="s">
        <v>201</v>
      </c>
      <c r="D1333" s="43" t="s">
        <v>202</v>
      </c>
      <c r="E1333" s="43" t="s">
        <v>203</v>
      </c>
      <c r="F1333" s="36">
        <v>2395</v>
      </c>
      <c r="G1333" s="44">
        <v>45443.59</v>
      </c>
      <c r="H1333" s="44">
        <f t="shared" si="89"/>
        <v>53169.0003</v>
      </c>
      <c r="I1333" s="44">
        <f>H1333</f>
        <v>53169.0003</v>
      </c>
      <c r="J1333" s="60"/>
    </row>
    <row r="1334" customHeight="1" spans="2:10">
      <c r="B1334" s="42" t="s">
        <v>220</v>
      </c>
      <c r="C1334" s="42" t="s">
        <v>1763</v>
      </c>
      <c r="D1334" s="43" t="s">
        <v>1116</v>
      </c>
      <c r="E1334" s="43" t="s">
        <v>1764</v>
      </c>
      <c r="F1334" s="36">
        <v>200</v>
      </c>
      <c r="G1334" s="44">
        <v>7658.12</v>
      </c>
      <c r="H1334" s="44">
        <f t="shared" si="89"/>
        <v>8960.0004</v>
      </c>
      <c r="I1334" s="44">
        <f>SUM(H1334:H1335)</f>
        <v>64879.9983</v>
      </c>
      <c r="J1334" s="60"/>
    </row>
    <row r="1335" customHeight="1" spans="2:10">
      <c r="B1335" s="42" t="s">
        <v>220</v>
      </c>
      <c r="C1335" s="42" t="s">
        <v>1765</v>
      </c>
      <c r="D1335" s="43" t="s">
        <v>147</v>
      </c>
      <c r="E1335" s="43" t="s">
        <v>1766</v>
      </c>
      <c r="F1335" s="36">
        <v>1200</v>
      </c>
      <c r="G1335" s="44">
        <v>47794.87</v>
      </c>
      <c r="H1335" s="44">
        <f t="shared" si="89"/>
        <v>55919.9979</v>
      </c>
      <c r="J1335" s="60"/>
    </row>
    <row r="1336" customHeight="1" spans="2:10">
      <c r="B1336" s="42" t="s">
        <v>269</v>
      </c>
      <c r="C1336" s="42" t="s">
        <v>229</v>
      </c>
      <c r="D1336" s="43" t="s">
        <v>1741</v>
      </c>
      <c r="E1336" s="43" t="s">
        <v>1742</v>
      </c>
      <c r="F1336" s="36">
        <v>200</v>
      </c>
      <c r="G1336" s="44">
        <v>2393.16</v>
      </c>
      <c r="H1336" s="44">
        <f t="shared" si="89"/>
        <v>2799.9972</v>
      </c>
      <c r="I1336" s="44">
        <f>H1336</f>
        <v>2799.9972</v>
      </c>
      <c r="J1336" s="60"/>
    </row>
    <row r="1337" customHeight="1" spans="2:10">
      <c r="B1337" s="42" t="s">
        <v>281</v>
      </c>
      <c r="C1337" s="42" t="s">
        <v>201</v>
      </c>
      <c r="D1337" s="43" t="s">
        <v>202</v>
      </c>
      <c r="E1337" s="43" t="s">
        <v>203</v>
      </c>
      <c r="F1337" s="36">
        <v>120</v>
      </c>
      <c r="G1337" s="44">
        <v>4102.56</v>
      </c>
      <c r="H1337" s="44">
        <f t="shared" si="89"/>
        <v>4799.9952</v>
      </c>
      <c r="I1337" s="44">
        <f>SUM(H1337:H1339)</f>
        <v>11351.9952</v>
      </c>
      <c r="J1337" s="60"/>
    </row>
    <row r="1338" customHeight="1" spans="2:10">
      <c r="B1338" s="42" t="s">
        <v>281</v>
      </c>
      <c r="C1338" s="42" t="s">
        <v>201</v>
      </c>
      <c r="D1338" s="43" t="s">
        <v>212</v>
      </c>
      <c r="E1338" s="43" t="s">
        <v>203</v>
      </c>
      <c r="F1338" s="36">
        <v>120</v>
      </c>
      <c r="G1338" s="44">
        <v>2153.85</v>
      </c>
      <c r="H1338" s="44">
        <f t="shared" si="89"/>
        <v>2520.0045</v>
      </c>
      <c r="J1338" s="60"/>
    </row>
    <row r="1339" customHeight="1" spans="2:10">
      <c r="B1339" s="42" t="s">
        <v>281</v>
      </c>
      <c r="C1339" s="42" t="s">
        <v>274</v>
      </c>
      <c r="D1339" s="43" t="s">
        <v>293</v>
      </c>
      <c r="E1339" s="43" t="s">
        <v>1767</v>
      </c>
      <c r="F1339" s="36">
        <v>240</v>
      </c>
      <c r="G1339" s="44">
        <v>3446.15</v>
      </c>
      <c r="H1339" s="44">
        <f t="shared" si="89"/>
        <v>4031.9955</v>
      </c>
      <c r="J1339" s="60"/>
    </row>
    <row r="1340" customHeight="1" spans="2:10">
      <c r="B1340" s="42" t="s">
        <v>247</v>
      </c>
      <c r="C1340" s="42" t="s">
        <v>1744</v>
      </c>
      <c r="D1340" s="43" t="s">
        <v>1730</v>
      </c>
      <c r="E1340" s="43" t="s">
        <v>1721</v>
      </c>
      <c r="F1340" s="36">
        <v>144</v>
      </c>
      <c r="G1340" s="44">
        <v>6400</v>
      </c>
      <c r="H1340" s="44">
        <f t="shared" si="89"/>
        <v>7488</v>
      </c>
      <c r="I1340" s="44">
        <f>SUM(H1340:H1346)</f>
        <v>38525.99985</v>
      </c>
      <c r="J1340" s="60"/>
    </row>
    <row r="1341" customHeight="1" spans="2:10">
      <c r="B1341" s="42" t="s">
        <v>247</v>
      </c>
      <c r="C1341" s="42" t="s">
        <v>204</v>
      </c>
      <c r="D1341" s="43" t="s">
        <v>1768</v>
      </c>
      <c r="E1341" s="43" t="s">
        <v>1721</v>
      </c>
      <c r="F1341" s="36">
        <v>400</v>
      </c>
      <c r="G1341" s="44">
        <v>5811.97</v>
      </c>
      <c r="H1341" s="44">
        <f t="shared" si="89"/>
        <v>6800.0049</v>
      </c>
      <c r="J1341" s="60"/>
    </row>
    <row r="1342" customHeight="1" spans="2:10">
      <c r="B1342" s="42" t="s">
        <v>247</v>
      </c>
      <c r="C1342" s="42" t="s">
        <v>196</v>
      </c>
      <c r="D1342" s="43" t="s">
        <v>1769</v>
      </c>
      <c r="E1342" s="43" t="s">
        <v>198</v>
      </c>
      <c r="F1342" s="36">
        <v>48</v>
      </c>
      <c r="G1342" s="44">
        <v>3979.485</v>
      </c>
      <c r="H1342" s="44">
        <f t="shared" si="89"/>
        <v>4655.99745</v>
      </c>
      <c r="J1342" s="60"/>
    </row>
    <row r="1343" customHeight="1" spans="2:10">
      <c r="B1343" s="42" t="s">
        <v>247</v>
      </c>
      <c r="C1343" s="42" t="s">
        <v>194</v>
      </c>
      <c r="D1343" s="43" t="s">
        <v>1720</v>
      </c>
      <c r="E1343" s="43" t="s">
        <v>1721</v>
      </c>
      <c r="F1343" s="36">
        <v>200</v>
      </c>
      <c r="G1343" s="44">
        <v>2632.475</v>
      </c>
      <c r="H1343" s="44">
        <f t="shared" si="89"/>
        <v>3079.99575</v>
      </c>
      <c r="J1343" s="60"/>
    </row>
    <row r="1344" customHeight="1" spans="2:10">
      <c r="B1344" s="42" t="s">
        <v>247</v>
      </c>
      <c r="C1344" s="42" t="s">
        <v>285</v>
      </c>
      <c r="D1344" s="43" t="s">
        <v>286</v>
      </c>
      <c r="E1344" s="43" t="s">
        <v>1749</v>
      </c>
      <c r="F1344" s="36">
        <v>160</v>
      </c>
      <c r="G1344" s="44">
        <v>2707.69</v>
      </c>
      <c r="H1344" s="44">
        <f t="shared" si="89"/>
        <v>3167.9973</v>
      </c>
      <c r="J1344" s="60"/>
    </row>
    <row r="1345" customHeight="1" spans="2:10">
      <c r="B1345" s="42" t="s">
        <v>247</v>
      </c>
      <c r="C1345" s="42" t="s">
        <v>190</v>
      </c>
      <c r="D1345" s="43" t="s">
        <v>1397</v>
      </c>
      <c r="E1345" s="43" t="s">
        <v>1734</v>
      </c>
      <c r="F1345" s="36">
        <v>200</v>
      </c>
      <c r="G1345" s="44">
        <v>5811.965</v>
      </c>
      <c r="H1345" s="44">
        <f t="shared" si="89"/>
        <v>6799.99905</v>
      </c>
      <c r="J1345" s="60"/>
    </row>
    <row r="1346" customHeight="1" spans="2:10">
      <c r="B1346" s="42" t="s">
        <v>247</v>
      </c>
      <c r="C1346" s="42" t="s">
        <v>201</v>
      </c>
      <c r="D1346" s="43" t="s">
        <v>202</v>
      </c>
      <c r="E1346" s="43" t="s">
        <v>203</v>
      </c>
      <c r="F1346" s="36">
        <v>300</v>
      </c>
      <c r="G1346" s="44">
        <v>5584.62</v>
      </c>
      <c r="H1346" s="44">
        <f t="shared" si="89"/>
        <v>6534.0054</v>
      </c>
      <c r="J1346" s="60"/>
    </row>
    <row r="1347" customHeight="1" spans="2:10">
      <c r="B1347" s="42" t="s">
        <v>1770</v>
      </c>
      <c r="C1347" s="42" t="s">
        <v>248</v>
      </c>
      <c r="D1347" s="43" t="s">
        <v>212</v>
      </c>
      <c r="E1347" s="43" t="s">
        <v>1752</v>
      </c>
      <c r="F1347" s="36">
        <v>10</v>
      </c>
      <c r="G1347" s="44">
        <v>136.75</v>
      </c>
      <c r="H1347" s="44">
        <f t="shared" si="89"/>
        <v>159.9975</v>
      </c>
      <c r="I1347" s="44">
        <f>SUM(H1347:H1351)</f>
        <v>38077.00065</v>
      </c>
      <c r="J1347" s="60"/>
    </row>
    <row r="1348" customHeight="1" spans="2:10">
      <c r="B1348" s="42" t="s">
        <v>1770</v>
      </c>
      <c r="C1348" s="42" t="s">
        <v>204</v>
      </c>
      <c r="D1348" s="43" t="s">
        <v>1768</v>
      </c>
      <c r="E1348" s="43" t="s">
        <v>1721</v>
      </c>
      <c r="F1348" s="36">
        <v>10</v>
      </c>
      <c r="G1348" s="44">
        <v>132.475</v>
      </c>
      <c r="H1348" s="44">
        <f t="shared" si="89"/>
        <v>154.99575</v>
      </c>
      <c r="J1348" s="60"/>
    </row>
    <row r="1349" customHeight="1" spans="2:10">
      <c r="B1349" s="42" t="s">
        <v>1770</v>
      </c>
      <c r="C1349" s="42" t="s">
        <v>201</v>
      </c>
      <c r="D1349" s="43" t="s">
        <v>202</v>
      </c>
      <c r="E1349" s="43" t="s">
        <v>203</v>
      </c>
      <c r="F1349" s="36">
        <v>1166</v>
      </c>
      <c r="G1349" s="44">
        <v>31890.6</v>
      </c>
      <c r="H1349" s="44">
        <f t="shared" ref="H1349:H1380" si="90">G1349*1.17</f>
        <v>37312.002</v>
      </c>
      <c r="J1349" s="60"/>
    </row>
    <row r="1350" customHeight="1" spans="2:10">
      <c r="B1350" s="42" t="s">
        <v>1770</v>
      </c>
      <c r="C1350" s="42" t="s">
        <v>1729</v>
      </c>
      <c r="D1350" s="43" t="s">
        <v>1730</v>
      </c>
      <c r="E1350" s="43" t="s">
        <v>1721</v>
      </c>
      <c r="F1350" s="36">
        <v>10</v>
      </c>
      <c r="G1350" s="44">
        <v>179.49</v>
      </c>
      <c r="H1350" s="44">
        <f t="shared" si="90"/>
        <v>210.0033</v>
      </c>
      <c r="J1350" s="60"/>
    </row>
    <row r="1351" customHeight="1" spans="2:10">
      <c r="B1351" s="42" t="s">
        <v>1770</v>
      </c>
      <c r="C1351" s="42" t="s">
        <v>1771</v>
      </c>
      <c r="D1351" s="43" t="s">
        <v>1680</v>
      </c>
      <c r="E1351" s="43" t="s">
        <v>1721</v>
      </c>
      <c r="F1351" s="36">
        <v>20</v>
      </c>
      <c r="G1351" s="44">
        <v>205.13</v>
      </c>
      <c r="H1351" s="44">
        <f t="shared" si="90"/>
        <v>240.0021</v>
      </c>
      <c r="J1351" s="60"/>
    </row>
    <row r="1352" customHeight="1" spans="2:10">
      <c r="B1352" s="42" t="s">
        <v>1772</v>
      </c>
      <c r="C1352" s="42" t="s">
        <v>201</v>
      </c>
      <c r="D1352" s="43" t="s">
        <v>202</v>
      </c>
      <c r="E1352" s="43" t="s">
        <v>203</v>
      </c>
      <c r="F1352" s="36">
        <v>180</v>
      </c>
      <c r="G1352" s="44">
        <v>4907.69</v>
      </c>
      <c r="H1352" s="44">
        <f t="shared" si="90"/>
        <v>5741.9973</v>
      </c>
      <c r="I1352" s="44">
        <f>SUM(H1352:H1353)</f>
        <v>6126.9975</v>
      </c>
      <c r="J1352" s="60"/>
    </row>
    <row r="1353" customHeight="1" spans="2:10">
      <c r="B1353" s="42" t="s">
        <v>1772</v>
      </c>
      <c r="C1353" s="42" t="s">
        <v>248</v>
      </c>
      <c r="D1353" s="43" t="s">
        <v>212</v>
      </c>
      <c r="E1353" s="43" t="s">
        <v>1752</v>
      </c>
      <c r="F1353" s="36">
        <v>20</v>
      </c>
      <c r="G1353" s="44">
        <v>329.06</v>
      </c>
      <c r="H1353" s="44">
        <f t="shared" si="90"/>
        <v>385.0002</v>
      </c>
      <c r="J1353" s="60"/>
    </row>
    <row r="1354" customHeight="1" spans="2:10">
      <c r="B1354" s="42" t="s">
        <v>1773</v>
      </c>
      <c r="C1354" s="42" t="s">
        <v>201</v>
      </c>
      <c r="D1354" s="43" t="s">
        <v>202</v>
      </c>
      <c r="E1354" s="43" t="s">
        <v>203</v>
      </c>
      <c r="F1354" s="36">
        <v>169</v>
      </c>
      <c r="G1354" s="44">
        <v>5864.443</v>
      </c>
      <c r="H1354" s="44">
        <f t="shared" si="90"/>
        <v>6861.39831</v>
      </c>
      <c r="I1354" s="44">
        <f>H1354</f>
        <v>6861.39831</v>
      </c>
      <c r="J1354" s="60"/>
    </row>
    <row r="1355" customHeight="1" spans="2:10">
      <c r="B1355" s="42" t="s">
        <v>1773</v>
      </c>
      <c r="C1355" s="42" t="s">
        <v>274</v>
      </c>
      <c r="D1355" s="43" t="s">
        <v>293</v>
      </c>
      <c r="E1355" s="43" t="s">
        <v>1767</v>
      </c>
      <c r="F1355" s="36">
        <v>240</v>
      </c>
      <c r="G1355" s="44">
        <v>3958.97</v>
      </c>
      <c r="H1355" s="44">
        <f t="shared" si="90"/>
        <v>4631.9949</v>
      </c>
      <c r="I1355" s="44">
        <f>SUM(H1355:H1370)</f>
        <v>141439.19634</v>
      </c>
      <c r="J1355" s="60"/>
    </row>
    <row r="1356" customHeight="1" spans="2:10">
      <c r="B1356" s="42" t="s">
        <v>1773</v>
      </c>
      <c r="C1356" s="42" t="s">
        <v>233</v>
      </c>
      <c r="D1356" s="43" t="s">
        <v>293</v>
      </c>
      <c r="E1356" s="43" t="s">
        <v>1734</v>
      </c>
      <c r="F1356" s="36">
        <v>600</v>
      </c>
      <c r="G1356" s="44">
        <v>10589.74</v>
      </c>
      <c r="H1356" s="44">
        <f t="shared" ref="H1356:H1370" si="91">G1356*1.17</f>
        <v>12389.9958</v>
      </c>
      <c r="J1356" s="60"/>
    </row>
    <row r="1357" customHeight="1" spans="2:10">
      <c r="B1357" s="42" t="s">
        <v>1773</v>
      </c>
      <c r="C1357" s="42" t="s">
        <v>1727</v>
      </c>
      <c r="D1357" s="43" t="s">
        <v>212</v>
      </c>
      <c r="E1357" s="43" t="s">
        <v>1759</v>
      </c>
      <c r="F1357" s="36">
        <v>720</v>
      </c>
      <c r="G1357" s="44">
        <v>6892.31</v>
      </c>
      <c r="H1357" s="44">
        <f t="shared" si="91"/>
        <v>8064.0027</v>
      </c>
      <c r="J1357" s="60"/>
    </row>
    <row r="1358" customHeight="1" spans="2:10">
      <c r="B1358" s="42" t="s">
        <v>1773</v>
      </c>
      <c r="C1358" s="42" t="s">
        <v>194</v>
      </c>
      <c r="D1358" s="43" t="s">
        <v>1720</v>
      </c>
      <c r="E1358" s="43" t="s">
        <v>1721</v>
      </c>
      <c r="F1358" s="36">
        <v>400</v>
      </c>
      <c r="G1358" s="44">
        <v>7829.06</v>
      </c>
      <c r="H1358" s="44">
        <f t="shared" si="91"/>
        <v>9160.0002</v>
      </c>
      <c r="J1358" s="60"/>
    </row>
    <row r="1359" customHeight="1" spans="2:10">
      <c r="B1359" s="42" t="s">
        <v>1773</v>
      </c>
      <c r="C1359" s="42" t="s">
        <v>201</v>
      </c>
      <c r="D1359" s="43" t="s">
        <v>212</v>
      </c>
      <c r="E1359" s="43" t="s">
        <v>203</v>
      </c>
      <c r="F1359" s="36">
        <v>1200</v>
      </c>
      <c r="G1359" s="44">
        <v>21025.64</v>
      </c>
      <c r="H1359" s="44">
        <f t="shared" si="91"/>
        <v>24599.9988</v>
      </c>
      <c r="J1359" s="60"/>
    </row>
    <row r="1360" customHeight="1" spans="2:10">
      <c r="B1360" s="42" t="s">
        <v>1773</v>
      </c>
      <c r="C1360" s="42" t="s">
        <v>38</v>
      </c>
      <c r="D1360" s="43" t="s">
        <v>1774</v>
      </c>
      <c r="E1360" s="43" t="s">
        <v>1775</v>
      </c>
      <c r="F1360" s="36">
        <v>400</v>
      </c>
      <c r="G1360" s="44">
        <v>7350.43</v>
      </c>
      <c r="H1360" s="44">
        <f t="shared" si="91"/>
        <v>8600.0031</v>
      </c>
      <c r="J1360" s="60"/>
    </row>
    <row r="1361" customHeight="1" spans="2:10">
      <c r="B1361" s="42" t="s">
        <v>1773</v>
      </c>
      <c r="C1361" s="42" t="s">
        <v>266</v>
      </c>
      <c r="D1361" s="43" t="s">
        <v>267</v>
      </c>
      <c r="E1361" s="43" t="s">
        <v>1721</v>
      </c>
      <c r="F1361" s="36">
        <v>200</v>
      </c>
      <c r="G1361" s="44">
        <v>4307.69</v>
      </c>
      <c r="H1361" s="44">
        <f t="shared" si="91"/>
        <v>5039.9973</v>
      </c>
      <c r="J1361" s="60"/>
    </row>
    <row r="1362" customHeight="1" spans="2:10">
      <c r="B1362" s="42" t="s">
        <v>1773</v>
      </c>
      <c r="C1362" s="42" t="s">
        <v>1722</v>
      </c>
      <c r="D1362" s="43" t="s">
        <v>1401</v>
      </c>
      <c r="E1362" s="43" t="s">
        <v>1724</v>
      </c>
      <c r="F1362" s="36">
        <v>400</v>
      </c>
      <c r="G1362" s="44">
        <v>6222.22</v>
      </c>
      <c r="H1362" s="44">
        <f t="shared" si="91"/>
        <v>7279.9974</v>
      </c>
      <c r="J1362" s="60"/>
    </row>
    <row r="1363" customHeight="1" spans="2:10">
      <c r="B1363" s="42" t="s">
        <v>1773</v>
      </c>
      <c r="C1363" s="42" t="s">
        <v>1722</v>
      </c>
      <c r="D1363" s="43" t="s">
        <v>1776</v>
      </c>
      <c r="E1363" s="43" t="s">
        <v>1724</v>
      </c>
      <c r="F1363" s="36">
        <v>200</v>
      </c>
      <c r="G1363" s="44">
        <v>4615.38</v>
      </c>
      <c r="H1363" s="44">
        <f t="shared" si="91"/>
        <v>5399.9946</v>
      </c>
      <c r="J1363" s="60"/>
    </row>
    <row r="1364" customHeight="1" spans="2:10">
      <c r="B1364" s="42" t="s">
        <v>1773</v>
      </c>
      <c r="C1364" s="42" t="s">
        <v>38</v>
      </c>
      <c r="D1364" s="43" t="s">
        <v>1774</v>
      </c>
      <c r="E1364" s="43" t="s">
        <v>1775</v>
      </c>
      <c r="F1364" s="36">
        <v>800</v>
      </c>
      <c r="G1364" s="44">
        <v>15076.92</v>
      </c>
      <c r="H1364" s="44">
        <f t="shared" si="91"/>
        <v>17639.9964</v>
      </c>
      <c r="J1364" s="60"/>
    </row>
    <row r="1365" customHeight="1" spans="2:10">
      <c r="B1365" s="42" t="s">
        <v>1773</v>
      </c>
      <c r="C1365" s="42" t="s">
        <v>199</v>
      </c>
      <c r="D1365" s="43" t="s">
        <v>302</v>
      </c>
      <c r="E1365" s="43" t="s">
        <v>1721</v>
      </c>
      <c r="F1365" s="36">
        <v>200</v>
      </c>
      <c r="G1365" s="44">
        <v>3350.43</v>
      </c>
      <c r="H1365" s="44">
        <f t="shared" si="91"/>
        <v>3920.0031</v>
      </c>
      <c r="J1365" s="60"/>
    </row>
    <row r="1366" customHeight="1" spans="2:10">
      <c r="B1366" s="42" t="s">
        <v>1773</v>
      </c>
      <c r="C1366" s="42" t="s">
        <v>283</v>
      </c>
      <c r="D1366" s="43" t="s">
        <v>284</v>
      </c>
      <c r="E1366" s="43" t="s">
        <v>1721</v>
      </c>
      <c r="F1366" s="36">
        <v>400</v>
      </c>
      <c r="G1366" s="44">
        <v>4307.694</v>
      </c>
      <c r="H1366" s="44">
        <f t="shared" si="91"/>
        <v>5040.00198</v>
      </c>
      <c r="J1366" s="60"/>
    </row>
    <row r="1367" customHeight="1" spans="2:10">
      <c r="B1367" s="42" t="s">
        <v>1773</v>
      </c>
      <c r="C1367" s="42" t="s">
        <v>1771</v>
      </c>
      <c r="D1367" s="43" t="s">
        <v>1680</v>
      </c>
      <c r="E1367" s="43" t="s">
        <v>1721</v>
      </c>
      <c r="F1367" s="36">
        <v>200</v>
      </c>
      <c r="G1367" s="44">
        <v>2940.174</v>
      </c>
      <c r="H1367" s="44">
        <f t="shared" si="91"/>
        <v>3440.00358</v>
      </c>
      <c r="J1367" s="60"/>
    </row>
    <row r="1368" customHeight="1" spans="2:10">
      <c r="B1368" s="42" t="s">
        <v>1773</v>
      </c>
      <c r="C1368" s="42" t="s">
        <v>1777</v>
      </c>
      <c r="D1368" s="43" t="s">
        <v>716</v>
      </c>
      <c r="E1368" s="43" t="s">
        <v>1778</v>
      </c>
      <c r="F1368" s="36">
        <v>180</v>
      </c>
      <c r="G1368" s="44">
        <v>2800</v>
      </c>
      <c r="H1368" s="44">
        <f t="shared" si="91"/>
        <v>3276</v>
      </c>
      <c r="J1368" s="60"/>
    </row>
    <row r="1369" customHeight="1" spans="2:10">
      <c r="B1369" s="42" t="s">
        <v>1773</v>
      </c>
      <c r="C1369" s="42" t="s">
        <v>201</v>
      </c>
      <c r="D1369" s="43" t="s">
        <v>202</v>
      </c>
      <c r="E1369" s="43" t="s">
        <v>203</v>
      </c>
      <c r="F1369" s="36">
        <v>362</v>
      </c>
      <c r="G1369" s="44">
        <v>12561.71</v>
      </c>
      <c r="H1369" s="44">
        <f t="shared" si="91"/>
        <v>14697.2007</v>
      </c>
      <c r="J1369" s="60"/>
    </row>
    <row r="1370" customHeight="1" spans="2:10">
      <c r="B1370" s="42" t="s">
        <v>1773</v>
      </c>
      <c r="C1370" s="42" t="s">
        <v>236</v>
      </c>
      <c r="D1370" s="43" t="s">
        <v>293</v>
      </c>
      <c r="E1370" s="43" t="s">
        <v>1734</v>
      </c>
      <c r="F1370" s="36">
        <v>400</v>
      </c>
      <c r="G1370" s="44">
        <v>7059.834</v>
      </c>
      <c r="H1370" s="44">
        <f t="shared" si="91"/>
        <v>8260.00578</v>
      </c>
      <c r="J1370" s="60"/>
    </row>
    <row r="1371" customHeight="1" spans="2:11">
      <c r="B1371" s="42" t="s">
        <v>252</v>
      </c>
      <c r="C1371" s="42" t="s">
        <v>253</v>
      </c>
      <c r="D1371" s="43" t="s">
        <v>754</v>
      </c>
      <c r="E1371" s="43" t="s">
        <v>1779</v>
      </c>
      <c r="F1371" s="36">
        <v>360</v>
      </c>
      <c r="G1371" s="44">
        <v>3538.46</v>
      </c>
      <c r="H1371" s="44">
        <f t="shared" si="90"/>
        <v>4139.9982</v>
      </c>
      <c r="I1371" s="44">
        <f t="shared" ref="I1371:I1374" si="92">H1371</f>
        <v>4139.9982</v>
      </c>
      <c r="J1371" s="60"/>
      <c r="K1371" s="36">
        <v>1592692.67</v>
      </c>
    </row>
    <row r="1372" customHeight="1" spans="2:10">
      <c r="B1372" s="42" t="s">
        <v>1780</v>
      </c>
      <c r="C1372" s="42" t="s">
        <v>225</v>
      </c>
      <c r="D1372" s="43" t="s">
        <v>276</v>
      </c>
      <c r="E1372" s="43" t="s">
        <v>1738</v>
      </c>
      <c r="F1372" s="36">
        <v>3000</v>
      </c>
      <c r="G1372" s="44">
        <v>16666.67</v>
      </c>
      <c r="H1372" s="44">
        <f t="shared" si="90"/>
        <v>19500.0039</v>
      </c>
      <c r="I1372" s="44">
        <f t="shared" si="92"/>
        <v>19500.0039</v>
      </c>
      <c r="J1372" s="60"/>
    </row>
    <row r="1373" customHeight="1" spans="2:10">
      <c r="B1373" s="42" t="s">
        <v>1781</v>
      </c>
      <c r="C1373" s="42" t="s">
        <v>216</v>
      </c>
      <c r="D1373" s="43" t="s">
        <v>217</v>
      </c>
      <c r="E1373" s="43" t="s">
        <v>218</v>
      </c>
      <c r="F1373" s="36">
        <v>300</v>
      </c>
      <c r="G1373" s="44">
        <v>1538.46</v>
      </c>
      <c r="H1373" s="44">
        <f t="shared" si="90"/>
        <v>1799.9982</v>
      </c>
      <c r="I1373" s="44">
        <f t="shared" si="92"/>
        <v>1799.9982</v>
      </c>
      <c r="J1373" s="60"/>
    </row>
    <row r="1374" customHeight="1" spans="2:10">
      <c r="B1374" s="42" t="s">
        <v>1782</v>
      </c>
      <c r="C1374" s="42" t="s">
        <v>201</v>
      </c>
      <c r="D1374" s="43" t="s">
        <v>202</v>
      </c>
      <c r="E1374" s="43" t="s">
        <v>203</v>
      </c>
      <c r="F1374" s="36">
        <v>1200</v>
      </c>
      <c r="G1374" s="44">
        <v>41025.64</v>
      </c>
      <c r="H1374" s="44">
        <f t="shared" si="90"/>
        <v>47999.9988</v>
      </c>
      <c r="I1374" s="44">
        <f t="shared" si="92"/>
        <v>47999.9988</v>
      </c>
      <c r="J1374" s="60"/>
    </row>
    <row r="1375" customHeight="1" spans="2:10">
      <c r="B1375" s="42" t="s">
        <v>256</v>
      </c>
      <c r="C1375" s="42" t="s">
        <v>274</v>
      </c>
      <c r="D1375" s="43" t="s">
        <v>1783</v>
      </c>
      <c r="E1375" s="43" t="s">
        <v>1767</v>
      </c>
      <c r="F1375" s="36">
        <v>960</v>
      </c>
      <c r="G1375" s="44">
        <v>16164.1</v>
      </c>
      <c r="H1375" s="44">
        <f t="shared" si="90"/>
        <v>18911.997</v>
      </c>
      <c r="I1375" s="44">
        <f>SUM(H1375:H1376)</f>
        <v>20078.39808</v>
      </c>
      <c r="J1375" s="60"/>
    </row>
    <row r="1376" customHeight="1" spans="2:10">
      <c r="B1376" s="42" t="s">
        <v>256</v>
      </c>
      <c r="C1376" s="42" t="s">
        <v>248</v>
      </c>
      <c r="D1376" s="43" t="s">
        <v>212</v>
      </c>
      <c r="E1376" s="43" t="s">
        <v>1752</v>
      </c>
      <c r="F1376" s="36">
        <v>60</v>
      </c>
      <c r="G1376" s="44">
        <v>996.924</v>
      </c>
      <c r="H1376" s="44">
        <f t="shared" si="90"/>
        <v>1166.40108</v>
      </c>
      <c r="J1376" s="60"/>
    </row>
    <row r="1377" customHeight="1" spans="2:10">
      <c r="B1377" s="42" t="s">
        <v>256</v>
      </c>
      <c r="C1377" s="42" t="s">
        <v>1784</v>
      </c>
      <c r="D1377" s="43" t="s">
        <v>1785</v>
      </c>
      <c r="E1377" s="43" t="s">
        <v>23</v>
      </c>
      <c r="F1377" s="36">
        <v>140</v>
      </c>
      <c r="G1377" s="44">
        <v>3613.675</v>
      </c>
      <c r="H1377" s="44">
        <f t="shared" si="90"/>
        <v>4227.99975</v>
      </c>
      <c r="I1377" s="44">
        <f>SUM(H1377:H1378)</f>
        <v>5163.99975</v>
      </c>
      <c r="J1377" s="60"/>
    </row>
    <row r="1378" customHeight="1" spans="2:10">
      <c r="B1378" s="42" t="s">
        <v>256</v>
      </c>
      <c r="C1378" s="42" t="s">
        <v>194</v>
      </c>
      <c r="D1378" s="43" t="s">
        <v>1720</v>
      </c>
      <c r="E1378" s="43" t="s">
        <v>1721</v>
      </c>
      <c r="F1378" s="36">
        <v>40</v>
      </c>
      <c r="G1378" s="44">
        <v>800</v>
      </c>
      <c r="H1378" s="44">
        <f t="shared" si="90"/>
        <v>936</v>
      </c>
      <c r="J1378" s="60"/>
    </row>
    <row r="1379" customHeight="1" spans="2:10">
      <c r="B1379" s="42" t="s">
        <v>251</v>
      </c>
      <c r="C1379" s="42" t="s">
        <v>201</v>
      </c>
      <c r="D1379" s="43" t="s">
        <v>202</v>
      </c>
      <c r="E1379" s="43" t="s">
        <v>203</v>
      </c>
      <c r="F1379" s="36">
        <v>300</v>
      </c>
      <c r="G1379" s="44">
        <v>8974.36</v>
      </c>
      <c r="H1379" s="44">
        <f t="shared" si="90"/>
        <v>10500.0012</v>
      </c>
      <c r="I1379" s="44">
        <f t="shared" ref="I1379:I1383" si="93">H1379</f>
        <v>10500.0012</v>
      </c>
      <c r="J1379" s="60"/>
    </row>
    <row r="1380" customHeight="1" spans="2:10">
      <c r="B1380" s="42" t="s">
        <v>1786</v>
      </c>
      <c r="C1380" s="42" t="s">
        <v>201</v>
      </c>
      <c r="D1380" s="43" t="s">
        <v>202</v>
      </c>
      <c r="E1380" s="43" t="s">
        <v>203</v>
      </c>
      <c r="F1380" s="36">
        <v>480</v>
      </c>
      <c r="G1380" s="44">
        <f>11897.44-2035.73</f>
        <v>9861.71</v>
      </c>
      <c r="H1380" s="44">
        <f t="shared" si="90"/>
        <v>11538.2007</v>
      </c>
      <c r="I1380" s="44">
        <f t="shared" si="93"/>
        <v>11538.2007</v>
      </c>
      <c r="J1380" s="60"/>
    </row>
    <row r="1381" customHeight="1" spans="2:10">
      <c r="B1381" s="42" t="s">
        <v>243</v>
      </c>
      <c r="C1381" s="42" t="s">
        <v>216</v>
      </c>
      <c r="D1381" s="43" t="s">
        <v>217</v>
      </c>
      <c r="E1381" s="43" t="s">
        <v>218</v>
      </c>
      <c r="F1381" s="36">
        <v>1200</v>
      </c>
      <c r="G1381" s="44">
        <v>6153.845</v>
      </c>
      <c r="H1381" s="44">
        <f t="shared" ref="H1381:H1444" si="94">G1381*1.17</f>
        <v>7199.99865</v>
      </c>
      <c r="I1381" s="44">
        <f>SUM(H1381:H1382)</f>
        <v>26800.00245</v>
      </c>
      <c r="J1381" s="60"/>
    </row>
    <row r="1382" customHeight="1" spans="2:10">
      <c r="B1382" s="42" t="s">
        <v>243</v>
      </c>
      <c r="C1382" s="42" t="s">
        <v>244</v>
      </c>
      <c r="D1382" s="43" t="s">
        <v>586</v>
      </c>
      <c r="E1382" s="43" t="s">
        <v>1787</v>
      </c>
      <c r="F1382" s="36">
        <v>1400</v>
      </c>
      <c r="G1382" s="44">
        <v>16752.14</v>
      </c>
      <c r="H1382" s="44">
        <f t="shared" si="94"/>
        <v>19600.0038</v>
      </c>
      <c r="J1382" s="60"/>
    </row>
    <row r="1383" customHeight="1" spans="2:10">
      <c r="B1383" s="42" t="s">
        <v>1781</v>
      </c>
      <c r="C1383" s="42" t="s">
        <v>201</v>
      </c>
      <c r="D1383" s="43" t="s">
        <v>212</v>
      </c>
      <c r="E1383" s="43" t="s">
        <v>203</v>
      </c>
      <c r="F1383" s="36">
        <v>240</v>
      </c>
      <c r="G1383" s="44">
        <v>1805.13</v>
      </c>
      <c r="H1383" s="44">
        <f t="shared" si="94"/>
        <v>2112.0021</v>
      </c>
      <c r="I1383" s="44">
        <f t="shared" si="93"/>
        <v>2112.0021</v>
      </c>
      <c r="J1383" s="60"/>
    </row>
    <row r="1384" customHeight="1" spans="2:10">
      <c r="B1384" s="42" t="s">
        <v>1788</v>
      </c>
      <c r="C1384" s="42" t="s">
        <v>204</v>
      </c>
      <c r="D1384" s="43" t="s">
        <v>1768</v>
      </c>
      <c r="E1384" s="43" t="s">
        <v>1721</v>
      </c>
      <c r="F1384" s="36">
        <v>40</v>
      </c>
      <c r="G1384" s="44">
        <v>547.01</v>
      </c>
      <c r="H1384" s="44">
        <f t="shared" si="94"/>
        <v>640.0017</v>
      </c>
      <c r="I1384" s="44">
        <f>SUM(H1384:H1388)</f>
        <v>10116.00135</v>
      </c>
      <c r="J1384" s="60"/>
    </row>
    <row r="1385" customHeight="1" spans="2:10">
      <c r="B1385" s="42" t="s">
        <v>1788</v>
      </c>
      <c r="C1385" s="42" t="s">
        <v>1731</v>
      </c>
      <c r="D1385" s="43" t="s">
        <v>1732</v>
      </c>
      <c r="E1385" s="43" t="s">
        <v>1733</v>
      </c>
      <c r="F1385" s="36">
        <v>40</v>
      </c>
      <c r="G1385" s="44">
        <v>800</v>
      </c>
      <c r="H1385" s="44">
        <f t="shared" si="94"/>
        <v>936</v>
      </c>
      <c r="J1385" s="60"/>
    </row>
    <row r="1386" customHeight="1" spans="2:10">
      <c r="B1386" s="42" t="s">
        <v>1788</v>
      </c>
      <c r="C1386" s="42" t="s">
        <v>248</v>
      </c>
      <c r="D1386" s="43" t="s">
        <v>212</v>
      </c>
      <c r="E1386" s="43" t="s">
        <v>1752</v>
      </c>
      <c r="F1386" s="36">
        <v>40</v>
      </c>
      <c r="G1386" s="44">
        <v>598.285</v>
      </c>
      <c r="H1386" s="44">
        <f t="shared" si="94"/>
        <v>699.99345</v>
      </c>
      <c r="J1386" s="60"/>
    </row>
    <row r="1387" customHeight="1" spans="2:10">
      <c r="B1387" s="42" t="s">
        <v>1788</v>
      </c>
      <c r="C1387" s="42" t="s">
        <v>201</v>
      </c>
      <c r="D1387" s="43" t="s">
        <v>202</v>
      </c>
      <c r="E1387" s="43" t="s">
        <v>203</v>
      </c>
      <c r="F1387" s="36">
        <v>240</v>
      </c>
      <c r="G1387" s="44">
        <v>6153.85</v>
      </c>
      <c r="H1387" s="44">
        <f t="shared" si="94"/>
        <v>7200.0045</v>
      </c>
      <c r="J1387" s="60"/>
    </row>
    <row r="1388" customHeight="1" spans="2:10">
      <c r="B1388" s="42" t="s">
        <v>1788</v>
      </c>
      <c r="C1388" s="42" t="s">
        <v>266</v>
      </c>
      <c r="D1388" s="43" t="s">
        <v>272</v>
      </c>
      <c r="E1388" s="43" t="s">
        <v>1721</v>
      </c>
      <c r="F1388" s="36">
        <v>40</v>
      </c>
      <c r="G1388" s="44">
        <v>547.01</v>
      </c>
      <c r="H1388" s="44">
        <f t="shared" si="94"/>
        <v>640.0017</v>
      </c>
      <c r="J1388" s="60"/>
    </row>
    <row r="1389" customHeight="1" spans="2:10">
      <c r="B1389" s="42" t="s">
        <v>1789</v>
      </c>
      <c r="C1389" s="42" t="s">
        <v>229</v>
      </c>
      <c r="D1389" s="43" t="s">
        <v>1741</v>
      </c>
      <c r="E1389" s="43" t="s">
        <v>1742</v>
      </c>
      <c r="F1389" s="36">
        <v>1000</v>
      </c>
      <c r="G1389" s="44">
        <v>11965.81</v>
      </c>
      <c r="H1389" s="44">
        <f t="shared" si="94"/>
        <v>13999.9977</v>
      </c>
      <c r="I1389" s="44">
        <f>H1389</f>
        <v>13999.9977</v>
      </c>
      <c r="J1389" s="60"/>
    </row>
    <row r="1390" customHeight="1" spans="2:10">
      <c r="B1390" s="42" t="s">
        <v>1366</v>
      </c>
      <c r="C1390" s="42" t="s">
        <v>221</v>
      </c>
      <c r="D1390" s="43" t="s">
        <v>222</v>
      </c>
      <c r="E1390" s="43" t="s">
        <v>1651</v>
      </c>
      <c r="F1390" s="36">
        <v>2800</v>
      </c>
      <c r="G1390" s="44">
        <v>16273.5</v>
      </c>
      <c r="H1390" s="44">
        <f t="shared" si="94"/>
        <v>19039.995</v>
      </c>
      <c r="I1390" s="44">
        <f>H1390</f>
        <v>19039.995</v>
      </c>
      <c r="J1390" s="60"/>
    </row>
    <row r="1391" customHeight="1" spans="2:10">
      <c r="B1391" s="42" t="s">
        <v>1790</v>
      </c>
      <c r="C1391" s="42" t="s">
        <v>1744</v>
      </c>
      <c r="D1391" s="43" t="s">
        <v>1730</v>
      </c>
      <c r="E1391" s="43" t="s">
        <v>1721</v>
      </c>
      <c r="F1391" s="36">
        <v>960</v>
      </c>
      <c r="G1391" s="44">
        <v>25846.15</v>
      </c>
      <c r="H1391" s="44">
        <f t="shared" si="94"/>
        <v>30239.9955</v>
      </c>
      <c r="I1391" s="44">
        <f>SUM(H1391:H1394)</f>
        <v>73839.9987</v>
      </c>
      <c r="J1391" s="60"/>
    </row>
    <row r="1392" customHeight="1" spans="2:10">
      <c r="B1392" s="42" t="s">
        <v>1790</v>
      </c>
      <c r="C1392" s="42" t="s">
        <v>1791</v>
      </c>
      <c r="D1392" s="43" t="s">
        <v>1792</v>
      </c>
      <c r="E1392" s="43" t="s">
        <v>1793</v>
      </c>
      <c r="F1392" s="36">
        <v>1000</v>
      </c>
      <c r="G1392" s="44">
        <v>14529.91</v>
      </c>
      <c r="H1392" s="44">
        <f t="shared" si="94"/>
        <v>16999.9947</v>
      </c>
      <c r="J1392" s="60"/>
    </row>
    <row r="1393" customHeight="1" spans="2:10">
      <c r="B1393" s="42" t="s">
        <v>1790</v>
      </c>
      <c r="C1393" s="42" t="s">
        <v>266</v>
      </c>
      <c r="D1393" s="43" t="s">
        <v>272</v>
      </c>
      <c r="E1393" s="43" t="s">
        <v>1721</v>
      </c>
      <c r="F1393" s="36">
        <v>900</v>
      </c>
      <c r="G1393" s="44">
        <v>7692.31</v>
      </c>
      <c r="H1393" s="44">
        <f t="shared" si="94"/>
        <v>9000.0027</v>
      </c>
      <c r="J1393" s="60"/>
    </row>
    <row r="1394" customHeight="1" spans="2:10">
      <c r="B1394" s="42" t="s">
        <v>1790</v>
      </c>
      <c r="C1394" s="42" t="s">
        <v>190</v>
      </c>
      <c r="D1394" s="43" t="s">
        <v>1397</v>
      </c>
      <c r="E1394" s="43" t="s">
        <v>1734</v>
      </c>
      <c r="F1394" s="36">
        <v>800</v>
      </c>
      <c r="G1394" s="44">
        <v>15042.74</v>
      </c>
      <c r="H1394" s="44">
        <f t="shared" si="94"/>
        <v>17600.0058</v>
      </c>
      <c r="J1394" s="60"/>
    </row>
    <row r="1395" customHeight="1" spans="2:10">
      <c r="B1395" s="42" t="s">
        <v>1794</v>
      </c>
      <c r="C1395" s="42" t="s">
        <v>201</v>
      </c>
      <c r="D1395" s="43" t="s">
        <v>202</v>
      </c>
      <c r="E1395" s="43" t="s">
        <v>203</v>
      </c>
      <c r="F1395" s="36">
        <v>60</v>
      </c>
      <c r="G1395" s="44">
        <v>1794.874</v>
      </c>
      <c r="H1395" s="44">
        <f t="shared" si="94"/>
        <v>2100.00258</v>
      </c>
      <c r="I1395" s="44">
        <f>SUM(H1395:H1397)</f>
        <v>3451.99608</v>
      </c>
      <c r="J1395" s="60"/>
    </row>
    <row r="1396" customHeight="1" spans="2:10">
      <c r="B1396" s="42" t="s">
        <v>1794</v>
      </c>
      <c r="C1396" s="42" t="s">
        <v>283</v>
      </c>
      <c r="D1396" s="43" t="s">
        <v>284</v>
      </c>
      <c r="E1396" s="43" t="s">
        <v>1721</v>
      </c>
      <c r="F1396" s="36">
        <v>20</v>
      </c>
      <c r="G1396" s="44">
        <v>138.46</v>
      </c>
      <c r="H1396" s="44">
        <f t="shared" si="94"/>
        <v>161.9982</v>
      </c>
      <c r="J1396" s="60"/>
    </row>
    <row r="1397" customHeight="1" spans="2:10">
      <c r="B1397" s="42" t="s">
        <v>1794</v>
      </c>
      <c r="C1397" s="42" t="s">
        <v>266</v>
      </c>
      <c r="D1397" s="43" t="s">
        <v>272</v>
      </c>
      <c r="E1397" s="43" t="s">
        <v>1721</v>
      </c>
      <c r="F1397" s="36">
        <v>100</v>
      </c>
      <c r="G1397" s="44">
        <v>1017.09</v>
      </c>
      <c r="H1397" s="44">
        <f t="shared" si="94"/>
        <v>1189.9953</v>
      </c>
      <c r="J1397" s="60"/>
    </row>
    <row r="1398" customHeight="1" spans="2:10">
      <c r="B1398" s="42" t="s">
        <v>1795</v>
      </c>
      <c r="C1398" s="42" t="s">
        <v>266</v>
      </c>
      <c r="D1398" s="43" t="s">
        <v>272</v>
      </c>
      <c r="E1398" s="43" t="s">
        <v>1721</v>
      </c>
      <c r="F1398" s="36">
        <v>30</v>
      </c>
      <c r="G1398" s="44">
        <v>305.13</v>
      </c>
      <c r="H1398" s="44">
        <f t="shared" si="94"/>
        <v>357.0021</v>
      </c>
      <c r="I1398" s="44">
        <f>SUM(H1398:H1399)</f>
        <v>3507.0048</v>
      </c>
      <c r="J1398" s="60"/>
    </row>
    <row r="1399" customHeight="1" spans="2:10">
      <c r="B1399" s="42" t="s">
        <v>1795</v>
      </c>
      <c r="C1399" s="42" t="s">
        <v>201</v>
      </c>
      <c r="D1399" s="43" t="s">
        <v>202</v>
      </c>
      <c r="E1399" s="43" t="s">
        <v>203</v>
      </c>
      <c r="F1399" s="36">
        <v>90</v>
      </c>
      <c r="G1399" s="44">
        <v>2692.31</v>
      </c>
      <c r="H1399" s="44">
        <f t="shared" si="94"/>
        <v>3150.0027</v>
      </c>
      <c r="J1399" s="60"/>
    </row>
    <row r="1400" customHeight="1" spans="2:10">
      <c r="B1400" s="42" t="s">
        <v>1796</v>
      </c>
      <c r="C1400" s="42" t="s">
        <v>201</v>
      </c>
      <c r="D1400" s="43" t="s">
        <v>202</v>
      </c>
      <c r="E1400" s="43" t="s">
        <v>203</v>
      </c>
      <c r="F1400" s="36">
        <v>420</v>
      </c>
      <c r="G1400" s="44">
        <v>12923.08</v>
      </c>
      <c r="H1400" s="44">
        <f t="shared" si="94"/>
        <v>15120.0036</v>
      </c>
      <c r="I1400" s="44">
        <f>SUM(H1400:H1426)</f>
        <v>52991.998539948</v>
      </c>
      <c r="J1400" s="60"/>
    </row>
    <row r="1401" customHeight="1" spans="2:10">
      <c r="B1401" s="42" t="s">
        <v>1796</v>
      </c>
      <c r="C1401" s="42" t="s">
        <v>1731</v>
      </c>
      <c r="D1401" s="43" t="s">
        <v>1735</v>
      </c>
      <c r="E1401" s="43" t="s">
        <v>1733</v>
      </c>
      <c r="F1401" s="36">
        <v>60</v>
      </c>
      <c r="G1401" s="44">
        <v>2769.234</v>
      </c>
      <c r="H1401" s="44">
        <f t="shared" si="94"/>
        <v>3240.00378</v>
      </c>
      <c r="J1401" s="60"/>
    </row>
    <row r="1402" customHeight="1" spans="2:10">
      <c r="B1402" s="42" t="s">
        <v>1796</v>
      </c>
      <c r="C1402" s="42" t="s">
        <v>1797</v>
      </c>
      <c r="D1402" s="43" t="s">
        <v>590</v>
      </c>
      <c r="E1402" s="43" t="s">
        <v>1721</v>
      </c>
      <c r="F1402" s="36">
        <v>100</v>
      </c>
      <c r="G1402" s="44">
        <v>1273.5</v>
      </c>
      <c r="H1402" s="44">
        <f t="shared" si="94"/>
        <v>1489.995</v>
      </c>
      <c r="J1402" s="60"/>
    </row>
    <row r="1403" customHeight="1" spans="2:10">
      <c r="B1403" s="42" t="s">
        <v>1796</v>
      </c>
      <c r="C1403" s="42" t="s">
        <v>1727</v>
      </c>
      <c r="D1403" s="43" t="s">
        <v>212</v>
      </c>
      <c r="E1403" s="43" t="s">
        <v>1759</v>
      </c>
      <c r="F1403" s="36">
        <v>200</v>
      </c>
      <c r="G1403" s="44">
        <v>1367.52</v>
      </c>
      <c r="H1403" s="44">
        <f t="shared" si="94"/>
        <v>1599.9984</v>
      </c>
      <c r="J1403" s="60"/>
    </row>
    <row r="1404" customHeight="1" spans="2:10">
      <c r="B1404" s="42" t="s">
        <v>1796</v>
      </c>
      <c r="C1404" s="42" t="s">
        <v>199</v>
      </c>
      <c r="D1404" s="43" t="s">
        <v>302</v>
      </c>
      <c r="E1404" s="43" t="s">
        <v>1721</v>
      </c>
      <c r="F1404" s="36">
        <v>190</v>
      </c>
      <c r="G1404" s="44">
        <v>2273.5</v>
      </c>
      <c r="H1404" s="44">
        <f t="shared" si="94"/>
        <v>2659.995</v>
      </c>
      <c r="J1404" s="60"/>
    </row>
    <row r="1405" customHeight="1" spans="2:10">
      <c r="B1405" s="42" t="s">
        <v>1796</v>
      </c>
      <c r="C1405" s="42" t="s">
        <v>194</v>
      </c>
      <c r="D1405" s="43" t="s">
        <v>1720</v>
      </c>
      <c r="E1405" s="43" t="s">
        <v>1721</v>
      </c>
      <c r="F1405" s="36">
        <v>140</v>
      </c>
      <c r="G1405" s="44">
        <v>1675.21</v>
      </c>
      <c r="H1405" s="44">
        <f t="shared" si="94"/>
        <v>1959.9957</v>
      </c>
      <c r="J1405" s="60"/>
    </row>
    <row r="1406" customHeight="1" spans="2:10">
      <c r="B1406" s="42" t="s">
        <v>1796</v>
      </c>
      <c r="C1406" s="42" t="s">
        <v>194</v>
      </c>
      <c r="D1406" s="43" t="s">
        <v>1720</v>
      </c>
      <c r="E1406" s="43" t="s">
        <v>1721</v>
      </c>
      <c r="F1406" s="36">
        <v>20</v>
      </c>
      <c r="G1406" s="44">
        <v>273.5</v>
      </c>
      <c r="H1406" s="44">
        <f t="shared" si="94"/>
        <v>319.995</v>
      </c>
      <c r="J1406" s="60"/>
    </row>
    <row r="1407" customHeight="1" spans="2:10">
      <c r="B1407" s="42" t="s">
        <v>1796</v>
      </c>
      <c r="C1407" s="42" t="s">
        <v>1798</v>
      </c>
      <c r="D1407" s="43" t="s">
        <v>354</v>
      </c>
      <c r="E1407" s="43" t="s">
        <v>1721</v>
      </c>
      <c r="F1407" s="36">
        <v>20</v>
      </c>
      <c r="G1407" s="44">
        <v>153.85</v>
      </c>
      <c r="H1407" s="44">
        <f t="shared" si="94"/>
        <v>180.0045</v>
      </c>
      <c r="J1407" s="60"/>
    </row>
    <row r="1408" customHeight="1" spans="2:10">
      <c r="B1408" s="42" t="s">
        <v>1796</v>
      </c>
      <c r="C1408" s="42" t="s">
        <v>1744</v>
      </c>
      <c r="D1408" s="43" t="s">
        <v>1730</v>
      </c>
      <c r="E1408" s="43" t="s">
        <v>1721</v>
      </c>
      <c r="F1408" s="36">
        <v>96</v>
      </c>
      <c r="G1408" s="44">
        <v>3610.26</v>
      </c>
      <c r="H1408" s="44">
        <f t="shared" si="94"/>
        <v>4224.0042</v>
      </c>
      <c r="J1408" s="60"/>
    </row>
    <row r="1409" customHeight="1" spans="2:10">
      <c r="B1409" s="42" t="s">
        <v>1796</v>
      </c>
      <c r="C1409" s="42" t="s">
        <v>1744</v>
      </c>
      <c r="D1409" s="43" t="s">
        <v>1799</v>
      </c>
      <c r="E1409" s="43" t="s">
        <v>1721</v>
      </c>
      <c r="F1409" s="36">
        <v>2</v>
      </c>
      <c r="G1409" s="44">
        <v>300.85</v>
      </c>
      <c r="H1409" s="44">
        <f t="shared" si="94"/>
        <v>351.9945</v>
      </c>
      <c r="J1409" s="60"/>
    </row>
    <row r="1410" customHeight="1" spans="2:10">
      <c r="B1410" s="42" t="s">
        <v>1796</v>
      </c>
      <c r="C1410" s="42" t="s">
        <v>1757</v>
      </c>
      <c r="D1410" s="43" t="s">
        <v>644</v>
      </c>
      <c r="E1410" s="43" t="s">
        <v>1721</v>
      </c>
      <c r="F1410" s="36">
        <v>120</v>
      </c>
      <c r="G1410" s="44">
        <v>969.23</v>
      </c>
      <c r="H1410" s="44">
        <f t="shared" si="94"/>
        <v>1133.9991</v>
      </c>
      <c r="J1410" s="60"/>
    </row>
    <row r="1411" customHeight="1" spans="2:10">
      <c r="B1411" s="42" t="s">
        <v>1796</v>
      </c>
      <c r="C1411" s="42" t="s">
        <v>1722</v>
      </c>
      <c r="D1411" s="43" t="s">
        <v>825</v>
      </c>
      <c r="E1411" s="43" t="s">
        <v>1724</v>
      </c>
      <c r="F1411" s="36">
        <v>90</v>
      </c>
      <c r="G1411" s="44">
        <v>1076.924</v>
      </c>
      <c r="H1411" s="44">
        <f t="shared" si="94"/>
        <v>1260.00108</v>
      </c>
      <c r="J1411" s="60"/>
    </row>
    <row r="1412" customHeight="1" spans="2:10">
      <c r="B1412" s="42" t="s">
        <v>1796</v>
      </c>
      <c r="C1412" s="42" t="s">
        <v>261</v>
      </c>
      <c r="D1412" s="43" t="s">
        <v>262</v>
      </c>
      <c r="E1412" s="43" t="s">
        <v>1721</v>
      </c>
      <c r="F1412" s="36">
        <v>40</v>
      </c>
      <c r="G1412" s="44">
        <v>444.4444444</v>
      </c>
      <c r="H1412" s="44">
        <f t="shared" si="94"/>
        <v>519.999999948</v>
      </c>
      <c r="J1412" s="60"/>
    </row>
    <row r="1413" customHeight="1" spans="2:10">
      <c r="B1413" s="42" t="s">
        <v>1796</v>
      </c>
      <c r="C1413" s="42" t="s">
        <v>1800</v>
      </c>
      <c r="D1413" s="43" t="s">
        <v>1801</v>
      </c>
      <c r="E1413" s="43" t="s">
        <v>1721</v>
      </c>
      <c r="F1413" s="36">
        <v>60</v>
      </c>
      <c r="G1413" s="44">
        <v>666.674</v>
      </c>
      <c r="H1413" s="44">
        <f t="shared" si="94"/>
        <v>780.00858</v>
      </c>
      <c r="J1413" s="60"/>
    </row>
    <row r="1414" customHeight="1" spans="2:10">
      <c r="B1414" s="42" t="s">
        <v>1796</v>
      </c>
      <c r="C1414" s="42" t="s">
        <v>761</v>
      </c>
      <c r="D1414" s="43" t="s">
        <v>795</v>
      </c>
      <c r="E1414" s="43" t="s">
        <v>1734</v>
      </c>
      <c r="F1414" s="36">
        <v>60</v>
      </c>
      <c r="G1414" s="44">
        <v>1487.18</v>
      </c>
      <c r="H1414" s="44">
        <f t="shared" si="94"/>
        <v>1740.0006</v>
      </c>
      <c r="J1414" s="60"/>
    </row>
    <row r="1415" customHeight="1" spans="2:10">
      <c r="B1415" s="42" t="s">
        <v>1796</v>
      </c>
      <c r="C1415" s="42" t="s">
        <v>1791</v>
      </c>
      <c r="D1415" s="43" t="s">
        <v>1792</v>
      </c>
      <c r="E1415" s="43" t="s">
        <v>1793</v>
      </c>
      <c r="F1415" s="36">
        <v>100</v>
      </c>
      <c r="G1415" s="44">
        <v>1965.81</v>
      </c>
      <c r="H1415" s="44">
        <f t="shared" si="94"/>
        <v>2299.9977</v>
      </c>
      <c r="J1415" s="60"/>
    </row>
    <row r="1416" customHeight="1" spans="2:10">
      <c r="B1416" s="42" t="s">
        <v>1796</v>
      </c>
      <c r="C1416" s="42" t="s">
        <v>1729</v>
      </c>
      <c r="D1416" s="43" t="s">
        <v>1730</v>
      </c>
      <c r="E1416" s="43" t="s">
        <v>1721</v>
      </c>
      <c r="F1416" s="36">
        <v>10</v>
      </c>
      <c r="G1416" s="44">
        <v>196.58</v>
      </c>
      <c r="H1416" s="44">
        <f t="shared" si="94"/>
        <v>229.9986</v>
      </c>
      <c r="J1416" s="60"/>
    </row>
    <row r="1417" customHeight="1" spans="2:10">
      <c r="B1417" s="42" t="s">
        <v>1796</v>
      </c>
      <c r="C1417" s="42" t="s">
        <v>283</v>
      </c>
      <c r="D1417" s="43" t="s">
        <v>284</v>
      </c>
      <c r="E1417" s="43" t="s">
        <v>1721</v>
      </c>
      <c r="F1417" s="36">
        <v>470</v>
      </c>
      <c r="G1417" s="44">
        <v>3615.38</v>
      </c>
      <c r="H1417" s="44">
        <f t="shared" si="94"/>
        <v>4229.9946</v>
      </c>
      <c r="J1417" s="60"/>
    </row>
    <row r="1418" customHeight="1" spans="2:10">
      <c r="B1418" s="42" t="s">
        <v>1796</v>
      </c>
      <c r="C1418" s="42" t="s">
        <v>1802</v>
      </c>
      <c r="D1418" s="43" t="s">
        <v>1803</v>
      </c>
      <c r="E1418" s="43" t="s">
        <v>1749</v>
      </c>
      <c r="F1418" s="36">
        <v>190</v>
      </c>
      <c r="G1418" s="44">
        <v>1753.85</v>
      </c>
      <c r="H1418" s="44">
        <f t="shared" si="94"/>
        <v>2052.0045</v>
      </c>
      <c r="J1418" s="60"/>
    </row>
    <row r="1419" customHeight="1" spans="2:10">
      <c r="B1419" s="42" t="s">
        <v>1796</v>
      </c>
      <c r="C1419" s="42" t="s">
        <v>266</v>
      </c>
      <c r="D1419" s="43" t="s">
        <v>272</v>
      </c>
      <c r="E1419" s="43" t="s">
        <v>1721</v>
      </c>
      <c r="F1419" s="36">
        <v>100</v>
      </c>
      <c r="G1419" s="44">
        <v>1367.52</v>
      </c>
      <c r="H1419" s="44">
        <f t="shared" si="94"/>
        <v>1599.9984</v>
      </c>
      <c r="J1419" s="60"/>
    </row>
    <row r="1420" customHeight="1" spans="2:10">
      <c r="B1420" s="42" t="s">
        <v>1796</v>
      </c>
      <c r="C1420" s="42" t="s">
        <v>248</v>
      </c>
      <c r="D1420" s="43" t="s">
        <v>212</v>
      </c>
      <c r="E1420" s="43" t="s">
        <v>1752</v>
      </c>
      <c r="F1420" s="36">
        <v>60</v>
      </c>
      <c r="G1420" s="44">
        <v>897.44</v>
      </c>
      <c r="H1420" s="44">
        <f t="shared" si="94"/>
        <v>1050.0048</v>
      </c>
      <c r="J1420" s="60"/>
    </row>
    <row r="1421" customHeight="1" spans="2:10">
      <c r="B1421" s="42" t="s">
        <v>1796</v>
      </c>
      <c r="C1421" s="42" t="s">
        <v>278</v>
      </c>
      <c r="D1421" s="43" t="s">
        <v>1804</v>
      </c>
      <c r="E1421" s="43" t="s">
        <v>203</v>
      </c>
      <c r="F1421" s="36">
        <v>120</v>
      </c>
      <c r="G1421" s="44">
        <v>743.59</v>
      </c>
      <c r="H1421" s="44">
        <f t="shared" si="94"/>
        <v>870.0003</v>
      </c>
      <c r="J1421" s="60"/>
    </row>
    <row r="1422" customHeight="1" spans="2:10">
      <c r="B1422" s="42" t="s">
        <v>1796</v>
      </c>
      <c r="C1422" s="42" t="s">
        <v>204</v>
      </c>
      <c r="D1422" s="43" t="s">
        <v>1768</v>
      </c>
      <c r="E1422" s="43" t="s">
        <v>1721</v>
      </c>
      <c r="F1422" s="36">
        <v>120</v>
      </c>
      <c r="G1422" s="44">
        <v>1641.03</v>
      </c>
      <c r="H1422" s="44">
        <f t="shared" si="94"/>
        <v>1920.0051</v>
      </c>
      <c r="J1422" s="60"/>
    </row>
    <row r="1423" customHeight="1" spans="2:10">
      <c r="B1423" s="42" t="s">
        <v>1796</v>
      </c>
      <c r="C1423" s="42" t="s">
        <v>190</v>
      </c>
      <c r="D1423" s="43" t="s">
        <v>331</v>
      </c>
      <c r="E1423" s="43" t="s">
        <v>1734</v>
      </c>
      <c r="F1423" s="36">
        <v>30</v>
      </c>
      <c r="G1423" s="44">
        <v>892.31</v>
      </c>
      <c r="H1423" s="44">
        <f t="shared" si="94"/>
        <v>1044.0027</v>
      </c>
      <c r="J1423" s="60"/>
    </row>
    <row r="1424" customHeight="1" spans="2:10">
      <c r="B1424" s="42" t="s">
        <v>1796</v>
      </c>
      <c r="C1424" s="42" t="s">
        <v>1728</v>
      </c>
      <c r="D1424" s="43" t="s">
        <v>302</v>
      </c>
      <c r="E1424" s="43" t="s">
        <v>1721</v>
      </c>
      <c r="F1424" s="36">
        <v>10</v>
      </c>
      <c r="G1424" s="44">
        <v>136.75</v>
      </c>
      <c r="H1424" s="44">
        <f t="shared" si="94"/>
        <v>159.9975</v>
      </c>
      <c r="J1424" s="60"/>
    </row>
    <row r="1425" customHeight="1" spans="2:10">
      <c r="B1425" s="42" t="s">
        <v>1796</v>
      </c>
      <c r="C1425" s="42" t="s">
        <v>1805</v>
      </c>
      <c r="D1425" s="43" t="s">
        <v>1806</v>
      </c>
      <c r="E1425" s="43" t="s">
        <v>1721</v>
      </c>
      <c r="F1425" s="36">
        <v>40</v>
      </c>
      <c r="G1425" s="44">
        <v>423.93</v>
      </c>
      <c r="H1425" s="44">
        <f t="shared" si="94"/>
        <v>495.9981</v>
      </c>
      <c r="J1425" s="60"/>
    </row>
    <row r="1426" customHeight="1" spans="2:10">
      <c r="B1426" s="42" t="s">
        <v>1796</v>
      </c>
      <c r="C1426" s="42" t="s">
        <v>1726</v>
      </c>
      <c r="D1426" s="43" t="s">
        <v>809</v>
      </c>
      <c r="E1426" s="36" t="s">
        <v>1721</v>
      </c>
      <c r="F1426" s="36">
        <v>20</v>
      </c>
      <c r="G1426" s="44">
        <v>393.16</v>
      </c>
      <c r="H1426" s="44">
        <f t="shared" si="94"/>
        <v>459.9972</v>
      </c>
      <c r="J1426" s="60"/>
    </row>
    <row r="1427" customHeight="1" spans="2:10">
      <c r="B1427" s="42" t="s">
        <v>1807</v>
      </c>
      <c r="C1427" s="42" t="s">
        <v>236</v>
      </c>
      <c r="D1427" s="43" t="s">
        <v>293</v>
      </c>
      <c r="E1427" s="43" t="s">
        <v>1734</v>
      </c>
      <c r="F1427" s="36">
        <v>20</v>
      </c>
      <c r="G1427" s="44">
        <v>252.14</v>
      </c>
      <c r="H1427" s="44">
        <f t="shared" si="94"/>
        <v>295.0038</v>
      </c>
      <c r="I1427" s="44">
        <f>SUM(H1427:H1435)</f>
        <v>5651.00055</v>
      </c>
      <c r="J1427" s="60"/>
    </row>
    <row r="1428" customHeight="1" spans="2:10">
      <c r="B1428" s="42" t="s">
        <v>1807</v>
      </c>
      <c r="C1428" s="42" t="s">
        <v>233</v>
      </c>
      <c r="D1428" s="43" t="s">
        <v>293</v>
      </c>
      <c r="E1428" s="43" t="s">
        <v>1734</v>
      </c>
      <c r="F1428" s="36">
        <v>20</v>
      </c>
      <c r="G1428" s="44">
        <v>252.14</v>
      </c>
      <c r="H1428" s="44">
        <f t="shared" si="94"/>
        <v>295.0038</v>
      </c>
      <c r="J1428" s="60"/>
    </row>
    <row r="1429" customHeight="1" spans="2:10">
      <c r="B1429" s="42" t="s">
        <v>1807</v>
      </c>
      <c r="C1429" s="42" t="s">
        <v>266</v>
      </c>
      <c r="D1429" s="43" t="s">
        <v>272</v>
      </c>
      <c r="E1429" s="43" t="s">
        <v>1721</v>
      </c>
      <c r="F1429" s="36">
        <v>40</v>
      </c>
      <c r="G1429" s="44">
        <v>492.31</v>
      </c>
      <c r="H1429" s="44">
        <f t="shared" si="94"/>
        <v>576.0027</v>
      </c>
      <c r="J1429" s="60"/>
    </row>
    <row r="1430" customHeight="1" spans="2:10">
      <c r="B1430" s="42" t="s">
        <v>1807</v>
      </c>
      <c r="C1430" s="42" t="s">
        <v>761</v>
      </c>
      <c r="D1430" s="43" t="s">
        <v>795</v>
      </c>
      <c r="E1430" s="43" t="s">
        <v>1734</v>
      </c>
      <c r="F1430" s="36">
        <v>30</v>
      </c>
      <c r="G1430" s="44">
        <v>743.59</v>
      </c>
      <c r="H1430" s="44">
        <f t="shared" si="94"/>
        <v>870.0003</v>
      </c>
      <c r="J1430" s="60"/>
    </row>
    <row r="1431" customHeight="1" spans="2:10">
      <c r="B1431" s="42" t="s">
        <v>1807</v>
      </c>
      <c r="C1431" s="42" t="s">
        <v>248</v>
      </c>
      <c r="D1431" s="43" t="s">
        <v>212</v>
      </c>
      <c r="E1431" s="43" t="s">
        <v>1752</v>
      </c>
      <c r="F1431" s="36">
        <v>30</v>
      </c>
      <c r="G1431" s="44">
        <v>448.72</v>
      </c>
      <c r="H1431" s="44">
        <f t="shared" si="94"/>
        <v>525.0024</v>
      </c>
      <c r="J1431" s="60"/>
    </row>
    <row r="1432" customHeight="1" spans="2:10">
      <c r="B1432" s="42" t="s">
        <v>1807</v>
      </c>
      <c r="C1432" s="42" t="s">
        <v>1744</v>
      </c>
      <c r="D1432" s="43" t="s">
        <v>1730</v>
      </c>
      <c r="E1432" s="43" t="s">
        <v>1721</v>
      </c>
      <c r="F1432" s="36">
        <v>6</v>
      </c>
      <c r="G1432" s="44">
        <v>225.64</v>
      </c>
      <c r="H1432" s="44">
        <f t="shared" si="94"/>
        <v>263.9988</v>
      </c>
      <c r="J1432" s="60"/>
    </row>
    <row r="1433" customHeight="1" spans="2:10">
      <c r="B1433" s="42" t="s">
        <v>1807</v>
      </c>
      <c r="C1433" s="42" t="s">
        <v>201</v>
      </c>
      <c r="D1433" s="43" t="s">
        <v>202</v>
      </c>
      <c r="E1433" s="43" t="s">
        <v>203</v>
      </c>
      <c r="F1433" s="36">
        <v>60</v>
      </c>
      <c r="G1433" s="44">
        <v>1794.865</v>
      </c>
      <c r="H1433" s="44">
        <f t="shared" si="94"/>
        <v>2099.99205</v>
      </c>
      <c r="J1433" s="60"/>
    </row>
    <row r="1434" customHeight="1" spans="2:10">
      <c r="B1434" s="42" t="s">
        <v>1807</v>
      </c>
      <c r="C1434" s="42" t="s">
        <v>1802</v>
      </c>
      <c r="D1434" s="43" t="s">
        <v>1803</v>
      </c>
      <c r="E1434" s="43" t="s">
        <v>1749</v>
      </c>
      <c r="F1434" s="36">
        <v>60</v>
      </c>
      <c r="G1434" s="44">
        <v>415.38</v>
      </c>
      <c r="H1434" s="44">
        <f t="shared" si="94"/>
        <v>485.9946</v>
      </c>
      <c r="J1434" s="60"/>
    </row>
    <row r="1435" customHeight="1" spans="2:10">
      <c r="B1435" s="42" t="s">
        <v>1807</v>
      </c>
      <c r="C1435" s="42" t="s">
        <v>1727</v>
      </c>
      <c r="D1435" s="43" t="s">
        <v>212</v>
      </c>
      <c r="E1435" s="43" t="s">
        <v>1759</v>
      </c>
      <c r="F1435" s="36">
        <v>30</v>
      </c>
      <c r="G1435" s="44">
        <v>205.13</v>
      </c>
      <c r="H1435" s="44">
        <f t="shared" si="94"/>
        <v>240.0021</v>
      </c>
      <c r="J1435" s="60"/>
    </row>
    <row r="1436" customHeight="1" spans="2:10">
      <c r="B1436" s="42" t="s">
        <v>1808</v>
      </c>
      <c r="C1436" s="42" t="s">
        <v>1744</v>
      </c>
      <c r="D1436" s="43" t="s">
        <v>1730</v>
      </c>
      <c r="E1436" s="43" t="s">
        <v>1721</v>
      </c>
      <c r="F1436" s="36">
        <v>96</v>
      </c>
      <c r="G1436" s="44">
        <v>2379.49</v>
      </c>
      <c r="H1436" s="44">
        <f t="shared" si="94"/>
        <v>2784.0033</v>
      </c>
      <c r="I1436" s="44">
        <f>SUM(H1436:H1437)</f>
        <v>2809.6497</v>
      </c>
      <c r="J1436" s="60"/>
    </row>
    <row r="1437" customHeight="1" spans="2:10">
      <c r="B1437" s="42" t="s">
        <v>1808</v>
      </c>
      <c r="C1437" s="42" t="s">
        <v>1760</v>
      </c>
      <c r="D1437" s="43" t="s">
        <v>716</v>
      </c>
      <c r="E1437" s="43" t="s">
        <v>1721</v>
      </c>
      <c r="F1437" s="36">
        <v>3</v>
      </c>
      <c r="G1437" s="44">
        <v>21.92</v>
      </c>
      <c r="H1437" s="44">
        <f t="shared" si="94"/>
        <v>25.6464</v>
      </c>
      <c r="J1437" s="60"/>
    </row>
    <row r="1438" customHeight="1" spans="2:10">
      <c r="B1438" s="42" t="s">
        <v>1809</v>
      </c>
      <c r="C1438" s="42" t="s">
        <v>274</v>
      </c>
      <c r="D1438" s="43" t="s">
        <v>293</v>
      </c>
      <c r="E1438" s="43" t="s">
        <v>1767</v>
      </c>
      <c r="F1438" s="36">
        <v>480</v>
      </c>
      <c r="G1438" s="44">
        <v>2666.67</v>
      </c>
      <c r="H1438" s="44">
        <f t="shared" si="94"/>
        <v>3120.0039</v>
      </c>
      <c r="I1438" s="44">
        <f t="shared" ref="I1438:I1441" si="95">H1438</f>
        <v>3120.0039</v>
      </c>
      <c r="J1438" s="60"/>
    </row>
    <row r="1439" customHeight="1" spans="2:10">
      <c r="B1439" s="42" t="s">
        <v>1810</v>
      </c>
      <c r="C1439" s="42" t="s">
        <v>229</v>
      </c>
      <c r="D1439" s="43" t="s">
        <v>1741</v>
      </c>
      <c r="E1439" s="43" t="s">
        <v>1742</v>
      </c>
      <c r="F1439" s="36">
        <v>1000</v>
      </c>
      <c r="G1439" s="44">
        <v>11965.81</v>
      </c>
      <c r="H1439" s="44">
        <f t="shared" si="94"/>
        <v>13999.9977</v>
      </c>
      <c r="I1439" s="44">
        <f t="shared" si="95"/>
        <v>13999.9977</v>
      </c>
      <c r="J1439" s="60"/>
    </row>
    <row r="1440" customHeight="1" spans="2:10">
      <c r="B1440" s="42" t="s">
        <v>1811</v>
      </c>
      <c r="C1440" s="42" t="s">
        <v>579</v>
      </c>
      <c r="D1440" s="43" t="s">
        <v>309</v>
      </c>
      <c r="E1440" s="43" t="s">
        <v>1812</v>
      </c>
      <c r="F1440" s="36">
        <v>200</v>
      </c>
      <c r="G1440" s="44">
        <v>6170.94</v>
      </c>
      <c r="H1440" s="44">
        <f t="shared" si="94"/>
        <v>7219.9998</v>
      </c>
      <c r="I1440" s="44">
        <f t="shared" si="95"/>
        <v>7219.9998</v>
      </c>
      <c r="J1440" s="60"/>
    </row>
    <row r="1441" customHeight="1" spans="2:10">
      <c r="B1441" s="42" t="s">
        <v>1813</v>
      </c>
      <c r="C1441" s="42" t="s">
        <v>201</v>
      </c>
      <c r="D1441" s="43" t="s">
        <v>202</v>
      </c>
      <c r="E1441" s="43" t="s">
        <v>203</v>
      </c>
      <c r="F1441" s="36">
        <v>300</v>
      </c>
      <c r="G1441" s="44">
        <v>10256.41</v>
      </c>
      <c r="H1441" s="44">
        <f t="shared" si="94"/>
        <v>11999.9997</v>
      </c>
      <c r="I1441" s="44">
        <f t="shared" si="95"/>
        <v>11999.9997</v>
      </c>
      <c r="J1441" s="60"/>
    </row>
    <row r="1442" customHeight="1" spans="2:10">
      <c r="B1442" s="42" t="s">
        <v>1814</v>
      </c>
      <c r="C1442" s="42" t="s">
        <v>266</v>
      </c>
      <c r="D1442" s="43" t="s">
        <v>272</v>
      </c>
      <c r="E1442" s="43" t="s">
        <v>1721</v>
      </c>
      <c r="F1442" s="36">
        <v>200</v>
      </c>
      <c r="G1442" s="44">
        <v>2461.54</v>
      </c>
      <c r="H1442" s="44">
        <f t="shared" si="94"/>
        <v>2880.0018</v>
      </c>
      <c r="I1442" s="44">
        <f>SUM(H1442:H1446)</f>
        <v>4256.0973</v>
      </c>
      <c r="J1442" s="60"/>
    </row>
    <row r="1443" customHeight="1" spans="2:10">
      <c r="B1443" s="42" t="s">
        <v>1814</v>
      </c>
      <c r="C1443" s="42" t="s">
        <v>1722</v>
      </c>
      <c r="D1443" s="43" t="s">
        <v>825</v>
      </c>
      <c r="E1443" s="43" t="s">
        <v>1724</v>
      </c>
      <c r="F1443" s="36">
        <v>50</v>
      </c>
      <c r="G1443" s="44">
        <v>538.46</v>
      </c>
      <c r="H1443" s="44">
        <f t="shared" si="94"/>
        <v>629.9982</v>
      </c>
      <c r="J1443" s="60"/>
    </row>
    <row r="1444" customHeight="1" spans="2:10">
      <c r="B1444" s="42" t="s">
        <v>1814</v>
      </c>
      <c r="C1444" s="42" t="s">
        <v>1777</v>
      </c>
      <c r="D1444" s="43" t="s">
        <v>716</v>
      </c>
      <c r="E1444" s="43" t="s">
        <v>1778</v>
      </c>
      <c r="F1444" s="36">
        <v>49</v>
      </c>
      <c r="G1444" s="44">
        <v>490</v>
      </c>
      <c r="H1444" s="44">
        <f t="shared" si="94"/>
        <v>573.3</v>
      </c>
      <c r="J1444" s="60"/>
    </row>
    <row r="1445" customHeight="1" spans="2:10">
      <c r="B1445" s="42" t="s">
        <v>1814</v>
      </c>
      <c r="C1445" s="42" t="s">
        <v>283</v>
      </c>
      <c r="D1445" s="43" t="s">
        <v>284</v>
      </c>
      <c r="E1445" s="43" t="s">
        <v>1721</v>
      </c>
      <c r="F1445" s="36">
        <v>47</v>
      </c>
      <c r="G1445" s="44">
        <v>325.38</v>
      </c>
      <c r="H1445" s="44">
        <f t="shared" ref="H1445:H1508" si="96">G1445*1.17</f>
        <v>380.6946</v>
      </c>
      <c r="J1445" s="60"/>
    </row>
    <row r="1446" customHeight="1" spans="2:10">
      <c r="B1446" s="42" t="s">
        <v>1814</v>
      </c>
      <c r="C1446" s="42" t="s">
        <v>1745</v>
      </c>
      <c r="G1446" s="44">
        <v>-177.69</v>
      </c>
      <c r="H1446" s="44">
        <f t="shared" si="96"/>
        <v>-207.8973</v>
      </c>
      <c r="J1446" s="60"/>
    </row>
    <row r="1447" customHeight="1" spans="2:10">
      <c r="B1447" s="42" t="s">
        <v>1366</v>
      </c>
      <c r="C1447" s="42" t="s">
        <v>221</v>
      </c>
      <c r="D1447" s="43" t="s">
        <v>222</v>
      </c>
      <c r="E1447" s="43" t="s">
        <v>1651</v>
      </c>
      <c r="F1447" s="36">
        <v>3200</v>
      </c>
      <c r="G1447" s="44">
        <v>18598.29</v>
      </c>
      <c r="H1447" s="44">
        <f t="shared" si="96"/>
        <v>21759.9993</v>
      </c>
      <c r="I1447" s="44">
        <f>H1447</f>
        <v>21759.9993</v>
      </c>
      <c r="J1447" s="60"/>
    </row>
    <row r="1448" customHeight="1" spans="2:10">
      <c r="B1448" s="42" t="s">
        <v>1815</v>
      </c>
      <c r="C1448" s="42" t="s">
        <v>201</v>
      </c>
      <c r="D1448" s="43" t="s">
        <v>202</v>
      </c>
      <c r="E1448" s="43" t="s">
        <v>203</v>
      </c>
      <c r="F1448" s="36">
        <v>480</v>
      </c>
      <c r="G1448" s="44">
        <v>15466.67</v>
      </c>
      <c r="H1448" s="44">
        <f t="shared" si="96"/>
        <v>18096.0039</v>
      </c>
      <c r="I1448" s="44">
        <f>SUM(H1448:H1460)</f>
        <v>58508.4018285</v>
      </c>
      <c r="J1448" s="60"/>
    </row>
    <row r="1449" customHeight="1" spans="2:10">
      <c r="B1449" s="42" t="s">
        <v>1815</v>
      </c>
      <c r="C1449" s="42" t="s">
        <v>283</v>
      </c>
      <c r="D1449" s="43" t="s">
        <v>284</v>
      </c>
      <c r="E1449" s="43" t="s">
        <v>1721</v>
      </c>
      <c r="F1449" s="36">
        <v>500</v>
      </c>
      <c r="G1449" s="44">
        <v>4230.77</v>
      </c>
      <c r="H1449" s="44">
        <f t="shared" si="96"/>
        <v>4950.0009</v>
      </c>
      <c r="J1449" s="60"/>
    </row>
    <row r="1450" customHeight="1" spans="2:10">
      <c r="B1450" s="42" t="s">
        <v>1815</v>
      </c>
      <c r="C1450" s="42" t="s">
        <v>1731</v>
      </c>
      <c r="D1450" s="43" t="s">
        <v>1735</v>
      </c>
      <c r="E1450" s="43" t="s">
        <v>1733</v>
      </c>
      <c r="F1450" s="36">
        <v>150</v>
      </c>
      <c r="G1450" s="44">
        <v>7615.38</v>
      </c>
      <c r="H1450" s="44">
        <f t="shared" si="96"/>
        <v>8909.9946</v>
      </c>
      <c r="J1450" s="60"/>
    </row>
    <row r="1451" customHeight="1" spans="2:10">
      <c r="B1451" s="42" t="s">
        <v>1815</v>
      </c>
      <c r="C1451" s="42" t="s">
        <v>1805</v>
      </c>
      <c r="D1451" s="43" t="s">
        <v>1806</v>
      </c>
      <c r="E1451" s="43" t="s">
        <v>1816</v>
      </c>
      <c r="F1451" s="36">
        <v>50</v>
      </c>
      <c r="G1451" s="44">
        <v>581.2</v>
      </c>
      <c r="H1451" s="44">
        <f t="shared" si="96"/>
        <v>680.004</v>
      </c>
      <c r="J1451" s="60"/>
    </row>
    <row r="1452" customHeight="1" spans="2:10">
      <c r="B1452" s="42" t="s">
        <v>1815</v>
      </c>
      <c r="C1452" s="42" t="s">
        <v>1817</v>
      </c>
      <c r="D1452" s="43" t="s">
        <v>1125</v>
      </c>
      <c r="E1452" s="43" t="s">
        <v>1755</v>
      </c>
      <c r="F1452" s="36">
        <v>50</v>
      </c>
      <c r="G1452" s="44">
        <v>423.08</v>
      </c>
      <c r="H1452" s="44">
        <f t="shared" si="96"/>
        <v>495.0036</v>
      </c>
      <c r="J1452" s="60"/>
    </row>
    <row r="1453" customHeight="1" spans="2:10">
      <c r="B1453" s="42" t="s">
        <v>1815</v>
      </c>
      <c r="C1453" s="42" t="s">
        <v>761</v>
      </c>
      <c r="D1453" s="43" t="s">
        <v>795</v>
      </c>
      <c r="E1453" s="43" t="s">
        <v>1734</v>
      </c>
      <c r="F1453" s="36">
        <v>150</v>
      </c>
      <c r="G1453" s="44">
        <v>4089.74</v>
      </c>
      <c r="H1453" s="44">
        <f t="shared" si="96"/>
        <v>4784.9958</v>
      </c>
      <c r="J1453" s="60"/>
    </row>
    <row r="1454" customHeight="1" spans="2:10">
      <c r="B1454" s="42" t="s">
        <v>1815</v>
      </c>
      <c r="C1454" s="42" t="s">
        <v>1791</v>
      </c>
      <c r="D1454" s="43" t="s">
        <v>1792</v>
      </c>
      <c r="E1454" s="43" t="s">
        <v>1793</v>
      </c>
      <c r="F1454" s="36">
        <v>50</v>
      </c>
      <c r="G1454" s="44">
        <v>1277.775</v>
      </c>
      <c r="H1454" s="44">
        <f t="shared" si="96"/>
        <v>1494.99675</v>
      </c>
      <c r="J1454" s="60"/>
    </row>
    <row r="1455" customHeight="1" spans="2:10">
      <c r="B1455" s="42" t="s">
        <v>1815</v>
      </c>
      <c r="C1455" s="42" t="s">
        <v>1818</v>
      </c>
      <c r="D1455" s="43" t="s">
        <v>809</v>
      </c>
      <c r="E1455" s="43" t="s">
        <v>1721</v>
      </c>
      <c r="F1455" s="36">
        <v>100</v>
      </c>
      <c r="G1455" s="44">
        <v>1179.485</v>
      </c>
      <c r="H1455" s="44">
        <f t="shared" si="96"/>
        <v>1379.99745</v>
      </c>
      <c r="J1455" s="60"/>
    </row>
    <row r="1456" customHeight="1" spans="2:10">
      <c r="B1456" s="42" t="s">
        <v>1815</v>
      </c>
      <c r="C1456" s="42" t="s">
        <v>261</v>
      </c>
      <c r="D1456" s="43" t="s">
        <v>262</v>
      </c>
      <c r="E1456" s="43" t="s">
        <v>1721</v>
      </c>
      <c r="F1456" s="36">
        <v>50</v>
      </c>
      <c r="G1456" s="44">
        <v>611.11</v>
      </c>
      <c r="H1456" s="44">
        <f t="shared" si="96"/>
        <v>714.9987</v>
      </c>
      <c r="J1456" s="60"/>
    </row>
    <row r="1457" customHeight="1" spans="2:10">
      <c r="B1457" s="42" t="s">
        <v>1815</v>
      </c>
      <c r="C1457" s="42" t="s">
        <v>1744</v>
      </c>
      <c r="D1457" s="43" t="s">
        <v>1730</v>
      </c>
      <c r="E1457" s="43" t="s">
        <v>1721</v>
      </c>
      <c r="F1457" s="36">
        <v>192</v>
      </c>
      <c r="G1457" s="44">
        <v>9386.67</v>
      </c>
      <c r="H1457" s="44">
        <f t="shared" si="96"/>
        <v>10982.4039</v>
      </c>
      <c r="J1457" s="60"/>
    </row>
    <row r="1458" customHeight="1" spans="2:10">
      <c r="B1458" s="42" t="s">
        <v>1815</v>
      </c>
      <c r="C1458" s="42" t="s">
        <v>1802</v>
      </c>
      <c r="D1458" s="43" t="s">
        <v>1803</v>
      </c>
      <c r="E1458" s="43" t="s">
        <v>1749</v>
      </c>
      <c r="F1458" s="36">
        <v>200</v>
      </c>
      <c r="G1458" s="44">
        <v>2034.19</v>
      </c>
      <c r="H1458" s="44">
        <f t="shared" si="96"/>
        <v>2380.0023</v>
      </c>
      <c r="J1458" s="60"/>
    </row>
    <row r="1459" customHeight="1" spans="2:10">
      <c r="B1459" s="42" t="s">
        <v>1815</v>
      </c>
      <c r="C1459" s="42" t="s">
        <v>194</v>
      </c>
      <c r="D1459" s="43" t="s">
        <v>1720</v>
      </c>
      <c r="E1459" s="43" t="s">
        <v>1721</v>
      </c>
      <c r="F1459" s="36">
        <v>100</v>
      </c>
      <c r="G1459" s="44">
        <v>1555.5555</v>
      </c>
      <c r="H1459" s="44">
        <f t="shared" si="96"/>
        <v>1819.999935</v>
      </c>
      <c r="J1459" s="60"/>
    </row>
    <row r="1460" customHeight="1" spans="2:10">
      <c r="B1460" s="42" t="s">
        <v>1815</v>
      </c>
      <c r="C1460" s="42" t="s">
        <v>199</v>
      </c>
      <c r="D1460" s="43" t="s">
        <v>302</v>
      </c>
      <c r="E1460" s="43" t="s">
        <v>1721</v>
      </c>
      <c r="F1460" s="36">
        <v>100</v>
      </c>
      <c r="G1460" s="44">
        <v>1555.55555</v>
      </c>
      <c r="H1460" s="44">
        <f t="shared" si="96"/>
        <v>1819.9999935</v>
      </c>
      <c r="J1460" s="60"/>
    </row>
    <row r="1461" customHeight="1" spans="2:10">
      <c r="B1461" s="42" t="s">
        <v>1819</v>
      </c>
      <c r="C1461" s="42" t="s">
        <v>294</v>
      </c>
      <c r="D1461" s="43" t="s">
        <v>295</v>
      </c>
      <c r="E1461" s="43" t="s">
        <v>296</v>
      </c>
      <c r="F1461" s="36">
        <v>192</v>
      </c>
      <c r="G1461" s="44">
        <v>2264.615</v>
      </c>
      <c r="H1461" s="44">
        <f t="shared" si="96"/>
        <v>2649.59955</v>
      </c>
      <c r="I1461" s="44">
        <f t="shared" ref="I1461:I1463" si="97">H1461</f>
        <v>2649.59955</v>
      </c>
      <c r="J1461" s="60"/>
    </row>
    <row r="1462" customHeight="1" spans="2:10">
      <c r="B1462" s="42" t="s">
        <v>1820</v>
      </c>
      <c r="C1462" s="42" t="s">
        <v>201</v>
      </c>
      <c r="D1462" s="43" t="s">
        <v>202</v>
      </c>
      <c r="E1462" s="43" t="s">
        <v>203</v>
      </c>
      <c r="F1462" s="36">
        <v>-300</v>
      </c>
      <c r="G1462" s="44">
        <v>-10256.41</v>
      </c>
      <c r="H1462" s="44">
        <f t="shared" si="96"/>
        <v>-11999.9997</v>
      </c>
      <c r="I1462" s="44">
        <f t="shared" si="97"/>
        <v>-11999.9997</v>
      </c>
      <c r="J1462" s="60"/>
    </row>
    <row r="1463" customHeight="1" spans="2:10">
      <c r="B1463" s="42" t="s">
        <v>317</v>
      </c>
      <c r="C1463" s="42" t="s">
        <v>1821</v>
      </c>
      <c r="D1463" s="43" t="s">
        <v>1822</v>
      </c>
      <c r="E1463" s="43" t="s">
        <v>1823</v>
      </c>
      <c r="F1463" s="36">
        <v>320</v>
      </c>
      <c r="G1463" s="44">
        <v>4376.07</v>
      </c>
      <c r="H1463" s="44">
        <f t="shared" si="96"/>
        <v>5120.0019</v>
      </c>
      <c r="I1463" s="44">
        <f t="shared" si="97"/>
        <v>5120.0019</v>
      </c>
      <c r="J1463" s="44">
        <f>I1463</f>
        <v>5120.0019</v>
      </c>
    </row>
    <row r="1464" customHeight="1" spans="2:10">
      <c r="B1464" s="42" t="s">
        <v>289</v>
      </c>
      <c r="C1464" s="42" t="s">
        <v>201</v>
      </c>
      <c r="D1464" s="43" t="s">
        <v>202</v>
      </c>
      <c r="E1464" s="43" t="s">
        <v>203</v>
      </c>
      <c r="F1464" s="36">
        <v>900</v>
      </c>
      <c r="G1464" s="44">
        <v>30000</v>
      </c>
      <c r="H1464" s="44">
        <f t="shared" si="96"/>
        <v>35100</v>
      </c>
      <c r="I1464" s="44">
        <f>SUM(H1464:H1468)</f>
        <v>54572.79906</v>
      </c>
      <c r="J1464" s="44">
        <f>SUM(I1464:I1725)</f>
        <v>2047663.9908</v>
      </c>
    </row>
    <row r="1465" customHeight="1" spans="2:8">
      <c r="B1465" s="42" t="s">
        <v>289</v>
      </c>
      <c r="C1465" s="42" t="s">
        <v>274</v>
      </c>
      <c r="D1465" s="43" t="s">
        <v>293</v>
      </c>
      <c r="E1465" s="43" t="s">
        <v>1767</v>
      </c>
      <c r="F1465" s="36">
        <v>240</v>
      </c>
      <c r="G1465" s="44">
        <v>3204.1</v>
      </c>
      <c r="H1465" s="44">
        <f t="shared" si="96"/>
        <v>3748.797</v>
      </c>
    </row>
    <row r="1466" customHeight="1" spans="2:8">
      <c r="B1466" s="42" t="s">
        <v>289</v>
      </c>
      <c r="C1466" s="42" t="s">
        <v>1824</v>
      </c>
      <c r="D1466" s="43" t="s">
        <v>331</v>
      </c>
      <c r="E1466" s="43" t="s">
        <v>1721</v>
      </c>
      <c r="F1466" s="36">
        <v>200</v>
      </c>
      <c r="G1466" s="44">
        <v>4786.324</v>
      </c>
      <c r="H1466" s="44">
        <f t="shared" si="96"/>
        <v>5599.99908</v>
      </c>
    </row>
    <row r="1467" customHeight="1" spans="2:8">
      <c r="B1467" s="42" t="s">
        <v>289</v>
      </c>
      <c r="C1467" s="42" t="s">
        <v>266</v>
      </c>
      <c r="D1467" s="43" t="s">
        <v>267</v>
      </c>
      <c r="E1467" s="43" t="s">
        <v>1721</v>
      </c>
      <c r="F1467" s="36">
        <v>200</v>
      </c>
      <c r="G1467" s="44">
        <v>4550.434</v>
      </c>
      <c r="H1467" s="44">
        <f t="shared" si="96"/>
        <v>5324.00778</v>
      </c>
    </row>
    <row r="1468" customHeight="1" spans="2:8">
      <c r="B1468" s="42" t="s">
        <v>289</v>
      </c>
      <c r="C1468" s="42" t="s">
        <v>1722</v>
      </c>
      <c r="D1468" s="43" t="s">
        <v>1825</v>
      </c>
      <c r="E1468" s="43" t="s">
        <v>1721</v>
      </c>
      <c r="F1468" s="36">
        <v>200</v>
      </c>
      <c r="G1468" s="44">
        <v>4102.56</v>
      </c>
      <c r="H1468" s="44">
        <f t="shared" si="96"/>
        <v>4799.9952</v>
      </c>
    </row>
    <row r="1469" customHeight="1" spans="2:9">
      <c r="B1469" s="42" t="s">
        <v>288</v>
      </c>
      <c r="C1469" s="42" t="s">
        <v>201</v>
      </c>
      <c r="D1469" s="43" t="s">
        <v>202</v>
      </c>
      <c r="E1469" s="43" t="s">
        <v>203</v>
      </c>
      <c r="F1469" s="36">
        <v>180</v>
      </c>
      <c r="G1469" s="44">
        <v>6153.85</v>
      </c>
      <c r="H1469" s="44">
        <f t="shared" si="96"/>
        <v>7200.0045</v>
      </c>
      <c r="I1469" s="44">
        <f>H1469</f>
        <v>7200.0045</v>
      </c>
    </row>
    <row r="1470" customHeight="1" spans="2:9">
      <c r="B1470" s="42" t="s">
        <v>333</v>
      </c>
      <c r="C1470" s="42" t="s">
        <v>229</v>
      </c>
      <c r="D1470" s="43" t="s">
        <v>1741</v>
      </c>
      <c r="E1470" s="43" t="s">
        <v>1742</v>
      </c>
      <c r="F1470" s="36">
        <v>400</v>
      </c>
      <c r="G1470" s="44">
        <v>15213.68</v>
      </c>
      <c r="H1470" s="44">
        <f t="shared" si="96"/>
        <v>17800.0056</v>
      </c>
      <c r="I1470" s="44">
        <f>SUM(H1470:H1471)</f>
        <v>22500.0009</v>
      </c>
    </row>
    <row r="1471" customHeight="1" spans="2:8">
      <c r="B1471" s="42" t="s">
        <v>333</v>
      </c>
      <c r="C1471" s="42" t="s">
        <v>308</v>
      </c>
      <c r="D1471" s="43" t="s">
        <v>309</v>
      </c>
      <c r="E1471" s="43" t="s">
        <v>1826</v>
      </c>
      <c r="F1471" s="36">
        <v>200</v>
      </c>
      <c r="G1471" s="44">
        <v>4017.09</v>
      </c>
      <c r="H1471" s="44">
        <f t="shared" si="96"/>
        <v>4699.9953</v>
      </c>
    </row>
    <row r="1472" customHeight="1" spans="2:9">
      <c r="B1472" s="42" t="s">
        <v>312</v>
      </c>
      <c r="C1472" s="42" t="s">
        <v>229</v>
      </c>
      <c r="D1472" s="43" t="s">
        <v>1741</v>
      </c>
      <c r="E1472" s="43" t="s">
        <v>1742</v>
      </c>
      <c r="F1472" s="36">
        <v>400</v>
      </c>
      <c r="G1472" s="44">
        <v>13675.21</v>
      </c>
      <c r="H1472" s="44">
        <f t="shared" si="96"/>
        <v>15999.9957</v>
      </c>
      <c r="I1472" s="44">
        <f t="shared" ref="I1472:I1483" si="98">H1472</f>
        <v>15999.9957</v>
      </c>
    </row>
    <row r="1473" customHeight="1" spans="2:9">
      <c r="B1473" s="42" t="s">
        <v>1827</v>
      </c>
      <c r="C1473" s="42" t="s">
        <v>308</v>
      </c>
      <c r="D1473" s="43" t="s">
        <v>309</v>
      </c>
      <c r="E1473" s="43" t="s">
        <v>1826</v>
      </c>
      <c r="F1473" s="36">
        <v>30</v>
      </c>
      <c r="G1473" s="44">
        <v>607.435</v>
      </c>
      <c r="H1473" s="44">
        <f t="shared" si="96"/>
        <v>710.69895</v>
      </c>
      <c r="I1473" s="44">
        <f>SUM(H1473:H1475)</f>
        <v>9478.19925</v>
      </c>
    </row>
    <row r="1474" customHeight="1" spans="2:8">
      <c r="B1474" s="42" t="s">
        <v>1827</v>
      </c>
      <c r="C1474" s="42" t="s">
        <v>579</v>
      </c>
      <c r="D1474" s="43" t="s">
        <v>309</v>
      </c>
      <c r="E1474" s="43" t="s">
        <v>1826</v>
      </c>
      <c r="F1474" s="36">
        <v>50</v>
      </c>
      <c r="G1474" s="44">
        <v>837.18</v>
      </c>
      <c r="H1474" s="44">
        <f t="shared" si="96"/>
        <v>979.5006</v>
      </c>
    </row>
    <row r="1475" customHeight="1" spans="2:8">
      <c r="B1475" s="42" t="s">
        <v>1827</v>
      </c>
      <c r="C1475" s="42" t="s">
        <v>589</v>
      </c>
      <c r="D1475" s="43" t="s">
        <v>590</v>
      </c>
      <c r="E1475" s="43" t="s">
        <v>591</v>
      </c>
      <c r="F1475" s="36">
        <v>300</v>
      </c>
      <c r="G1475" s="44">
        <v>6656.41</v>
      </c>
      <c r="H1475" s="44">
        <f t="shared" si="96"/>
        <v>7787.9997</v>
      </c>
    </row>
    <row r="1476" customHeight="1" spans="2:9">
      <c r="B1476" s="42" t="s">
        <v>341</v>
      </c>
      <c r="C1476" s="42" t="s">
        <v>342</v>
      </c>
      <c r="D1476" s="43" t="s">
        <v>343</v>
      </c>
      <c r="E1476" s="43" t="s">
        <v>1203</v>
      </c>
      <c r="F1476" s="36">
        <v>5</v>
      </c>
      <c r="G1476" s="44">
        <v>3675.21</v>
      </c>
      <c r="H1476" s="44">
        <f t="shared" si="96"/>
        <v>4299.9957</v>
      </c>
      <c r="I1476" s="44">
        <f t="shared" si="98"/>
        <v>4299.9957</v>
      </c>
    </row>
    <row r="1477" customHeight="1" spans="2:9">
      <c r="B1477" s="42" t="s">
        <v>1828</v>
      </c>
      <c r="C1477" s="42" t="s">
        <v>1829</v>
      </c>
      <c r="D1477" s="43" t="s">
        <v>1830</v>
      </c>
      <c r="E1477" s="43" t="s">
        <v>1306</v>
      </c>
      <c r="F1477" s="36">
        <v>20</v>
      </c>
      <c r="G1477" s="44">
        <v>5982.91</v>
      </c>
      <c r="H1477" s="44">
        <f t="shared" si="96"/>
        <v>7000.0047</v>
      </c>
      <c r="I1477" s="44">
        <f t="shared" si="98"/>
        <v>7000.0047</v>
      </c>
    </row>
    <row r="1478" customHeight="1" spans="2:9">
      <c r="B1478" s="42" t="s">
        <v>288</v>
      </c>
      <c r="C1478" s="42" t="s">
        <v>294</v>
      </c>
      <c r="D1478" s="43" t="s">
        <v>1831</v>
      </c>
      <c r="E1478" s="43" t="s">
        <v>296</v>
      </c>
      <c r="F1478" s="36">
        <v>192</v>
      </c>
      <c r="G1478" s="44">
        <v>5994.67</v>
      </c>
      <c r="H1478" s="44">
        <f t="shared" si="96"/>
        <v>7013.7639</v>
      </c>
      <c r="I1478" s="44">
        <f t="shared" si="98"/>
        <v>7013.7639</v>
      </c>
    </row>
    <row r="1479" customHeight="1" spans="2:9">
      <c r="B1479" s="42" t="s">
        <v>288</v>
      </c>
      <c r="C1479" s="42" t="s">
        <v>201</v>
      </c>
      <c r="D1479" s="43" t="s">
        <v>202</v>
      </c>
      <c r="E1479" s="43" t="s">
        <v>203</v>
      </c>
      <c r="F1479" s="36">
        <v>180</v>
      </c>
      <c r="G1479" s="44">
        <v>6153.85</v>
      </c>
      <c r="H1479" s="44">
        <f t="shared" si="96"/>
        <v>7200.0045</v>
      </c>
      <c r="I1479" s="44">
        <f t="shared" si="98"/>
        <v>7200.0045</v>
      </c>
    </row>
    <row r="1480" customHeight="1" spans="2:9">
      <c r="B1480" s="42" t="s">
        <v>288</v>
      </c>
      <c r="C1480" s="42" t="s">
        <v>294</v>
      </c>
      <c r="D1480" s="43" t="s">
        <v>1831</v>
      </c>
      <c r="E1480" s="43" t="s">
        <v>296</v>
      </c>
      <c r="F1480" s="36">
        <v>192</v>
      </c>
      <c r="G1480" s="44">
        <v>5994.67</v>
      </c>
      <c r="H1480" s="44">
        <f t="shared" si="96"/>
        <v>7013.7639</v>
      </c>
      <c r="I1480" s="44">
        <f t="shared" si="98"/>
        <v>7013.7639</v>
      </c>
    </row>
    <row r="1481" customHeight="1" spans="2:9">
      <c r="B1481" s="42" t="s">
        <v>1832</v>
      </c>
      <c r="C1481" s="42" t="s">
        <v>1833</v>
      </c>
      <c r="D1481" s="43" t="s">
        <v>1834</v>
      </c>
      <c r="E1481" s="43" t="s">
        <v>1835</v>
      </c>
      <c r="F1481" s="36">
        <v>300</v>
      </c>
      <c r="G1481" s="44">
        <v>1907.69</v>
      </c>
      <c r="H1481" s="44">
        <f t="shared" si="96"/>
        <v>2231.9973</v>
      </c>
      <c r="I1481" s="44">
        <f t="shared" si="98"/>
        <v>2231.9973</v>
      </c>
    </row>
    <row r="1482" customHeight="1" spans="2:9">
      <c r="B1482" s="42" t="s">
        <v>1836</v>
      </c>
      <c r="C1482" s="42" t="s">
        <v>575</v>
      </c>
      <c r="D1482" s="43" t="s">
        <v>576</v>
      </c>
      <c r="E1482" s="43" t="s">
        <v>1176</v>
      </c>
      <c r="F1482" s="36">
        <v>600</v>
      </c>
      <c r="G1482" s="44">
        <v>10769.23</v>
      </c>
      <c r="H1482" s="44">
        <f t="shared" si="96"/>
        <v>12599.9991</v>
      </c>
      <c r="I1482" s="44">
        <f t="shared" si="98"/>
        <v>12599.9991</v>
      </c>
    </row>
    <row r="1483" customHeight="1" spans="2:9">
      <c r="B1483" s="42" t="s">
        <v>53</v>
      </c>
      <c r="C1483" s="42" t="s">
        <v>201</v>
      </c>
      <c r="D1483" s="43" t="s">
        <v>202</v>
      </c>
      <c r="E1483" s="43" t="s">
        <v>203</v>
      </c>
      <c r="F1483" s="36">
        <v>120</v>
      </c>
      <c r="G1483" s="44">
        <v>4109.74</v>
      </c>
      <c r="H1483" s="44">
        <f t="shared" si="96"/>
        <v>4808.3958</v>
      </c>
      <c r="I1483" s="44">
        <f t="shared" si="98"/>
        <v>4808.3958</v>
      </c>
    </row>
    <row r="1484" customHeight="1" spans="2:9">
      <c r="B1484" s="42" t="s">
        <v>289</v>
      </c>
      <c r="C1484" s="42" t="s">
        <v>274</v>
      </c>
      <c r="D1484" s="43" t="s">
        <v>293</v>
      </c>
      <c r="E1484" s="43" t="s">
        <v>1767</v>
      </c>
      <c r="F1484" s="36">
        <v>720</v>
      </c>
      <c r="G1484" s="44">
        <v>9218.46</v>
      </c>
      <c r="H1484" s="44">
        <f t="shared" si="96"/>
        <v>10785.5982</v>
      </c>
      <c r="I1484" s="44">
        <f>SUM(H1484:H1489)</f>
        <v>89029.8045</v>
      </c>
    </row>
    <row r="1485" customHeight="1" spans="2:8">
      <c r="B1485" s="42" t="s">
        <v>289</v>
      </c>
      <c r="C1485" s="42" t="s">
        <v>294</v>
      </c>
      <c r="D1485" s="43" t="s">
        <v>295</v>
      </c>
      <c r="E1485" s="43" t="s">
        <v>296</v>
      </c>
      <c r="F1485" s="36">
        <v>288</v>
      </c>
      <c r="G1485" s="44">
        <v>7261.54</v>
      </c>
      <c r="H1485" s="44">
        <f t="shared" si="96"/>
        <v>8496.0018</v>
      </c>
    </row>
    <row r="1486" customHeight="1" spans="2:8">
      <c r="B1486" s="42" t="s">
        <v>289</v>
      </c>
      <c r="C1486" s="42" t="s">
        <v>922</v>
      </c>
      <c r="D1486" s="43" t="s">
        <v>923</v>
      </c>
      <c r="E1486" s="43" t="s">
        <v>924</v>
      </c>
      <c r="F1486" s="36">
        <v>200</v>
      </c>
      <c r="G1486" s="44">
        <v>4806.84</v>
      </c>
      <c r="H1486" s="44">
        <f t="shared" si="96"/>
        <v>5624.0028</v>
      </c>
    </row>
    <row r="1487" customHeight="1" spans="2:8">
      <c r="B1487" s="42" t="s">
        <v>289</v>
      </c>
      <c r="C1487" s="42" t="s">
        <v>201</v>
      </c>
      <c r="D1487" s="43" t="s">
        <v>202</v>
      </c>
      <c r="E1487" s="43" t="s">
        <v>203</v>
      </c>
      <c r="F1487" s="36">
        <v>1500</v>
      </c>
      <c r="G1487" s="44">
        <v>44487.18</v>
      </c>
      <c r="H1487" s="44">
        <f t="shared" si="96"/>
        <v>52050.0006</v>
      </c>
    </row>
    <row r="1488" customHeight="1" spans="2:8">
      <c r="B1488" s="42" t="s">
        <v>289</v>
      </c>
      <c r="C1488" s="42" t="s">
        <v>290</v>
      </c>
      <c r="D1488" s="43" t="s">
        <v>291</v>
      </c>
      <c r="E1488" s="43" t="s">
        <v>1837</v>
      </c>
      <c r="F1488" s="36">
        <v>540</v>
      </c>
      <c r="G1488" s="44">
        <v>8067.69</v>
      </c>
      <c r="H1488" s="44">
        <f t="shared" si="96"/>
        <v>9439.1973</v>
      </c>
    </row>
    <row r="1489" customHeight="1" spans="2:8">
      <c r="B1489" s="42" t="s">
        <v>289</v>
      </c>
      <c r="C1489" s="42" t="s">
        <v>1824</v>
      </c>
      <c r="D1489" s="43" t="s">
        <v>331</v>
      </c>
      <c r="E1489" s="43" t="s">
        <v>1721</v>
      </c>
      <c r="F1489" s="36">
        <v>100</v>
      </c>
      <c r="G1489" s="44">
        <v>2252.14</v>
      </c>
      <c r="H1489" s="44">
        <f t="shared" si="96"/>
        <v>2635.0038</v>
      </c>
    </row>
    <row r="1490" s="35" customFormat="1" customHeight="1" spans="2:10">
      <c r="B1490" s="56" t="s">
        <v>288</v>
      </c>
      <c r="C1490" s="56" t="s">
        <v>201</v>
      </c>
      <c r="D1490" s="53" t="s">
        <v>202</v>
      </c>
      <c r="E1490" s="53" t="s">
        <v>203</v>
      </c>
      <c r="F1490" s="35">
        <v>360</v>
      </c>
      <c r="G1490" s="41">
        <v>12307.69</v>
      </c>
      <c r="H1490" s="41">
        <f t="shared" si="96"/>
        <v>14399.9973</v>
      </c>
      <c r="I1490" s="41">
        <f t="shared" ref="I1490:I1496" si="99">H1490</f>
        <v>14399.9973</v>
      </c>
      <c r="J1490" s="41"/>
    </row>
    <row r="1491" customHeight="1" spans="2:9">
      <c r="B1491" s="42" t="s">
        <v>288</v>
      </c>
      <c r="C1491" s="42" t="s">
        <v>201</v>
      </c>
      <c r="D1491" s="43" t="s">
        <v>202</v>
      </c>
      <c r="E1491" s="43" t="s">
        <v>203</v>
      </c>
      <c r="F1491" s="36">
        <v>120</v>
      </c>
      <c r="G1491" s="44">
        <v>4102.56</v>
      </c>
      <c r="H1491" s="44">
        <f t="shared" si="96"/>
        <v>4799.9952</v>
      </c>
      <c r="I1491" s="44">
        <f t="shared" si="99"/>
        <v>4799.9952</v>
      </c>
    </row>
    <row r="1492" customHeight="1" spans="2:9">
      <c r="B1492" s="42" t="s">
        <v>1838</v>
      </c>
      <c r="C1492" s="42" t="s">
        <v>229</v>
      </c>
      <c r="D1492" s="43" t="s">
        <v>1741</v>
      </c>
      <c r="E1492" s="43" t="s">
        <v>1742</v>
      </c>
      <c r="F1492" s="36">
        <v>800</v>
      </c>
      <c r="G1492" s="44">
        <v>29401.71</v>
      </c>
      <c r="H1492" s="44">
        <f t="shared" si="96"/>
        <v>34400.0007</v>
      </c>
      <c r="I1492" s="44">
        <f t="shared" si="99"/>
        <v>34400.0007</v>
      </c>
    </row>
    <row r="1493" customHeight="1" spans="2:9">
      <c r="B1493" s="42" t="s">
        <v>570</v>
      </c>
      <c r="C1493" s="42" t="s">
        <v>571</v>
      </c>
      <c r="D1493" s="43" t="s">
        <v>1839</v>
      </c>
      <c r="E1493" s="43" t="s">
        <v>1840</v>
      </c>
      <c r="F1493" s="36">
        <v>400</v>
      </c>
      <c r="G1493" s="44">
        <v>6153.85</v>
      </c>
      <c r="H1493" s="44">
        <f t="shared" si="96"/>
        <v>7200.0045</v>
      </c>
      <c r="I1493" s="44">
        <f t="shared" si="99"/>
        <v>7200.0045</v>
      </c>
    </row>
    <row r="1494" customHeight="1" spans="2:9">
      <c r="B1494" s="42" t="s">
        <v>603</v>
      </c>
      <c r="C1494" s="42" t="s">
        <v>216</v>
      </c>
      <c r="D1494" s="43" t="s">
        <v>1841</v>
      </c>
      <c r="E1494" s="43" t="s">
        <v>218</v>
      </c>
      <c r="F1494" s="36">
        <v>800</v>
      </c>
      <c r="G1494" s="44">
        <v>14222.22</v>
      </c>
      <c r="H1494" s="44">
        <f t="shared" si="96"/>
        <v>16639.9974</v>
      </c>
      <c r="I1494" s="44">
        <f t="shared" si="99"/>
        <v>16639.9974</v>
      </c>
    </row>
    <row r="1495" customHeight="1" spans="2:9">
      <c r="B1495" s="42" t="s">
        <v>566</v>
      </c>
      <c r="C1495" s="42" t="s">
        <v>1842</v>
      </c>
      <c r="D1495" s="43" t="s">
        <v>1843</v>
      </c>
      <c r="E1495" s="43" t="s">
        <v>1844</v>
      </c>
      <c r="F1495" s="36">
        <v>600</v>
      </c>
      <c r="G1495" s="44">
        <v>12820.51</v>
      </c>
      <c r="H1495" s="44">
        <f t="shared" si="96"/>
        <v>14999.9967</v>
      </c>
      <c r="I1495" s="44">
        <f t="shared" si="99"/>
        <v>14999.9967</v>
      </c>
    </row>
    <row r="1496" customHeight="1" spans="2:9">
      <c r="B1496" s="42" t="s">
        <v>566</v>
      </c>
      <c r="C1496" s="42" t="s">
        <v>571</v>
      </c>
      <c r="D1496" s="43" t="s">
        <v>1839</v>
      </c>
      <c r="E1496" s="43" t="s">
        <v>1840</v>
      </c>
      <c r="F1496" s="36">
        <v>800</v>
      </c>
      <c r="G1496" s="44">
        <v>11623.93</v>
      </c>
      <c r="H1496" s="44">
        <f t="shared" si="96"/>
        <v>13599.9981</v>
      </c>
      <c r="I1496" s="44">
        <f t="shared" si="99"/>
        <v>13599.9981</v>
      </c>
    </row>
    <row r="1497" customHeight="1" spans="2:9">
      <c r="B1497" s="42" t="s">
        <v>349</v>
      </c>
      <c r="C1497" s="61" t="s">
        <v>1845</v>
      </c>
      <c r="D1497" s="43" t="s">
        <v>1846</v>
      </c>
      <c r="E1497" s="43" t="s">
        <v>1847</v>
      </c>
      <c r="F1497" s="36">
        <v>10</v>
      </c>
      <c r="G1497" s="44">
        <f t="shared" ref="G1497:G1504" si="100">H1497/1.17</f>
        <v>55.5555555555556</v>
      </c>
      <c r="H1497" s="44">
        <v>65</v>
      </c>
      <c r="I1497" s="44">
        <f>SUM(H1497:H1500)</f>
        <v>4528.5</v>
      </c>
    </row>
    <row r="1498" customHeight="1" spans="2:8">
      <c r="B1498" s="42" t="s">
        <v>349</v>
      </c>
      <c r="C1498" s="42" t="s">
        <v>1848</v>
      </c>
      <c r="D1498" s="43" t="s">
        <v>1849</v>
      </c>
      <c r="E1498" s="43" t="s">
        <v>1850</v>
      </c>
      <c r="F1498" s="36">
        <v>10</v>
      </c>
      <c r="G1498" s="44">
        <f t="shared" si="100"/>
        <v>22.2222222222222</v>
      </c>
      <c r="H1498" s="44">
        <v>26</v>
      </c>
    </row>
    <row r="1499" customHeight="1" spans="2:8">
      <c r="B1499" s="42" t="s">
        <v>349</v>
      </c>
      <c r="C1499" s="42" t="s">
        <v>730</v>
      </c>
      <c r="D1499" s="43" t="s">
        <v>1550</v>
      </c>
      <c r="E1499" s="43" t="s">
        <v>1408</v>
      </c>
      <c r="F1499" s="36">
        <v>5</v>
      </c>
      <c r="G1499" s="44">
        <f t="shared" si="100"/>
        <v>32.0512820512821</v>
      </c>
      <c r="H1499" s="44">
        <v>37.5</v>
      </c>
    </row>
    <row r="1500" customHeight="1" spans="2:8">
      <c r="B1500" s="42" t="s">
        <v>349</v>
      </c>
      <c r="C1500" s="42" t="s">
        <v>953</v>
      </c>
      <c r="D1500" s="43" t="s">
        <v>1615</v>
      </c>
      <c r="E1500" s="43" t="s">
        <v>955</v>
      </c>
      <c r="F1500" s="36">
        <v>400</v>
      </c>
      <c r="G1500" s="44">
        <f t="shared" si="100"/>
        <v>3760.68376068376</v>
      </c>
      <c r="H1500" s="44">
        <v>4400</v>
      </c>
    </row>
    <row r="1501" customHeight="1" spans="2:9">
      <c r="B1501" s="42" t="s">
        <v>349</v>
      </c>
      <c r="C1501" s="61" t="s">
        <v>1851</v>
      </c>
      <c r="D1501" s="43" t="s">
        <v>103</v>
      </c>
      <c r="E1501" s="43" t="s">
        <v>1852</v>
      </c>
      <c r="F1501" s="36">
        <v>50</v>
      </c>
      <c r="G1501" s="44">
        <f t="shared" si="100"/>
        <v>649.57264957265</v>
      </c>
      <c r="H1501" s="44">
        <v>760</v>
      </c>
      <c r="I1501" s="44">
        <f>SUM(H1501:H1504)</f>
        <v>2182</v>
      </c>
    </row>
    <row r="1502" customHeight="1" spans="2:8">
      <c r="B1502" s="42" t="s">
        <v>349</v>
      </c>
      <c r="C1502" s="42" t="s">
        <v>480</v>
      </c>
      <c r="D1502" s="43" t="s">
        <v>481</v>
      </c>
      <c r="E1502" s="43" t="s">
        <v>1853</v>
      </c>
      <c r="F1502" s="36">
        <v>200</v>
      </c>
      <c r="G1502" s="44">
        <f t="shared" si="100"/>
        <v>256.410256410256</v>
      </c>
      <c r="H1502" s="44">
        <v>300</v>
      </c>
    </row>
    <row r="1503" customHeight="1" spans="2:8">
      <c r="B1503" s="42" t="s">
        <v>349</v>
      </c>
      <c r="C1503" s="42" t="s">
        <v>984</v>
      </c>
      <c r="D1503" s="43" t="s">
        <v>1854</v>
      </c>
      <c r="E1503" s="43" t="s">
        <v>111</v>
      </c>
      <c r="F1503" s="36">
        <v>20</v>
      </c>
      <c r="G1503" s="44">
        <f t="shared" si="100"/>
        <v>61.5384615384615</v>
      </c>
      <c r="H1503" s="44">
        <v>72</v>
      </c>
    </row>
    <row r="1504" customHeight="1" spans="2:8">
      <c r="B1504" s="42" t="s">
        <v>349</v>
      </c>
      <c r="C1504" s="42" t="s">
        <v>1855</v>
      </c>
      <c r="D1504" s="43" t="s">
        <v>382</v>
      </c>
      <c r="E1504" s="43" t="s">
        <v>1856</v>
      </c>
      <c r="F1504" s="36">
        <v>100</v>
      </c>
      <c r="G1504" s="44">
        <f t="shared" si="100"/>
        <v>897.435897435897</v>
      </c>
      <c r="H1504" s="44">
        <v>1050</v>
      </c>
    </row>
    <row r="1505" customHeight="1" spans="2:9">
      <c r="B1505" s="42" t="s">
        <v>349</v>
      </c>
      <c r="C1505" s="42" t="s">
        <v>1857</v>
      </c>
      <c r="D1505" s="43" t="s">
        <v>1858</v>
      </c>
      <c r="E1505" s="43" t="s">
        <v>90</v>
      </c>
      <c r="F1505" s="36">
        <v>200</v>
      </c>
      <c r="G1505" s="44">
        <f t="shared" ref="G1505:G1516" si="101">H1505/1.17</f>
        <v>273.504273504273</v>
      </c>
      <c r="H1505" s="44">
        <v>320</v>
      </c>
      <c r="I1505" s="44">
        <f>SUM(H1505:H1508)</f>
        <v>731</v>
      </c>
    </row>
    <row r="1506" customHeight="1" spans="2:8">
      <c r="B1506" s="42" t="s">
        <v>349</v>
      </c>
      <c r="C1506" s="42" t="s">
        <v>1859</v>
      </c>
      <c r="D1506" s="43" t="s">
        <v>1136</v>
      </c>
      <c r="E1506" s="43" t="s">
        <v>1860</v>
      </c>
      <c r="F1506" s="36">
        <v>10</v>
      </c>
      <c r="G1506" s="44">
        <f t="shared" si="101"/>
        <v>22.2222222222222</v>
      </c>
      <c r="H1506" s="44">
        <v>26</v>
      </c>
    </row>
    <row r="1507" customHeight="1" spans="2:8">
      <c r="B1507" s="42" t="s">
        <v>349</v>
      </c>
      <c r="C1507" s="42" t="s">
        <v>1861</v>
      </c>
      <c r="D1507" s="43" t="s">
        <v>1862</v>
      </c>
      <c r="E1507" s="43" t="s">
        <v>1470</v>
      </c>
      <c r="F1507" s="36">
        <v>20</v>
      </c>
      <c r="G1507" s="44">
        <f t="shared" si="101"/>
        <v>247.863247863248</v>
      </c>
      <c r="H1507" s="44">
        <v>290</v>
      </c>
    </row>
    <row r="1508" customHeight="1" spans="2:8">
      <c r="B1508" s="42" t="s">
        <v>349</v>
      </c>
      <c r="C1508" s="42" t="s">
        <v>451</v>
      </c>
      <c r="D1508" s="43" t="s">
        <v>1863</v>
      </c>
      <c r="E1508" s="43" t="s">
        <v>1864</v>
      </c>
      <c r="F1508" s="36">
        <v>10</v>
      </c>
      <c r="G1508" s="44">
        <f t="shared" si="101"/>
        <v>81.1965811965812</v>
      </c>
      <c r="H1508" s="44">
        <v>95</v>
      </c>
    </row>
    <row r="1509" customHeight="1" spans="2:9">
      <c r="B1509" s="42" t="s">
        <v>349</v>
      </c>
      <c r="C1509" s="61" t="s">
        <v>1865</v>
      </c>
      <c r="D1509" s="43" t="s">
        <v>1866</v>
      </c>
      <c r="E1509" s="43" t="s">
        <v>1867</v>
      </c>
      <c r="F1509" s="36">
        <v>100</v>
      </c>
      <c r="G1509" s="44">
        <f t="shared" si="101"/>
        <v>119.65811965812</v>
      </c>
      <c r="H1509" s="44">
        <v>140</v>
      </c>
      <c r="I1509" s="44">
        <f>H1509</f>
        <v>140</v>
      </c>
    </row>
    <row r="1510" customHeight="1" spans="2:9">
      <c r="B1510" s="42" t="s">
        <v>349</v>
      </c>
      <c r="C1510" s="42" t="s">
        <v>38</v>
      </c>
      <c r="D1510" s="43" t="s">
        <v>948</v>
      </c>
      <c r="E1510" s="43" t="s">
        <v>37</v>
      </c>
      <c r="F1510" s="36">
        <v>30</v>
      </c>
      <c r="G1510" s="44">
        <f t="shared" si="101"/>
        <v>192.307692307692</v>
      </c>
      <c r="H1510" s="44">
        <v>225</v>
      </c>
      <c r="I1510" s="44">
        <f>SUM(H1510:H1512)</f>
        <v>993</v>
      </c>
    </row>
    <row r="1511" customHeight="1" spans="2:8">
      <c r="B1511" s="42" t="s">
        <v>349</v>
      </c>
      <c r="C1511" s="42" t="s">
        <v>480</v>
      </c>
      <c r="D1511" s="43" t="s">
        <v>481</v>
      </c>
      <c r="E1511" s="43" t="s">
        <v>1853</v>
      </c>
      <c r="F1511" s="36">
        <v>300</v>
      </c>
      <c r="G1511" s="44">
        <f t="shared" si="101"/>
        <v>384.615384615385</v>
      </c>
      <c r="H1511" s="44">
        <v>450</v>
      </c>
    </row>
    <row r="1512" customHeight="1" spans="2:8">
      <c r="B1512" s="42" t="s">
        <v>349</v>
      </c>
      <c r="C1512" s="42" t="s">
        <v>1868</v>
      </c>
      <c r="D1512" s="43" t="s">
        <v>1869</v>
      </c>
      <c r="E1512" s="62" t="s">
        <v>1870</v>
      </c>
      <c r="F1512" s="36">
        <v>20</v>
      </c>
      <c r="G1512" s="44">
        <f t="shared" si="101"/>
        <v>271.794871794872</v>
      </c>
      <c r="H1512" s="44">
        <v>318</v>
      </c>
    </row>
    <row r="1513" customHeight="1" spans="2:9">
      <c r="B1513" s="42" t="s">
        <v>349</v>
      </c>
      <c r="C1513" s="61" t="s">
        <v>1871</v>
      </c>
      <c r="D1513" s="43" t="s">
        <v>1122</v>
      </c>
      <c r="E1513" s="43" t="s">
        <v>1123</v>
      </c>
      <c r="F1513" s="36">
        <v>5</v>
      </c>
      <c r="G1513" s="44">
        <f t="shared" si="101"/>
        <v>7.26495726495727</v>
      </c>
      <c r="H1513" s="44">
        <v>8.5</v>
      </c>
      <c r="I1513" s="44">
        <f>SUM(H1513:H1516)</f>
        <v>231</v>
      </c>
    </row>
    <row r="1514" customHeight="1" spans="2:8">
      <c r="B1514" s="42" t="s">
        <v>349</v>
      </c>
      <c r="C1514" s="42" t="s">
        <v>1872</v>
      </c>
      <c r="D1514" s="43" t="s">
        <v>1873</v>
      </c>
      <c r="E1514" s="43" t="s">
        <v>772</v>
      </c>
      <c r="F1514" s="36">
        <v>5</v>
      </c>
      <c r="G1514" s="44">
        <f t="shared" si="101"/>
        <v>21.3675213675214</v>
      </c>
      <c r="H1514" s="44">
        <v>25</v>
      </c>
    </row>
    <row r="1515" customHeight="1" spans="2:8">
      <c r="B1515" s="42" t="s">
        <v>349</v>
      </c>
      <c r="C1515" s="42" t="s">
        <v>368</v>
      </c>
      <c r="D1515" s="43" t="s">
        <v>1874</v>
      </c>
      <c r="E1515" s="43" t="s">
        <v>370</v>
      </c>
      <c r="F1515" s="36">
        <v>20</v>
      </c>
      <c r="G1515" s="44">
        <f t="shared" si="101"/>
        <v>145.299145299145</v>
      </c>
      <c r="H1515" s="44">
        <v>170</v>
      </c>
    </row>
    <row r="1516" customHeight="1" spans="2:8">
      <c r="B1516" s="42" t="s">
        <v>349</v>
      </c>
      <c r="C1516" s="42" t="s">
        <v>1171</v>
      </c>
      <c r="D1516" s="43" t="s">
        <v>1172</v>
      </c>
      <c r="E1516" s="62" t="s">
        <v>1875</v>
      </c>
      <c r="F1516" s="36">
        <v>5</v>
      </c>
      <c r="G1516" s="44">
        <f t="shared" si="101"/>
        <v>23.5042735042735</v>
      </c>
      <c r="H1516" s="44">
        <v>27.5</v>
      </c>
    </row>
    <row r="1517" customHeight="1" spans="2:9">
      <c r="B1517" s="42" t="s">
        <v>349</v>
      </c>
      <c r="C1517" s="61" t="s">
        <v>1876</v>
      </c>
      <c r="D1517" s="43" t="s">
        <v>1877</v>
      </c>
      <c r="E1517" s="43" t="s">
        <v>1598</v>
      </c>
      <c r="F1517" s="36">
        <v>10</v>
      </c>
      <c r="G1517" s="44">
        <f t="shared" ref="G1517:G1528" si="102">H1517/1.17</f>
        <v>28.2051282051282</v>
      </c>
      <c r="H1517" s="44">
        <v>33</v>
      </c>
      <c r="I1517" s="44">
        <f>SUM(H1517:H1519)</f>
        <v>883</v>
      </c>
    </row>
    <row r="1518" customHeight="1" spans="2:8">
      <c r="B1518" s="42" t="s">
        <v>349</v>
      </c>
      <c r="C1518" s="42" t="s">
        <v>1878</v>
      </c>
      <c r="D1518" s="43" t="s">
        <v>48</v>
      </c>
      <c r="E1518" s="43" t="s">
        <v>1879</v>
      </c>
      <c r="F1518" s="36">
        <v>40</v>
      </c>
      <c r="G1518" s="44">
        <f t="shared" si="102"/>
        <v>136.752136752137</v>
      </c>
      <c r="H1518" s="44">
        <v>160</v>
      </c>
    </row>
    <row r="1519" customHeight="1" spans="2:8">
      <c r="B1519" s="42" t="s">
        <v>349</v>
      </c>
      <c r="C1519" s="42" t="s">
        <v>1880</v>
      </c>
      <c r="D1519" s="43" t="s">
        <v>1680</v>
      </c>
      <c r="E1519" s="43" t="s">
        <v>1881</v>
      </c>
      <c r="F1519" s="36">
        <v>30</v>
      </c>
      <c r="G1519" s="44">
        <f t="shared" si="102"/>
        <v>589.74358974359</v>
      </c>
      <c r="H1519" s="44">
        <v>690</v>
      </c>
    </row>
    <row r="1520" customHeight="1" spans="2:9">
      <c r="B1520" s="42" t="s">
        <v>349</v>
      </c>
      <c r="C1520" s="42" t="s">
        <v>1882</v>
      </c>
      <c r="D1520" s="43" t="s">
        <v>1883</v>
      </c>
      <c r="E1520" s="43" t="s">
        <v>1775</v>
      </c>
      <c r="F1520" s="36">
        <v>20</v>
      </c>
      <c r="G1520" s="44">
        <f t="shared" si="102"/>
        <v>102.564102564103</v>
      </c>
      <c r="H1520" s="44">
        <v>120</v>
      </c>
      <c r="I1520" s="44">
        <f>SUM(H1520:H1523)</f>
        <v>1097.5</v>
      </c>
    </row>
    <row r="1521" customHeight="1" spans="2:8">
      <c r="B1521" s="42" t="s">
        <v>349</v>
      </c>
      <c r="C1521" s="42" t="s">
        <v>863</v>
      </c>
      <c r="D1521" s="43" t="s">
        <v>864</v>
      </c>
      <c r="E1521" s="43" t="s">
        <v>752</v>
      </c>
      <c r="F1521" s="36">
        <v>20</v>
      </c>
      <c r="G1521" s="44">
        <f t="shared" si="102"/>
        <v>230.769230769231</v>
      </c>
      <c r="H1521" s="44">
        <v>270</v>
      </c>
    </row>
    <row r="1522" customHeight="1" spans="2:8">
      <c r="B1522" s="42" t="s">
        <v>349</v>
      </c>
      <c r="C1522" s="42" t="s">
        <v>1884</v>
      </c>
      <c r="D1522" s="43" t="s">
        <v>1885</v>
      </c>
      <c r="E1522" s="43" t="s">
        <v>772</v>
      </c>
      <c r="F1522" s="36">
        <v>5</v>
      </c>
      <c r="G1522" s="44">
        <f t="shared" si="102"/>
        <v>6.41025641025641</v>
      </c>
      <c r="H1522" s="44">
        <v>7.5</v>
      </c>
    </row>
    <row r="1523" customHeight="1" spans="2:8">
      <c r="B1523" s="42" t="s">
        <v>349</v>
      </c>
      <c r="C1523" s="42" t="s">
        <v>391</v>
      </c>
      <c r="D1523" s="43" t="s">
        <v>392</v>
      </c>
      <c r="E1523" s="43" t="s">
        <v>393</v>
      </c>
      <c r="F1523" s="36">
        <v>200</v>
      </c>
      <c r="G1523" s="44">
        <f t="shared" si="102"/>
        <v>598.290598290598</v>
      </c>
      <c r="H1523" s="44">
        <v>700</v>
      </c>
    </row>
    <row r="1524" customHeight="1" spans="2:9">
      <c r="B1524" s="42" t="s">
        <v>349</v>
      </c>
      <c r="C1524" s="42" t="s">
        <v>1886</v>
      </c>
      <c r="D1524" s="43" t="s">
        <v>481</v>
      </c>
      <c r="E1524" s="43" t="s">
        <v>1565</v>
      </c>
      <c r="F1524" s="36">
        <v>100</v>
      </c>
      <c r="G1524" s="44">
        <f t="shared" si="102"/>
        <v>683.760683760684</v>
      </c>
      <c r="H1524" s="44">
        <v>800</v>
      </c>
      <c r="I1524" s="44">
        <f>SUM(H1524:H1527)</f>
        <v>939.5</v>
      </c>
    </row>
    <row r="1525" customHeight="1" spans="2:8">
      <c r="B1525" s="42" t="s">
        <v>349</v>
      </c>
      <c r="C1525" s="61" t="s">
        <v>1887</v>
      </c>
      <c r="D1525" s="43" t="s">
        <v>1888</v>
      </c>
      <c r="E1525" s="43" t="s">
        <v>1889</v>
      </c>
      <c r="F1525" s="36">
        <v>10</v>
      </c>
      <c r="G1525" s="44">
        <f t="shared" si="102"/>
        <v>33.3333333333333</v>
      </c>
      <c r="H1525" s="44">
        <v>39</v>
      </c>
    </row>
    <row r="1526" customHeight="1" spans="2:8">
      <c r="B1526" s="42" t="s">
        <v>349</v>
      </c>
      <c r="C1526" s="42" t="s">
        <v>1890</v>
      </c>
      <c r="D1526" s="43" t="s">
        <v>740</v>
      </c>
      <c r="E1526" s="43" t="s">
        <v>959</v>
      </c>
      <c r="F1526" s="36">
        <v>20</v>
      </c>
      <c r="G1526" s="44">
        <f t="shared" si="102"/>
        <v>32.4786324786325</v>
      </c>
      <c r="H1526" s="44">
        <v>38</v>
      </c>
    </row>
    <row r="1527" customHeight="1" spans="2:8">
      <c r="B1527" s="42" t="s">
        <v>349</v>
      </c>
      <c r="C1527" s="42" t="s">
        <v>1891</v>
      </c>
      <c r="D1527" s="43" t="s">
        <v>1892</v>
      </c>
      <c r="E1527" s="62" t="s">
        <v>1893</v>
      </c>
      <c r="F1527" s="36">
        <v>25</v>
      </c>
      <c r="G1527" s="44">
        <f t="shared" si="102"/>
        <v>53.4188034188034</v>
      </c>
      <c r="H1527" s="44">
        <v>62.5</v>
      </c>
    </row>
    <row r="1528" customHeight="1" spans="2:9">
      <c r="B1528" s="42" t="s">
        <v>349</v>
      </c>
      <c r="C1528" s="42" t="s">
        <v>359</v>
      </c>
      <c r="D1528" s="43" t="s">
        <v>783</v>
      </c>
      <c r="E1528" s="43" t="s">
        <v>1894</v>
      </c>
      <c r="F1528" s="36">
        <v>10</v>
      </c>
      <c r="G1528" s="44">
        <f t="shared" si="102"/>
        <v>327.863247863248</v>
      </c>
      <c r="H1528" s="44">
        <v>383.6</v>
      </c>
      <c r="I1528" s="44">
        <f>H1528</f>
        <v>383.6</v>
      </c>
    </row>
    <row r="1529" customHeight="1" spans="2:9">
      <c r="B1529" s="42" t="s">
        <v>349</v>
      </c>
      <c r="C1529" s="42" t="s">
        <v>1652</v>
      </c>
      <c r="D1529" s="43" t="s">
        <v>1895</v>
      </c>
      <c r="E1529" s="43" t="s">
        <v>475</v>
      </c>
      <c r="F1529" s="36">
        <v>30</v>
      </c>
      <c r="G1529" s="44">
        <f t="shared" ref="G1529:G1542" si="103">H1529/1.17</f>
        <v>174.358974358974</v>
      </c>
      <c r="H1529" s="44">
        <v>204</v>
      </c>
      <c r="I1529" s="44">
        <f>SUM(H1529:H1532)</f>
        <v>668</v>
      </c>
    </row>
    <row r="1530" customHeight="1" spans="2:8">
      <c r="B1530" s="42" t="s">
        <v>349</v>
      </c>
      <c r="C1530" s="42" t="s">
        <v>1896</v>
      </c>
      <c r="D1530" s="43" t="s">
        <v>1897</v>
      </c>
      <c r="E1530" s="43" t="s">
        <v>1898</v>
      </c>
      <c r="F1530" s="36">
        <v>2</v>
      </c>
      <c r="G1530" s="44">
        <f t="shared" si="103"/>
        <v>54.7008547008547</v>
      </c>
      <c r="H1530" s="44">
        <v>64</v>
      </c>
    </row>
    <row r="1531" customHeight="1" spans="2:8">
      <c r="B1531" s="42" t="s">
        <v>349</v>
      </c>
      <c r="C1531" s="42" t="s">
        <v>1899</v>
      </c>
      <c r="D1531" s="43" t="s">
        <v>1862</v>
      </c>
      <c r="E1531" s="43" t="s">
        <v>1470</v>
      </c>
      <c r="F1531" s="36">
        <v>20</v>
      </c>
      <c r="G1531" s="44">
        <f t="shared" si="103"/>
        <v>247.863247863248</v>
      </c>
      <c r="H1531" s="44">
        <v>290</v>
      </c>
    </row>
    <row r="1532" customHeight="1" spans="2:8">
      <c r="B1532" s="42" t="s">
        <v>349</v>
      </c>
      <c r="C1532" s="42" t="s">
        <v>1900</v>
      </c>
      <c r="D1532" s="43" t="s">
        <v>425</v>
      </c>
      <c r="E1532" s="62" t="s">
        <v>1901</v>
      </c>
      <c r="F1532" s="36">
        <v>20</v>
      </c>
      <c r="G1532" s="44">
        <f t="shared" si="103"/>
        <v>94.017094017094</v>
      </c>
      <c r="H1532" s="44">
        <v>110</v>
      </c>
    </row>
    <row r="1533" customHeight="1" spans="2:9">
      <c r="B1533" s="42" t="s">
        <v>349</v>
      </c>
      <c r="C1533" s="42" t="s">
        <v>1902</v>
      </c>
      <c r="D1533" s="43" t="s">
        <v>486</v>
      </c>
      <c r="E1533" s="43" t="s">
        <v>1903</v>
      </c>
      <c r="F1533" s="36">
        <v>1</v>
      </c>
      <c r="G1533" s="44">
        <f t="shared" si="103"/>
        <v>102.564102564103</v>
      </c>
      <c r="H1533" s="44">
        <v>120</v>
      </c>
      <c r="I1533" s="44">
        <f>SUM(H1533:H1535)</f>
        <v>286</v>
      </c>
    </row>
    <row r="1534" customHeight="1" spans="2:8">
      <c r="B1534" s="42" t="s">
        <v>349</v>
      </c>
      <c r="C1534" s="42" t="s">
        <v>499</v>
      </c>
      <c r="D1534" s="43" t="s">
        <v>493</v>
      </c>
      <c r="E1534" s="43" t="s">
        <v>1903</v>
      </c>
      <c r="F1534" s="36">
        <v>1</v>
      </c>
      <c r="G1534" s="44">
        <f t="shared" si="103"/>
        <v>102.564102564103</v>
      </c>
      <c r="H1534" s="44">
        <v>120</v>
      </c>
    </row>
    <row r="1535" customHeight="1" spans="2:8">
      <c r="B1535" s="42" t="s">
        <v>349</v>
      </c>
      <c r="C1535" s="42" t="s">
        <v>1904</v>
      </c>
      <c r="D1535" s="43" t="s">
        <v>490</v>
      </c>
      <c r="E1535" s="43" t="s">
        <v>1903</v>
      </c>
      <c r="F1535" s="36">
        <v>1</v>
      </c>
      <c r="G1535" s="44">
        <f t="shared" si="103"/>
        <v>39.3162393162393</v>
      </c>
      <c r="H1535" s="44">
        <v>46</v>
      </c>
    </row>
    <row r="1536" customHeight="1" spans="2:9">
      <c r="B1536" s="42" t="s">
        <v>349</v>
      </c>
      <c r="C1536" s="42" t="s">
        <v>521</v>
      </c>
      <c r="D1536" s="43" t="s">
        <v>486</v>
      </c>
      <c r="E1536" s="43" t="s">
        <v>1903</v>
      </c>
      <c r="F1536" s="36">
        <v>1</v>
      </c>
      <c r="G1536" s="44">
        <f t="shared" si="103"/>
        <v>512.820512820513</v>
      </c>
      <c r="H1536" s="44">
        <v>600</v>
      </c>
      <c r="I1536" s="44">
        <f>SUM(H1536:H1538)</f>
        <v>1025</v>
      </c>
    </row>
    <row r="1537" customHeight="1" spans="2:8">
      <c r="B1537" s="42" t="s">
        <v>349</v>
      </c>
      <c r="C1537" s="42" t="s">
        <v>1905</v>
      </c>
      <c r="D1537" s="43" t="s">
        <v>493</v>
      </c>
      <c r="E1537" s="43" t="s">
        <v>1903</v>
      </c>
      <c r="F1537" s="36">
        <v>0.5</v>
      </c>
      <c r="G1537" s="44">
        <f t="shared" si="103"/>
        <v>286.324786324786</v>
      </c>
      <c r="H1537" s="44">
        <v>335</v>
      </c>
    </row>
    <row r="1538" customHeight="1" spans="2:8">
      <c r="B1538" s="42" t="s">
        <v>349</v>
      </c>
      <c r="C1538" s="42" t="s">
        <v>520</v>
      </c>
      <c r="D1538" s="43" t="s">
        <v>493</v>
      </c>
      <c r="E1538" s="43" t="s">
        <v>1903</v>
      </c>
      <c r="F1538" s="36">
        <v>0.5</v>
      </c>
      <c r="G1538" s="44">
        <f t="shared" si="103"/>
        <v>76.9230769230769</v>
      </c>
      <c r="H1538" s="44">
        <v>90</v>
      </c>
    </row>
    <row r="1539" customHeight="1" spans="2:9">
      <c r="B1539" s="42" t="s">
        <v>349</v>
      </c>
      <c r="C1539" s="42" t="s">
        <v>1906</v>
      </c>
      <c r="D1539" s="43" t="s">
        <v>496</v>
      </c>
      <c r="E1539" s="43" t="s">
        <v>1903</v>
      </c>
      <c r="F1539" s="36">
        <v>1</v>
      </c>
      <c r="G1539" s="44">
        <f t="shared" si="103"/>
        <v>32.4786324786325</v>
      </c>
      <c r="H1539" s="44">
        <v>38</v>
      </c>
      <c r="I1539" s="44">
        <f>SUM(H1539:H1542)</f>
        <v>458</v>
      </c>
    </row>
    <row r="1540" customHeight="1" spans="2:8">
      <c r="B1540" s="42" t="s">
        <v>349</v>
      </c>
      <c r="C1540" s="42" t="s">
        <v>1907</v>
      </c>
      <c r="D1540" s="43" t="s">
        <v>493</v>
      </c>
      <c r="E1540" s="43" t="s">
        <v>1903</v>
      </c>
      <c r="F1540" s="36">
        <v>2</v>
      </c>
      <c r="G1540" s="44">
        <f t="shared" si="103"/>
        <v>68.3760683760684</v>
      </c>
      <c r="H1540" s="44">
        <v>80</v>
      </c>
    </row>
    <row r="1541" customHeight="1" spans="2:8">
      <c r="B1541" s="42" t="s">
        <v>349</v>
      </c>
      <c r="C1541" s="42" t="s">
        <v>1908</v>
      </c>
      <c r="D1541" s="43" t="s">
        <v>1909</v>
      </c>
      <c r="E1541" s="43" t="s">
        <v>1903</v>
      </c>
      <c r="F1541" s="36">
        <v>1</v>
      </c>
      <c r="G1541" s="44">
        <f t="shared" si="103"/>
        <v>153.846153846154</v>
      </c>
      <c r="H1541" s="44">
        <v>180</v>
      </c>
    </row>
    <row r="1542" customHeight="1" spans="2:8">
      <c r="B1542" s="42" t="s">
        <v>349</v>
      </c>
      <c r="C1542" s="42" t="s">
        <v>495</v>
      </c>
      <c r="D1542" s="43" t="s">
        <v>496</v>
      </c>
      <c r="E1542" s="43" t="s">
        <v>1903</v>
      </c>
      <c r="F1542" s="36">
        <v>1</v>
      </c>
      <c r="G1542" s="44">
        <f t="shared" si="103"/>
        <v>136.752136752137</v>
      </c>
      <c r="H1542" s="44">
        <v>160</v>
      </c>
    </row>
    <row r="1543" customHeight="1" spans="2:9">
      <c r="B1543" s="42" t="s">
        <v>349</v>
      </c>
      <c r="C1543" s="42" t="s">
        <v>1910</v>
      </c>
      <c r="D1543" s="43" t="s">
        <v>496</v>
      </c>
      <c r="E1543" s="43" t="s">
        <v>1903</v>
      </c>
      <c r="F1543" s="36">
        <v>1</v>
      </c>
      <c r="G1543" s="44">
        <f t="shared" ref="G1543:G1550" si="104">H1543/1.17</f>
        <v>12.8205128205128</v>
      </c>
      <c r="H1543" s="44">
        <v>15</v>
      </c>
      <c r="I1543" s="44">
        <f>SUM(H1543:H1546)</f>
        <v>287</v>
      </c>
    </row>
    <row r="1544" customHeight="1" spans="2:8">
      <c r="B1544" s="42" t="s">
        <v>349</v>
      </c>
      <c r="C1544" s="42" t="s">
        <v>1911</v>
      </c>
      <c r="D1544" s="43" t="s">
        <v>1909</v>
      </c>
      <c r="E1544" s="43" t="s">
        <v>1903</v>
      </c>
      <c r="F1544" s="36">
        <v>1</v>
      </c>
      <c r="G1544" s="44">
        <f t="shared" si="104"/>
        <v>153.846153846154</v>
      </c>
      <c r="H1544" s="44">
        <v>180</v>
      </c>
    </row>
    <row r="1545" customHeight="1" spans="2:8">
      <c r="B1545" s="42" t="s">
        <v>349</v>
      </c>
      <c r="C1545" s="42" t="s">
        <v>1912</v>
      </c>
      <c r="D1545" s="43" t="s">
        <v>486</v>
      </c>
      <c r="E1545" s="43" t="s">
        <v>1903</v>
      </c>
      <c r="F1545" s="36">
        <v>2</v>
      </c>
      <c r="G1545" s="44">
        <f t="shared" si="104"/>
        <v>47.8632478632479</v>
      </c>
      <c r="H1545" s="44">
        <v>56</v>
      </c>
    </row>
    <row r="1546" customHeight="1" spans="2:8">
      <c r="B1546" s="42" t="s">
        <v>349</v>
      </c>
      <c r="C1546" s="42" t="s">
        <v>1913</v>
      </c>
      <c r="D1546" s="43" t="s">
        <v>1914</v>
      </c>
      <c r="E1546" s="43" t="s">
        <v>1903</v>
      </c>
      <c r="F1546" s="36">
        <v>2</v>
      </c>
      <c r="G1546" s="44">
        <f t="shared" si="104"/>
        <v>30.7692307692308</v>
      </c>
      <c r="H1546" s="44">
        <v>36</v>
      </c>
    </row>
    <row r="1547" customHeight="1" spans="2:9">
      <c r="B1547" s="42" t="s">
        <v>349</v>
      </c>
      <c r="C1547" s="42" t="s">
        <v>1906</v>
      </c>
      <c r="D1547" s="43" t="s">
        <v>496</v>
      </c>
      <c r="E1547" s="43" t="s">
        <v>1903</v>
      </c>
      <c r="F1547" s="36">
        <v>1</v>
      </c>
      <c r="G1547" s="44">
        <f t="shared" si="104"/>
        <v>21.3675213675214</v>
      </c>
      <c r="H1547" s="44">
        <v>25</v>
      </c>
      <c r="I1547" s="44">
        <f>SUM(H1547:H1550)</f>
        <v>230</v>
      </c>
    </row>
    <row r="1548" customHeight="1" spans="2:8">
      <c r="B1548" s="42" t="s">
        <v>349</v>
      </c>
      <c r="C1548" s="42" t="s">
        <v>1902</v>
      </c>
      <c r="D1548" s="43" t="s">
        <v>486</v>
      </c>
      <c r="E1548" s="43" t="s">
        <v>1903</v>
      </c>
      <c r="F1548" s="36">
        <v>1</v>
      </c>
      <c r="G1548" s="44">
        <f t="shared" si="104"/>
        <v>102.564102564103</v>
      </c>
      <c r="H1548" s="44">
        <v>120</v>
      </c>
    </row>
    <row r="1549" customHeight="1" spans="2:8">
      <c r="B1549" s="42" t="s">
        <v>349</v>
      </c>
      <c r="C1549" s="42" t="s">
        <v>1915</v>
      </c>
      <c r="D1549" s="43" t="s">
        <v>1916</v>
      </c>
      <c r="E1549" s="43" t="s">
        <v>1903</v>
      </c>
      <c r="F1549" s="36">
        <v>1</v>
      </c>
      <c r="G1549" s="44">
        <f t="shared" si="104"/>
        <v>38.4615384615385</v>
      </c>
      <c r="H1549" s="44">
        <v>45</v>
      </c>
    </row>
    <row r="1550" customHeight="1" spans="2:8">
      <c r="B1550" s="42" t="s">
        <v>349</v>
      </c>
      <c r="C1550" s="42" t="s">
        <v>1917</v>
      </c>
      <c r="D1550" s="43" t="s">
        <v>493</v>
      </c>
      <c r="E1550" s="43" t="s">
        <v>1903</v>
      </c>
      <c r="F1550" s="36">
        <v>1</v>
      </c>
      <c r="G1550" s="44">
        <f t="shared" si="104"/>
        <v>34.1880341880342</v>
      </c>
      <c r="H1550" s="44">
        <v>40</v>
      </c>
    </row>
    <row r="1551" customHeight="1" spans="2:9">
      <c r="B1551" s="42" t="s">
        <v>349</v>
      </c>
      <c r="C1551" s="42" t="s">
        <v>1081</v>
      </c>
      <c r="D1551" s="43" t="s">
        <v>990</v>
      </c>
      <c r="E1551" s="43" t="s">
        <v>1082</v>
      </c>
      <c r="F1551" s="36">
        <v>10</v>
      </c>
      <c r="G1551" s="44">
        <f t="shared" ref="G1551:G1568" si="105">H1551/1.17</f>
        <v>34.1880341880342</v>
      </c>
      <c r="H1551" s="44">
        <v>40</v>
      </c>
      <c r="I1551" s="44">
        <f>SUM(H1551:H1554)</f>
        <v>440</v>
      </c>
    </row>
    <row r="1552" customHeight="1" spans="2:8">
      <c r="B1552" s="42" t="s">
        <v>349</v>
      </c>
      <c r="C1552" s="42" t="s">
        <v>462</v>
      </c>
      <c r="D1552" s="43" t="s">
        <v>1918</v>
      </c>
      <c r="E1552" s="43" t="s">
        <v>1919</v>
      </c>
      <c r="F1552" s="36">
        <v>10</v>
      </c>
      <c r="G1552" s="44">
        <f t="shared" si="105"/>
        <v>128.205128205128</v>
      </c>
      <c r="H1552" s="44">
        <v>150</v>
      </c>
    </row>
    <row r="1553" customHeight="1" spans="2:8">
      <c r="B1553" s="42" t="s">
        <v>349</v>
      </c>
      <c r="C1553" s="42" t="s">
        <v>1920</v>
      </c>
      <c r="D1553" s="43" t="s">
        <v>1921</v>
      </c>
      <c r="E1553" s="43" t="s">
        <v>80</v>
      </c>
      <c r="F1553" s="36">
        <v>10</v>
      </c>
      <c r="G1553" s="44">
        <f t="shared" si="105"/>
        <v>98.2905982905983</v>
      </c>
      <c r="H1553" s="44">
        <v>115</v>
      </c>
    </row>
    <row r="1554" customHeight="1" spans="2:8">
      <c r="B1554" s="42" t="s">
        <v>349</v>
      </c>
      <c r="C1554" s="42" t="s">
        <v>1922</v>
      </c>
      <c r="D1554" s="43" t="s">
        <v>1923</v>
      </c>
      <c r="E1554" s="62" t="s">
        <v>1924</v>
      </c>
      <c r="F1554" s="36">
        <v>30</v>
      </c>
      <c r="G1554" s="44">
        <f t="shared" si="105"/>
        <v>115.384615384615</v>
      </c>
      <c r="H1554" s="44">
        <v>135</v>
      </c>
    </row>
    <row r="1555" customHeight="1" spans="2:9">
      <c r="B1555" s="42" t="s">
        <v>349</v>
      </c>
      <c r="C1555" s="42" t="s">
        <v>394</v>
      </c>
      <c r="D1555" s="43" t="s">
        <v>395</v>
      </c>
      <c r="E1555" s="43" t="s">
        <v>1144</v>
      </c>
      <c r="F1555" s="36">
        <v>50</v>
      </c>
      <c r="G1555" s="44">
        <f t="shared" si="105"/>
        <v>94.017094017094</v>
      </c>
      <c r="H1555" s="44">
        <v>110</v>
      </c>
      <c r="I1555" s="44">
        <f>SUM(H1555:H1558)</f>
        <v>187.5</v>
      </c>
    </row>
    <row r="1556" customHeight="1" spans="2:8">
      <c r="B1556" s="42" t="s">
        <v>349</v>
      </c>
      <c r="C1556" s="42" t="s">
        <v>1925</v>
      </c>
      <c r="D1556" s="43" t="s">
        <v>415</v>
      </c>
      <c r="E1556" s="43" t="s">
        <v>90</v>
      </c>
      <c r="F1556" s="36">
        <v>10</v>
      </c>
      <c r="G1556" s="44">
        <f t="shared" si="105"/>
        <v>13.6752136752137</v>
      </c>
      <c r="H1556" s="44">
        <v>16</v>
      </c>
    </row>
    <row r="1557" customHeight="1" spans="2:8">
      <c r="B1557" s="42" t="s">
        <v>349</v>
      </c>
      <c r="C1557" s="42" t="s">
        <v>1926</v>
      </c>
      <c r="D1557" s="43" t="s">
        <v>1927</v>
      </c>
      <c r="E1557" s="43" t="s">
        <v>90</v>
      </c>
      <c r="F1557" s="36">
        <v>10</v>
      </c>
      <c r="G1557" s="44">
        <f t="shared" si="105"/>
        <v>9.82905982905983</v>
      </c>
      <c r="H1557" s="44">
        <v>11.5</v>
      </c>
    </row>
    <row r="1558" customHeight="1" spans="2:8">
      <c r="B1558" s="42" t="s">
        <v>349</v>
      </c>
      <c r="C1558" s="42" t="s">
        <v>478</v>
      </c>
      <c r="D1558" s="43" t="s">
        <v>372</v>
      </c>
      <c r="E1558" s="43" t="s">
        <v>1928</v>
      </c>
      <c r="F1558" s="36">
        <v>10</v>
      </c>
      <c r="G1558" s="44">
        <f t="shared" si="105"/>
        <v>42.7350427350427</v>
      </c>
      <c r="H1558" s="44">
        <v>50</v>
      </c>
    </row>
    <row r="1559" customHeight="1" spans="2:9">
      <c r="B1559" s="42" t="s">
        <v>349</v>
      </c>
      <c r="C1559" s="42" t="s">
        <v>1929</v>
      </c>
      <c r="D1559" s="43" t="s">
        <v>1930</v>
      </c>
      <c r="E1559" s="43" t="s">
        <v>1931</v>
      </c>
      <c r="F1559" s="36">
        <v>10</v>
      </c>
      <c r="G1559" s="44">
        <f t="shared" si="105"/>
        <v>28.2051282051282</v>
      </c>
      <c r="H1559" s="44">
        <v>33</v>
      </c>
      <c r="I1559" s="44">
        <f>SUM(H1559:H1561)</f>
        <v>999</v>
      </c>
    </row>
    <row r="1560" customHeight="1" spans="2:8">
      <c r="B1560" s="42" t="s">
        <v>349</v>
      </c>
      <c r="C1560" s="42" t="s">
        <v>182</v>
      </c>
      <c r="D1560" s="43" t="s">
        <v>1932</v>
      </c>
      <c r="E1560" s="43" t="s">
        <v>1933</v>
      </c>
      <c r="F1560" s="36">
        <v>30</v>
      </c>
      <c r="G1560" s="44">
        <f t="shared" si="105"/>
        <v>107.692307692308</v>
      </c>
      <c r="H1560" s="44">
        <v>126</v>
      </c>
    </row>
    <row r="1561" customHeight="1" spans="2:8">
      <c r="B1561" s="42" t="s">
        <v>349</v>
      </c>
      <c r="C1561" s="42" t="s">
        <v>483</v>
      </c>
      <c r="D1561" s="43" t="s">
        <v>340</v>
      </c>
      <c r="E1561" s="43" t="s">
        <v>1934</v>
      </c>
      <c r="F1561" s="36">
        <v>30</v>
      </c>
      <c r="G1561" s="44">
        <f t="shared" si="105"/>
        <v>717.948717948718</v>
      </c>
      <c r="H1561" s="44">
        <v>840</v>
      </c>
    </row>
    <row r="1562" customHeight="1" spans="2:9">
      <c r="B1562" s="42" t="s">
        <v>349</v>
      </c>
      <c r="C1562" s="42" t="s">
        <v>779</v>
      </c>
      <c r="D1562" s="43" t="s">
        <v>799</v>
      </c>
      <c r="E1562" s="43" t="s">
        <v>781</v>
      </c>
      <c r="F1562" s="36">
        <v>20</v>
      </c>
      <c r="G1562" s="44">
        <f t="shared" si="105"/>
        <v>423.931623931624</v>
      </c>
      <c r="H1562" s="44">
        <v>496</v>
      </c>
      <c r="I1562" s="44">
        <f>SUM(H1562:H1564)</f>
        <v>751.6</v>
      </c>
    </row>
    <row r="1563" customHeight="1" spans="2:8">
      <c r="B1563" s="42" t="s">
        <v>349</v>
      </c>
      <c r="C1563" s="42" t="s">
        <v>822</v>
      </c>
      <c r="D1563" s="43" t="s">
        <v>372</v>
      </c>
      <c r="E1563" s="43" t="s">
        <v>823</v>
      </c>
      <c r="F1563" s="36">
        <v>30</v>
      </c>
      <c r="G1563" s="44">
        <f t="shared" si="105"/>
        <v>174.358974358974</v>
      </c>
      <c r="H1563" s="44">
        <v>204</v>
      </c>
    </row>
    <row r="1564" customHeight="1" spans="2:8">
      <c r="B1564" s="42" t="s">
        <v>349</v>
      </c>
      <c r="C1564" s="42" t="s">
        <v>1935</v>
      </c>
      <c r="D1564" s="43" t="s">
        <v>1936</v>
      </c>
      <c r="E1564" s="43" t="s">
        <v>1937</v>
      </c>
      <c r="F1564" s="36">
        <v>2</v>
      </c>
      <c r="G1564" s="44">
        <f t="shared" si="105"/>
        <v>44.1025641025641</v>
      </c>
      <c r="H1564" s="44">
        <v>51.6</v>
      </c>
    </row>
    <row r="1565" customHeight="1" spans="2:9">
      <c r="B1565" s="42" t="s">
        <v>349</v>
      </c>
      <c r="C1565" s="61" t="s">
        <v>1938</v>
      </c>
      <c r="D1565" s="43" t="s">
        <v>1939</v>
      </c>
      <c r="E1565" s="43" t="s">
        <v>1937</v>
      </c>
      <c r="F1565" s="36">
        <v>10</v>
      </c>
      <c r="G1565" s="44">
        <f t="shared" si="105"/>
        <v>153.846153846154</v>
      </c>
      <c r="H1565" s="44">
        <v>180</v>
      </c>
      <c r="I1565" s="44">
        <f>SUM(H1565:H1568)</f>
        <v>1240</v>
      </c>
    </row>
    <row r="1566" customHeight="1" spans="2:8">
      <c r="B1566" s="42" t="s">
        <v>349</v>
      </c>
      <c r="C1566" s="42" t="s">
        <v>1940</v>
      </c>
      <c r="D1566" s="43" t="s">
        <v>1941</v>
      </c>
      <c r="E1566" s="43" t="s">
        <v>1942</v>
      </c>
      <c r="F1566" s="36">
        <v>10</v>
      </c>
      <c r="G1566" s="44">
        <f t="shared" si="105"/>
        <v>337.606837606838</v>
      </c>
      <c r="H1566" s="44">
        <v>395</v>
      </c>
    </row>
    <row r="1567" customHeight="1" spans="2:8">
      <c r="B1567" s="42" t="s">
        <v>349</v>
      </c>
      <c r="C1567" s="42" t="s">
        <v>820</v>
      </c>
      <c r="D1567" s="43" t="s">
        <v>305</v>
      </c>
      <c r="E1567" s="43" t="s">
        <v>821</v>
      </c>
      <c r="F1567" s="36">
        <v>20</v>
      </c>
      <c r="G1567" s="44">
        <f t="shared" si="105"/>
        <v>196.581196581197</v>
      </c>
      <c r="H1567" s="44">
        <v>230</v>
      </c>
    </row>
    <row r="1568" customHeight="1" spans="2:8">
      <c r="B1568" s="42" t="s">
        <v>349</v>
      </c>
      <c r="C1568" s="42" t="s">
        <v>1899</v>
      </c>
      <c r="D1568" s="43" t="s">
        <v>1862</v>
      </c>
      <c r="E1568" s="43" t="s">
        <v>1470</v>
      </c>
      <c r="F1568" s="36">
        <v>30</v>
      </c>
      <c r="G1568" s="44">
        <f t="shared" si="105"/>
        <v>371.794871794872</v>
      </c>
      <c r="H1568" s="44">
        <v>435</v>
      </c>
    </row>
    <row r="1569" customHeight="1" spans="2:9">
      <c r="B1569" s="42" t="s">
        <v>349</v>
      </c>
      <c r="C1569" s="42" t="s">
        <v>1943</v>
      </c>
      <c r="D1569" s="43" t="s">
        <v>1944</v>
      </c>
      <c r="E1569" s="43" t="s">
        <v>1903</v>
      </c>
      <c r="F1569" s="36">
        <v>1</v>
      </c>
      <c r="G1569" s="44">
        <f t="shared" ref="G1569:G1580" si="106">H1569/1.17</f>
        <v>188.034188034188</v>
      </c>
      <c r="H1569" s="44">
        <v>220</v>
      </c>
      <c r="I1569" s="44">
        <f>SUM(H1569:H1572)</f>
        <v>358</v>
      </c>
    </row>
    <row r="1570" customHeight="1" spans="2:8">
      <c r="B1570" s="42" t="s">
        <v>349</v>
      </c>
      <c r="C1570" s="42" t="s">
        <v>1912</v>
      </c>
      <c r="D1570" s="43" t="s">
        <v>486</v>
      </c>
      <c r="E1570" s="43" t="s">
        <v>1903</v>
      </c>
      <c r="F1570" s="36">
        <v>2</v>
      </c>
      <c r="G1570" s="44">
        <f t="shared" si="106"/>
        <v>23.9316239316239</v>
      </c>
      <c r="H1570" s="44">
        <v>28</v>
      </c>
    </row>
    <row r="1571" customHeight="1" spans="2:8">
      <c r="B1571" s="42" t="s">
        <v>349</v>
      </c>
      <c r="C1571" s="42" t="s">
        <v>1945</v>
      </c>
      <c r="D1571" s="43" t="s">
        <v>486</v>
      </c>
      <c r="E1571" s="43" t="s">
        <v>1903</v>
      </c>
      <c r="F1571" s="36">
        <v>2</v>
      </c>
      <c r="G1571" s="44">
        <f t="shared" si="106"/>
        <v>76.9230769230769</v>
      </c>
      <c r="H1571" s="44">
        <v>90</v>
      </c>
    </row>
    <row r="1572" customHeight="1" spans="2:8">
      <c r="B1572" s="42" t="s">
        <v>349</v>
      </c>
      <c r="C1572" s="42" t="s">
        <v>1946</v>
      </c>
      <c r="D1572" s="43" t="s">
        <v>486</v>
      </c>
      <c r="E1572" s="43" t="s">
        <v>1903</v>
      </c>
      <c r="F1572" s="36">
        <v>1</v>
      </c>
      <c r="G1572" s="44">
        <f t="shared" si="106"/>
        <v>17.0940170940171</v>
      </c>
      <c r="H1572" s="44">
        <v>20</v>
      </c>
    </row>
    <row r="1573" customHeight="1" spans="2:9">
      <c r="B1573" s="42" t="s">
        <v>349</v>
      </c>
      <c r="C1573" s="42" t="s">
        <v>1947</v>
      </c>
      <c r="D1573" s="43" t="s">
        <v>490</v>
      </c>
      <c r="E1573" s="43" t="s">
        <v>1903</v>
      </c>
      <c r="F1573" s="36">
        <v>1</v>
      </c>
      <c r="G1573" s="44">
        <f t="shared" si="106"/>
        <v>38.4615384615385</v>
      </c>
      <c r="H1573" s="44">
        <v>45</v>
      </c>
      <c r="I1573" s="44">
        <f>SUM(H1573:H1577)</f>
        <v>270</v>
      </c>
    </row>
    <row r="1574" customHeight="1" spans="2:8">
      <c r="B1574" s="42" t="s">
        <v>349</v>
      </c>
      <c r="C1574" s="42" t="s">
        <v>1948</v>
      </c>
      <c r="D1574" s="43" t="s">
        <v>486</v>
      </c>
      <c r="E1574" s="43" t="s">
        <v>1903</v>
      </c>
      <c r="F1574" s="36">
        <v>1</v>
      </c>
      <c r="G1574" s="44">
        <f t="shared" si="106"/>
        <v>34.1880341880342</v>
      </c>
      <c r="H1574" s="44">
        <v>40</v>
      </c>
    </row>
    <row r="1575" customHeight="1" spans="2:8">
      <c r="B1575" s="42" t="s">
        <v>349</v>
      </c>
      <c r="C1575" s="42" t="s">
        <v>1949</v>
      </c>
      <c r="D1575" s="43" t="s">
        <v>519</v>
      </c>
      <c r="E1575" s="43" t="s">
        <v>1903</v>
      </c>
      <c r="F1575" s="36">
        <v>1</v>
      </c>
      <c r="G1575" s="44">
        <f t="shared" si="106"/>
        <v>21.3675213675214</v>
      </c>
      <c r="H1575" s="44">
        <v>25</v>
      </c>
    </row>
    <row r="1576" customHeight="1" spans="2:8">
      <c r="B1576" s="42" t="s">
        <v>349</v>
      </c>
      <c r="C1576" s="42" t="s">
        <v>1950</v>
      </c>
      <c r="D1576" s="43" t="s">
        <v>1951</v>
      </c>
      <c r="E1576" s="43" t="s">
        <v>1903</v>
      </c>
      <c r="F1576" s="36">
        <v>1</v>
      </c>
      <c r="G1576" s="44">
        <f t="shared" si="106"/>
        <v>38.4615384615385</v>
      </c>
      <c r="H1576" s="44">
        <v>45</v>
      </c>
    </row>
    <row r="1577" customHeight="1" spans="2:8">
      <c r="B1577" s="42" t="s">
        <v>349</v>
      </c>
      <c r="C1577" s="42" t="s">
        <v>1952</v>
      </c>
      <c r="D1577" s="43" t="s">
        <v>493</v>
      </c>
      <c r="E1577" s="43" t="s">
        <v>1903</v>
      </c>
      <c r="F1577" s="36">
        <v>1</v>
      </c>
      <c r="G1577" s="44">
        <f t="shared" si="106"/>
        <v>98.2905982905983</v>
      </c>
      <c r="H1577" s="44">
        <v>115</v>
      </c>
    </row>
    <row r="1578" customHeight="1" spans="2:9">
      <c r="B1578" s="42" t="s">
        <v>349</v>
      </c>
      <c r="C1578" s="42" t="s">
        <v>1953</v>
      </c>
      <c r="D1578" s="43" t="s">
        <v>486</v>
      </c>
      <c r="E1578" s="43" t="s">
        <v>1903</v>
      </c>
      <c r="F1578" s="36">
        <v>1</v>
      </c>
      <c r="G1578" s="44">
        <f t="shared" si="106"/>
        <v>51.2820512820513</v>
      </c>
      <c r="H1578" s="44">
        <v>60</v>
      </c>
      <c r="I1578" s="44">
        <f>SUM(H1578:H1580)</f>
        <v>165</v>
      </c>
    </row>
    <row r="1579" customHeight="1" spans="2:8">
      <c r="B1579" s="42" t="s">
        <v>349</v>
      </c>
      <c r="C1579" s="42" t="s">
        <v>1954</v>
      </c>
      <c r="D1579" s="43" t="s">
        <v>486</v>
      </c>
      <c r="E1579" s="43" t="s">
        <v>1903</v>
      </c>
      <c r="F1579" s="36">
        <v>1</v>
      </c>
      <c r="G1579" s="44">
        <f t="shared" si="106"/>
        <v>51.2820512820513</v>
      </c>
      <c r="H1579" s="44">
        <v>60</v>
      </c>
    </row>
    <row r="1580" customHeight="1" spans="2:8">
      <c r="B1580" s="42" t="s">
        <v>349</v>
      </c>
      <c r="C1580" s="42" t="s">
        <v>1955</v>
      </c>
      <c r="D1580" s="43" t="s">
        <v>490</v>
      </c>
      <c r="E1580" s="43" t="s">
        <v>1903</v>
      </c>
      <c r="F1580" s="36">
        <v>1</v>
      </c>
      <c r="G1580" s="44">
        <f t="shared" si="106"/>
        <v>38.4615384615385</v>
      </c>
      <c r="H1580" s="44">
        <v>45</v>
      </c>
    </row>
    <row r="1581" customHeight="1" spans="2:9">
      <c r="B1581" s="42" t="s">
        <v>349</v>
      </c>
      <c r="C1581" s="42" t="s">
        <v>520</v>
      </c>
      <c r="D1581" s="43" t="s">
        <v>486</v>
      </c>
      <c r="E1581" s="43" t="s">
        <v>1903</v>
      </c>
      <c r="F1581" s="36">
        <v>1</v>
      </c>
      <c r="G1581" s="44">
        <f t="shared" ref="G1581:G1602" si="107">H1581/1.17</f>
        <v>256.410256410256</v>
      </c>
      <c r="H1581" s="44">
        <v>300</v>
      </c>
      <c r="I1581" s="44">
        <f>SUM(H1581:H1585)</f>
        <v>555</v>
      </c>
    </row>
    <row r="1582" customHeight="1" spans="2:8">
      <c r="B1582" s="42" t="s">
        <v>349</v>
      </c>
      <c r="C1582" s="42" t="s">
        <v>1956</v>
      </c>
      <c r="D1582" s="43" t="s">
        <v>493</v>
      </c>
      <c r="E1582" s="43" t="s">
        <v>1903</v>
      </c>
      <c r="F1582" s="36">
        <v>1</v>
      </c>
      <c r="G1582" s="44">
        <f t="shared" si="107"/>
        <v>17.0940170940171</v>
      </c>
      <c r="H1582" s="44">
        <v>20</v>
      </c>
    </row>
    <row r="1583" customHeight="1" spans="2:8">
      <c r="B1583" s="42" t="s">
        <v>349</v>
      </c>
      <c r="C1583" s="42" t="s">
        <v>1957</v>
      </c>
      <c r="D1583" s="43" t="s">
        <v>486</v>
      </c>
      <c r="E1583" s="43" t="s">
        <v>1903</v>
      </c>
      <c r="F1583" s="36">
        <v>1</v>
      </c>
      <c r="G1583" s="44">
        <f t="shared" si="107"/>
        <v>38.4615384615385</v>
      </c>
      <c r="H1583" s="44">
        <v>45</v>
      </c>
    </row>
    <row r="1584" customHeight="1" spans="2:8">
      <c r="B1584" s="42" t="s">
        <v>349</v>
      </c>
      <c r="C1584" s="42" t="s">
        <v>1958</v>
      </c>
      <c r="D1584" s="43" t="s">
        <v>493</v>
      </c>
      <c r="E1584" s="43" t="s">
        <v>1903</v>
      </c>
      <c r="F1584" s="36">
        <v>1</v>
      </c>
      <c r="G1584" s="44">
        <f t="shared" si="107"/>
        <v>81.1965811965812</v>
      </c>
      <c r="H1584" s="44">
        <v>95</v>
      </c>
    </row>
    <row r="1585" customHeight="1" spans="2:8">
      <c r="B1585" s="42" t="s">
        <v>349</v>
      </c>
      <c r="C1585" s="42" t="s">
        <v>1959</v>
      </c>
      <c r="D1585" s="43" t="s">
        <v>493</v>
      </c>
      <c r="E1585" s="43" t="s">
        <v>1903</v>
      </c>
      <c r="F1585" s="36">
        <v>1</v>
      </c>
      <c r="G1585" s="44">
        <f t="shared" si="107"/>
        <v>81.1965811965812</v>
      </c>
      <c r="H1585" s="44">
        <v>95</v>
      </c>
    </row>
    <row r="1586" customHeight="1" spans="2:9">
      <c r="B1586" s="42" t="s">
        <v>349</v>
      </c>
      <c r="C1586" s="42" t="s">
        <v>1960</v>
      </c>
      <c r="D1586" s="43" t="s">
        <v>490</v>
      </c>
      <c r="E1586" s="43" t="s">
        <v>1903</v>
      </c>
      <c r="F1586" s="36">
        <v>1</v>
      </c>
      <c r="G1586" s="44">
        <f t="shared" si="107"/>
        <v>29.9145299145299</v>
      </c>
      <c r="H1586" s="44">
        <v>35</v>
      </c>
      <c r="I1586" s="44">
        <f>SUM(H1586:H1590)</f>
        <v>385</v>
      </c>
    </row>
    <row r="1587" customHeight="1" spans="2:8">
      <c r="B1587" s="42" t="s">
        <v>349</v>
      </c>
      <c r="C1587" s="42" t="s">
        <v>1961</v>
      </c>
      <c r="D1587" s="43" t="s">
        <v>486</v>
      </c>
      <c r="E1587" s="43" t="s">
        <v>1903</v>
      </c>
      <c r="F1587" s="36">
        <v>1</v>
      </c>
      <c r="G1587" s="44">
        <f t="shared" si="107"/>
        <v>38.4615384615385</v>
      </c>
      <c r="H1587" s="44">
        <v>45</v>
      </c>
    </row>
    <row r="1588" customHeight="1" spans="2:8">
      <c r="B1588" s="42" t="s">
        <v>349</v>
      </c>
      <c r="C1588" s="42" t="s">
        <v>1962</v>
      </c>
      <c r="D1588" s="43" t="s">
        <v>493</v>
      </c>
      <c r="E1588" s="43" t="s">
        <v>1903</v>
      </c>
      <c r="F1588" s="36">
        <v>1</v>
      </c>
      <c r="G1588" s="44">
        <f t="shared" si="107"/>
        <v>205.128205128205</v>
      </c>
      <c r="H1588" s="44">
        <v>240</v>
      </c>
    </row>
    <row r="1589" customHeight="1" spans="2:8">
      <c r="B1589" s="42" t="s">
        <v>349</v>
      </c>
      <c r="C1589" s="42" t="s">
        <v>1906</v>
      </c>
      <c r="D1589" s="43" t="s">
        <v>496</v>
      </c>
      <c r="E1589" s="43" t="s">
        <v>1903</v>
      </c>
      <c r="F1589" s="36">
        <v>1</v>
      </c>
      <c r="G1589" s="44">
        <f t="shared" si="107"/>
        <v>21.3675213675214</v>
      </c>
      <c r="H1589" s="44">
        <v>25</v>
      </c>
    </row>
    <row r="1590" customHeight="1" spans="2:8">
      <c r="B1590" s="42" t="s">
        <v>349</v>
      </c>
      <c r="C1590" s="42" t="s">
        <v>1963</v>
      </c>
      <c r="D1590" s="43" t="s">
        <v>486</v>
      </c>
      <c r="E1590" s="43" t="s">
        <v>1903</v>
      </c>
      <c r="F1590" s="36">
        <v>1</v>
      </c>
      <c r="G1590" s="44">
        <f t="shared" si="107"/>
        <v>34.1880341880342</v>
      </c>
      <c r="H1590" s="44">
        <v>40</v>
      </c>
    </row>
    <row r="1591" customHeight="1" spans="2:9">
      <c r="B1591" s="42" t="s">
        <v>349</v>
      </c>
      <c r="C1591" s="42" t="s">
        <v>1964</v>
      </c>
      <c r="D1591" s="43" t="s">
        <v>1965</v>
      </c>
      <c r="E1591" s="43" t="s">
        <v>1966</v>
      </c>
      <c r="F1591" s="36">
        <v>10</v>
      </c>
      <c r="G1591" s="44">
        <f t="shared" si="107"/>
        <v>153.846153846154</v>
      </c>
      <c r="H1591" s="44">
        <v>180</v>
      </c>
      <c r="I1591" s="44">
        <f>SUM(H1591:H1594)</f>
        <v>1013.6</v>
      </c>
    </row>
    <row r="1592" customHeight="1" spans="2:8">
      <c r="B1592" s="42" t="s">
        <v>349</v>
      </c>
      <c r="C1592" s="42" t="s">
        <v>1967</v>
      </c>
      <c r="D1592" s="43" t="s">
        <v>144</v>
      </c>
      <c r="E1592" s="43" t="s">
        <v>1440</v>
      </c>
      <c r="F1592" s="36">
        <v>30</v>
      </c>
      <c r="G1592" s="44">
        <f t="shared" si="107"/>
        <v>64.1025641025641</v>
      </c>
      <c r="H1592" s="44">
        <v>75</v>
      </c>
    </row>
    <row r="1593" customHeight="1" spans="2:8">
      <c r="B1593" s="42" t="s">
        <v>349</v>
      </c>
      <c r="C1593" s="42" t="s">
        <v>359</v>
      </c>
      <c r="D1593" s="43" t="s">
        <v>783</v>
      </c>
      <c r="E1593" s="43" t="s">
        <v>1894</v>
      </c>
      <c r="F1593" s="36">
        <v>10</v>
      </c>
      <c r="G1593" s="44">
        <f t="shared" si="107"/>
        <v>327.863247863248</v>
      </c>
      <c r="H1593" s="44">
        <v>383.6</v>
      </c>
    </row>
    <row r="1594" customHeight="1" spans="2:8">
      <c r="B1594" s="42" t="s">
        <v>349</v>
      </c>
      <c r="C1594" s="42" t="s">
        <v>1543</v>
      </c>
      <c r="D1594" s="43" t="s">
        <v>1544</v>
      </c>
      <c r="E1594" s="43" t="s">
        <v>1968</v>
      </c>
      <c r="F1594" s="36">
        <v>30</v>
      </c>
      <c r="G1594" s="44">
        <f t="shared" si="107"/>
        <v>320.512820512821</v>
      </c>
      <c r="H1594" s="44">
        <v>375</v>
      </c>
    </row>
    <row r="1595" customHeight="1" spans="2:9">
      <c r="B1595" s="42" t="s">
        <v>349</v>
      </c>
      <c r="C1595" s="42" t="s">
        <v>1969</v>
      </c>
      <c r="D1595" s="43" t="s">
        <v>309</v>
      </c>
      <c r="E1595" s="43" t="s">
        <v>1970</v>
      </c>
      <c r="F1595" s="36">
        <v>5</v>
      </c>
      <c r="G1595" s="44">
        <f t="shared" si="107"/>
        <v>98.2905982905983</v>
      </c>
      <c r="H1595" s="44">
        <v>115</v>
      </c>
      <c r="I1595" s="44">
        <f>SUM(H1595:H1598)</f>
        <v>397.5</v>
      </c>
    </row>
    <row r="1596" customHeight="1" spans="2:8">
      <c r="B1596" s="42" t="s">
        <v>349</v>
      </c>
      <c r="C1596" s="42" t="s">
        <v>1971</v>
      </c>
      <c r="D1596" s="43" t="s">
        <v>1084</v>
      </c>
      <c r="E1596" s="43" t="s">
        <v>1972</v>
      </c>
      <c r="F1596" s="36">
        <v>5</v>
      </c>
      <c r="G1596" s="44">
        <f t="shared" si="107"/>
        <v>27.7777777777778</v>
      </c>
      <c r="H1596" s="44">
        <v>32.5</v>
      </c>
    </row>
    <row r="1597" customHeight="1" spans="2:8">
      <c r="B1597" s="42" t="s">
        <v>349</v>
      </c>
      <c r="C1597" s="42" t="s">
        <v>826</v>
      </c>
      <c r="D1597" s="43" t="s">
        <v>827</v>
      </c>
      <c r="E1597" s="43" t="s">
        <v>828</v>
      </c>
      <c r="F1597" s="36">
        <v>20</v>
      </c>
      <c r="G1597" s="44">
        <f t="shared" si="107"/>
        <v>128.205128205128</v>
      </c>
      <c r="H1597" s="44">
        <v>150</v>
      </c>
    </row>
    <row r="1598" customHeight="1" spans="2:8">
      <c r="B1598" s="42" t="s">
        <v>349</v>
      </c>
      <c r="C1598" s="42" t="s">
        <v>1070</v>
      </c>
      <c r="D1598" s="43" t="s">
        <v>716</v>
      </c>
      <c r="E1598" s="43" t="s">
        <v>1973</v>
      </c>
      <c r="F1598" s="36">
        <v>50</v>
      </c>
      <c r="G1598" s="44">
        <f t="shared" si="107"/>
        <v>85.4700854700855</v>
      </c>
      <c r="H1598" s="44">
        <v>100</v>
      </c>
    </row>
    <row r="1599" customHeight="1" spans="2:9">
      <c r="B1599" s="42" t="s">
        <v>349</v>
      </c>
      <c r="C1599" s="42" t="s">
        <v>1142</v>
      </c>
      <c r="D1599" s="43" t="s">
        <v>1143</v>
      </c>
      <c r="E1599" s="43" t="s">
        <v>548</v>
      </c>
      <c r="F1599" s="36">
        <v>20</v>
      </c>
      <c r="G1599" s="44">
        <f t="shared" si="107"/>
        <v>111.111111111111</v>
      </c>
      <c r="H1599" s="44">
        <v>130</v>
      </c>
      <c r="I1599" s="44">
        <f>SUM(H1599:H1602)</f>
        <v>1200</v>
      </c>
    </row>
    <row r="1600" customHeight="1" spans="2:8">
      <c r="B1600" s="42" t="s">
        <v>349</v>
      </c>
      <c r="C1600" s="42" t="s">
        <v>1974</v>
      </c>
      <c r="D1600" s="43" t="s">
        <v>879</v>
      </c>
      <c r="E1600" s="43" t="s">
        <v>828</v>
      </c>
      <c r="F1600" s="36">
        <v>10</v>
      </c>
      <c r="G1600" s="44">
        <f t="shared" si="107"/>
        <v>24.7863247863248</v>
      </c>
      <c r="H1600" s="44">
        <v>29</v>
      </c>
    </row>
    <row r="1601" customHeight="1" spans="2:8">
      <c r="B1601" s="42" t="s">
        <v>349</v>
      </c>
      <c r="C1601" s="42" t="s">
        <v>1975</v>
      </c>
      <c r="D1601" s="43" t="s">
        <v>1976</v>
      </c>
      <c r="E1601" s="43" t="s">
        <v>1881</v>
      </c>
      <c r="F1601" s="36">
        <v>50</v>
      </c>
      <c r="G1601" s="44">
        <f t="shared" si="107"/>
        <v>790.598290598291</v>
      </c>
      <c r="H1601" s="44">
        <v>925</v>
      </c>
    </row>
    <row r="1602" customHeight="1" spans="2:8">
      <c r="B1602" s="42" t="s">
        <v>349</v>
      </c>
      <c r="C1602" s="42" t="s">
        <v>1977</v>
      </c>
      <c r="D1602" s="43" t="s">
        <v>1978</v>
      </c>
      <c r="E1602" s="62" t="s">
        <v>1901</v>
      </c>
      <c r="F1602" s="36">
        <v>4</v>
      </c>
      <c r="G1602" s="44">
        <f t="shared" si="107"/>
        <v>99.1452991452991</v>
      </c>
      <c r="H1602" s="44">
        <v>116</v>
      </c>
    </row>
    <row r="1603" customHeight="1" spans="2:9">
      <c r="B1603" s="42" t="s">
        <v>349</v>
      </c>
      <c r="C1603" s="42" t="s">
        <v>1979</v>
      </c>
      <c r="D1603" s="43" t="s">
        <v>1895</v>
      </c>
      <c r="E1603" s="43" t="s">
        <v>1505</v>
      </c>
      <c r="F1603" s="36">
        <v>5</v>
      </c>
      <c r="G1603" s="44">
        <f t="shared" ref="G1603:G1610" si="108">H1603/1.17</f>
        <v>19.2307692307692</v>
      </c>
      <c r="H1603" s="44">
        <v>22.5</v>
      </c>
      <c r="I1603" s="44">
        <f>SUM(H1603:H1606)</f>
        <v>190.5</v>
      </c>
    </row>
    <row r="1604" customHeight="1" spans="2:8">
      <c r="B1604" s="42" t="s">
        <v>349</v>
      </c>
      <c r="C1604" s="42" t="s">
        <v>1160</v>
      </c>
      <c r="D1604" s="43" t="s">
        <v>1980</v>
      </c>
      <c r="E1604" s="43" t="s">
        <v>772</v>
      </c>
      <c r="F1604" s="36">
        <v>3</v>
      </c>
      <c r="G1604" s="44">
        <f t="shared" si="108"/>
        <v>46.1538461538462</v>
      </c>
      <c r="H1604" s="44">
        <v>54</v>
      </c>
    </row>
    <row r="1605" customHeight="1" spans="2:8">
      <c r="B1605" s="42" t="s">
        <v>349</v>
      </c>
      <c r="C1605" s="42" t="s">
        <v>1981</v>
      </c>
      <c r="D1605" s="43" t="s">
        <v>783</v>
      </c>
      <c r="E1605" s="43" t="s">
        <v>1982</v>
      </c>
      <c r="F1605" s="36">
        <v>5</v>
      </c>
      <c r="G1605" s="44">
        <f t="shared" si="108"/>
        <v>30.7692307692308</v>
      </c>
      <c r="H1605" s="44">
        <v>36</v>
      </c>
    </row>
    <row r="1606" customHeight="1" spans="2:8">
      <c r="B1606" s="42" t="s">
        <v>349</v>
      </c>
      <c r="C1606" s="42" t="s">
        <v>1983</v>
      </c>
      <c r="D1606" s="43" t="s">
        <v>1984</v>
      </c>
      <c r="E1606" s="43" t="s">
        <v>406</v>
      </c>
      <c r="F1606" s="36">
        <v>6</v>
      </c>
      <c r="G1606" s="44">
        <f t="shared" si="108"/>
        <v>66.6666666666667</v>
      </c>
      <c r="H1606" s="44">
        <v>78</v>
      </c>
    </row>
    <row r="1607" customHeight="1" spans="2:9">
      <c r="B1607" s="42" t="s">
        <v>349</v>
      </c>
      <c r="C1607" s="42" t="s">
        <v>381</v>
      </c>
      <c r="D1607" s="43" t="s">
        <v>382</v>
      </c>
      <c r="E1607" s="43" t="s">
        <v>383</v>
      </c>
      <c r="F1607" s="36">
        <v>30</v>
      </c>
      <c r="G1607" s="44">
        <f t="shared" si="108"/>
        <v>117.948717948718</v>
      </c>
      <c r="H1607" s="44">
        <v>138</v>
      </c>
      <c r="I1607" s="44">
        <f>SUM(H1607:H1610)</f>
        <v>1183</v>
      </c>
    </row>
    <row r="1608" customHeight="1" spans="2:8">
      <c r="B1608" s="42" t="s">
        <v>349</v>
      </c>
      <c r="C1608" s="42" t="s">
        <v>735</v>
      </c>
      <c r="D1608" s="43" t="s">
        <v>1568</v>
      </c>
      <c r="E1608" s="43" t="s">
        <v>1066</v>
      </c>
      <c r="F1608" s="36">
        <v>30</v>
      </c>
      <c r="G1608" s="44">
        <f t="shared" si="108"/>
        <v>205.128205128205</v>
      </c>
      <c r="H1608" s="44">
        <v>240</v>
      </c>
    </row>
    <row r="1609" customHeight="1" spans="2:8">
      <c r="B1609" s="42" t="s">
        <v>349</v>
      </c>
      <c r="C1609" s="42" t="s">
        <v>1985</v>
      </c>
      <c r="D1609" s="43" t="s">
        <v>1986</v>
      </c>
      <c r="E1609" s="43" t="s">
        <v>1867</v>
      </c>
      <c r="F1609" s="36">
        <v>200</v>
      </c>
      <c r="G1609" s="44">
        <f t="shared" si="108"/>
        <v>239.316239316239</v>
      </c>
      <c r="H1609" s="44">
        <v>280</v>
      </c>
    </row>
    <row r="1610" customHeight="1" spans="2:8">
      <c r="B1610" s="42" t="s">
        <v>349</v>
      </c>
      <c r="C1610" s="42" t="s">
        <v>1855</v>
      </c>
      <c r="D1610" s="43" t="s">
        <v>382</v>
      </c>
      <c r="E1610" s="43" t="s">
        <v>1856</v>
      </c>
      <c r="F1610" s="36">
        <v>50</v>
      </c>
      <c r="G1610" s="44">
        <f t="shared" si="108"/>
        <v>448.717948717949</v>
      </c>
      <c r="H1610" s="44">
        <v>525</v>
      </c>
    </row>
    <row r="1611" customHeight="1" spans="2:9">
      <c r="B1611" s="42" t="s">
        <v>545</v>
      </c>
      <c r="C1611" s="42" t="s">
        <v>549</v>
      </c>
      <c r="D1611" s="43" t="s">
        <v>550</v>
      </c>
      <c r="E1611" s="43" t="s">
        <v>1987</v>
      </c>
      <c r="F1611" s="36">
        <v>50</v>
      </c>
      <c r="G1611" s="44">
        <f t="shared" ref="G1611:G1623" si="109">H1611/1.17</f>
        <v>76.9230769230769</v>
      </c>
      <c r="H1611" s="44">
        <v>90</v>
      </c>
      <c r="I1611" s="44">
        <f>SUM(H1611:H1613)</f>
        <v>715</v>
      </c>
    </row>
    <row r="1612" customHeight="1" spans="2:8">
      <c r="B1612" s="42" t="s">
        <v>545</v>
      </c>
      <c r="C1612" s="42" t="s">
        <v>546</v>
      </c>
      <c r="D1612" s="43" t="s">
        <v>547</v>
      </c>
      <c r="E1612" s="43" t="s">
        <v>548</v>
      </c>
      <c r="F1612" s="36">
        <v>50</v>
      </c>
      <c r="G1612" s="44">
        <f t="shared" si="109"/>
        <v>85.4700854700855</v>
      </c>
      <c r="H1612" s="44">
        <v>100</v>
      </c>
    </row>
    <row r="1613" customHeight="1" spans="2:8">
      <c r="B1613" s="42" t="s">
        <v>545</v>
      </c>
      <c r="C1613" s="42" t="s">
        <v>1988</v>
      </c>
      <c r="D1613" s="43" t="s">
        <v>969</v>
      </c>
      <c r="E1613" s="43" t="s">
        <v>1149</v>
      </c>
      <c r="F1613" s="36">
        <v>50</v>
      </c>
      <c r="G1613" s="44">
        <f t="shared" si="109"/>
        <v>448.717948717949</v>
      </c>
      <c r="H1613" s="44">
        <v>525</v>
      </c>
    </row>
    <row r="1614" customHeight="1" spans="2:9">
      <c r="B1614" s="42" t="s">
        <v>545</v>
      </c>
      <c r="C1614" s="42" t="s">
        <v>597</v>
      </c>
      <c r="D1614" s="43" t="s">
        <v>461</v>
      </c>
      <c r="E1614" s="43" t="s">
        <v>63</v>
      </c>
      <c r="F1614" s="36">
        <v>120</v>
      </c>
      <c r="G1614" s="44">
        <f t="shared" si="109"/>
        <v>2153.84615384615</v>
      </c>
      <c r="H1614" s="44">
        <v>2520</v>
      </c>
      <c r="I1614" s="44">
        <f>SUM(H1614:H1616)</f>
        <v>2880</v>
      </c>
    </row>
    <row r="1615" customHeight="1" spans="2:8">
      <c r="B1615" s="42" t="s">
        <v>545</v>
      </c>
      <c r="C1615" s="61" t="s">
        <v>1989</v>
      </c>
      <c r="D1615" s="43" t="s">
        <v>1965</v>
      </c>
      <c r="E1615" s="43" t="s">
        <v>1470</v>
      </c>
      <c r="F1615" s="36">
        <v>10</v>
      </c>
      <c r="G1615" s="44">
        <f t="shared" si="109"/>
        <v>153.846153846154</v>
      </c>
      <c r="H1615" s="44">
        <v>180</v>
      </c>
    </row>
    <row r="1616" customHeight="1" spans="2:8">
      <c r="B1616" s="42" t="s">
        <v>545</v>
      </c>
      <c r="C1616" s="42" t="s">
        <v>559</v>
      </c>
      <c r="D1616" s="43" t="s">
        <v>560</v>
      </c>
      <c r="E1616" s="43" t="s">
        <v>63</v>
      </c>
      <c r="F1616" s="36">
        <v>100</v>
      </c>
      <c r="G1616" s="44">
        <f t="shared" si="109"/>
        <v>153.846153846154</v>
      </c>
      <c r="H1616" s="44">
        <v>180</v>
      </c>
    </row>
    <row r="1617" customHeight="1" spans="2:9">
      <c r="B1617" s="42" t="s">
        <v>545</v>
      </c>
      <c r="C1617" s="42" t="s">
        <v>68</v>
      </c>
      <c r="D1617" s="43" t="s">
        <v>69</v>
      </c>
      <c r="E1617" s="43" t="s">
        <v>557</v>
      </c>
      <c r="F1617" s="36">
        <v>90</v>
      </c>
      <c r="G1617" s="44">
        <f t="shared" si="109"/>
        <v>200</v>
      </c>
      <c r="H1617" s="44">
        <v>234</v>
      </c>
      <c r="I1617" s="44">
        <f>H1617</f>
        <v>234</v>
      </c>
    </row>
    <row r="1618" customHeight="1" spans="2:9">
      <c r="B1618" s="42" t="s">
        <v>524</v>
      </c>
      <c r="C1618" s="42" t="s">
        <v>1990</v>
      </c>
      <c r="D1618" s="43" t="s">
        <v>1670</v>
      </c>
      <c r="E1618" s="43" t="s">
        <v>1991</v>
      </c>
      <c r="F1618" s="36">
        <v>20</v>
      </c>
      <c r="G1618" s="44">
        <f t="shared" si="109"/>
        <v>548.717948717949</v>
      </c>
      <c r="H1618" s="44">
        <v>642</v>
      </c>
      <c r="I1618" s="44">
        <f>SUM(H1618:H1621)</f>
        <v>1649</v>
      </c>
    </row>
    <row r="1619" customHeight="1" spans="2:8">
      <c r="B1619" s="42" t="s">
        <v>524</v>
      </c>
      <c r="C1619" s="42" t="s">
        <v>1992</v>
      </c>
      <c r="D1619" s="43" t="s">
        <v>1993</v>
      </c>
      <c r="E1619" s="43" t="s">
        <v>790</v>
      </c>
      <c r="F1619" s="36">
        <v>20</v>
      </c>
      <c r="G1619" s="44">
        <f t="shared" si="109"/>
        <v>282.051282051282</v>
      </c>
      <c r="H1619" s="44">
        <v>330</v>
      </c>
    </row>
    <row r="1620" customHeight="1" spans="2:8">
      <c r="B1620" s="42" t="s">
        <v>524</v>
      </c>
      <c r="C1620" s="42" t="s">
        <v>529</v>
      </c>
      <c r="D1620" s="43" t="s">
        <v>1461</v>
      </c>
      <c r="E1620" s="43" t="s">
        <v>1853</v>
      </c>
      <c r="F1620" s="36">
        <v>75</v>
      </c>
      <c r="G1620" s="44">
        <f t="shared" si="109"/>
        <v>305.128205128205</v>
      </c>
      <c r="H1620" s="44">
        <v>357</v>
      </c>
    </row>
    <row r="1621" customHeight="1" spans="2:8">
      <c r="B1621" s="42" t="s">
        <v>524</v>
      </c>
      <c r="C1621" s="42" t="s">
        <v>1543</v>
      </c>
      <c r="D1621" s="43" t="s">
        <v>1544</v>
      </c>
      <c r="E1621" s="43" t="s">
        <v>1968</v>
      </c>
      <c r="F1621" s="36">
        <v>20</v>
      </c>
      <c r="G1621" s="44">
        <f t="shared" si="109"/>
        <v>273.504273504273</v>
      </c>
      <c r="H1621" s="44">
        <v>320</v>
      </c>
    </row>
    <row r="1622" customHeight="1" spans="2:9">
      <c r="B1622" s="42" t="s">
        <v>524</v>
      </c>
      <c r="C1622" s="42" t="s">
        <v>1420</v>
      </c>
      <c r="D1622" s="43" t="s">
        <v>89</v>
      </c>
      <c r="E1622" s="43" t="s">
        <v>1422</v>
      </c>
      <c r="F1622" s="36">
        <v>25</v>
      </c>
      <c r="G1622" s="44">
        <f t="shared" si="109"/>
        <v>1452.99145299145</v>
      </c>
      <c r="H1622" s="44">
        <v>1700</v>
      </c>
      <c r="I1622" s="44">
        <f t="shared" ref="I1622:I1625" si="110">H1622</f>
        <v>1700</v>
      </c>
    </row>
    <row r="1623" customHeight="1" spans="2:9">
      <c r="B1623" s="42" t="s">
        <v>524</v>
      </c>
      <c r="C1623" s="42" t="s">
        <v>91</v>
      </c>
      <c r="D1623" s="43" t="s">
        <v>48</v>
      </c>
      <c r="E1623" s="43" t="s">
        <v>1692</v>
      </c>
      <c r="F1623" s="36">
        <v>50</v>
      </c>
      <c r="G1623" s="44">
        <f t="shared" si="109"/>
        <v>128.205128205128</v>
      </c>
      <c r="H1623" s="44">
        <v>150</v>
      </c>
      <c r="I1623" s="44">
        <f t="shared" si="110"/>
        <v>150</v>
      </c>
    </row>
    <row r="1624" customHeight="1" spans="2:9">
      <c r="B1624" s="42" t="s">
        <v>1994</v>
      </c>
      <c r="C1624" s="42" t="s">
        <v>1995</v>
      </c>
      <c r="D1624" s="43" t="s">
        <v>1996</v>
      </c>
      <c r="E1624" s="43" t="s">
        <v>1176</v>
      </c>
      <c r="F1624" s="36">
        <v>100</v>
      </c>
      <c r="G1624" s="44">
        <v>7418.8</v>
      </c>
      <c r="H1624" s="44">
        <f t="shared" ref="H1624:H1636" si="111">G1624*1.17</f>
        <v>8679.996</v>
      </c>
      <c r="I1624" s="44">
        <f t="shared" si="110"/>
        <v>8679.996</v>
      </c>
    </row>
    <row r="1625" customHeight="1" spans="2:9">
      <c r="B1625" s="42" t="s">
        <v>332</v>
      </c>
      <c r="C1625" s="42" t="s">
        <v>314</v>
      </c>
      <c r="D1625" s="43" t="s">
        <v>315</v>
      </c>
      <c r="E1625" s="43" t="s">
        <v>1997</v>
      </c>
      <c r="F1625" s="36">
        <v>3000</v>
      </c>
      <c r="G1625" s="44">
        <v>23076.92</v>
      </c>
      <c r="H1625" s="44">
        <f t="shared" si="111"/>
        <v>26999.9964</v>
      </c>
      <c r="I1625" s="44">
        <f t="shared" si="110"/>
        <v>26999.9964</v>
      </c>
    </row>
    <row r="1626" customHeight="1" spans="2:9">
      <c r="B1626" s="42" t="s">
        <v>1998</v>
      </c>
      <c r="C1626" s="42" t="s">
        <v>229</v>
      </c>
      <c r="D1626" s="43" t="s">
        <v>1741</v>
      </c>
      <c r="E1626" s="43" t="s">
        <v>1742</v>
      </c>
      <c r="F1626" s="36">
        <v>936</v>
      </c>
      <c r="G1626" s="44">
        <v>35200</v>
      </c>
      <c r="H1626" s="44">
        <f t="shared" si="111"/>
        <v>41184</v>
      </c>
      <c r="I1626" s="44">
        <f>SUM(H1626:H1627)</f>
        <v>59133.9996</v>
      </c>
    </row>
    <row r="1627" customHeight="1" spans="2:8">
      <c r="B1627" s="42" t="s">
        <v>1998</v>
      </c>
      <c r="C1627" s="42" t="s">
        <v>575</v>
      </c>
      <c r="D1627" s="43" t="s">
        <v>576</v>
      </c>
      <c r="E1627" s="43" t="s">
        <v>1999</v>
      </c>
      <c r="F1627" s="36">
        <v>1000</v>
      </c>
      <c r="G1627" s="44">
        <v>15341.88</v>
      </c>
      <c r="H1627" s="44">
        <f t="shared" si="111"/>
        <v>17949.9996</v>
      </c>
    </row>
    <row r="1628" customHeight="1" spans="2:9">
      <c r="B1628" s="42" t="s">
        <v>2000</v>
      </c>
      <c r="C1628" s="42" t="s">
        <v>2001</v>
      </c>
      <c r="D1628" s="43" t="s">
        <v>481</v>
      </c>
      <c r="E1628" s="43" t="s">
        <v>1518</v>
      </c>
      <c r="F1628" s="36">
        <v>200</v>
      </c>
      <c r="G1628" s="44">
        <v>3760.68</v>
      </c>
      <c r="H1628" s="44">
        <f t="shared" si="111"/>
        <v>4399.9956</v>
      </c>
      <c r="I1628" s="44">
        <f t="shared" ref="I1628:I1642" si="112">H1628</f>
        <v>4399.9956</v>
      </c>
    </row>
    <row r="1629" customHeight="1" spans="2:9">
      <c r="B1629" s="42" t="s">
        <v>611</v>
      </c>
      <c r="C1629" s="42" t="s">
        <v>612</v>
      </c>
      <c r="D1629" s="43" t="s">
        <v>613</v>
      </c>
      <c r="E1629" s="43" t="s">
        <v>2002</v>
      </c>
      <c r="F1629" s="36">
        <v>3000</v>
      </c>
      <c r="G1629" s="44">
        <v>51282.05</v>
      </c>
      <c r="H1629" s="44">
        <f t="shared" si="111"/>
        <v>59999.9985</v>
      </c>
      <c r="I1629" s="44">
        <f>SUM(H1629:H1630)</f>
        <v>102500.0028</v>
      </c>
    </row>
    <row r="1630" customHeight="1" spans="2:8">
      <c r="B1630" s="42" t="s">
        <v>611</v>
      </c>
      <c r="C1630" s="42" t="s">
        <v>2003</v>
      </c>
      <c r="D1630" s="43" t="s">
        <v>616</v>
      </c>
      <c r="E1630" s="43" t="s">
        <v>1176</v>
      </c>
      <c r="F1630" s="36">
        <v>500</v>
      </c>
      <c r="G1630" s="44">
        <v>36324.79</v>
      </c>
      <c r="H1630" s="44">
        <f t="shared" si="111"/>
        <v>42500.0043</v>
      </c>
    </row>
    <row r="1631" customHeight="1" spans="2:9">
      <c r="B1631" s="42" t="s">
        <v>1994</v>
      </c>
      <c r="C1631" s="42" t="s">
        <v>2003</v>
      </c>
      <c r="D1631" s="43" t="s">
        <v>616</v>
      </c>
      <c r="E1631" s="43" t="s">
        <v>1176</v>
      </c>
      <c r="F1631" s="36">
        <v>200</v>
      </c>
      <c r="G1631" s="44">
        <v>14837.61</v>
      </c>
      <c r="H1631" s="44">
        <f t="shared" si="111"/>
        <v>17360.0037</v>
      </c>
      <c r="I1631" s="44">
        <f t="shared" si="112"/>
        <v>17360.0037</v>
      </c>
    </row>
    <row r="1632" customHeight="1" spans="2:9">
      <c r="B1632" s="42" t="s">
        <v>311</v>
      </c>
      <c r="C1632" s="42" t="s">
        <v>575</v>
      </c>
      <c r="D1632" s="43" t="s">
        <v>576</v>
      </c>
      <c r="E1632" s="43" t="s">
        <v>1999</v>
      </c>
      <c r="F1632" s="36">
        <v>400</v>
      </c>
      <c r="G1632" s="44">
        <v>6140.17</v>
      </c>
      <c r="H1632" s="44">
        <f t="shared" si="111"/>
        <v>7183.9989</v>
      </c>
      <c r="I1632" s="44">
        <f t="shared" si="112"/>
        <v>7183.9989</v>
      </c>
    </row>
    <row r="1633" customHeight="1" spans="2:9">
      <c r="B1633" s="42" t="s">
        <v>2004</v>
      </c>
      <c r="C1633" s="42" t="s">
        <v>1765</v>
      </c>
      <c r="D1633" s="43" t="s">
        <v>147</v>
      </c>
      <c r="E1633" s="43" t="s">
        <v>1766</v>
      </c>
      <c r="F1633" s="43">
        <v>1200</v>
      </c>
      <c r="G1633" s="44">
        <v>54051.28</v>
      </c>
      <c r="H1633" s="44">
        <f t="shared" si="111"/>
        <v>63239.9976</v>
      </c>
      <c r="I1633" s="44">
        <f t="shared" si="112"/>
        <v>63239.9976</v>
      </c>
    </row>
    <row r="1634" customHeight="1" spans="2:9">
      <c r="B1634" s="42" t="s">
        <v>2004</v>
      </c>
      <c r="C1634" s="42" t="s">
        <v>1765</v>
      </c>
      <c r="D1634" s="43" t="s">
        <v>147</v>
      </c>
      <c r="E1634" s="43" t="s">
        <v>1766</v>
      </c>
      <c r="F1634" s="43">
        <v>1200</v>
      </c>
      <c r="G1634" s="44">
        <v>54051.28</v>
      </c>
      <c r="H1634" s="44">
        <f t="shared" si="111"/>
        <v>63239.9976</v>
      </c>
      <c r="I1634" s="44">
        <f t="shared" si="112"/>
        <v>63239.9976</v>
      </c>
    </row>
    <row r="1635" customHeight="1" spans="2:9">
      <c r="B1635" s="42" t="s">
        <v>2004</v>
      </c>
      <c r="C1635" s="42" t="s">
        <v>25</v>
      </c>
      <c r="D1635" s="43" t="s">
        <v>26</v>
      </c>
      <c r="E1635" s="43" t="s">
        <v>27</v>
      </c>
      <c r="F1635" s="36">
        <v>1800</v>
      </c>
      <c r="G1635" s="44">
        <v>73846.15</v>
      </c>
      <c r="H1635" s="44">
        <f t="shared" si="111"/>
        <v>86399.9955</v>
      </c>
      <c r="I1635" s="44">
        <f t="shared" si="112"/>
        <v>86399.9955</v>
      </c>
    </row>
    <row r="1636" customHeight="1" spans="2:9">
      <c r="B1636" s="42" t="s">
        <v>2004</v>
      </c>
      <c r="C1636" s="42" t="s">
        <v>25</v>
      </c>
      <c r="D1636" s="43" t="s">
        <v>26</v>
      </c>
      <c r="E1636" s="43" t="s">
        <v>27</v>
      </c>
      <c r="F1636" s="36">
        <v>2100</v>
      </c>
      <c r="G1636" s="44">
        <v>86153.85</v>
      </c>
      <c r="H1636" s="44">
        <f t="shared" si="111"/>
        <v>100800.0045</v>
      </c>
      <c r="I1636" s="44">
        <f t="shared" si="112"/>
        <v>100800.0045</v>
      </c>
    </row>
    <row r="1637" customHeight="1" spans="2:9">
      <c r="B1637" s="42" t="s">
        <v>2004</v>
      </c>
      <c r="C1637" s="42" t="s">
        <v>25</v>
      </c>
      <c r="D1637" s="43" t="s">
        <v>26</v>
      </c>
      <c r="E1637" s="43" t="s">
        <v>27</v>
      </c>
      <c r="F1637" s="36">
        <v>2100</v>
      </c>
      <c r="G1637" s="44">
        <v>86153.85</v>
      </c>
      <c r="H1637" s="44">
        <f t="shared" ref="H1637:H1700" si="113">G1637*1.17</f>
        <v>100800.0045</v>
      </c>
      <c r="I1637" s="44">
        <f t="shared" si="112"/>
        <v>100800.0045</v>
      </c>
    </row>
    <row r="1638" customHeight="1" spans="2:9">
      <c r="B1638" s="42" t="s">
        <v>2004</v>
      </c>
      <c r="C1638" s="42" t="s">
        <v>221</v>
      </c>
      <c r="D1638" s="43" t="s">
        <v>222</v>
      </c>
      <c r="E1638" s="43" t="s">
        <v>1651</v>
      </c>
      <c r="F1638" s="36">
        <v>4000</v>
      </c>
      <c r="G1638" s="44">
        <v>99145.3</v>
      </c>
      <c r="H1638" s="44">
        <f t="shared" si="113"/>
        <v>116000.001</v>
      </c>
      <c r="I1638" s="44">
        <f t="shared" si="112"/>
        <v>116000.001</v>
      </c>
    </row>
    <row r="1639" customHeight="1" spans="2:9">
      <c r="B1639" s="42" t="s">
        <v>2004</v>
      </c>
      <c r="C1639" s="42" t="s">
        <v>221</v>
      </c>
      <c r="D1639" s="43" t="s">
        <v>222</v>
      </c>
      <c r="E1639" s="43" t="s">
        <v>1651</v>
      </c>
      <c r="F1639" s="36">
        <v>4000</v>
      </c>
      <c r="G1639" s="44">
        <v>99145.3</v>
      </c>
      <c r="H1639" s="44">
        <f t="shared" si="113"/>
        <v>116000.001</v>
      </c>
      <c r="I1639" s="44">
        <f t="shared" si="112"/>
        <v>116000.001</v>
      </c>
    </row>
    <row r="1640" customHeight="1" spans="2:9">
      <c r="B1640" s="42" t="s">
        <v>2004</v>
      </c>
      <c r="C1640" s="42" t="s">
        <v>221</v>
      </c>
      <c r="D1640" s="43" t="s">
        <v>222</v>
      </c>
      <c r="E1640" s="43" t="s">
        <v>1651</v>
      </c>
      <c r="F1640" s="36">
        <v>4000</v>
      </c>
      <c r="G1640" s="44">
        <v>99145.3</v>
      </c>
      <c r="H1640" s="44">
        <f t="shared" si="113"/>
        <v>116000.001</v>
      </c>
      <c r="I1640" s="44">
        <f t="shared" si="112"/>
        <v>116000.001</v>
      </c>
    </row>
    <row r="1641" customHeight="1" spans="2:9">
      <c r="B1641" s="42" t="s">
        <v>2004</v>
      </c>
      <c r="C1641" s="42" t="s">
        <v>1763</v>
      </c>
      <c r="D1641" s="43" t="s">
        <v>1116</v>
      </c>
      <c r="E1641" s="43" t="s">
        <v>1764</v>
      </c>
      <c r="F1641" s="36">
        <v>200</v>
      </c>
      <c r="G1641" s="44">
        <v>9230.77</v>
      </c>
      <c r="H1641" s="44">
        <f t="shared" si="113"/>
        <v>10800.0009</v>
      </c>
      <c r="I1641" s="44">
        <f t="shared" si="112"/>
        <v>10800.0009</v>
      </c>
    </row>
    <row r="1642" customHeight="1" spans="2:9">
      <c r="B1642" s="42" t="s">
        <v>2004</v>
      </c>
      <c r="C1642" s="42" t="s">
        <v>2005</v>
      </c>
      <c r="D1642" s="43" t="s">
        <v>2006</v>
      </c>
      <c r="E1642" s="43" t="s">
        <v>1665</v>
      </c>
      <c r="F1642" s="36">
        <v>2000</v>
      </c>
      <c r="G1642" s="44">
        <v>82051.28</v>
      </c>
      <c r="H1642" s="44">
        <f t="shared" si="113"/>
        <v>95999.9976</v>
      </c>
      <c r="I1642" s="44">
        <f t="shared" si="112"/>
        <v>95999.9976</v>
      </c>
    </row>
    <row r="1643" customHeight="1" spans="2:9">
      <c r="B1643" s="42" t="s">
        <v>566</v>
      </c>
      <c r="C1643" s="42" t="s">
        <v>2007</v>
      </c>
      <c r="D1643" s="43" t="s">
        <v>2008</v>
      </c>
      <c r="E1643" s="43" t="s">
        <v>2009</v>
      </c>
      <c r="F1643" s="36">
        <v>5</v>
      </c>
      <c r="G1643" s="44">
        <v>641.025</v>
      </c>
      <c r="H1643" s="44">
        <f t="shared" si="113"/>
        <v>749.99925</v>
      </c>
      <c r="I1643" s="44">
        <f>SUM(H1643:H1645)</f>
        <v>3130.00155</v>
      </c>
    </row>
    <row r="1644" customHeight="1" spans="2:8">
      <c r="B1644" s="42" t="s">
        <v>566</v>
      </c>
      <c r="C1644" s="42" t="s">
        <v>2010</v>
      </c>
      <c r="D1644" s="43" t="s">
        <v>2011</v>
      </c>
      <c r="E1644" s="62" t="s">
        <v>2012</v>
      </c>
      <c r="F1644" s="36">
        <v>1</v>
      </c>
      <c r="G1644" s="44">
        <v>256.41</v>
      </c>
      <c r="H1644" s="44">
        <f t="shared" si="113"/>
        <v>299.9997</v>
      </c>
    </row>
    <row r="1645" customHeight="1" spans="2:8">
      <c r="B1645" s="42" t="s">
        <v>566</v>
      </c>
      <c r="C1645" s="42" t="s">
        <v>2013</v>
      </c>
      <c r="D1645" s="43" t="s">
        <v>2014</v>
      </c>
      <c r="E1645" s="43" t="s">
        <v>2015</v>
      </c>
      <c r="F1645" s="36">
        <v>8</v>
      </c>
      <c r="G1645" s="44">
        <v>1777.78</v>
      </c>
      <c r="H1645" s="44">
        <f t="shared" si="113"/>
        <v>2080.0026</v>
      </c>
    </row>
    <row r="1646" customHeight="1" spans="2:9">
      <c r="B1646" s="42" t="s">
        <v>311</v>
      </c>
      <c r="C1646" s="42" t="s">
        <v>587</v>
      </c>
      <c r="D1646" s="43" t="s">
        <v>564</v>
      </c>
      <c r="E1646" s="43" t="s">
        <v>1342</v>
      </c>
      <c r="F1646" s="36">
        <v>800</v>
      </c>
      <c r="G1646" s="44">
        <v>478.63</v>
      </c>
      <c r="H1646" s="44">
        <f t="shared" si="113"/>
        <v>559.9971</v>
      </c>
      <c r="I1646" s="44">
        <f>SUM(H1646:H1649)</f>
        <v>2365.0029</v>
      </c>
    </row>
    <row r="1647" customHeight="1" spans="2:8">
      <c r="B1647" s="42" t="s">
        <v>311</v>
      </c>
      <c r="C1647" s="42" t="s">
        <v>2016</v>
      </c>
      <c r="D1647" s="43" t="s">
        <v>2017</v>
      </c>
      <c r="E1647" s="43" t="s">
        <v>1342</v>
      </c>
      <c r="F1647" s="36">
        <v>650</v>
      </c>
      <c r="G1647" s="44">
        <v>722.22</v>
      </c>
      <c r="H1647" s="44">
        <f t="shared" si="113"/>
        <v>844.9974</v>
      </c>
    </row>
    <row r="1648" customHeight="1" spans="2:8">
      <c r="B1648" s="42" t="s">
        <v>311</v>
      </c>
      <c r="C1648" s="42" t="s">
        <v>2018</v>
      </c>
      <c r="D1648" s="43" t="s">
        <v>2019</v>
      </c>
      <c r="E1648" s="62"/>
      <c r="F1648" s="36">
        <v>300</v>
      </c>
      <c r="G1648" s="44">
        <v>153.85</v>
      </c>
      <c r="H1648" s="44">
        <f t="shared" si="113"/>
        <v>180.0045</v>
      </c>
    </row>
    <row r="1649" customHeight="1" spans="2:8">
      <c r="B1649" s="42" t="s">
        <v>311</v>
      </c>
      <c r="C1649" s="42" t="s">
        <v>2020</v>
      </c>
      <c r="D1649" s="43" t="s">
        <v>2014</v>
      </c>
      <c r="E1649" s="43" t="s">
        <v>2015</v>
      </c>
      <c r="F1649" s="36">
        <v>2</v>
      </c>
      <c r="G1649" s="44">
        <v>666.67</v>
      </c>
      <c r="H1649" s="44">
        <f t="shared" si="113"/>
        <v>780.0039</v>
      </c>
    </row>
    <row r="1650" customHeight="1" spans="2:9">
      <c r="B1650" s="42" t="s">
        <v>333</v>
      </c>
      <c r="C1650" s="42" t="s">
        <v>2021</v>
      </c>
      <c r="D1650" s="43" t="s">
        <v>616</v>
      </c>
      <c r="E1650" s="43" t="s">
        <v>1176</v>
      </c>
      <c r="F1650" s="36">
        <v>100</v>
      </c>
      <c r="G1650" s="44">
        <v>2649.57</v>
      </c>
      <c r="H1650" s="44">
        <f t="shared" si="113"/>
        <v>3099.9969</v>
      </c>
      <c r="I1650" s="44">
        <f t="shared" ref="I1650:I1652" si="114">H1650</f>
        <v>3099.9969</v>
      </c>
    </row>
    <row r="1651" customHeight="1" spans="2:9">
      <c r="B1651" s="42" t="s">
        <v>317</v>
      </c>
      <c r="C1651" s="42" t="s">
        <v>2022</v>
      </c>
      <c r="D1651" s="43" t="s">
        <v>2023</v>
      </c>
      <c r="E1651" s="43" t="s">
        <v>2024</v>
      </c>
      <c r="F1651" s="36">
        <v>160</v>
      </c>
      <c r="G1651" s="44">
        <v>2201.71</v>
      </c>
      <c r="H1651" s="44">
        <f t="shared" si="113"/>
        <v>2576.0007</v>
      </c>
      <c r="I1651" s="44">
        <f t="shared" si="114"/>
        <v>2576.0007</v>
      </c>
    </row>
    <row r="1652" customHeight="1" spans="2:9">
      <c r="B1652" s="42" t="s">
        <v>2025</v>
      </c>
      <c r="C1652" s="42" t="s">
        <v>266</v>
      </c>
      <c r="D1652" s="43" t="s">
        <v>267</v>
      </c>
      <c r="E1652" s="43" t="s">
        <v>1721</v>
      </c>
      <c r="F1652" s="36">
        <v>30</v>
      </c>
      <c r="G1652" s="44">
        <v>305.13</v>
      </c>
      <c r="H1652" s="44">
        <f t="shared" si="113"/>
        <v>357.0021</v>
      </c>
      <c r="I1652" s="44">
        <f t="shared" si="114"/>
        <v>357.0021</v>
      </c>
    </row>
    <row r="1653" customHeight="1" spans="2:9">
      <c r="B1653" s="42" t="s">
        <v>307</v>
      </c>
      <c r="C1653" s="42" t="s">
        <v>229</v>
      </c>
      <c r="D1653" s="43" t="s">
        <v>1741</v>
      </c>
      <c r="E1653" s="43" t="s">
        <v>1742</v>
      </c>
      <c r="F1653" s="36">
        <v>200</v>
      </c>
      <c r="G1653" s="44">
        <v>7008.55</v>
      </c>
      <c r="H1653" s="44">
        <f t="shared" si="113"/>
        <v>8200.0035</v>
      </c>
      <c r="I1653" s="44">
        <f>SUM(H1653:H1654)</f>
        <v>8591.8014</v>
      </c>
    </row>
    <row r="1654" customHeight="1" spans="2:8">
      <c r="B1654" s="42" t="s">
        <v>307</v>
      </c>
      <c r="C1654" s="42" t="s">
        <v>579</v>
      </c>
      <c r="D1654" s="43" t="s">
        <v>309</v>
      </c>
      <c r="E1654" s="43" t="s">
        <v>1812</v>
      </c>
      <c r="F1654" s="36">
        <v>20</v>
      </c>
      <c r="G1654" s="44">
        <v>334.87</v>
      </c>
      <c r="H1654" s="44">
        <f t="shared" si="113"/>
        <v>391.7979</v>
      </c>
    </row>
    <row r="1655" customHeight="1" spans="2:9">
      <c r="B1655" s="42" t="s">
        <v>333</v>
      </c>
      <c r="C1655" s="42" t="s">
        <v>229</v>
      </c>
      <c r="D1655" s="43" t="s">
        <v>1741</v>
      </c>
      <c r="E1655" s="43" t="s">
        <v>1742</v>
      </c>
      <c r="F1655" s="36">
        <v>600</v>
      </c>
      <c r="G1655" s="44">
        <v>22820.51</v>
      </c>
      <c r="H1655" s="44">
        <f t="shared" si="113"/>
        <v>26699.9967</v>
      </c>
      <c r="I1655" s="44">
        <f>SUM(H1655:H1656)</f>
        <v>43979.9958</v>
      </c>
    </row>
    <row r="1656" customHeight="1" spans="2:8">
      <c r="B1656" s="42" t="s">
        <v>333</v>
      </c>
      <c r="C1656" s="42" t="s">
        <v>334</v>
      </c>
      <c r="D1656" s="43" t="s">
        <v>335</v>
      </c>
      <c r="E1656" s="43" t="s">
        <v>2026</v>
      </c>
      <c r="F1656" s="36">
        <v>600</v>
      </c>
      <c r="G1656" s="44">
        <v>14769.23</v>
      </c>
      <c r="H1656" s="44">
        <f t="shared" si="113"/>
        <v>17279.9991</v>
      </c>
    </row>
    <row r="1657" s="35" customFormat="1" customHeight="1" spans="2:10">
      <c r="B1657" s="56" t="s">
        <v>2027</v>
      </c>
      <c r="C1657" s="56" t="s">
        <v>35</v>
      </c>
      <c r="D1657" s="53" t="s">
        <v>2028</v>
      </c>
      <c r="E1657" s="53" t="s">
        <v>37</v>
      </c>
      <c r="F1657" s="35">
        <v>122</v>
      </c>
      <c r="G1657" s="41">
        <v>1075.06</v>
      </c>
      <c r="H1657" s="41">
        <f t="shared" si="113"/>
        <v>1257.8202</v>
      </c>
      <c r="I1657" s="41">
        <f>SUM(H1657:H1664)</f>
        <v>31439.4327</v>
      </c>
      <c r="J1657" s="41"/>
    </row>
    <row r="1658" customHeight="1" spans="2:8">
      <c r="B1658" s="56" t="s">
        <v>2027</v>
      </c>
      <c r="C1658" s="42" t="s">
        <v>35</v>
      </c>
      <c r="D1658" s="43" t="s">
        <v>2028</v>
      </c>
      <c r="E1658" s="43" t="s">
        <v>37</v>
      </c>
      <c r="F1658" s="36">
        <v>478</v>
      </c>
      <c r="G1658" s="44">
        <v>3619.73</v>
      </c>
      <c r="H1658" s="44">
        <f t="shared" si="113"/>
        <v>4235.0841</v>
      </c>
    </row>
    <row r="1659" customHeight="1" spans="2:8">
      <c r="B1659" s="56" t="s">
        <v>2027</v>
      </c>
      <c r="C1659" s="42" t="s">
        <v>2029</v>
      </c>
      <c r="D1659" s="43" t="s">
        <v>2030</v>
      </c>
      <c r="E1659" s="43" t="s">
        <v>2031</v>
      </c>
      <c r="F1659" s="36">
        <v>58</v>
      </c>
      <c r="G1659" s="44">
        <v>1902.6</v>
      </c>
      <c r="H1659" s="44">
        <f t="shared" si="113"/>
        <v>2226.042</v>
      </c>
    </row>
    <row r="1660" customHeight="1" spans="2:8">
      <c r="B1660" s="56" t="s">
        <v>2027</v>
      </c>
      <c r="C1660" s="42" t="s">
        <v>2029</v>
      </c>
      <c r="D1660" s="43" t="s">
        <v>2030</v>
      </c>
      <c r="E1660" s="43" t="s">
        <v>2031</v>
      </c>
      <c r="F1660" s="36">
        <v>112</v>
      </c>
      <c r="G1660" s="44">
        <v>3158.02</v>
      </c>
      <c r="H1660" s="44">
        <f t="shared" si="113"/>
        <v>3694.8834</v>
      </c>
    </row>
    <row r="1661" customHeight="1" spans="2:8">
      <c r="B1661" s="56" t="s">
        <v>2027</v>
      </c>
      <c r="C1661" s="42" t="s">
        <v>965</v>
      </c>
      <c r="D1661" s="43" t="s">
        <v>966</v>
      </c>
      <c r="E1661" s="43" t="s">
        <v>2032</v>
      </c>
      <c r="F1661" s="36">
        <v>77</v>
      </c>
      <c r="G1661" s="44">
        <v>5058.97</v>
      </c>
      <c r="H1661" s="44">
        <f t="shared" si="113"/>
        <v>5918.9949</v>
      </c>
    </row>
    <row r="1662" customHeight="1" spans="2:8">
      <c r="B1662" s="56" t="s">
        <v>2027</v>
      </c>
      <c r="C1662" s="42" t="s">
        <v>965</v>
      </c>
      <c r="D1662" s="43" t="s">
        <v>966</v>
      </c>
      <c r="E1662" s="43" t="s">
        <v>2032</v>
      </c>
      <c r="F1662" s="36">
        <v>182</v>
      </c>
      <c r="G1662" s="44">
        <v>11139.33</v>
      </c>
      <c r="H1662" s="44">
        <f t="shared" si="113"/>
        <v>13033.0161</v>
      </c>
    </row>
    <row r="1663" customHeight="1" spans="2:8">
      <c r="B1663" s="56" t="s">
        <v>2027</v>
      </c>
      <c r="C1663" s="42" t="s">
        <v>2033</v>
      </c>
      <c r="D1663" s="43" t="s">
        <v>2034</v>
      </c>
      <c r="E1663" s="43" t="s">
        <v>2035</v>
      </c>
      <c r="F1663" s="36">
        <v>4</v>
      </c>
      <c r="G1663" s="44">
        <v>69.26</v>
      </c>
      <c r="H1663" s="44">
        <f t="shared" si="113"/>
        <v>81.0342</v>
      </c>
    </row>
    <row r="1664" customHeight="1" spans="2:8">
      <c r="B1664" s="56" t="s">
        <v>2027</v>
      </c>
      <c r="C1664" s="42" t="s">
        <v>2033</v>
      </c>
      <c r="D1664" s="43" t="s">
        <v>2034</v>
      </c>
      <c r="E1664" s="43" t="s">
        <v>2035</v>
      </c>
      <c r="F1664" s="36">
        <v>76</v>
      </c>
      <c r="G1664" s="44">
        <v>848.34</v>
      </c>
      <c r="H1664" s="44">
        <f t="shared" si="113"/>
        <v>992.5578</v>
      </c>
    </row>
    <row r="1665" customHeight="1" spans="2:9">
      <c r="B1665" s="56" t="s">
        <v>2027</v>
      </c>
      <c r="C1665" s="42" t="s">
        <v>2036</v>
      </c>
      <c r="D1665" s="43" t="s">
        <v>2037</v>
      </c>
      <c r="E1665" s="43" t="s">
        <v>2038</v>
      </c>
      <c r="F1665" s="36">
        <v>403</v>
      </c>
      <c r="G1665" s="44">
        <v>12992.44</v>
      </c>
      <c r="H1665" s="44">
        <f t="shared" si="113"/>
        <v>15201.1548</v>
      </c>
      <c r="I1665" s="44">
        <f>SUM(H1665:H1672)</f>
        <v>81325.91025</v>
      </c>
    </row>
    <row r="1666" customHeight="1" spans="2:8">
      <c r="B1666" s="56" t="s">
        <v>2027</v>
      </c>
      <c r="C1666" s="42" t="s">
        <v>2036</v>
      </c>
      <c r="D1666" s="43" t="s">
        <v>2037</v>
      </c>
      <c r="E1666" s="43" t="s">
        <v>2038</v>
      </c>
      <c r="F1666" s="36">
        <v>697</v>
      </c>
      <c r="G1666" s="44">
        <v>22137.2</v>
      </c>
      <c r="H1666" s="44">
        <f t="shared" si="113"/>
        <v>25900.524</v>
      </c>
    </row>
    <row r="1667" customHeight="1" spans="2:8">
      <c r="B1667" s="56" t="s">
        <v>2027</v>
      </c>
      <c r="C1667" s="42" t="s">
        <v>2039</v>
      </c>
      <c r="D1667" s="43" t="s">
        <v>2040</v>
      </c>
      <c r="E1667" s="43" t="s">
        <v>2041</v>
      </c>
      <c r="F1667" s="36">
        <v>273</v>
      </c>
      <c r="G1667" s="44">
        <v>2683.33</v>
      </c>
      <c r="H1667" s="44">
        <f t="shared" si="113"/>
        <v>3139.4961</v>
      </c>
    </row>
    <row r="1668" customHeight="1" spans="2:8">
      <c r="B1668" s="56" t="s">
        <v>2027</v>
      </c>
      <c r="C1668" s="42" t="s">
        <v>2039</v>
      </c>
      <c r="D1668" s="43" t="s">
        <v>2040</v>
      </c>
      <c r="E1668" s="43" t="s">
        <v>2041</v>
      </c>
      <c r="F1668" s="36">
        <v>577</v>
      </c>
      <c r="G1668" s="44">
        <v>4877.38</v>
      </c>
      <c r="H1668" s="44">
        <f t="shared" si="113"/>
        <v>5706.5346</v>
      </c>
    </row>
    <row r="1669" customHeight="1" spans="2:8">
      <c r="B1669" s="56" t="s">
        <v>2027</v>
      </c>
      <c r="C1669" s="42" t="s">
        <v>972</v>
      </c>
      <c r="D1669" s="43" t="s">
        <v>814</v>
      </c>
      <c r="E1669" s="43" t="s">
        <v>37</v>
      </c>
      <c r="F1669" s="36">
        <v>145</v>
      </c>
      <c r="G1669" s="44">
        <v>1870.13</v>
      </c>
      <c r="H1669" s="44">
        <f t="shared" si="113"/>
        <v>2188.0521</v>
      </c>
    </row>
    <row r="1670" customHeight="1" spans="2:8">
      <c r="B1670" s="56" t="s">
        <v>2027</v>
      </c>
      <c r="C1670" s="42" t="s">
        <v>972</v>
      </c>
      <c r="D1670" s="43" t="s">
        <v>814</v>
      </c>
      <c r="E1670" s="43" t="s">
        <v>37</v>
      </c>
      <c r="F1670" s="36">
        <v>455</v>
      </c>
      <c r="G1670" s="44">
        <v>3927.78</v>
      </c>
      <c r="H1670" s="44">
        <f t="shared" si="113"/>
        <v>4595.5026</v>
      </c>
    </row>
    <row r="1671" customHeight="1" spans="2:8">
      <c r="B1671" s="56" t="s">
        <v>2027</v>
      </c>
      <c r="C1671" s="42" t="s">
        <v>892</v>
      </c>
      <c r="D1671" s="43" t="s">
        <v>893</v>
      </c>
      <c r="E1671" s="43" t="s">
        <v>894</v>
      </c>
      <c r="F1671" s="36">
        <v>233</v>
      </c>
      <c r="G1671" s="44">
        <v>6585.735</v>
      </c>
      <c r="H1671" s="44">
        <f t="shared" si="113"/>
        <v>7705.30995</v>
      </c>
    </row>
    <row r="1672" customHeight="1" spans="2:8">
      <c r="B1672" s="56" t="s">
        <v>2027</v>
      </c>
      <c r="C1672" s="42" t="s">
        <v>892</v>
      </c>
      <c r="D1672" s="43" t="s">
        <v>893</v>
      </c>
      <c r="E1672" s="43" t="s">
        <v>894</v>
      </c>
      <c r="F1672" s="36">
        <v>767</v>
      </c>
      <c r="G1672" s="44">
        <v>14435.33</v>
      </c>
      <c r="H1672" s="44">
        <f t="shared" si="113"/>
        <v>16889.3361</v>
      </c>
    </row>
    <row r="1673" customHeight="1" spans="2:9">
      <c r="B1673" s="56" t="s">
        <v>2027</v>
      </c>
      <c r="C1673" s="42" t="s">
        <v>2042</v>
      </c>
      <c r="D1673" s="43" t="s">
        <v>2043</v>
      </c>
      <c r="E1673" s="43" t="s">
        <v>2044</v>
      </c>
      <c r="F1673" s="36">
        <v>34</v>
      </c>
      <c r="G1673" s="44">
        <v>534.12</v>
      </c>
      <c r="H1673" s="44">
        <f t="shared" si="113"/>
        <v>624.9204</v>
      </c>
      <c r="I1673" s="44">
        <f>SUM(H1673:H1680)</f>
        <v>113375.39265</v>
      </c>
    </row>
    <row r="1674" customHeight="1" spans="2:8">
      <c r="B1674" s="56" t="s">
        <v>2027</v>
      </c>
      <c r="C1674" s="42" t="s">
        <v>2042</v>
      </c>
      <c r="D1674" s="43" t="s">
        <v>2043</v>
      </c>
      <c r="E1674" s="43" t="s">
        <v>2044</v>
      </c>
      <c r="F1674" s="36">
        <v>126</v>
      </c>
      <c r="G1674" s="44">
        <v>1831.85</v>
      </c>
      <c r="H1674" s="44">
        <f t="shared" si="113"/>
        <v>2143.2645</v>
      </c>
    </row>
    <row r="1675" customHeight="1" spans="2:8">
      <c r="B1675" s="56" t="s">
        <v>2027</v>
      </c>
      <c r="C1675" s="42" t="s">
        <v>109</v>
      </c>
      <c r="D1675" s="43" t="s">
        <v>110</v>
      </c>
      <c r="E1675" s="43" t="s">
        <v>111</v>
      </c>
      <c r="F1675" s="36">
        <v>2895</v>
      </c>
      <c r="G1675" s="44">
        <v>12248.08</v>
      </c>
      <c r="H1675" s="44">
        <f t="shared" si="113"/>
        <v>14330.2536</v>
      </c>
    </row>
    <row r="1676" customHeight="1" spans="2:8">
      <c r="B1676" s="56" t="s">
        <v>2027</v>
      </c>
      <c r="C1676" s="42" t="s">
        <v>109</v>
      </c>
      <c r="D1676" s="43" t="s">
        <v>110</v>
      </c>
      <c r="E1676" s="43" t="s">
        <v>111</v>
      </c>
      <c r="F1676" s="36">
        <v>3105</v>
      </c>
      <c r="G1676" s="44">
        <v>9845.77</v>
      </c>
      <c r="H1676" s="44">
        <f t="shared" si="113"/>
        <v>11519.5509</v>
      </c>
    </row>
    <row r="1677" customHeight="1" spans="2:8">
      <c r="B1677" s="56" t="s">
        <v>2027</v>
      </c>
      <c r="C1677" s="42" t="s">
        <v>2045</v>
      </c>
      <c r="D1677" s="43" t="s">
        <v>677</v>
      </c>
      <c r="E1677" s="43" t="s">
        <v>2046</v>
      </c>
      <c r="F1677" s="36">
        <v>1379</v>
      </c>
      <c r="G1677" s="44">
        <v>24397.69</v>
      </c>
      <c r="H1677" s="44">
        <f t="shared" si="113"/>
        <v>28545.2973</v>
      </c>
    </row>
    <row r="1678" customHeight="1" spans="2:8">
      <c r="B1678" s="56" t="s">
        <v>2027</v>
      </c>
      <c r="C1678" s="42" t="s">
        <v>2045</v>
      </c>
      <c r="D1678" s="43" t="s">
        <v>677</v>
      </c>
      <c r="E1678" s="43" t="s">
        <v>2046</v>
      </c>
      <c r="F1678" s="36">
        <v>1821</v>
      </c>
      <c r="G1678" s="44">
        <v>29774.13</v>
      </c>
      <c r="H1678" s="44">
        <f t="shared" si="113"/>
        <v>34835.7321</v>
      </c>
    </row>
    <row r="1679" customHeight="1" spans="2:8">
      <c r="B1679" s="56" t="s">
        <v>2027</v>
      </c>
      <c r="C1679" s="42" t="s">
        <v>1739</v>
      </c>
      <c r="D1679" s="43" t="s">
        <v>923</v>
      </c>
      <c r="E1679" s="43" t="s">
        <v>924</v>
      </c>
      <c r="F1679" s="36">
        <v>488</v>
      </c>
      <c r="G1679" s="44">
        <v>16516.92</v>
      </c>
      <c r="H1679" s="44">
        <f t="shared" si="113"/>
        <v>19324.7964</v>
      </c>
    </row>
    <row r="1680" customHeight="1" spans="2:8">
      <c r="B1680" s="56" t="s">
        <v>2027</v>
      </c>
      <c r="C1680" s="42" t="s">
        <v>1739</v>
      </c>
      <c r="D1680" s="43" t="s">
        <v>923</v>
      </c>
      <c r="E1680" s="43" t="s">
        <v>924</v>
      </c>
      <c r="F1680" s="36">
        <v>62</v>
      </c>
      <c r="G1680" s="44">
        <v>1753.485</v>
      </c>
      <c r="H1680" s="44">
        <f t="shared" si="113"/>
        <v>2051.57745</v>
      </c>
    </row>
    <row r="1681" customHeight="1" spans="2:9">
      <c r="B1681" s="56" t="s">
        <v>2027</v>
      </c>
      <c r="C1681" s="42" t="s">
        <v>1139</v>
      </c>
      <c r="D1681" s="43" t="s">
        <v>1645</v>
      </c>
      <c r="E1681" s="43" t="s">
        <v>1141</v>
      </c>
      <c r="F1681" s="36">
        <v>55</v>
      </c>
      <c r="G1681" s="44">
        <v>3130.77</v>
      </c>
      <c r="H1681" s="44">
        <f t="shared" si="113"/>
        <v>3663.0009</v>
      </c>
      <c r="I1681" s="44">
        <f>SUM(H1681:H1688)</f>
        <v>91826.07876</v>
      </c>
    </row>
    <row r="1682" customHeight="1" spans="2:8">
      <c r="B1682" s="56" t="s">
        <v>2027</v>
      </c>
      <c r="C1682" s="42" t="s">
        <v>2047</v>
      </c>
      <c r="D1682" s="43" t="s">
        <v>2048</v>
      </c>
      <c r="E1682" s="43" t="s">
        <v>393</v>
      </c>
      <c r="F1682" s="36">
        <v>50</v>
      </c>
      <c r="G1682" s="44">
        <v>571.79</v>
      </c>
      <c r="H1682" s="44">
        <f t="shared" si="113"/>
        <v>668.9943</v>
      </c>
    </row>
    <row r="1683" customHeight="1" spans="2:8">
      <c r="B1683" s="56" t="s">
        <v>2027</v>
      </c>
      <c r="C1683" s="42" t="s">
        <v>2049</v>
      </c>
      <c r="D1683" s="43" t="s">
        <v>1065</v>
      </c>
      <c r="E1683" s="43" t="s">
        <v>2050</v>
      </c>
      <c r="F1683" s="36">
        <v>600</v>
      </c>
      <c r="G1683" s="44">
        <v>9743.59</v>
      </c>
      <c r="H1683" s="44">
        <f t="shared" si="113"/>
        <v>11400.0003</v>
      </c>
    </row>
    <row r="1684" customHeight="1" spans="2:8">
      <c r="B1684" s="56" t="s">
        <v>2027</v>
      </c>
      <c r="C1684" s="42" t="s">
        <v>290</v>
      </c>
      <c r="D1684" s="43" t="s">
        <v>291</v>
      </c>
      <c r="E1684" s="43" t="s">
        <v>1837</v>
      </c>
      <c r="F1684" s="36">
        <v>930</v>
      </c>
      <c r="G1684" s="44">
        <v>15738.46</v>
      </c>
      <c r="H1684" s="44">
        <f t="shared" si="113"/>
        <v>18413.9982</v>
      </c>
    </row>
    <row r="1685" customHeight="1" spans="2:8">
      <c r="B1685" s="56" t="s">
        <v>2027</v>
      </c>
      <c r="C1685" s="42" t="s">
        <v>290</v>
      </c>
      <c r="D1685" s="43" t="s">
        <v>291</v>
      </c>
      <c r="E1685" s="43" t="s">
        <v>1837</v>
      </c>
      <c r="F1685" s="36">
        <v>300</v>
      </c>
      <c r="G1685" s="44">
        <v>5861.54</v>
      </c>
      <c r="H1685" s="44">
        <f t="shared" si="113"/>
        <v>6858.0018</v>
      </c>
    </row>
    <row r="1686" customHeight="1" spans="2:8">
      <c r="B1686" s="56" t="s">
        <v>2027</v>
      </c>
      <c r="C1686" s="42" t="s">
        <v>2051</v>
      </c>
      <c r="D1686" s="43" t="s">
        <v>946</v>
      </c>
      <c r="E1686" s="43" t="s">
        <v>63</v>
      </c>
      <c r="F1686" s="36">
        <v>160</v>
      </c>
      <c r="G1686" s="44">
        <v>3149.4</v>
      </c>
      <c r="H1686" s="44">
        <f t="shared" si="113"/>
        <v>3684.798</v>
      </c>
    </row>
    <row r="1687" customHeight="1" spans="2:8">
      <c r="B1687" s="56" t="s">
        <v>2027</v>
      </c>
      <c r="C1687" s="42" t="s">
        <v>2051</v>
      </c>
      <c r="D1687" s="43" t="s">
        <v>946</v>
      </c>
      <c r="E1687" s="43" t="s">
        <v>63</v>
      </c>
      <c r="F1687" s="36">
        <v>640</v>
      </c>
      <c r="G1687" s="44">
        <v>9627.354</v>
      </c>
      <c r="H1687" s="44">
        <f t="shared" si="113"/>
        <v>11264.00418</v>
      </c>
    </row>
    <row r="1688" customHeight="1" spans="2:8">
      <c r="B1688" s="56" t="s">
        <v>2027</v>
      </c>
      <c r="C1688" s="42" t="s">
        <v>2052</v>
      </c>
      <c r="D1688" s="43" t="s">
        <v>2053</v>
      </c>
      <c r="E1688" s="43" t="s">
        <v>2054</v>
      </c>
      <c r="F1688" s="36">
        <v>1152</v>
      </c>
      <c r="G1688" s="44">
        <v>30660.924</v>
      </c>
      <c r="H1688" s="44">
        <f t="shared" si="113"/>
        <v>35873.28108</v>
      </c>
    </row>
    <row r="1689" customHeight="1" spans="2:9">
      <c r="B1689" s="56" t="s">
        <v>2027</v>
      </c>
      <c r="C1689" s="42" t="s">
        <v>2055</v>
      </c>
      <c r="D1689" s="43" t="s">
        <v>1680</v>
      </c>
      <c r="E1689" s="43" t="s">
        <v>1690</v>
      </c>
      <c r="F1689" s="36">
        <v>210</v>
      </c>
      <c r="G1689" s="44">
        <v>4092.31</v>
      </c>
      <c r="H1689" s="44">
        <f t="shared" si="113"/>
        <v>4788.0027</v>
      </c>
      <c r="I1689" s="44">
        <f>SUM(H1689:H1695)</f>
        <v>83910.10095</v>
      </c>
    </row>
    <row r="1690" customHeight="1" spans="2:8">
      <c r="B1690" s="56" t="s">
        <v>2027</v>
      </c>
      <c r="C1690" s="42" t="s">
        <v>2056</v>
      </c>
      <c r="D1690" s="43" t="s">
        <v>144</v>
      </c>
      <c r="E1690" s="43" t="s">
        <v>1377</v>
      </c>
      <c r="F1690" s="36">
        <v>1700</v>
      </c>
      <c r="G1690" s="44">
        <v>33651.28</v>
      </c>
      <c r="H1690" s="44">
        <f t="shared" si="113"/>
        <v>39371.9976</v>
      </c>
    </row>
    <row r="1691" customHeight="1" spans="2:8">
      <c r="B1691" s="56" t="s">
        <v>2027</v>
      </c>
      <c r="C1691" s="42" t="s">
        <v>2057</v>
      </c>
      <c r="D1691" s="43" t="s">
        <v>740</v>
      </c>
      <c r="E1691" s="43" t="s">
        <v>1505</v>
      </c>
      <c r="F1691" s="36">
        <v>290</v>
      </c>
      <c r="G1691" s="44">
        <v>5725.64</v>
      </c>
      <c r="H1691" s="44">
        <f t="shared" si="113"/>
        <v>6698.9988</v>
      </c>
    </row>
    <row r="1692" customHeight="1" spans="2:8">
      <c r="B1692" s="56" t="s">
        <v>2027</v>
      </c>
      <c r="C1692" s="42" t="s">
        <v>2022</v>
      </c>
      <c r="D1692" s="43" t="s">
        <v>2023</v>
      </c>
      <c r="E1692" s="43" t="s">
        <v>2058</v>
      </c>
      <c r="F1692" s="36">
        <v>1260</v>
      </c>
      <c r="G1692" s="44">
        <v>17413.85</v>
      </c>
      <c r="H1692" s="44">
        <f t="shared" si="113"/>
        <v>20374.2045</v>
      </c>
    </row>
    <row r="1693" customHeight="1" spans="2:8">
      <c r="B1693" s="56" t="s">
        <v>2027</v>
      </c>
      <c r="C1693" s="42" t="s">
        <v>298</v>
      </c>
      <c r="D1693" s="43" t="s">
        <v>2059</v>
      </c>
      <c r="E1693" s="43" t="s">
        <v>2060</v>
      </c>
      <c r="F1693" s="36">
        <v>200</v>
      </c>
      <c r="G1693" s="44">
        <v>4670.09</v>
      </c>
      <c r="H1693" s="44">
        <f t="shared" si="113"/>
        <v>5464.0053</v>
      </c>
    </row>
    <row r="1694" customHeight="1" spans="2:8">
      <c r="B1694" s="56" t="s">
        <v>2027</v>
      </c>
      <c r="C1694" s="42" t="s">
        <v>88</v>
      </c>
      <c r="D1694" s="43" t="s">
        <v>2061</v>
      </c>
      <c r="E1694" s="43" t="s">
        <v>2062</v>
      </c>
      <c r="F1694" s="36">
        <v>350</v>
      </c>
      <c r="G1694" s="44">
        <v>3221.79</v>
      </c>
      <c r="H1694" s="44">
        <f t="shared" si="113"/>
        <v>3769.4943</v>
      </c>
    </row>
    <row r="1695" customHeight="1" spans="2:8">
      <c r="B1695" s="56" t="s">
        <v>2027</v>
      </c>
      <c r="C1695" s="42" t="s">
        <v>2063</v>
      </c>
      <c r="D1695" s="43" t="s">
        <v>2064</v>
      </c>
      <c r="E1695" s="43" t="s">
        <v>959</v>
      </c>
      <c r="F1695" s="36">
        <v>180</v>
      </c>
      <c r="G1695" s="44">
        <v>2943.075</v>
      </c>
      <c r="H1695" s="44">
        <f t="shared" si="113"/>
        <v>3443.39775</v>
      </c>
    </row>
    <row r="1696" customHeight="1" spans="2:9">
      <c r="B1696" s="56" t="s">
        <v>2027</v>
      </c>
      <c r="C1696" s="42" t="s">
        <v>2065</v>
      </c>
      <c r="D1696" s="43" t="s">
        <v>2066</v>
      </c>
      <c r="E1696" s="43" t="s">
        <v>2067</v>
      </c>
      <c r="F1696" s="36">
        <v>170</v>
      </c>
      <c r="G1696" s="44">
        <v>3921.62</v>
      </c>
      <c r="H1696" s="44">
        <f t="shared" si="113"/>
        <v>4588.2954</v>
      </c>
      <c r="I1696" s="44">
        <f>SUM(H1696:H1697)</f>
        <v>5003.0955</v>
      </c>
    </row>
    <row r="1697" customHeight="1" spans="2:8">
      <c r="B1697" s="56" t="s">
        <v>2027</v>
      </c>
      <c r="C1697" s="42" t="s">
        <v>2068</v>
      </c>
      <c r="D1697" s="43" t="s">
        <v>1723</v>
      </c>
      <c r="E1697" s="43" t="s">
        <v>1706</v>
      </c>
      <c r="F1697" s="36">
        <v>10</v>
      </c>
      <c r="G1697" s="44">
        <v>354.53</v>
      </c>
      <c r="H1697" s="44">
        <f t="shared" si="113"/>
        <v>414.8001</v>
      </c>
    </row>
    <row r="1698" customHeight="1" spans="2:9">
      <c r="B1698" s="56" t="s">
        <v>2027</v>
      </c>
      <c r="C1698" s="42" t="s">
        <v>76</v>
      </c>
      <c r="D1698" s="43" t="s">
        <v>77</v>
      </c>
      <c r="E1698" s="43" t="s">
        <v>63</v>
      </c>
      <c r="F1698" s="36">
        <v>400</v>
      </c>
      <c r="G1698" s="44">
        <v>830.77</v>
      </c>
      <c r="H1698" s="44">
        <f t="shared" si="113"/>
        <v>972.0009</v>
      </c>
      <c r="I1698" s="44">
        <f>SUM(H1698:H1700)</f>
        <v>1700.7471</v>
      </c>
    </row>
    <row r="1699" customHeight="1" spans="2:8">
      <c r="B1699" s="56" t="s">
        <v>2027</v>
      </c>
      <c r="C1699" s="42" t="s">
        <v>2069</v>
      </c>
      <c r="D1699" s="43" t="s">
        <v>2070</v>
      </c>
      <c r="E1699" s="43" t="s">
        <v>2071</v>
      </c>
      <c r="F1699" s="36">
        <v>5</v>
      </c>
      <c r="G1699" s="44">
        <v>144.23</v>
      </c>
      <c r="H1699" s="44">
        <f t="shared" si="113"/>
        <v>168.7491</v>
      </c>
    </row>
    <row r="1700" customHeight="1" spans="2:8">
      <c r="B1700" s="56" t="s">
        <v>2027</v>
      </c>
      <c r="C1700" s="42" t="s">
        <v>2072</v>
      </c>
      <c r="D1700" s="43" t="s">
        <v>2073</v>
      </c>
      <c r="E1700" s="43" t="s">
        <v>2074</v>
      </c>
      <c r="F1700" s="36">
        <v>200</v>
      </c>
      <c r="G1700" s="44">
        <v>478.63</v>
      </c>
      <c r="H1700" s="44">
        <f t="shared" si="113"/>
        <v>559.9971</v>
      </c>
    </row>
    <row r="1701" customHeight="1" spans="2:9">
      <c r="B1701" s="56" t="s">
        <v>2027</v>
      </c>
      <c r="C1701" s="42" t="s">
        <v>2075</v>
      </c>
      <c r="D1701" s="43" t="s">
        <v>2076</v>
      </c>
      <c r="E1701" s="43" t="s">
        <v>2077</v>
      </c>
      <c r="F1701" s="36">
        <v>1650</v>
      </c>
      <c r="G1701" s="44">
        <v>16923.08</v>
      </c>
      <c r="H1701" s="44">
        <f t="shared" ref="H1701:H1741" si="115">G1701*1.17</f>
        <v>19800.0036</v>
      </c>
      <c r="I1701" s="44">
        <f>H1701</f>
        <v>19800.0036</v>
      </c>
    </row>
    <row r="1702" customHeight="1" spans="2:9">
      <c r="B1702" s="42" t="s">
        <v>2078</v>
      </c>
      <c r="C1702" s="42" t="s">
        <v>972</v>
      </c>
      <c r="D1702" s="43" t="s">
        <v>814</v>
      </c>
      <c r="E1702" s="43" t="s">
        <v>37</v>
      </c>
      <c r="F1702" s="36">
        <v>122</v>
      </c>
      <c r="G1702" s="44">
        <v>1573.49</v>
      </c>
      <c r="H1702" s="44">
        <f t="shared" si="115"/>
        <v>1840.9833</v>
      </c>
      <c r="I1702" s="44">
        <f>SUM(H1702:H1709)</f>
        <v>28489.3947</v>
      </c>
    </row>
    <row r="1703" customHeight="1" spans="2:8">
      <c r="B1703" s="42" t="s">
        <v>2078</v>
      </c>
      <c r="C1703" s="42" t="s">
        <v>972</v>
      </c>
      <c r="D1703" s="43" t="s">
        <v>814</v>
      </c>
      <c r="E1703" s="43" t="s">
        <v>37</v>
      </c>
      <c r="F1703" s="36">
        <v>78</v>
      </c>
      <c r="G1703" s="44">
        <v>673.33</v>
      </c>
      <c r="H1703" s="44">
        <f t="shared" si="115"/>
        <v>787.7961</v>
      </c>
    </row>
    <row r="1704" customHeight="1" spans="2:8">
      <c r="B1704" s="42" t="s">
        <v>2078</v>
      </c>
      <c r="C1704" s="42" t="s">
        <v>892</v>
      </c>
      <c r="D1704" s="43" t="s">
        <v>893</v>
      </c>
      <c r="E1704" s="43" t="s">
        <v>894</v>
      </c>
      <c r="F1704" s="36">
        <v>191</v>
      </c>
      <c r="G1704" s="44">
        <v>5398.61</v>
      </c>
      <c r="H1704" s="44">
        <f t="shared" si="115"/>
        <v>6316.3737</v>
      </c>
    </row>
    <row r="1705" customHeight="1" spans="2:8">
      <c r="B1705" s="42" t="s">
        <v>2078</v>
      </c>
      <c r="C1705" s="42" t="s">
        <v>892</v>
      </c>
      <c r="D1705" s="43" t="s">
        <v>893</v>
      </c>
      <c r="E1705" s="43" t="s">
        <v>894</v>
      </c>
      <c r="F1705" s="36">
        <v>209</v>
      </c>
      <c r="G1705" s="44">
        <v>3933.49</v>
      </c>
      <c r="H1705" s="44">
        <f t="shared" si="115"/>
        <v>4602.1833</v>
      </c>
    </row>
    <row r="1706" customHeight="1" spans="2:8">
      <c r="B1706" s="42" t="s">
        <v>2078</v>
      </c>
      <c r="C1706" s="42" t="s">
        <v>2036</v>
      </c>
      <c r="D1706" s="43" t="s">
        <v>2037</v>
      </c>
      <c r="E1706" s="43" t="s">
        <v>2038</v>
      </c>
      <c r="F1706" s="36">
        <v>18</v>
      </c>
      <c r="G1706" s="44">
        <v>580.31</v>
      </c>
      <c r="H1706" s="44">
        <f t="shared" si="115"/>
        <v>678.9627</v>
      </c>
    </row>
    <row r="1707" customHeight="1" spans="2:8">
      <c r="B1707" s="42" t="s">
        <v>2078</v>
      </c>
      <c r="C1707" s="42" t="s">
        <v>2036</v>
      </c>
      <c r="D1707" s="43" t="s">
        <v>2037</v>
      </c>
      <c r="E1707" s="43" t="s">
        <v>2038</v>
      </c>
      <c r="F1707" s="36">
        <v>82</v>
      </c>
      <c r="G1707" s="44">
        <v>2604.38</v>
      </c>
      <c r="H1707" s="44">
        <f t="shared" si="115"/>
        <v>3047.1246</v>
      </c>
    </row>
    <row r="1708" customHeight="1" spans="2:8">
      <c r="B1708" s="42" t="s">
        <v>2078</v>
      </c>
      <c r="C1708" s="42" t="s">
        <v>1739</v>
      </c>
      <c r="D1708" s="43" t="s">
        <v>923</v>
      </c>
      <c r="E1708" s="43" t="s">
        <v>924</v>
      </c>
      <c r="F1708" s="36">
        <v>198</v>
      </c>
      <c r="G1708" s="44">
        <v>6701.535</v>
      </c>
      <c r="H1708" s="44">
        <f t="shared" si="115"/>
        <v>7840.79595</v>
      </c>
    </row>
    <row r="1709" customHeight="1" spans="2:8">
      <c r="B1709" s="42" t="s">
        <v>2078</v>
      </c>
      <c r="C1709" s="42" t="s">
        <v>1739</v>
      </c>
      <c r="D1709" s="43" t="s">
        <v>923</v>
      </c>
      <c r="E1709" s="43" t="s">
        <v>924</v>
      </c>
      <c r="F1709" s="36">
        <v>102</v>
      </c>
      <c r="G1709" s="44">
        <v>2884.765</v>
      </c>
      <c r="H1709" s="44">
        <f t="shared" si="115"/>
        <v>3375.17505</v>
      </c>
    </row>
    <row r="1710" customHeight="1" spans="2:9">
      <c r="B1710" s="42" t="s">
        <v>2078</v>
      </c>
      <c r="C1710" s="42" t="s">
        <v>2052</v>
      </c>
      <c r="D1710" s="43" t="s">
        <v>2053</v>
      </c>
      <c r="E1710" s="43" t="s">
        <v>2054</v>
      </c>
      <c r="F1710" s="36">
        <v>480</v>
      </c>
      <c r="G1710" s="44">
        <v>12775.38</v>
      </c>
      <c r="H1710" s="44">
        <f t="shared" si="115"/>
        <v>14947.1946</v>
      </c>
      <c r="I1710" s="44">
        <f>SUM(H1710:H1717)</f>
        <v>19602.54738</v>
      </c>
    </row>
    <row r="1711" customHeight="1" spans="2:8">
      <c r="B1711" s="42" t="s">
        <v>2078</v>
      </c>
      <c r="C1711" s="42" t="s">
        <v>2029</v>
      </c>
      <c r="D1711" s="43" t="s">
        <v>2030</v>
      </c>
      <c r="E1711" s="43" t="s">
        <v>2031</v>
      </c>
      <c r="F1711" s="36">
        <v>30</v>
      </c>
      <c r="G1711" s="44">
        <v>845.9</v>
      </c>
      <c r="H1711" s="44">
        <f t="shared" si="115"/>
        <v>989.703</v>
      </c>
    </row>
    <row r="1712" customHeight="1" spans="2:8">
      <c r="B1712" s="42" t="s">
        <v>2078</v>
      </c>
      <c r="C1712" s="42" t="s">
        <v>2039</v>
      </c>
      <c r="D1712" s="43" t="s">
        <v>2040</v>
      </c>
      <c r="E1712" s="43" t="s">
        <v>2041</v>
      </c>
      <c r="F1712" s="36">
        <v>30</v>
      </c>
      <c r="G1712" s="44">
        <v>253.59</v>
      </c>
      <c r="H1712" s="44">
        <f t="shared" si="115"/>
        <v>296.7003</v>
      </c>
    </row>
    <row r="1713" customHeight="1" spans="2:8">
      <c r="B1713" s="42" t="s">
        <v>2078</v>
      </c>
      <c r="C1713" s="42" t="s">
        <v>2045</v>
      </c>
      <c r="D1713" s="43" t="s">
        <v>677</v>
      </c>
      <c r="E1713" s="43" t="s">
        <v>2046</v>
      </c>
      <c r="F1713" s="36">
        <v>38</v>
      </c>
      <c r="G1713" s="44">
        <v>672.31</v>
      </c>
      <c r="H1713" s="44">
        <f t="shared" si="115"/>
        <v>786.6027</v>
      </c>
    </row>
    <row r="1714" customHeight="1" spans="2:8">
      <c r="B1714" s="42" t="s">
        <v>2078</v>
      </c>
      <c r="C1714" s="42" t="s">
        <v>2045</v>
      </c>
      <c r="D1714" s="43" t="s">
        <v>677</v>
      </c>
      <c r="E1714" s="43" t="s">
        <v>2046</v>
      </c>
      <c r="F1714" s="36">
        <v>62</v>
      </c>
      <c r="G1714" s="44">
        <v>1013.73</v>
      </c>
      <c r="H1714" s="44">
        <f t="shared" si="115"/>
        <v>1186.0641</v>
      </c>
    </row>
    <row r="1715" customHeight="1" spans="2:8">
      <c r="B1715" s="42" t="s">
        <v>2078</v>
      </c>
      <c r="C1715" s="42" t="s">
        <v>35</v>
      </c>
      <c r="D1715" s="43" t="s">
        <v>2028</v>
      </c>
      <c r="E1715" s="43" t="s">
        <v>37</v>
      </c>
      <c r="F1715" s="36">
        <v>20</v>
      </c>
      <c r="G1715" s="44">
        <v>151.45</v>
      </c>
      <c r="H1715" s="44">
        <f t="shared" si="115"/>
        <v>177.1965</v>
      </c>
    </row>
    <row r="1716" customHeight="1" spans="2:8">
      <c r="B1716" s="42" t="s">
        <v>2078</v>
      </c>
      <c r="C1716" s="42" t="s">
        <v>2065</v>
      </c>
      <c r="D1716" s="43" t="s">
        <v>2066</v>
      </c>
      <c r="E1716" s="43" t="s">
        <v>2067</v>
      </c>
      <c r="F1716" s="36">
        <v>29</v>
      </c>
      <c r="G1716" s="44">
        <v>668.98</v>
      </c>
      <c r="H1716" s="44">
        <f t="shared" si="115"/>
        <v>782.7066</v>
      </c>
    </row>
    <row r="1717" customHeight="1" spans="2:8">
      <c r="B1717" s="42" t="s">
        <v>2078</v>
      </c>
      <c r="C1717" s="42" t="s">
        <v>2065</v>
      </c>
      <c r="D1717" s="43" t="s">
        <v>2066</v>
      </c>
      <c r="E1717" s="43" t="s">
        <v>2067</v>
      </c>
      <c r="F1717" s="36">
        <v>21</v>
      </c>
      <c r="G1717" s="44">
        <v>372.974</v>
      </c>
      <c r="H1717" s="44">
        <f t="shared" si="115"/>
        <v>436.37958</v>
      </c>
    </row>
    <row r="1718" customHeight="1" spans="2:12">
      <c r="B1718" s="42" t="s">
        <v>2078</v>
      </c>
      <c r="C1718" s="42" t="s">
        <v>2068</v>
      </c>
      <c r="D1718" s="43" t="s">
        <v>1723</v>
      </c>
      <c r="E1718" s="43" t="s">
        <v>1706</v>
      </c>
      <c r="F1718" s="36">
        <v>-9</v>
      </c>
      <c r="G1718" s="44">
        <v>-32.08</v>
      </c>
      <c r="H1718" s="44">
        <f t="shared" si="115"/>
        <v>-37.5336</v>
      </c>
      <c r="I1718" s="44">
        <f t="shared" ref="I1718:I1723" si="116">H1718</f>
        <v>-37.5336</v>
      </c>
      <c r="L1718" s="36">
        <f>L1721-L1719</f>
        <v>1261692.5058847</v>
      </c>
    </row>
    <row r="1719" customHeight="1" spans="2:12">
      <c r="B1719" s="42" t="s">
        <v>2078</v>
      </c>
      <c r="C1719" s="42" t="s">
        <v>1139</v>
      </c>
      <c r="D1719" s="43" t="s">
        <v>1645</v>
      </c>
      <c r="E1719" s="43" t="s">
        <v>1141</v>
      </c>
      <c r="F1719" s="36">
        <v>-2</v>
      </c>
      <c r="G1719" s="44">
        <v>-18.8</v>
      </c>
      <c r="H1719" s="44">
        <f t="shared" si="115"/>
        <v>-21.996</v>
      </c>
      <c r="I1719" s="44">
        <f t="shared" si="116"/>
        <v>-21.996</v>
      </c>
      <c r="L1719" s="36">
        <v>14032683.5141153</v>
      </c>
    </row>
    <row r="1720" customHeight="1" spans="2:12">
      <c r="B1720" s="42" t="s">
        <v>2078</v>
      </c>
      <c r="C1720" s="42" t="s">
        <v>35</v>
      </c>
      <c r="D1720" s="43" t="s">
        <v>2028</v>
      </c>
      <c r="E1720" s="43" t="s">
        <v>37</v>
      </c>
      <c r="F1720" s="36">
        <v>-29</v>
      </c>
      <c r="G1720" s="44">
        <v>-35.94</v>
      </c>
      <c r="H1720" s="44">
        <f t="shared" si="115"/>
        <v>-42.0498</v>
      </c>
      <c r="I1720" s="44">
        <f t="shared" si="116"/>
        <v>-42.0498</v>
      </c>
      <c r="K1720" s="87" t="s">
        <v>2079</v>
      </c>
      <c r="L1720" s="87">
        <v>16418007.0353149</v>
      </c>
    </row>
    <row r="1721" customHeight="1" spans="2:12">
      <c r="B1721" s="42" t="s">
        <v>2027</v>
      </c>
      <c r="C1721" s="42" t="s">
        <v>2068</v>
      </c>
      <c r="D1721" s="43" t="s">
        <v>1723</v>
      </c>
      <c r="E1721" s="43" t="s">
        <v>1706</v>
      </c>
      <c r="F1721" s="36">
        <v>-5</v>
      </c>
      <c r="G1721" s="44">
        <v>-17.82</v>
      </c>
      <c r="H1721" s="44">
        <f t="shared" si="115"/>
        <v>-20.8494</v>
      </c>
      <c r="I1721" s="44">
        <f t="shared" si="116"/>
        <v>-20.8494</v>
      </c>
      <c r="K1721" s="87" t="s">
        <v>2080</v>
      </c>
      <c r="L1721" s="87">
        <v>15294376.02</v>
      </c>
    </row>
    <row r="1722" customHeight="1" spans="2:12">
      <c r="B1722" s="42" t="s">
        <v>2027</v>
      </c>
      <c r="C1722" s="42" t="s">
        <v>2047</v>
      </c>
      <c r="D1722" s="43" t="s">
        <v>2048</v>
      </c>
      <c r="E1722" s="43" t="s">
        <v>393</v>
      </c>
      <c r="F1722" s="36">
        <v>-25</v>
      </c>
      <c r="G1722" s="44">
        <v>-28.205</v>
      </c>
      <c r="H1722" s="44">
        <f t="shared" si="115"/>
        <v>-32.99985</v>
      </c>
      <c r="I1722" s="44">
        <f t="shared" si="116"/>
        <v>-32.99985</v>
      </c>
      <c r="K1722" s="87" t="s">
        <v>2081</v>
      </c>
      <c r="L1722" s="87">
        <f>L1720-L1721</f>
        <v>1123631.0153149</v>
      </c>
    </row>
    <row r="1723" customHeight="1" spans="2:9">
      <c r="B1723" s="42" t="s">
        <v>2027</v>
      </c>
      <c r="C1723" s="42" t="s">
        <v>1139</v>
      </c>
      <c r="D1723" s="43" t="s">
        <v>1645</v>
      </c>
      <c r="E1723" s="43" t="s">
        <v>1141</v>
      </c>
      <c r="F1723" s="36">
        <v>-7</v>
      </c>
      <c r="G1723" s="44">
        <v>-65.81</v>
      </c>
      <c r="H1723" s="44">
        <f t="shared" si="115"/>
        <v>-76.9977</v>
      </c>
      <c r="I1723" s="44">
        <f t="shared" si="116"/>
        <v>-76.9977</v>
      </c>
    </row>
    <row r="1724" customHeight="1" spans="2:9">
      <c r="B1724" s="42" t="s">
        <v>2082</v>
      </c>
      <c r="C1724" s="42" t="s">
        <v>294</v>
      </c>
      <c r="D1724" s="43" t="s">
        <v>295</v>
      </c>
      <c r="E1724" s="43" t="s">
        <v>296</v>
      </c>
      <c r="F1724" s="36">
        <v>480</v>
      </c>
      <c r="G1724" s="44">
        <v>14945.64</v>
      </c>
      <c r="H1724" s="44">
        <f t="shared" si="115"/>
        <v>17486.3988</v>
      </c>
      <c r="I1724" s="44">
        <f>SUM(H1724:H1725)</f>
        <v>23070.3993</v>
      </c>
    </row>
    <row r="1725" s="37" customFormat="1" customHeight="1" spans="2:10">
      <c r="B1725" s="48" t="s">
        <v>2082</v>
      </c>
      <c r="C1725" s="48" t="s">
        <v>266</v>
      </c>
      <c r="D1725" s="45" t="s">
        <v>267</v>
      </c>
      <c r="E1725" s="45" t="s">
        <v>1721</v>
      </c>
      <c r="F1725" s="37">
        <v>200</v>
      </c>
      <c r="G1725" s="49">
        <v>4772.65</v>
      </c>
      <c r="H1725" s="49">
        <f t="shared" si="115"/>
        <v>5584.0005</v>
      </c>
      <c r="I1725" s="49"/>
      <c r="J1725" s="49"/>
    </row>
    <row r="1726" customHeight="1" spans="1:10">
      <c r="A1726" s="36" t="s">
        <v>2083</v>
      </c>
      <c r="B1726" s="42" t="s">
        <v>2084</v>
      </c>
      <c r="C1726" s="42" t="s">
        <v>2085</v>
      </c>
      <c r="D1726" s="43" t="s">
        <v>2086</v>
      </c>
      <c r="F1726" s="36">
        <v>324</v>
      </c>
      <c r="G1726" s="44">
        <v>3342.46</v>
      </c>
      <c r="H1726" s="44">
        <f t="shared" si="115"/>
        <v>3910.6782</v>
      </c>
      <c r="J1726" s="46"/>
    </row>
    <row r="1727" customHeight="1" spans="2:8">
      <c r="B1727" s="42" t="s">
        <v>2087</v>
      </c>
      <c r="C1727" s="42" t="s">
        <v>2088</v>
      </c>
      <c r="D1727" s="43" t="s">
        <v>2089</v>
      </c>
      <c r="F1727" s="36">
        <v>400</v>
      </c>
      <c r="G1727" s="44">
        <v>9558.974</v>
      </c>
      <c r="H1727" s="44">
        <f t="shared" si="115"/>
        <v>11183.99958</v>
      </c>
    </row>
    <row r="1728" customHeight="1" spans="2:9">
      <c r="B1728" s="42" t="s">
        <v>2084</v>
      </c>
      <c r="C1728" s="42" t="s">
        <v>54</v>
      </c>
      <c r="D1728" s="43" t="s">
        <v>48</v>
      </c>
      <c r="E1728" s="43" t="s">
        <v>1692</v>
      </c>
      <c r="F1728" s="36">
        <v>-300</v>
      </c>
      <c r="G1728" s="44">
        <v>-5233.334</v>
      </c>
      <c r="H1728" s="44">
        <f t="shared" si="115"/>
        <v>-6123.00078</v>
      </c>
      <c r="I1728" s="44">
        <f>SUM(H1728:H1730)</f>
        <v>-35676.67896</v>
      </c>
    </row>
    <row r="1729" customHeight="1" spans="2:8">
      <c r="B1729" s="42" t="s">
        <v>2084</v>
      </c>
      <c r="C1729" s="42" t="s">
        <v>54</v>
      </c>
      <c r="D1729" s="43" t="s">
        <v>48</v>
      </c>
      <c r="E1729" s="43" t="s">
        <v>1692</v>
      </c>
      <c r="F1729" s="36">
        <v>-248</v>
      </c>
      <c r="G1729" s="44">
        <v>-4326.224</v>
      </c>
      <c r="H1729" s="44">
        <f t="shared" si="115"/>
        <v>-5061.68208</v>
      </c>
    </row>
    <row r="1730" customHeight="1" spans="2:8">
      <c r="B1730" s="42" t="s">
        <v>2084</v>
      </c>
      <c r="C1730" s="42" t="s">
        <v>54</v>
      </c>
      <c r="D1730" s="43" t="s">
        <v>48</v>
      </c>
      <c r="E1730" s="43" t="s">
        <v>1692</v>
      </c>
      <c r="F1730" s="36">
        <v>-1200</v>
      </c>
      <c r="G1730" s="44">
        <v>-20933.33</v>
      </c>
      <c r="H1730" s="44">
        <f t="shared" si="115"/>
        <v>-24491.9961</v>
      </c>
    </row>
    <row r="1731" customHeight="1" spans="2:9">
      <c r="B1731" s="42" t="s">
        <v>2084</v>
      </c>
      <c r="C1731" s="42" t="s">
        <v>57</v>
      </c>
      <c r="D1731" s="43" t="s">
        <v>58</v>
      </c>
      <c r="E1731" s="43" t="s">
        <v>1636</v>
      </c>
      <c r="F1731" s="36">
        <v>-224</v>
      </c>
      <c r="G1731" s="44">
        <v>-6787.01</v>
      </c>
      <c r="H1731" s="44">
        <f t="shared" si="115"/>
        <v>-7940.8017</v>
      </c>
      <c r="I1731" s="44">
        <f>SUM(H1731:H1733)</f>
        <v>-30061.59975</v>
      </c>
    </row>
    <row r="1732" customHeight="1" spans="2:8">
      <c r="B1732" s="42" t="s">
        <v>2084</v>
      </c>
      <c r="C1732" s="42" t="s">
        <v>57</v>
      </c>
      <c r="D1732" s="43" t="s">
        <v>58</v>
      </c>
      <c r="E1732" s="43" t="s">
        <v>1636</v>
      </c>
      <c r="F1732" s="36">
        <v>-164</v>
      </c>
      <c r="G1732" s="44">
        <v>-4969.06</v>
      </c>
      <c r="H1732" s="44">
        <f t="shared" si="115"/>
        <v>-5813.8002</v>
      </c>
    </row>
    <row r="1733" customHeight="1" spans="2:8">
      <c r="B1733" s="42" t="s">
        <v>2084</v>
      </c>
      <c r="C1733" s="42" t="s">
        <v>57</v>
      </c>
      <c r="D1733" s="43" t="s">
        <v>58</v>
      </c>
      <c r="E1733" s="43" t="s">
        <v>1636</v>
      </c>
      <c r="F1733" s="36">
        <v>-460</v>
      </c>
      <c r="G1733" s="44">
        <v>-13937.605</v>
      </c>
      <c r="H1733" s="44">
        <f t="shared" si="115"/>
        <v>-16306.99785</v>
      </c>
    </row>
    <row r="1734" customHeight="1" spans="2:9">
      <c r="B1734" s="42" t="s">
        <v>2084</v>
      </c>
      <c r="C1734" s="42" t="s">
        <v>1857</v>
      </c>
      <c r="D1734" s="43" t="s">
        <v>1858</v>
      </c>
      <c r="F1734" s="36">
        <v>2000</v>
      </c>
      <c r="G1734" s="44">
        <v>3076.92</v>
      </c>
      <c r="H1734" s="44">
        <f t="shared" si="115"/>
        <v>3599.9964</v>
      </c>
      <c r="I1734" s="44">
        <f>SUM(H1734:H1735)</f>
        <v>4380.0003</v>
      </c>
    </row>
    <row r="1735" customHeight="1" spans="2:8">
      <c r="B1735" s="42" t="s">
        <v>2084</v>
      </c>
      <c r="C1735" s="42" t="s">
        <v>2090</v>
      </c>
      <c r="D1735" s="43" t="s">
        <v>2091</v>
      </c>
      <c r="F1735" s="36">
        <v>100</v>
      </c>
      <c r="G1735" s="44">
        <v>666.67</v>
      </c>
      <c r="H1735" s="44">
        <f t="shared" si="115"/>
        <v>780.0039</v>
      </c>
    </row>
    <row r="1736" customHeight="1" spans="2:10">
      <c r="B1736" s="42" t="s">
        <v>2092</v>
      </c>
      <c r="C1736" s="42" t="s">
        <v>2093</v>
      </c>
      <c r="D1736" s="43" t="s">
        <v>2094</v>
      </c>
      <c r="E1736" s="43" t="s">
        <v>2095</v>
      </c>
      <c r="F1736" s="36">
        <v>50</v>
      </c>
      <c r="G1736" s="44">
        <f t="shared" ref="G1736:G1741" si="117">H1736/1.17</f>
        <v>741.880341880342</v>
      </c>
      <c r="H1736" s="44">
        <v>868</v>
      </c>
      <c r="I1736" s="44">
        <f>SUM(H1736:H1739)</f>
        <v>20164</v>
      </c>
      <c r="J1736" s="44">
        <f>SUM(I1736:I1762)</f>
        <v>116877.45</v>
      </c>
    </row>
    <row r="1737" customHeight="1" spans="2:8">
      <c r="B1737" s="42" t="s">
        <v>2092</v>
      </c>
      <c r="C1737" s="42" t="s">
        <v>2096</v>
      </c>
      <c r="D1737" s="43" t="s">
        <v>481</v>
      </c>
      <c r="E1737" s="43" t="s">
        <v>2097</v>
      </c>
      <c r="F1737" s="36">
        <v>500</v>
      </c>
      <c r="G1737" s="44">
        <f t="shared" si="117"/>
        <v>15867.5213675214</v>
      </c>
      <c r="H1737" s="44">
        <v>18565</v>
      </c>
    </row>
    <row r="1738" customHeight="1" spans="2:8">
      <c r="B1738" s="42" t="s">
        <v>2092</v>
      </c>
      <c r="C1738" s="42" t="s">
        <v>2098</v>
      </c>
      <c r="D1738" s="43" t="s">
        <v>2099</v>
      </c>
      <c r="E1738" s="43" t="s">
        <v>1161</v>
      </c>
      <c r="F1738" s="36">
        <v>100</v>
      </c>
      <c r="G1738" s="44">
        <f t="shared" si="117"/>
        <v>324.786324786325</v>
      </c>
      <c r="H1738" s="44">
        <v>380</v>
      </c>
    </row>
    <row r="1739" customHeight="1" spans="2:8">
      <c r="B1739" s="42" t="s">
        <v>2092</v>
      </c>
      <c r="C1739" s="42" t="s">
        <v>2100</v>
      </c>
      <c r="D1739" s="43" t="s">
        <v>1143</v>
      </c>
      <c r="E1739" s="45" t="s">
        <v>2101</v>
      </c>
      <c r="F1739" s="36">
        <v>180</v>
      </c>
      <c r="G1739" s="44">
        <f t="shared" si="117"/>
        <v>300</v>
      </c>
      <c r="H1739" s="44">
        <v>351</v>
      </c>
    </row>
    <row r="1740" customHeight="1" spans="2:9">
      <c r="B1740" s="42" t="s">
        <v>2092</v>
      </c>
      <c r="C1740" s="42" t="s">
        <v>2102</v>
      </c>
      <c r="D1740" s="43" t="s">
        <v>123</v>
      </c>
      <c r="E1740" s="43" t="s">
        <v>1144</v>
      </c>
      <c r="F1740" s="36">
        <v>500</v>
      </c>
      <c r="G1740" s="44">
        <f t="shared" si="117"/>
        <v>6837.60683760684</v>
      </c>
      <c r="H1740" s="44">
        <v>8000</v>
      </c>
      <c r="I1740" s="44">
        <f>SUM(H1740:H1741)</f>
        <v>10760</v>
      </c>
    </row>
    <row r="1741" customHeight="1" spans="2:8">
      <c r="B1741" s="42" t="s">
        <v>2092</v>
      </c>
      <c r="C1741" s="42" t="s">
        <v>2103</v>
      </c>
      <c r="D1741" s="43" t="s">
        <v>2104</v>
      </c>
      <c r="E1741" s="43" t="s">
        <v>2105</v>
      </c>
      <c r="F1741" s="36">
        <v>50</v>
      </c>
      <c r="G1741" s="44">
        <f t="shared" si="117"/>
        <v>2358.97435897436</v>
      </c>
      <c r="H1741" s="44">
        <v>2760</v>
      </c>
    </row>
    <row r="1742" customHeight="1" spans="2:9">
      <c r="B1742" s="42" t="s">
        <v>2092</v>
      </c>
      <c r="C1742" s="42" t="s">
        <v>2106</v>
      </c>
      <c r="D1742" s="43" t="s">
        <v>2107</v>
      </c>
      <c r="E1742" s="43" t="s">
        <v>2108</v>
      </c>
      <c r="F1742" s="36">
        <v>5</v>
      </c>
      <c r="G1742" s="44">
        <f t="shared" ref="G1742:G1766" si="118">H1742/1.17</f>
        <v>92.7350427350427</v>
      </c>
      <c r="H1742" s="44">
        <v>108.5</v>
      </c>
      <c r="I1742" s="44">
        <f>SUM(H1742:H1745)</f>
        <v>7744.2</v>
      </c>
    </row>
    <row r="1743" customHeight="1" spans="2:8">
      <c r="B1743" s="42" t="s">
        <v>2092</v>
      </c>
      <c r="C1743" s="42" t="s">
        <v>2109</v>
      </c>
      <c r="D1743" s="43" t="s">
        <v>2110</v>
      </c>
      <c r="E1743" s="43" t="s">
        <v>2111</v>
      </c>
      <c r="F1743" s="36">
        <v>20</v>
      </c>
      <c r="G1743" s="44">
        <f t="shared" si="118"/>
        <v>162.393162393162</v>
      </c>
      <c r="H1743" s="44">
        <v>190</v>
      </c>
    </row>
    <row r="1744" customHeight="1" spans="2:8">
      <c r="B1744" s="42" t="s">
        <v>2092</v>
      </c>
      <c r="C1744" s="42" t="s">
        <v>2112</v>
      </c>
      <c r="D1744" s="43" t="s">
        <v>766</v>
      </c>
      <c r="E1744" s="43" t="s">
        <v>2113</v>
      </c>
      <c r="F1744" s="36">
        <v>300</v>
      </c>
      <c r="G1744" s="44">
        <f t="shared" si="118"/>
        <v>6105.12820512821</v>
      </c>
      <c r="H1744" s="44">
        <v>7143</v>
      </c>
    </row>
    <row r="1745" customHeight="1" spans="2:8">
      <c r="B1745" s="42" t="s">
        <v>2092</v>
      </c>
      <c r="C1745" s="42" t="s">
        <v>2114</v>
      </c>
      <c r="D1745" s="43" t="s">
        <v>2048</v>
      </c>
      <c r="E1745" s="43" t="s">
        <v>2115</v>
      </c>
      <c r="F1745" s="36">
        <v>30</v>
      </c>
      <c r="G1745" s="44">
        <f t="shared" si="118"/>
        <v>258.717948717949</v>
      </c>
      <c r="H1745" s="44">
        <v>302.7</v>
      </c>
    </row>
    <row r="1746" customHeight="1" spans="2:9">
      <c r="B1746" s="42" t="s">
        <v>2092</v>
      </c>
      <c r="C1746" s="42" t="s">
        <v>1139</v>
      </c>
      <c r="D1746" s="43" t="s">
        <v>2116</v>
      </c>
      <c r="E1746" s="43" t="s">
        <v>1151</v>
      </c>
      <c r="F1746" s="36">
        <v>20</v>
      </c>
      <c r="G1746" s="44">
        <f t="shared" si="118"/>
        <v>1326.49572649573</v>
      </c>
      <c r="H1746" s="44">
        <v>1552</v>
      </c>
      <c r="I1746" s="44">
        <f>SUM(H1746:H1749)</f>
        <v>16172.25</v>
      </c>
    </row>
    <row r="1747" customHeight="1" spans="2:8">
      <c r="B1747" s="42" t="s">
        <v>2092</v>
      </c>
      <c r="C1747" s="42" t="s">
        <v>371</v>
      </c>
      <c r="D1747" s="43" t="s">
        <v>372</v>
      </c>
      <c r="E1747" s="43" t="s">
        <v>1147</v>
      </c>
      <c r="F1747" s="36">
        <v>20</v>
      </c>
      <c r="G1747" s="44">
        <f t="shared" si="118"/>
        <v>290.598290598291</v>
      </c>
      <c r="H1747" s="44">
        <v>340</v>
      </c>
    </row>
    <row r="1748" customHeight="1" spans="2:8">
      <c r="B1748" s="42" t="s">
        <v>2092</v>
      </c>
      <c r="C1748" s="42" t="s">
        <v>2117</v>
      </c>
      <c r="D1748" s="43" t="s">
        <v>395</v>
      </c>
      <c r="E1748" s="43" t="s">
        <v>2118</v>
      </c>
      <c r="F1748" s="36">
        <v>400</v>
      </c>
      <c r="G1748" s="44">
        <f t="shared" si="118"/>
        <v>12188.0341880342</v>
      </c>
      <c r="H1748" s="44">
        <v>14260</v>
      </c>
    </row>
    <row r="1749" customHeight="1" spans="2:8">
      <c r="B1749" s="42" t="s">
        <v>2092</v>
      </c>
      <c r="C1749" s="42" t="s">
        <v>1121</v>
      </c>
      <c r="D1749" s="43" t="s">
        <v>2119</v>
      </c>
      <c r="E1749" s="43" t="s">
        <v>911</v>
      </c>
      <c r="F1749" s="36">
        <v>9</v>
      </c>
      <c r="G1749" s="44">
        <f t="shared" si="118"/>
        <v>17.3076923076923</v>
      </c>
      <c r="H1749" s="44">
        <v>20.25</v>
      </c>
    </row>
    <row r="1750" customHeight="1" spans="2:9">
      <c r="B1750" s="42" t="s">
        <v>2092</v>
      </c>
      <c r="C1750" s="42" t="s">
        <v>2117</v>
      </c>
      <c r="D1750" s="43" t="s">
        <v>395</v>
      </c>
      <c r="E1750" s="43" t="s">
        <v>2118</v>
      </c>
      <c r="F1750" s="36">
        <v>400</v>
      </c>
      <c r="G1750" s="44">
        <f t="shared" si="118"/>
        <v>-205.128205128205</v>
      </c>
      <c r="H1750" s="44">
        <v>-240</v>
      </c>
      <c r="I1750" s="44">
        <v>-240</v>
      </c>
    </row>
    <row r="1751" customHeight="1" spans="2:9">
      <c r="B1751" s="42" t="s">
        <v>2092</v>
      </c>
      <c r="C1751" s="42" t="s">
        <v>2120</v>
      </c>
      <c r="D1751" s="43" t="s">
        <v>560</v>
      </c>
      <c r="E1751" s="43" t="s">
        <v>2121</v>
      </c>
      <c r="F1751" s="36">
        <v>100</v>
      </c>
      <c r="G1751" s="44">
        <f t="shared" si="118"/>
        <v>239.316239316239</v>
      </c>
      <c r="H1751" s="44">
        <v>280</v>
      </c>
      <c r="I1751" s="44">
        <f>SUM(H1751:H1754)</f>
        <v>18241</v>
      </c>
    </row>
    <row r="1752" customHeight="1" spans="2:8">
      <c r="B1752" s="42" t="s">
        <v>2092</v>
      </c>
      <c r="C1752" s="42" t="s">
        <v>1520</v>
      </c>
      <c r="D1752" s="43" t="s">
        <v>954</v>
      </c>
      <c r="E1752" s="43" t="s">
        <v>1521</v>
      </c>
      <c r="F1752" s="36">
        <v>600</v>
      </c>
      <c r="G1752" s="44">
        <f t="shared" si="118"/>
        <v>12697.4358974359</v>
      </c>
      <c r="H1752" s="44">
        <v>14856</v>
      </c>
    </row>
    <row r="1753" customHeight="1" spans="2:8">
      <c r="B1753" s="42" t="s">
        <v>2092</v>
      </c>
      <c r="C1753" s="42" t="s">
        <v>1691</v>
      </c>
      <c r="D1753" s="43" t="s">
        <v>1190</v>
      </c>
      <c r="E1753" s="43" t="s">
        <v>2122</v>
      </c>
      <c r="F1753" s="36">
        <v>10</v>
      </c>
      <c r="G1753" s="44">
        <f t="shared" si="118"/>
        <v>95.7264957264957</v>
      </c>
      <c r="H1753" s="44">
        <v>112</v>
      </c>
    </row>
    <row r="1754" customHeight="1" spans="2:8">
      <c r="B1754" s="42" t="s">
        <v>2092</v>
      </c>
      <c r="C1754" s="42" t="s">
        <v>2123</v>
      </c>
      <c r="D1754" s="43" t="s">
        <v>1680</v>
      </c>
      <c r="E1754" s="43" t="s">
        <v>2124</v>
      </c>
      <c r="F1754" s="36">
        <v>100</v>
      </c>
      <c r="G1754" s="44">
        <f t="shared" si="118"/>
        <v>2558.11965811966</v>
      </c>
      <c r="H1754" s="44">
        <v>2993</v>
      </c>
    </row>
    <row r="1755" customHeight="1" spans="2:9">
      <c r="B1755" s="42" t="s">
        <v>2092</v>
      </c>
      <c r="C1755" s="42" t="s">
        <v>2125</v>
      </c>
      <c r="D1755" s="43" t="s">
        <v>2126</v>
      </c>
      <c r="E1755" s="43" t="s">
        <v>2127</v>
      </c>
      <c r="F1755" s="36">
        <v>10</v>
      </c>
      <c r="G1755" s="44">
        <f t="shared" si="118"/>
        <v>307.692307692308</v>
      </c>
      <c r="H1755" s="44">
        <v>360</v>
      </c>
      <c r="I1755" s="44">
        <f>SUM(H1755:H1758)</f>
        <v>20393.2</v>
      </c>
    </row>
    <row r="1756" customHeight="1" spans="2:8">
      <c r="B1756" s="42" t="s">
        <v>2092</v>
      </c>
      <c r="C1756" s="42" t="s">
        <v>2128</v>
      </c>
      <c r="D1756" s="43" t="s">
        <v>2129</v>
      </c>
      <c r="E1756" s="43" t="s">
        <v>2130</v>
      </c>
      <c r="F1756" s="36">
        <v>240</v>
      </c>
      <c r="G1756" s="44">
        <f t="shared" si="118"/>
        <v>1062.5641025641</v>
      </c>
      <c r="H1756" s="44">
        <v>1243.2</v>
      </c>
    </row>
    <row r="1757" customHeight="1" spans="2:8">
      <c r="B1757" s="42" t="s">
        <v>2092</v>
      </c>
      <c r="C1757" s="42" t="s">
        <v>1558</v>
      </c>
      <c r="D1757" s="43" t="s">
        <v>12</v>
      </c>
      <c r="E1757" s="43" t="s">
        <v>1534</v>
      </c>
      <c r="F1757" s="36">
        <v>600</v>
      </c>
      <c r="G1757" s="44">
        <f t="shared" si="118"/>
        <v>15846.1538461538</v>
      </c>
      <c r="H1757" s="44">
        <v>18540</v>
      </c>
    </row>
    <row r="1758" customHeight="1" spans="2:8">
      <c r="B1758" s="42" t="s">
        <v>2092</v>
      </c>
      <c r="C1758" s="42" t="s">
        <v>1174</v>
      </c>
      <c r="D1758" s="43" t="s">
        <v>1175</v>
      </c>
      <c r="E1758" s="43" t="s">
        <v>662</v>
      </c>
      <c r="F1758" s="36">
        <v>50</v>
      </c>
      <c r="G1758" s="44">
        <f t="shared" si="118"/>
        <v>213.675213675214</v>
      </c>
      <c r="H1758" s="44">
        <v>250</v>
      </c>
    </row>
    <row r="1759" customHeight="1" spans="2:9">
      <c r="B1759" s="42" t="s">
        <v>2092</v>
      </c>
      <c r="C1759" s="42" t="s">
        <v>2088</v>
      </c>
      <c r="D1759" s="43" t="s">
        <v>2089</v>
      </c>
      <c r="E1759" s="43" t="s">
        <v>2131</v>
      </c>
      <c r="F1759" s="36">
        <v>200</v>
      </c>
      <c r="G1759" s="44">
        <f t="shared" si="118"/>
        <v>4779.48717948718</v>
      </c>
      <c r="H1759" s="44">
        <v>5592</v>
      </c>
      <c r="I1759" s="44">
        <f>SUM(H1759:H1760)</f>
        <v>21300</v>
      </c>
    </row>
    <row r="1760" customHeight="1" spans="2:8">
      <c r="B1760" s="42" t="s">
        <v>2092</v>
      </c>
      <c r="C1760" s="42" t="s">
        <v>528</v>
      </c>
      <c r="D1760" s="43" t="s">
        <v>12</v>
      </c>
      <c r="E1760" s="43" t="s">
        <v>325</v>
      </c>
      <c r="F1760" s="36">
        <v>600</v>
      </c>
      <c r="G1760" s="44">
        <f t="shared" si="118"/>
        <v>13425.641025641</v>
      </c>
      <c r="H1760" s="44">
        <v>15708</v>
      </c>
    </row>
    <row r="1761" customHeight="1" spans="2:9">
      <c r="B1761" s="42" t="s">
        <v>2092</v>
      </c>
      <c r="C1761" s="42" t="s">
        <v>2132</v>
      </c>
      <c r="D1761" s="43" t="s">
        <v>2133</v>
      </c>
      <c r="E1761" s="43" t="s">
        <v>2134</v>
      </c>
      <c r="F1761" s="36">
        <v>120</v>
      </c>
      <c r="G1761" s="44">
        <f t="shared" si="118"/>
        <v>1660.51282051282</v>
      </c>
      <c r="H1761" s="44">
        <v>1942.8</v>
      </c>
      <c r="I1761" s="44">
        <f>SUM(H1761:H1762)</f>
        <v>2342.8</v>
      </c>
    </row>
    <row r="1762" customHeight="1" spans="2:8">
      <c r="B1762" s="42" t="s">
        <v>2092</v>
      </c>
      <c r="C1762" s="42" t="s">
        <v>2135</v>
      </c>
      <c r="D1762" s="43" t="s">
        <v>754</v>
      </c>
      <c r="E1762" s="43" t="s">
        <v>2136</v>
      </c>
      <c r="F1762" s="36">
        <v>80</v>
      </c>
      <c r="G1762" s="44">
        <f t="shared" si="118"/>
        <v>341.880341880342</v>
      </c>
      <c r="H1762" s="44">
        <v>400</v>
      </c>
    </row>
    <row r="1763" customHeight="1" spans="2:10">
      <c r="B1763" s="42" t="s">
        <v>2092</v>
      </c>
      <c r="C1763" s="42" t="s">
        <v>2137</v>
      </c>
      <c r="D1763" s="43" t="s">
        <v>2091</v>
      </c>
      <c r="E1763" s="43" t="s">
        <v>1173</v>
      </c>
      <c r="F1763" s="36">
        <v>50</v>
      </c>
      <c r="G1763" s="44">
        <f t="shared" si="118"/>
        <v>175.213675213675</v>
      </c>
      <c r="H1763" s="44">
        <v>205</v>
      </c>
      <c r="I1763" s="44">
        <f>SUM(H1763:H1766)</f>
        <v>13214</v>
      </c>
      <c r="J1763" s="44">
        <f>SUM(I1763:I1789)</f>
        <v>116590.7</v>
      </c>
    </row>
    <row r="1764" customHeight="1" spans="2:8">
      <c r="B1764" s="42" t="s">
        <v>2092</v>
      </c>
      <c r="C1764" s="42" t="s">
        <v>2138</v>
      </c>
      <c r="D1764" s="43" t="s">
        <v>1136</v>
      </c>
      <c r="E1764" s="43" t="s">
        <v>1173</v>
      </c>
      <c r="F1764" s="36">
        <v>30</v>
      </c>
      <c r="G1764" s="44">
        <f t="shared" si="118"/>
        <v>92.3076923076923</v>
      </c>
      <c r="H1764" s="44">
        <v>108</v>
      </c>
    </row>
    <row r="1765" customHeight="1" spans="2:8">
      <c r="B1765" s="42" t="s">
        <v>2092</v>
      </c>
      <c r="C1765" s="42" t="s">
        <v>870</v>
      </c>
      <c r="D1765" s="43" t="s">
        <v>687</v>
      </c>
      <c r="E1765" s="43" t="s">
        <v>1688</v>
      </c>
      <c r="F1765" s="36">
        <v>600</v>
      </c>
      <c r="G1765" s="44">
        <f t="shared" si="118"/>
        <v>10410.2564102564</v>
      </c>
      <c r="H1765" s="44">
        <v>12180</v>
      </c>
    </row>
    <row r="1766" customHeight="1" spans="2:8">
      <c r="B1766" s="42" t="s">
        <v>2092</v>
      </c>
      <c r="C1766" s="42" t="s">
        <v>457</v>
      </c>
      <c r="D1766" s="43" t="s">
        <v>2139</v>
      </c>
      <c r="E1766" s="45" t="s">
        <v>2140</v>
      </c>
      <c r="F1766" s="36">
        <v>50</v>
      </c>
      <c r="G1766" s="44">
        <f t="shared" si="118"/>
        <v>616.239316239316</v>
      </c>
      <c r="H1766" s="44">
        <v>721</v>
      </c>
    </row>
    <row r="1767" customHeight="1" spans="2:9">
      <c r="B1767" s="42" t="s">
        <v>2092</v>
      </c>
      <c r="C1767" s="42" t="s">
        <v>1662</v>
      </c>
      <c r="D1767" s="43" t="s">
        <v>1372</v>
      </c>
      <c r="E1767" s="43" t="s">
        <v>1663</v>
      </c>
      <c r="F1767" s="36">
        <v>400</v>
      </c>
      <c r="G1767" s="44">
        <f t="shared" ref="G1767:G1781" si="119">H1767/1.17</f>
        <v>7791.45299145299</v>
      </c>
      <c r="H1767" s="44">
        <v>9116</v>
      </c>
      <c r="I1767" s="47">
        <f>H1767</f>
        <v>9116</v>
      </c>
    </row>
    <row r="1768" customHeight="1" spans="2:9">
      <c r="B1768" s="42" t="s">
        <v>2092</v>
      </c>
      <c r="C1768" s="42" t="s">
        <v>1926</v>
      </c>
      <c r="D1768" s="43" t="s">
        <v>1885</v>
      </c>
      <c r="E1768" s="43" t="s">
        <v>772</v>
      </c>
      <c r="F1768" s="36">
        <v>30</v>
      </c>
      <c r="G1768" s="44">
        <f t="shared" si="119"/>
        <v>89.7435897435898</v>
      </c>
      <c r="H1768" s="44">
        <v>105</v>
      </c>
      <c r="I1768" s="44">
        <f>SUM(H1768:H1771)</f>
        <v>21115</v>
      </c>
    </row>
    <row r="1769" customHeight="1" spans="2:8">
      <c r="B1769" s="42" t="s">
        <v>2092</v>
      </c>
      <c r="C1769" s="42" t="s">
        <v>528</v>
      </c>
      <c r="D1769" s="43" t="s">
        <v>12</v>
      </c>
      <c r="E1769" s="43" t="s">
        <v>325</v>
      </c>
      <c r="F1769" s="36">
        <v>600</v>
      </c>
      <c r="G1769" s="44">
        <f t="shared" si="119"/>
        <v>13425.641025641</v>
      </c>
      <c r="H1769" s="44">
        <v>15708</v>
      </c>
    </row>
    <row r="1770" customHeight="1" spans="2:8">
      <c r="B1770" s="42" t="s">
        <v>2092</v>
      </c>
      <c r="C1770" s="42" t="s">
        <v>2141</v>
      </c>
      <c r="D1770" s="43" t="s">
        <v>1615</v>
      </c>
      <c r="E1770" s="43" t="s">
        <v>31</v>
      </c>
      <c r="F1770" s="36">
        <v>200</v>
      </c>
      <c r="G1770" s="44">
        <f t="shared" si="119"/>
        <v>767.521367521368</v>
      </c>
      <c r="H1770" s="44">
        <v>898</v>
      </c>
    </row>
    <row r="1771" customHeight="1" spans="2:8">
      <c r="B1771" s="42" t="s">
        <v>2092</v>
      </c>
      <c r="C1771" s="42" t="s">
        <v>892</v>
      </c>
      <c r="D1771" s="43" t="s">
        <v>893</v>
      </c>
      <c r="E1771" s="43" t="s">
        <v>894</v>
      </c>
      <c r="F1771" s="36">
        <v>200</v>
      </c>
      <c r="G1771" s="44">
        <f t="shared" si="119"/>
        <v>3764.10256410256</v>
      </c>
      <c r="H1771" s="44">
        <v>4404</v>
      </c>
    </row>
    <row r="1772" customHeight="1" spans="2:9">
      <c r="B1772" s="42" t="s">
        <v>2092</v>
      </c>
      <c r="C1772" s="42" t="s">
        <v>377</v>
      </c>
      <c r="D1772" s="43" t="s">
        <v>1087</v>
      </c>
      <c r="E1772" s="43" t="s">
        <v>2142</v>
      </c>
      <c r="F1772" s="36">
        <v>240</v>
      </c>
      <c r="G1772" s="44">
        <f t="shared" si="119"/>
        <v>3981.53846153846</v>
      </c>
      <c r="H1772" s="44">
        <v>4658.4</v>
      </c>
      <c r="I1772" s="44">
        <f>SUM(H1772:H1775)</f>
        <v>7470.4</v>
      </c>
    </row>
    <row r="1773" customHeight="1" spans="2:8">
      <c r="B1773" s="42" t="s">
        <v>2092</v>
      </c>
      <c r="C1773" s="42" t="s">
        <v>2103</v>
      </c>
      <c r="D1773" s="43" t="s">
        <v>2104</v>
      </c>
      <c r="E1773" s="43" t="s">
        <v>2105</v>
      </c>
      <c r="F1773" s="36">
        <v>30</v>
      </c>
      <c r="G1773" s="44">
        <f t="shared" si="119"/>
        <v>1415.38461538462</v>
      </c>
      <c r="H1773" s="44">
        <v>1656</v>
      </c>
    </row>
    <row r="1774" customHeight="1" spans="2:8">
      <c r="B1774" s="42" t="s">
        <v>2092</v>
      </c>
      <c r="C1774" s="42" t="s">
        <v>2103</v>
      </c>
      <c r="D1774" s="43" t="s">
        <v>2104</v>
      </c>
      <c r="E1774" s="43" t="s">
        <v>2105</v>
      </c>
      <c r="F1774" s="36">
        <v>20</v>
      </c>
      <c r="G1774" s="44">
        <f t="shared" si="119"/>
        <v>943.589743589744</v>
      </c>
      <c r="H1774" s="44">
        <v>1104</v>
      </c>
    </row>
    <row r="1775" customHeight="1" spans="2:8">
      <c r="B1775" s="42" t="s">
        <v>2092</v>
      </c>
      <c r="C1775" s="42" t="s">
        <v>2143</v>
      </c>
      <c r="D1775" s="43" t="s">
        <v>354</v>
      </c>
      <c r="E1775" s="43" t="s">
        <v>2144</v>
      </c>
      <c r="F1775" s="36">
        <v>40</v>
      </c>
      <c r="G1775" s="44">
        <f t="shared" si="119"/>
        <v>44.4444444444444</v>
      </c>
      <c r="H1775" s="44">
        <v>52</v>
      </c>
    </row>
    <row r="1776" customHeight="1" spans="2:9">
      <c r="B1776" s="42" t="s">
        <v>2092</v>
      </c>
      <c r="C1776" s="42" t="s">
        <v>1558</v>
      </c>
      <c r="D1776" s="43" t="s">
        <v>12</v>
      </c>
      <c r="E1776" s="43" t="s">
        <v>1534</v>
      </c>
      <c r="F1776" s="36">
        <v>600</v>
      </c>
      <c r="G1776" s="44">
        <f t="shared" si="119"/>
        <v>15846.1538461538</v>
      </c>
      <c r="H1776" s="44">
        <v>18540</v>
      </c>
      <c r="I1776" s="44">
        <f>SUM(H1776:H1777)</f>
        <v>32196</v>
      </c>
    </row>
    <row r="1777" customHeight="1" spans="2:8">
      <c r="B1777" s="42" t="s">
        <v>2092</v>
      </c>
      <c r="C1777" s="42" t="s">
        <v>953</v>
      </c>
      <c r="D1777" s="43" t="s">
        <v>1615</v>
      </c>
      <c r="E1777" s="43" t="s">
        <v>955</v>
      </c>
      <c r="F1777" s="36">
        <v>600</v>
      </c>
      <c r="G1777" s="44">
        <f t="shared" si="119"/>
        <v>11671.7948717949</v>
      </c>
      <c r="H1777" s="44">
        <v>13656</v>
      </c>
    </row>
    <row r="1778" customHeight="1" spans="2:9">
      <c r="B1778" s="42" t="s">
        <v>2092</v>
      </c>
      <c r="C1778" s="42" t="s">
        <v>2145</v>
      </c>
      <c r="D1778" s="43" t="s">
        <v>948</v>
      </c>
      <c r="E1778" s="43" t="s">
        <v>715</v>
      </c>
      <c r="F1778" s="36">
        <v>50</v>
      </c>
      <c r="G1778" s="44">
        <f t="shared" si="119"/>
        <v>885.470085470086</v>
      </c>
      <c r="H1778" s="44">
        <v>1036</v>
      </c>
      <c r="I1778" s="44">
        <f>SUM(H1778:H1781)</f>
        <v>14391.8</v>
      </c>
    </row>
    <row r="1779" customHeight="1" spans="2:8">
      <c r="B1779" s="42" t="s">
        <v>2092</v>
      </c>
      <c r="C1779" s="42" t="s">
        <v>2146</v>
      </c>
      <c r="D1779" s="43" t="s">
        <v>2147</v>
      </c>
      <c r="E1779" s="43" t="s">
        <v>2148</v>
      </c>
      <c r="F1779" s="36">
        <v>20</v>
      </c>
      <c r="G1779" s="44">
        <f t="shared" si="119"/>
        <v>295.555555555556</v>
      </c>
      <c r="H1779" s="44">
        <v>345.8</v>
      </c>
    </row>
    <row r="1780" customHeight="1" spans="2:8">
      <c r="B1780" s="42" t="s">
        <v>2092</v>
      </c>
      <c r="C1780" s="42" t="s">
        <v>54</v>
      </c>
      <c r="D1780" s="43" t="s">
        <v>48</v>
      </c>
      <c r="E1780" s="43" t="s">
        <v>1565</v>
      </c>
      <c r="F1780" s="36">
        <v>600</v>
      </c>
      <c r="G1780" s="44">
        <f t="shared" si="119"/>
        <v>10538.4615384615</v>
      </c>
      <c r="H1780" s="44">
        <v>12330</v>
      </c>
    </row>
    <row r="1781" customHeight="1" spans="2:8">
      <c r="B1781" s="42" t="s">
        <v>2092</v>
      </c>
      <c r="C1781" s="42" t="s">
        <v>2149</v>
      </c>
      <c r="D1781" s="43" t="s">
        <v>144</v>
      </c>
      <c r="E1781" s="43" t="s">
        <v>1973</v>
      </c>
      <c r="F1781" s="36">
        <v>100</v>
      </c>
      <c r="G1781" s="44">
        <f t="shared" si="119"/>
        <v>581.196581196581</v>
      </c>
      <c r="H1781" s="44">
        <v>680</v>
      </c>
    </row>
    <row r="1782" customHeight="1" spans="2:9">
      <c r="B1782" s="42" t="s">
        <v>2092</v>
      </c>
      <c r="C1782" s="42" t="s">
        <v>2150</v>
      </c>
      <c r="D1782" s="43" t="s">
        <v>1448</v>
      </c>
      <c r="E1782" s="43" t="s">
        <v>1161</v>
      </c>
      <c r="F1782" s="36">
        <v>60</v>
      </c>
      <c r="G1782" s="44">
        <f t="shared" ref="G1782:G1789" si="120">H1782/1.17</f>
        <v>441.025641025641</v>
      </c>
      <c r="H1782" s="44">
        <v>516</v>
      </c>
      <c r="I1782" s="44">
        <f>SUM(H1782:H1785)</f>
        <v>2174</v>
      </c>
    </row>
    <row r="1783" customHeight="1" spans="2:8">
      <c r="B1783" s="42" t="s">
        <v>2092</v>
      </c>
      <c r="C1783" s="42" t="s">
        <v>2151</v>
      </c>
      <c r="D1783" s="43" t="s">
        <v>1125</v>
      </c>
      <c r="E1783" s="43" t="s">
        <v>475</v>
      </c>
      <c r="F1783" s="36">
        <v>100</v>
      </c>
      <c r="G1783" s="44">
        <f t="shared" si="120"/>
        <v>735.042735042735</v>
      </c>
      <c r="H1783" s="44">
        <v>860</v>
      </c>
    </row>
    <row r="1784" customHeight="1" spans="2:8">
      <c r="B1784" s="42" t="s">
        <v>2092</v>
      </c>
      <c r="C1784" s="42" t="s">
        <v>2152</v>
      </c>
      <c r="D1784" s="43" t="s">
        <v>2153</v>
      </c>
      <c r="E1784" s="43" t="s">
        <v>2154</v>
      </c>
      <c r="F1784" s="36">
        <v>18</v>
      </c>
      <c r="G1784" s="44">
        <f t="shared" si="120"/>
        <v>592.307692307692</v>
      </c>
      <c r="H1784" s="44">
        <v>693</v>
      </c>
    </row>
    <row r="1785" customHeight="1" spans="2:8">
      <c r="B1785" s="42" t="s">
        <v>2092</v>
      </c>
      <c r="C1785" s="42" t="s">
        <v>2155</v>
      </c>
      <c r="D1785" s="43" t="s">
        <v>1143</v>
      </c>
      <c r="E1785" s="43" t="s">
        <v>2156</v>
      </c>
      <c r="F1785" s="36">
        <v>30</v>
      </c>
      <c r="G1785" s="44">
        <f t="shared" si="120"/>
        <v>89.7435897435898</v>
      </c>
      <c r="H1785" s="44">
        <v>105</v>
      </c>
    </row>
    <row r="1786" customHeight="1" spans="2:9">
      <c r="B1786" s="42" t="s">
        <v>2092</v>
      </c>
      <c r="C1786" s="42" t="s">
        <v>597</v>
      </c>
      <c r="D1786" s="43" t="s">
        <v>461</v>
      </c>
      <c r="E1786" s="43" t="s">
        <v>63</v>
      </c>
      <c r="F1786" s="36">
        <v>500</v>
      </c>
      <c r="G1786" s="44">
        <f t="shared" si="120"/>
        <v>14025.641025641</v>
      </c>
      <c r="H1786" s="44">
        <v>16410</v>
      </c>
      <c r="I1786" s="44">
        <f>SUM(H1786:H1789)</f>
        <v>16913.5</v>
      </c>
    </row>
    <row r="1787" customHeight="1" spans="2:8">
      <c r="B1787" s="42" t="s">
        <v>2092</v>
      </c>
      <c r="C1787" s="42" t="s">
        <v>2157</v>
      </c>
      <c r="D1787" s="43" t="s">
        <v>1885</v>
      </c>
      <c r="E1787" s="43" t="s">
        <v>2158</v>
      </c>
      <c r="F1787" s="36">
        <v>60</v>
      </c>
      <c r="G1787" s="44">
        <f t="shared" si="120"/>
        <v>107.692307692308</v>
      </c>
      <c r="H1787" s="44">
        <v>126</v>
      </c>
    </row>
    <row r="1788" customHeight="1" spans="2:8">
      <c r="B1788" s="42" t="s">
        <v>2092</v>
      </c>
      <c r="C1788" s="42" t="s">
        <v>2159</v>
      </c>
      <c r="D1788" s="43" t="s">
        <v>2160</v>
      </c>
      <c r="E1788" s="43" t="s">
        <v>911</v>
      </c>
      <c r="F1788" s="36">
        <v>10</v>
      </c>
      <c r="G1788" s="44">
        <f t="shared" si="120"/>
        <v>100.42735042735</v>
      </c>
      <c r="H1788" s="44">
        <v>117.5</v>
      </c>
    </row>
    <row r="1789" customHeight="1" spans="2:8">
      <c r="B1789" s="42" t="s">
        <v>2092</v>
      </c>
      <c r="C1789" s="42" t="s">
        <v>429</v>
      </c>
      <c r="D1789" s="43" t="s">
        <v>1169</v>
      </c>
      <c r="E1789" s="43" t="s">
        <v>2161</v>
      </c>
      <c r="F1789" s="36">
        <v>40</v>
      </c>
      <c r="G1789" s="44">
        <f t="shared" si="120"/>
        <v>222.222222222222</v>
      </c>
      <c r="H1789" s="44">
        <v>260</v>
      </c>
    </row>
    <row r="1790" customHeight="1" spans="2:10">
      <c r="B1790" s="42" t="s">
        <v>2092</v>
      </c>
      <c r="C1790" s="42" t="s">
        <v>2162</v>
      </c>
      <c r="D1790" s="43" t="s">
        <v>302</v>
      </c>
      <c r="E1790" s="43" t="s">
        <v>2163</v>
      </c>
      <c r="F1790" s="36">
        <v>20</v>
      </c>
      <c r="G1790" s="44">
        <f t="shared" ref="G1790:G1808" si="121">H1790/1.17</f>
        <v>440.17094017094</v>
      </c>
      <c r="H1790" s="44">
        <v>515</v>
      </c>
      <c r="I1790" s="44">
        <f>SUM(H1790:H1793)</f>
        <v>1053.48</v>
      </c>
      <c r="J1790" s="44">
        <f>SUM(I1790:I1834)</f>
        <v>116756.68</v>
      </c>
    </row>
    <row r="1791" customHeight="1" spans="2:8">
      <c r="B1791" s="42" t="s">
        <v>2092</v>
      </c>
      <c r="C1791" s="42" t="s">
        <v>407</v>
      </c>
      <c r="D1791" s="43" t="s">
        <v>2164</v>
      </c>
      <c r="E1791" s="43" t="s">
        <v>1144</v>
      </c>
      <c r="F1791" s="36">
        <v>10</v>
      </c>
      <c r="G1791" s="44">
        <f t="shared" si="121"/>
        <v>18.8034188034188</v>
      </c>
      <c r="H1791" s="44">
        <v>22</v>
      </c>
    </row>
    <row r="1792" customHeight="1" spans="2:8">
      <c r="B1792" s="42" t="s">
        <v>2092</v>
      </c>
      <c r="C1792" s="42" t="s">
        <v>2093</v>
      </c>
      <c r="D1792" s="43" t="s">
        <v>2094</v>
      </c>
      <c r="E1792" s="43" t="s">
        <v>2095</v>
      </c>
      <c r="F1792" s="36">
        <v>18</v>
      </c>
      <c r="G1792" s="44">
        <f t="shared" si="121"/>
        <v>267.076923076923</v>
      </c>
      <c r="H1792" s="44">
        <v>312.48</v>
      </c>
    </row>
    <row r="1793" customHeight="1" spans="2:8">
      <c r="B1793" s="42" t="s">
        <v>2092</v>
      </c>
      <c r="C1793" s="42" t="s">
        <v>2149</v>
      </c>
      <c r="D1793" s="43" t="s">
        <v>144</v>
      </c>
      <c r="E1793" s="43" t="s">
        <v>1973</v>
      </c>
      <c r="F1793" s="36">
        <v>30</v>
      </c>
      <c r="G1793" s="44">
        <f t="shared" si="121"/>
        <v>174.358974358974</v>
      </c>
      <c r="H1793" s="44">
        <v>204</v>
      </c>
    </row>
    <row r="1794" customHeight="1" spans="2:9">
      <c r="B1794" s="42" t="s">
        <v>2092</v>
      </c>
      <c r="C1794" s="42" t="s">
        <v>1142</v>
      </c>
      <c r="D1794" s="43" t="s">
        <v>1143</v>
      </c>
      <c r="E1794" s="43" t="s">
        <v>548</v>
      </c>
      <c r="F1794" s="36">
        <v>200</v>
      </c>
      <c r="G1794" s="44">
        <f t="shared" si="121"/>
        <v>1162.39316239316</v>
      </c>
      <c r="H1794" s="44">
        <v>1360</v>
      </c>
      <c r="I1794" s="44">
        <f>SUM(H1794:H1796)</f>
        <v>2240</v>
      </c>
    </row>
    <row r="1795" customHeight="1" spans="2:8">
      <c r="B1795" s="42" t="s">
        <v>2092</v>
      </c>
      <c r="C1795" s="42" t="s">
        <v>1070</v>
      </c>
      <c r="D1795" s="43" t="s">
        <v>716</v>
      </c>
      <c r="E1795" s="43" t="s">
        <v>1973</v>
      </c>
      <c r="F1795" s="36">
        <v>160</v>
      </c>
      <c r="G1795" s="44">
        <f t="shared" si="121"/>
        <v>683.760683760684</v>
      </c>
      <c r="H1795" s="44">
        <v>800</v>
      </c>
    </row>
    <row r="1796" customHeight="1" spans="2:8">
      <c r="B1796" s="42" t="s">
        <v>2092</v>
      </c>
      <c r="C1796" s="42" t="s">
        <v>2165</v>
      </c>
      <c r="D1796" s="43" t="s">
        <v>783</v>
      </c>
      <c r="E1796" s="45" t="s">
        <v>2166</v>
      </c>
      <c r="F1796" s="36">
        <v>20</v>
      </c>
      <c r="G1796" s="44">
        <f t="shared" si="121"/>
        <v>68.3760683760684</v>
      </c>
      <c r="H1796" s="44">
        <v>80</v>
      </c>
    </row>
    <row r="1797" customHeight="1" spans="2:9">
      <c r="B1797" s="42" t="s">
        <v>2092</v>
      </c>
      <c r="C1797" s="42" t="s">
        <v>2167</v>
      </c>
      <c r="D1797" s="43" t="s">
        <v>372</v>
      </c>
      <c r="E1797" s="43" t="s">
        <v>2168</v>
      </c>
      <c r="F1797" s="36">
        <v>50</v>
      </c>
      <c r="G1797" s="44">
        <f t="shared" si="121"/>
        <v>79.0598290598291</v>
      </c>
      <c r="H1797" s="44">
        <v>92.5</v>
      </c>
      <c r="I1797" s="44">
        <f>SUM(H1797:H1800)</f>
        <v>19131</v>
      </c>
    </row>
    <row r="1798" customHeight="1" spans="2:8">
      <c r="B1798" s="42" t="s">
        <v>2092</v>
      </c>
      <c r="C1798" s="42" t="s">
        <v>2169</v>
      </c>
      <c r="D1798" s="43" t="s">
        <v>2170</v>
      </c>
      <c r="E1798" s="43" t="s">
        <v>2171</v>
      </c>
      <c r="F1798" s="36">
        <v>50</v>
      </c>
      <c r="G1798" s="44">
        <f t="shared" si="121"/>
        <v>104.700854700855</v>
      </c>
      <c r="H1798" s="44">
        <v>122.5</v>
      </c>
    </row>
    <row r="1799" customHeight="1" spans="2:8">
      <c r="B1799" s="42" t="s">
        <v>2092</v>
      </c>
      <c r="C1799" s="42" t="s">
        <v>2096</v>
      </c>
      <c r="D1799" s="43" t="s">
        <v>481</v>
      </c>
      <c r="E1799" s="43" t="s">
        <v>2097</v>
      </c>
      <c r="F1799" s="36">
        <v>500</v>
      </c>
      <c r="G1799" s="44">
        <f t="shared" si="121"/>
        <v>15867.5213675214</v>
      </c>
      <c r="H1799" s="44">
        <v>18565</v>
      </c>
    </row>
    <row r="1800" customHeight="1" spans="2:8">
      <c r="B1800" s="42" t="s">
        <v>2092</v>
      </c>
      <c r="C1800" s="42" t="s">
        <v>2100</v>
      </c>
      <c r="D1800" s="43" t="s">
        <v>1143</v>
      </c>
      <c r="E1800" s="43" t="s">
        <v>548</v>
      </c>
      <c r="F1800" s="36">
        <v>180</v>
      </c>
      <c r="G1800" s="44">
        <f t="shared" si="121"/>
        <v>300</v>
      </c>
      <c r="H1800" s="44">
        <v>351</v>
      </c>
    </row>
    <row r="1801" customHeight="1" spans="2:9">
      <c r="B1801" s="42" t="s">
        <v>2092</v>
      </c>
      <c r="C1801" s="42" t="s">
        <v>2172</v>
      </c>
      <c r="D1801" s="43" t="s">
        <v>1040</v>
      </c>
      <c r="E1801" s="43" t="s">
        <v>1928</v>
      </c>
      <c r="F1801" s="36">
        <v>60</v>
      </c>
      <c r="G1801" s="44">
        <f t="shared" si="121"/>
        <v>2194.87179487179</v>
      </c>
      <c r="H1801" s="44">
        <v>2568</v>
      </c>
      <c r="I1801" s="44">
        <f>SUM(H1801:H1804)</f>
        <v>18428</v>
      </c>
    </row>
    <row r="1802" customHeight="1" spans="2:8">
      <c r="B1802" s="42" t="s">
        <v>2092</v>
      </c>
      <c r="C1802" s="42" t="s">
        <v>2173</v>
      </c>
      <c r="D1802" s="43" t="s">
        <v>2174</v>
      </c>
      <c r="E1802" s="43" t="s">
        <v>31</v>
      </c>
      <c r="F1802" s="36">
        <v>600</v>
      </c>
      <c r="G1802" s="44">
        <f t="shared" si="121"/>
        <v>12692.3076923077</v>
      </c>
      <c r="H1802" s="44">
        <v>14850</v>
      </c>
    </row>
    <row r="1803" customHeight="1" spans="2:8">
      <c r="B1803" s="42" t="s">
        <v>2092</v>
      </c>
      <c r="C1803" s="42" t="s">
        <v>460</v>
      </c>
      <c r="D1803" s="43" t="s">
        <v>2175</v>
      </c>
      <c r="E1803" s="43" t="s">
        <v>63</v>
      </c>
      <c r="F1803" s="36">
        <v>200</v>
      </c>
      <c r="G1803" s="44">
        <f t="shared" si="121"/>
        <v>606.837606837607</v>
      </c>
      <c r="H1803" s="44">
        <v>710</v>
      </c>
    </row>
    <row r="1804" customHeight="1" spans="2:8">
      <c r="B1804" s="42" t="s">
        <v>2092</v>
      </c>
      <c r="C1804" s="42" t="s">
        <v>2176</v>
      </c>
      <c r="D1804" s="43" t="s">
        <v>2177</v>
      </c>
      <c r="E1804" s="43" t="s">
        <v>63</v>
      </c>
      <c r="F1804" s="36">
        <v>60</v>
      </c>
      <c r="G1804" s="44">
        <f t="shared" si="121"/>
        <v>256.410256410256</v>
      </c>
      <c r="H1804" s="44">
        <v>300</v>
      </c>
    </row>
    <row r="1805" customHeight="1" spans="2:9">
      <c r="B1805" s="42" t="s">
        <v>2092</v>
      </c>
      <c r="C1805" s="42" t="s">
        <v>2178</v>
      </c>
      <c r="D1805" s="43" t="s">
        <v>1167</v>
      </c>
      <c r="E1805" s="43" t="s">
        <v>2179</v>
      </c>
      <c r="F1805" s="36">
        <v>30</v>
      </c>
      <c r="G1805" s="44">
        <f t="shared" si="121"/>
        <v>88.2051282051282</v>
      </c>
      <c r="H1805" s="44">
        <v>103.2</v>
      </c>
      <c r="I1805" s="44">
        <f>SUM(H1805:H1808)</f>
        <v>11157.2</v>
      </c>
    </row>
    <row r="1806" customHeight="1" spans="2:8">
      <c r="B1806" s="42" t="s">
        <v>2092</v>
      </c>
      <c r="C1806" s="42" t="s">
        <v>1188</v>
      </c>
      <c r="D1806" s="43" t="s">
        <v>940</v>
      </c>
      <c r="E1806" s="43" t="s">
        <v>1129</v>
      </c>
      <c r="F1806" s="36">
        <v>50</v>
      </c>
      <c r="G1806" s="44">
        <f t="shared" si="121"/>
        <v>256.410256410256</v>
      </c>
      <c r="H1806" s="44">
        <v>300</v>
      </c>
    </row>
    <row r="1807" customHeight="1" spans="2:8">
      <c r="B1807" s="42" t="s">
        <v>2092</v>
      </c>
      <c r="C1807" s="42" t="s">
        <v>1922</v>
      </c>
      <c r="D1807" s="43" t="s">
        <v>284</v>
      </c>
      <c r="E1807" s="43" t="s">
        <v>2180</v>
      </c>
      <c r="F1807" s="36">
        <v>50</v>
      </c>
      <c r="G1807" s="44">
        <f t="shared" si="121"/>
        <v>213.675213675214</v>
      </c>
      <c r="H1807" s="44">
        <v>250</v>
      </c>
    </row>
    <row r="1808" customHeight="1" spans="2:8">
      <c r="B1808" s="42" t="s">
        <v>2092</v>
      </c>
      <c r="C1808" s="42" t="s">
        <v>1696</v>
      </c>
      <c r="D1808" s="43" t="s">
        <v>764</v>
      </c>
      <c r="E1808" s="43" t="s">
        <v>925</v>
      </c>
      <c r="F1808" s="36">
        <v>400</v>
      </c>
      <c r="G1808" s="44">
        <f t="shared" si="121"/>
        <v>8977.77777777778</v>
      </c>
      <c r="H1808" s="44">
        <v>10504</v>
      </c>
    </row>
    <row r="1809" customHeight="1" spans="2:9">
      <c r="B1809" s="42" t="s">
        <v>2092</v>
      </c>
      <c r="C1809" s="42" t="s">
        <v>2181</v>
      </c>
      <c r="D1809" s="43" t="s">
        <v>2182</v>
      </c>
      <c r="E1809" s="43" t="s">
        <v>2183</v>
      </c>
      <c r="F1809" s="36">
        <v>50</v>
      </c>
      <c r="G1809" s="44">
        <f t="shared" ref="G1809:G1819" si="122">H1809/1.17</f>
        <v>527.350427350427</v>
      </c>
      <c r="H1809" s="44">
        <v>617</v>
      </c>
      <c r="I1809" s="44">
        <f>SUM(H1809:H1812)</f>
        <v>4806.2</v>
      </c>
    </row>
    <row r="1810" customHeight="1" spans="2:8">
      <c r="B1810" s="42" t="s">
        <v>2092</v>
      </c>
      <c r="C1810" s="42" t="s">
        <v>1899</v>
      </c>
      <c r="D1810" s="43" t="s">
        <v>2184</v>
      </c>
      <c r="E1810" s="43" t="s">
        <v>2185</v>
      </c>
      <c r="F1810" s="36">
        <v>50</v>
      </c>
      <c r="G1810" s="44">
        <f t="shared" si="122"/>
        <v>429.91452991453</v>
      </c>
      <c r="H1810" s="44">
        <v>503</v>
      </c>
    </row>
    <row r="1811" customHeight="1" spans="2:8">
      <c r="B1811" s="42" t="s">
        <v>2092</v>
      </c>
      <c r="C1811" s="42" t="s">
        <v>1575</v>
      </c>
      <c r="D1811" s="43" t="s">
        <v>2186</v>
      </c>
      <c r="E1811" s="43" t="s">
        <v>1410</v>
      </c>
      <c r="F1811" s="36">
        <v>70</v>
      </c>
      <c r="G1811" s="44">
        <f t="shared" si="122"/>
        <v>2321.36752136752</v>
      </c>
      <c r="H1811" s="44">
        <v>2716</v>
      </c>
    </row>
    <row r="1812" customHeight="1" spans="2:8">
      <c r="B1812" s="42" t="s">
        <v>2092</v>
      </c>
      <c r="C1812" s="42" t="s">
        <v>2022</v>
      </c>
      <c r="D1812" s="43" t="s">
        <v>2023</v>
      </c>
      <c r="E1812" s="43" t="s">
        <v>2058</v>
      </c>
      <c r="F1812" s="36">
        <v>60</v>
      </c>
      <c r="G1812" s="44">
        <f t="shared" si="122"/>
        <v>829.230769230769</v>
      </c>
      <c r="H1812" s="44">
        <v>970.2</v>
      </c>
    </row>
    <row r="1813" customHeight="1" spans="2:9">
      <c r="B1813" s="42" t="s">
        <v>2092</v>
      </c>
      <c r="C1813" s="42" t="s">
        <v>2141</v>
      </c>
      <c r="D1813" s="43" t="s">
        <v>1615</v>
      </c>
      <c r="E1813" s="43" t="s">
        <v>31</v>
      </c>
      <c r="F1813" s="36">
        <v>50</v>
      </c>
      <c r="G1813" s="44">
        <f t="shared" si="122"/>
        <v>191.880341880342</v>
      </c>
      <c r="H1813" s="44">
        <v>224.5</v>
      </c>
      <c r="I1813" s="44">
        <f>SUM(H1813:H1816)</f>
        <v>4623.7</v>
      </c>
    </row>
    <row r="1814" customHeight="1" spans="2:8">
      <c r="B1814" s="42" t="s">
        <v>2092</v>
      </c>
      <c r="C1814" s="42" t="s">
        <v>2187</v>
      </c>
      <c r="D1814" s="43" t="s">
        <v>2188</v>
      </c>
      <c r="E1814" s="43" t="s">
        <v>2058</v>
      </c>
      <c r="F1814" s="36">
        <v>200</v>
      </c>
      <c r="G1814" s="44">
        <f t="shared" si="122"/>
        <v>1309.40170940171</v>
      </c>
      <c r="H1814" s="44">
        <v>1532</v>
      </c>
    </row>
    <row r="1815" customHeight="1" spans="2:8">
      <c r="B1815" s="42" t="s">
        <v>2092</v>
      </c>
      <c r="C1815" s="42" t="s">
        <v>2120</v>
      </c>
      <c r="D1815" s="43" t="s">
        <v>560</v>
      </c>
      <c r="E1815" s="43" t="s">
        <v>2121</v>
      </c>
      <c r="F1815" s="36">
        <v>100</v>
      </c>
      <c r="G1815" s="44">
        <f t="shared" si="122"/>
        <v>239.316239316239</v>
      </c>
      <c r="H1815" s="44">
        <v>280</v>
      </c>
    </row>
    <row r="1816" customHeight="1" spans="2:8">
      <c r="B1816" s="42" t="s">
        <v>2092</v>
      </c>
      <c r="C1816" s="42" t="s">
        <v>2189</v>
      </c>
      <c r="D1816" s="43" t="s">
        <v>946</v>
      </c>
      <c r="E1816" s="43" t="s">
        <v>2190</v>
      </c>
      <c r="F1816" s="36">
        <v>120</v>
      </c>
      <c r="G1816" s="44">
        <f t="shared" si="122"/>
        <v>2211.28205128205</v>
      </c>
      <c r="H1816" s="44">
        <v>2587.2</v>
      </c>
    </row>
    <row r="1817" customHeight="1" spans="2:9">
      <c r="B1817" s="42" t="s">
        <v>2092</v>
      </c>
      <c r="C1817" s="42" t="s">
        <v>768</v>
      </c>
      <c r="D1817" s="43" t="s">
        <v>2191</v>
      </c>
      <c r="E1817" s="43" t="s">
        <v>770</v>
      </c>
      <c r="F1817" s="36">
        <v>20</v>
      </c>
      <c r="G1817" s="44">
        <f t="shared" si="122"/>
        <v>435.897435897436</v>
      </c>
      <c r="H1817" s="44">
        <v>510</v>
      </c>
      <c r="I1817" s="44">
        <f>SUM(H1817:H1819)</f>
        <v>897</v>
      </c>
    </row>
    <row r="1818" customHeight="1" spans="2:8">
      <c r="B1818" s="42" t="s">
        <v>2092</v>
      </c>
      <c r="C1818" s="42" t="s">
        <v>1891</v>
      </c>
      <c r="D1818" s="43" t="s">
        <v>1892</v>
      </c>
      <c r="E1818" s="43" t="s">
        <v>1898</v>
      </c>
      <c r="F1818" s="36">
        <v>25</v>
      </c>
      <c r="G1818" s="44">
        <f t="shared" si="122"/>
        <v>81.1965811965812</v>
      </c>
      <c r="H1818" s="44">
        <v>95</v>
      </c>
    </row>
    <row r="1819" customHeight="1" spans="2:8">
      <c r="B1819" s="42" t="s">
        <v>2092</v>
      </c>
      <c r="C1819" s="42" t="s">
        <v>820</v>
      </c>
      <c r="D1819" s="43" t="s">
        <v>599</v>
      </c>
      <c r="E1819" s="43" t="s">
        <v>821</v>
      </c>
      <c r="F1819" s="36">
        <v>20</v>
      </c>
      <c r="G1819" s="44">
        <f t="shared" si="122"/>
        <v>249.57264957265</v>
      </c>
      <c r="H1819" s="44">
        <v>292</v>
      </c>
    </row>
    <row r="1820" customHeight="1" spans="2:9">
      <c r="B1820" s="42" t="s">
        <v>2092</v>
      </c>
      <c r="C1820" s="42" t="s">
        <v>1648</v>
      </c>
      <c r="D1820" s="43" t="s">
        <v>754</v>
      </c>
      <c r="E1820" s="43" t="s">
        <v>2192</v>
      </c>
      <c r="F1820" s="36">
        <v>50</v>
      </c>
      <c r="G1820" s="44">
        <f t="shared" ref="G1820:G1834" si="123">H1820/1.17</f>
        <v>334.615384615385</v>
      </c>
      <c r="H1820" s="44">
        <v>391.5</v>
      </c>
      <c r="I1820" s="44">
        <f>SUM(H1820:H1823)</f>
        <v>13034.7</v>
      </c>
    </row>
    <row r="1821" customHeight="1" spans="2:8">
      <c r="B1821" s="42" t="s">
        <v>2092</v>
      </c>
      <c r="C1821" s="42" t="s">
        <v>2193</v>
      </c>
      <c r="D1821" s="43" t="s">
        <v>1390</v>
      </c>
      <c r="E1821" s="43" t="s">
        <v>2194</v>
      </c>
      <c r="F1821" s="36">
        <v>60</v>
      </c>
      <c r="G1821" s="44">
        <f t="shared" si="123"/>
        <v>257.435897435897</v>
      </c>
      <c r="H1821" s="44">
        <v>301.2</v>
      </c>
    </row>
    <row r="1822" customHeight="1" spans="2:8">
      <c r="B1822" s="42" t="s">
        <v>2092</v>
      </c>
      <c r="C1822" s="42" t="s">
        <v>870</v>
      </c>
      <c r="D1822" s="43" t="s">
        <v>687</v>
      </c>
      <c r="E1822" s="43" t="s">
        <v>1688</v>
      </c>
      <c r="F1822" s="36">
        <v>600</v>
      </c>
      <c r="G1822" s="44">
        <f t="shared" si="123"/>
        <v>10410.2564102564</v>
      </c>
      <c r="H1822" s="44">
        <v>12180</v>
      </c>
    </row>
    <row r="1823" customHeight="1" spans="2:8">
      <c r="B1823" s="42" t="s">
        <v>2092</v>
      </c>
      <c r="C1823" s="42" t="s">
        <v>2195</v>
      </c>
      <c r="D1823" s="43" t="s">
        <v>987</v>
      </c>
      <c r="E1823" s="45" t="s">
        <v>2196</v>
      </c>
      <c r="F1823" s="36">
        <v>30</v>
      </c>
      <c r="G1823" s="44">
        <f t="shared" si="123"/>
        <v>138.461538461538</v>
      </c>
      <c r="H1823" s="44">
        <v>162</v>
      </c>
    </row>
    <row r="1824" customHeight="1" spans="2:9">
      <c r="B1824" s="42" t="s">
        <v>2092</v>
      </c>
      <c r="C1824" s="42" t="s">
        <v>1160</v>
      </c>
      <c r="D1824" s="43" t="s">
        <v>309</v>
      </c>
      <c r="E1824" s="43" t="s">
        <v>2158</v>
      </c>
      <c r="F1824" s="36">
        <v>50</v>
      </c>
      <c r="G1824" s="44">
        <f t="shared" si="123"/>
        <v>129.91452991453</v>
      </c>
      <c r="H1824" s="44">
        <v>152</v>
      </c>
      <c r="I1824" s="44">
        <f>SUM(H1824:H1825)</f>
        <v>14283.6</v>
      </c>
    </row>
    <row r="1825" customHeight="1" spans="2:8">
      <c r="B1825" s="42" t="s">
        <v>2092</v>
      </c>
      <c r="C1825" s="42" t="s">
        <v>2197</v>
      </c>
      <c r="D1825" s="43" t="s">
        <v>912</v>
      </c>
      <c r="E1825" s="43" t="s">
        <v>2105</v>
      </c>
      <c r="F1825" s="36">
        <v>280</v>
      </c>
      <c r="G1825" s="44">
        <f t="shared" si="123"/>
        <v>12078.2905982906</v>
      </c>
      <c r="H1825" s="44">
        <v>14131.6</v>
      </c>
    </row>
    <row r="1826" customHeight="1" spans="2:9">
      <c r="B1826" s="42" t="s">
        <v>2092</v>
      </c>
      <c r="C1826" s="42" t="s">
        <v>2198</v>
      </c>
      <c r="D1826" s="43" t="s">
        <v>2199</v>
      </c>
      <c r="E1826" s="43" t="s">
        <v>1494</v>
      </c>
      <c r="F1826" s="36">
        <v>10</v>
      </c>
      <c r="G1826" s="44">
        <f t="shared" si="123"/>
        <v>141.880341880342</v>
      </c>
      <c r="H1826" s="44">
        <v>166</v>
      </c>
      <c r="I1826" s="44">
        <f>SUM(H1826:H1829)</f>
        <v>12364</v>
      </c>
    </row>
    <row r="1827" customHeight="1" spans="2:8">
      <c r="B1827" s="42" t="s">
        <v>2092</v>
      </c>
      <c r="C1827" s="42" t="s">
        <v>172</v>
      </c>
      <c r="D1827" s="43" t="s">
        <v>1930</v>
      </c>
      <c r="E1827" s="43" t="s">
        <v>2200</v>
      </c>
      <c r="F1827" s="36">
        <v>20</v>
      </c>
      <c r="G1827" s="44">
        <f t="shared" si="123"/>
        <v>1492.30769230769</v>
      </c>
      <c r="H1827" s="44">
        <v>1746</v>
      </c>
    </row>
    <row r="1828" customHeight="1" spans="2:8">
      <c r="B1828" s="42" t="s">
        <v>2092</v>
      </c>
      <c r="C1828" s="42" t="s">
        <v>480</v>
      </c>
      <c r="D1828" s="43" t="s">
        <v>564</v>
      </c>
      <c r="E1828" s="43" t="s">
        <v>1357</v>
      </c>
      <c r="F1828" s="36">
        <v>300</v>
      </c>
      <c r="G1828" s="44">
        <f t="shared" si="123"/>
        <v>8471.79487179487</v>
      </c>
      <c r="H1828" s="44">
        <v>9912</v>
      </c>
    </row>
    <row r="1829" customHeight="1" spans="2:8">
      <c r="B1829" s="42" t="s">
        <v>2092</v>
      </c>
      <c r="C1829" s="42" t="s">
        <v>1162</v>
      </c>
      <c r="D1829" s="43" t="s">
        <v>1163</v>
      </c>
      <c r="E1829" s="45" t="s">
        <v>2201</v>
      </c>
      <c r="F1829" s="36">
        <v>200</v>
      </c>
      <c r="G1829" s="44">
        <f t="shared" si="123"/>
        <v>461.538461538462</v>
      </c>
      <c r="H1829" s="44">
        <v>540</v>
      </c>
    </row>
    <row r="1830" customHeight="1" spans="2:9">
      <c r="B1830" s="42" t="s">
        <v>2092</v>
      </c>
      <c r="C1830" s="42" t="s">
        <v>2202</v>
      </c>
      <c r="D1830" s="43" t="s">
        <v>2203</v>
      </c>
      <c r="E1830" s="43" t="s">
        <v>2074</v>
      </c>
      <c r="F1830" s="36">
        <v>1000</v>
      </c>
      <c r="G1830" s="44">
        <f t="shared" si="123"/>
        <v>726.495726495727</v>
      </c>
      <c r="H1830" s="44">
        <v>850</v>
      </c>
      <c r="I1830" s="44">
        <f>SUM(H1830:H1833)</f>
        <v>14745.8</v>
      </c>
    </row>
    <row r="1831" customHeight="1" spans="2:8">
      <c r="B1831" s="42" t="s">
        <v>2092</v>
      </c>
      <c r="C1831" s="42" t="s">
        <v>945</v>
      </c>
      <c r="D1831" s="43" t="s">
        <v>1187</v>
      </c>
      <c r="E1831" s="43" t="s">
        <v>947</v>
      </c>
      <c r="F1831" s="36">
        <v>30</v>
      </c>
      <c r="G1831" s="44">
        <f t="shared" si="123"/>
        <v>160.512820512821</v>
      </c>
      <c r="H1831" s="44">
        <v>187.8</v>
      </c>
    </row>
    <row r="1832" customHeight="1" spans="2:8">
      <c r="B1832" s="42" t="s">
        <v>2092</v>
      </c>
      <c r="C1832" s="42" t="s">
        <v>102</v>
      </c>
      <c r="D1832" s="43" t="s">
        <v>530</v>
      </c>
      <c r="E1832" s="43" t="s">
        <v>1688</v>
      </c>
      <c r="F1832" s="36">
        <v>600</v>
      </c>
      <c r="G1832" s="44">
        <f t="shared" si="123"/>
        <v>11015.3846153846</v>
      </c>
      <c r="H1832" s="44">
        <v>12888</v>
      </c>
    </row>
    <row r="1833" customHeight="1" spans="2:8">
      <c r="B1833" s="42" t="s">
        <v>2092</v>
      </c>
      <c r="C1833" s="42" t="s">
        <v>2204</v>
      </c>
      <c r="D1833" s="43" t="s">
        <v>98</v>
      </c>
      <c r="E1833" s="45" t="s">
        <v>2205</v>
      </c>
      <c r="F1833" s="36">
        <v>100</v>
      </c>
      <c r="G1833" s="44">
        <f t="shared" si="123"/>
        <v>700.854700854701</v>
      </c>
      <c r="H1833" s="44">
        <v>820</v>
      </c>
    </row>
    <row r="1834" customHeight="1" spans="2:9">
      <c r="B1834" s="42" t="s">
        <v>2092</v>
      </c>
      <c r="C1834" s="42" t="s">
        <v>172</v>
      </c>
      <c r="D1834" s="43" t="s">
        <v>1930</v>
      </c>
      <c r="E1834" s="43" t="s">
        <v>2200</v>
      </c>
      <c r="F1834" s="36">
        <v>20</v>
      </c>
      <c r="G1834" s="44">
        <f t="shared" si="123"/>
        <v>-6.83760683760684</v>
      </c>
      <c r="H1834" s="44">
        <v>-8</v>
      </c>
      <c r="I1834" s="44">
        <v>-8</v>
      </c>
    </row>
    <row r="1835" customHeight="1" spans="2:10">
      <c r="B1835" s="42" t="s">
        <v>2087</v>
      </c>
      <c r="C1835" s="42" t="s">
        <v>2206</v>
      </c>
      <c r="D1835" s="43" t="s">
        <v>2207</v>
      </c>
      <c r="F1835" s="36">
        <v>400</v>
      </c>
      <c r="G1835" s="44">
        <v>10721.37</v>
      </c>
      <c r="H1835" s="44">
        <f>G1835*1.17</f>
        <v>12544.0029</v>
      </c>
      <c r="I1835" s="44">
        <f>SUM(H1835:H1836)</f>
        <v>19653.9993</v>
      </c>
      <c r="J1835" s="44">
        <f>SUM(I1835)</f>
        <v>19653.9993</v>
      </c>
    </row>
    <row r="1836" customHeight="1" spans="2:8">
      <c r="B1836" s="42" t="s">
        <v>2087</v>
      </c>
      <c r="C1836" s="42" t="s">
        <v>229</v>
      </c>
      <c r="D1836" s="43" t="s">
        <v>1741</v>
      </c>
      <c r="F1836" s="36">
        <v>200</v>
      </c>
      <c r="G1836" s="44">
        <v>6076.92</v>
      </c>
      <c r="H1836" s="44">
        <f>G1836*1.17</f>
        <v>7109.9964</v>
      </c>
    </row>
    <row r="1837" customHeight="1" spans="2:10">
      <c r="B1837" s="42" t="s">
        <v>2092</v>
      </c>
      <c r="C1837" s="42" t="s">
        <v>99</v>
      </c>
      <c r="D1837" s="43" t="s">
        <v>2017</v>
      </c>
      <c r="E1837" s="43" t="s">
        <v>2208</v>
      </c>
      <c r="F1837" s="36">
        <v>20</v>
      </c>
      <c r="G1837" s="44">
        <f t="shared" ref="G1837:G1840" si="124">H1837/1.17</f>
        <v>218.803418803419</v>
      </c>
      <c r="H1837" s="44">
        <v>256</v>
      </c>
      <c r="I1837" s="44">
        <f>SUM(H1837:H1840)</f>
        <v>5766</v>
      </c>
      <c r="J1837" s="44">
        <f>SUM(I1837:I1881)</f>
        <v>116621.6</v>
      </c>
    </row>
    <row r="1838" customHeight="1" spans="2:8">
      <c r="B1838" s="42" t="s">
        <v>2092</v>
      </c>
      <c r="C1838" s="42" t="s">
        <v>2209</v>
      </c>
      <c r="D1838" s="43" t="s">
        <v>2210</v>
      </c>
      <c r="E1838" s="43" t="s">
        <v>544</v>
      </c>
      <c r="F1838" s="36">
        <v>30</v>
      </c>
      <c r="G1838" s="44">
        <f t="shared" si="124"/>
        <v>358.974358974359</v>
      </c>
      <c r="H1838" s="44">
        <v>420</v>
      </c>
    </row>
    <row r="1839" customHeight="1" spans="2:8">
      <c r="B1839" s="42" t="s">
        <v>2092</v>
      </c>
      <c r="C1839" s="42" t="s">
        <v>2211</v>
      </c>
      <c r="D1839" s="43" t="s">
        <v>754</v>
      </c>
      <c r="E1839" s="43" t="s">
        <v>1734</v>
      </c>
      <c r="F1839" s="36">
        <v>10</v>
      </c>
      <c r="G1839" s="44">
        <f t="shared" si="124"/>
        <v>32.4786324786325</v>
      </c>
      <c r="H1839" s="44">
        <v>38</v>
      </c>
    </row>
    <row r="1840" customHeight="1" spans="2:8">
      <c r="B1840" s="42" t="s">
        <v>2092</v>
      </c>
      <c r="C1840" s="42" t="s">
        <v>109</v>
      </c>
      <c r="D1840" s="43" t="s">
        <v>103</v>
      </c>
      <c r="E1840" s="43" t="s">
        <v>2212</v>
      </c>
      <c r="F1840" s="36">
        <v>600</v>
      </c>
      <c r="G1840" s="44">
        <f t="shared" si="124"/>
        <v>4317.94871794872</v>
      </c>
      <c r="H1840" s="44">
        <v>5052</v>
      </c>
    </row>
    <row r="1841" customHeight="1" spans="2:9">
      <c r="B1841" s="42" t="s">
        <v>2092</v>
      </c>
      <c r="C1841" s="42" t="s">
        <v>84</v>
      </c>
      <c r="D1841" s="43" t="s">
        <v>85</v>
      </c>
      <c r="E1841" s="43" t="s">
        <v>1173</v>
      </c>
      <c r="F1841" s="36">
        <v>20</v>
      </c>
      <c r="G1841" s="44">
        <f t="shared" ref="G1841:G1848" si="125">H1841/1.17</f>
        <v>309.401709401709</v>
      </c>
      <c r="H1841" s="44">
        <v>362</v>
      </c>
      <c r="I1841" s="44">
        <f>SUM(H1841:H1844)</f>
        <v>5931</v>
      </c>
    </row>
    <row r="1842" customHeight="1" spans="2:8">
      <c r="B1842" s="42" t="s">
        <v>2092</v>
      </c>
      <c r="C1842" s="42" t="s">
        <v>2213</v>
      </c>
      <c r="D1842" s="43" t="s">
        <v>2214</v>
      </c>
      <c r="E1842" s="43" t="s">
        <v>2215</v>
      </c>
      <c r="F1842" s="36">
        <v>10</v>
      </c>
      <c r="G1842" s="44">
        <f t="shared" si="125"/>
        <v>186.324786324786</v>
      </c>
      <c r="H1842" s="44">
        <v>218</v>
      </c>
    </row>
    <row r="1843" customHeight="1" spans="2:8">
      <c r="B1843" s="42" t="s">
        <v>2092</v>
      </c>
      <c r="C1843" s="42" t="s">
        <v>114</v>
      </c>
      <c r="D1843" s="43" t="s">
        <v>794</v>
      </c>
      <c r="E1843" s="43" t="s">
        <v>2216</v>
      </c>
      <c r="F1843" s="36">
        <v>100</v>
      </c>
      <c r="G1843" s="44">
        <f t="shared" si="125"/>
        <v>2609.40170940171</v>
      </c>
      <c r="H1843" s="44">
        <v>3053</v>
      </c>
    </row>
    <row r="1844" customHeight="1" spans="2:8">
      <c r="B1844" s="42" t="s">
        <v>2092</v>
      </c>
      <c r="C1844" s="42" t="s">
        <v>2187</v>
      </c>
      <c r="D1844" s="43" t="s">
        <v>609</v>
      </c>
      <c r="E1844" s="43" t="s">
        <v>2058</v>
      </c>
      <c r="F1844" s="36">
        <v>300</v>
      </c>
      <c r="G1844" s="44">
        <f t="shared" si="125"/>
        <v>1964.10256410256</v>
      </c>
      <c r="H1844" s="44">
        <v>2298</v>
      </c>
    </row>
    <row r="1845" customHeight="1" spans="2:9">
      <c r="B1845" s="42" t="s">
        <v>2092</v>
      </c>
      <c r="C1845" s="42" t="s">
        <v>2217</v>
      </c>
      <c r="D1845" s="43" t="s">
        <v>2218</v>
      </c>
      <c r="E1845" s="43" t="s">
        <v>2219</v>
      </c>
      <c r="F1845" s="36">
        <v>20</v>
      </c>
      <c r="G1845" s="44">
        <f t="shared" si="125"/>
        <v>233.333333333333</v>
      </c>
      <c r="H1845" s="44">
        <v>273</v>
      </c>
      <c r="I1845" s="44">
        <f>SUM(H1845:H1848)</f>
        <v>8430.2</v>
      </c>
    </row>
    <row r="1846" customHeight="1" spans="2:8">
      <c r="B1846" s="42" t="s">
        <v>2092</v>
      </c>
      <c r="C1846" s="42" t="s">
        <v>454</v>
      </c>
      <c r="D1846" s="43" t="s">
        <v>2220</v>
      </c>
      <c r="E1846" s="43" t="s">
        <v>2221</v>
      </c>
      <c r="F1846" s="36">
        <v>40</v>
      </c>
      <c r="G1846" s="44">
        <f t="shared" si="125"/>
        <v>664.273504273504</v>
      </c>
      <c r="H1846" s="44">
        <v>777.2</v>
      </c>
    </row>
    <row r="1847" customHeight="1" spans="2:8">
      <c r="B1847" s="42" t="s">
        <v>2092</v>
      </c>
      <c r="C1847" s="42" t="s">
        <v>2222</v>
      </c>
      <c r="D1847" s="43" t="s">
        <v>749</v>
      </c>
      <c r="E1847" s="43" t="s">
        <v>2223</v>
      </c>
      <c r="F1847" s="36">
        <v>600</v>
      </c>
      <c r="G1847" s="44">
        <f t="shared" si="125"/>
        <v>6153.84615384615</v>
      </c>
      <c r="H1847" s="44">
        <v>7200</v>
      </c>
    </row>
    <row r="1848" customHeight="1" spans="2:8">
      <c r="B1848" s="42" t="s">
        <v>2092</v>
      </c>
      <c r="C1848" s="42" t="s">
        <v>552</v>
      </c>
      <c r="D1848" s="43" t="s">
        <v>553</v>
      </c>
      <c r="E1848" s="43" t="s">
        <v>2121</v>
      </c>
      <c r="F1848" s="36">
        <v>30</v>
      </c>
      <c r="G1848" s="44">
        <f t="shared" si="125"/>
        <v>153.846153846154</v>
      </c>
      <c r="H1848" s="44">
        <v>180</v>
      </c>
    </row>
    <row r="1849" customHeight="1" spans="2:9">
      <c r="B1849" s="42" t="s">
        <v>2092</v>
      </c>
      <c r="C1849" s="42" t="s">
        <v>2224</v>
      </c>
      <c r="D1849" s="43" t="s">
        <v>2225</v>
      </c>
      <c r="E1849" s="43" t="s">
        <v>2226</v>
      </c>
      <c r="F1849" s="43">
        <v>20</v>
      </c>
      <c r="G1849" s="44">
        <f t="shared" ref="G1849:G1863" si="126">H1849/1.17</f>
        <v>82.0512820512821</v>
      </c>
      <c r="H1849" s="44">
        <v>96</v>
      </c>
      <c r="I1849" s="44">
        <f>SUM(H1849:H1852)</f>
        <v>18846</v>
      </c>
    </row>
    <row r="1850" customHeight="1" spans="2:8">
      <c r="B1850" s="42" t="s">
        <v>2092</v>
      </c>
      <c r="C1850" s="42" t="s">
        <v>122</v>
      </c>
      <c r="D1850" s="43" t="s">
        <v>123</v>
      </c>
      <c r="E1850" s="43" t="s">
        <v>31</v>
      </c>
      <c r="F1850" s="43">
        <v>600</v>
      </c>
      <c r="G1850" s="44">
        <f t="shared" si="126"/>
        <v>12692.3076923077</v>
      </c>
      <c r="H1850" s="44">
        <v>14850</v>
      </c>
    </row>
    <row r="1851" customHeight="1" spans="2:8">
      <c r="B1851" s="42" t="s">
        <v>2092</v>
      </c>
      <c r="C1851" s="42" t="s">
        <v>2227</v>
      </c>
      <c r="D1851" s="43" t="s">
        <v>946</v>
      </c>
      <c r="E1851" s="43" t="s">
        <v>2190</v>
      </c>
      <c r="F1851" s="43">
        <v>200</v>
      </c>
      <c r="G1851" s="44">
        <f t="shared" si="126"/>
        <v>3247.86324786325</v>
      </c>
      <c r="H1851" s="44">
        <v>3800</v>
      </c>
    </row>
    <row r="1852" customHeight="1" spans="2:8">
      <c r="B1852" s="42" t="s">
        <v>2092</v>
      </c>
      <c r="C1852" s="42" t="s">
        <v>2228</v>
      </c>
      <c r="D1852" s="43" t="s">
        <v>2229</v>
      </c>
      <c r="E1852" s="43" t="s">
        <v>2230</v>
      </c>
      <c r="F1852" s="43">
        <v>20</v>
      </c>
      <c r="G1852" s="44">
        <f t="shared" si="126"/>
        <v>85.4700854700855</v>
      </c>
      <c r="H1852" s="44">
        <v>100</v>
      </c>
    </row>
    <row r="1853" customHeight="1" spans="2:9">
      <c r="B1853" s="42" t="s">
        <v>2092</v>
      </c>
      <c r="C1853" s="42" t="s">
        <v>2120</v>
      </c>
      <c r="D1853" s="43" t="s">
        <v>560</v>
      </c>
      <c r="E1853" s="43" t="s">
        <v>2121</v>
      </c>
      <c r="F1853" s="36">
        <v>200</v>
      </c>
      <c r="G1853" s="44">
        <f t="shared" si="126"/>
        <v>478.632478632479</v>
      </c>
      <c r="H1853" s="44">
        <v>560</v>
      </c>
      <c r="I1853" s="44">
        <f>SUM(H1853:H1854)</f>
        <v>7078.4</v>
      </c>
    </row>
    <row r="1854" customHeight="1" spans="2:8">
      <c r="B1854" s="42" t="s">
        <v>2092</v>
      </c>
      <c r="C1854" s="42" t="s">
        <v>2231</v>
      </c>
      <c r="D1854" s="43" t="s">
        <v>969</v>
      </c>
      <c r="E1854" s="43" t="s">
        <v>2232</v>
      </c>
      <c r="F1854" s="36">
        <v>420</v>
      </c>
      <c r="G1854" s="44">
        <f t="shared" si="126"/>
        <v>5571.28205128205</v>
      </c>
      <c r="H1854" s="44">
        <v>6518.4</v>
      </c>
    </row>
    <row r="1855" customHeight="1" spans="2:9">
      <c r="B1855" s="42" t="s">
        <v>2092</v>
      </c>
      <c r="C1855" s="42" t="s">
        <v>2233</v>
      </c>
      <c r="D1855" s="43" t="s">
        <v>2234</v>
      </c>
      <c r="E1855" s="43" t="s">
        <v>2235</v>
      </c>
      <c r="F1855" s="36">
        <v>400</v>
      </c>
      <c r="G1855" s="44">
        <f t="shared" si="126"/>
        <v>2673.50427350427</v>
      </c>
      <c r="H1855" s="44">
        <v>3128</v>
      </c>
      <c r="I1855" s="44">
        <f>H1855</f>
        <v>3128</v>
      </c>
    </row>
    <row r="1856" customHeight="1" spans="2:9">
      <c r="B1856" s="42" t="s">
        <v>2092</v>
      </c>
      <c r="C1856" s="42" t="s">
        <v>2236</v>
      </c>
      <c r="D1856" s="43" t="s">
        <v>759</v>
      </c>
      <c r="E1856" s="43" t="s">
        <v>2237</v>
      </c>
      <c r="F1856" s="36">
        <v>100</v>
      </c>
      <c r="G1856" s="44">
        <f t="shared" si="126"/>
        <v>213.675213675214</v>
      </c>
      <c r="H1856" s="44">
        <v>250</v>
      </c>
      <c r="I1856" s="44">
        <f>SUM(H1856:H1859)</f>
        <v>12534</v>
      </c>
    </row>
    <row r="1857" customHeight="1" spans="2:8">
      <c r="B1857" s="42" t="s">
        <v>2092</v>
      </c>
      <c r="C1857" s="42" t="s">
        <v>473</v>
      </c>
      <c r="D1857" s="43" t="s">
        <v>2238</v>
      </c>
      <c r="E1857" s="43" t="s">
        <v>63</v>
      </c>
      <c r="F1857" s="36">
        <v>30</v>
      </c>
      <c r="G1857" s="44">
        <f t="shared" si="126"/>
        <v>52.3076923076923</v>
      </c>
      <c r="H1857" s="44">
        <v>61.2</v>
      </c>
    </row>
    <row r="1858" customHeight="1" spans="2:8">
      <c r="B1858" s="42" t="s">
        <v>2092</v>
      </c>
      <c r="C1858" s="42" t="s">
        <v>2197</v>
      </c>
      <c r="D1858" s="43" t="s">
        <v>912</v>
      </c>
      <c r="E1858" s="43" t="s">
        <v>2105</v>
      </c>
      <c r="F1858" s="36">
        <v>240</v>
      </c>
      <c r="G1858" s="44">
        <f t="shared" si="126"/>
        <v>10352.8205128205</v>
      </c>
      <c r="H1858" s="44">
        <v>12112.8</v>
      </c>
    </row>
    <row r="1859" customHeight="1" spans="2:8">
      <c r="B1859" s="42" t="s">
        <v>2092</v>
      </c>
      <c r="C1859" s="42" t="s">
        <v>407</v>
      </c>
      <c r="D1859" s="43" t="s">
        <v>85</v>
      </c>
      <c r="E1859" s="43" t="s">
        <v>1144</v>
      </c>
      <c r="F1859" s="36">
        <v>50</v>
      </c>
      <c r="G1859" s="44">
        <f t="shared" si="126"/>
        <v>94.017094017094</v>
      </c>
      <c r="H1859" s="44">
        <v>110</v>
      </c>
    </row>
    <row r="1860" customHeight="1" spans="2:9">
      <c r="B1860" s="42" t="s">
        <v>2092</v>
      </c>
      <c r="C1860" s="42" t="s">
        <v>688</v>
      </c>
      <c r="D1860" s="43" t="s">
        <v>689</v>
      </c>
      <c r="E1860" s="43" t="s">
        <v>2232</v>
      </c>
      <c r="F1860" s="36">
        <v>25</v>
      </c>
      <c r="G1860" s="44">
        <f t="shared" si="126"/>
        <v>177.777777777778</v>
      </c>
      <c r="H1860" s="44">
        <v>208</v>
      </c>
      <c r="I1860" s="44">
        <f>SUM(H1860:H1863)</f>
        <v>6524.4</v>
      </c>
    </row>
    <row r="1861" customHeight="1" spans="2:8">
      <c r="B1861" s="42" t="s">
        <v>2092</v>
      </c>
      <c r="C1861" s="42" t="s">
        <v>2239</v>
      </c>
      <c r="D1861" s="43" t="s">
        <v>1768</v>
      </c>
      <c r="E1861" s="43" t="s">
        <v>1973</v>
      </c>
      <c r="F1861" s="36">
        <v>10</v>
      </c>
      <c r="G1861" s="44">
        <f t="shared" si="126"/>
        <v>111.111111111111</v>
      </c>
      <c r="H1861" s="44">
        <v>130</v>
      </c>
    </row>
    <row r="1862" customHeight="1" spans="2:8">
      <c r="B1862" s="42" t="s">
        <v>2092</v>
      </c>
      <c r="C1862" s="42" t="s">
        <v>2240</v>
      </c>
      <c r="D1862" s="43" t="s">
        <v>331</v>
      </c>
      <c r="E1862" s="45" t="s">
        <v>2241</v>
      </c>
      <c r="F1862" s="36">
        <v>200</v>
      </c>
      <c r="G1862" s="44">
        <f t="shared" si="126"/>
        <v>5141.88034188034</v>
      </c>
      <c r="H1862" s="44">
        <v>6016</v>
      </c>
    </row>
    <row r="1863" customHeight="1" spans="2:8">
      <c r="B1863" s="42" t="s">
        <v>2092</v>
      </c>
      <c r="C1863" s="42" t="s">
        <v>468</v>
      </c>
      <c r="D1863" s="43" t="s">
        <v>144</v>
      </c>
      <c r="E1863" s="45" t="s">
        <v>2242</v>
      </c>
      <c r="F1863" s="36">
        <v>20</v>
      </c>
      <c r="G1863" s="44">
        <f t="shared" si="126"/>
        <v>145.641025641026</v>
      </c>
      <c r="H1863" s="44">
        <v>170.4</v>
      </c>
    </row>
    <row r="1864" customHeight="1" spans="2:9">
      <c r="B1864" s="42" t="s">
        <v>2092</v>
      </c>
      <c r="C1864" s="42" t="s">
        <v>2243</v>
      </c>
      <c r="D1864" s="43" t="s">
        <v>1169</v>
      </c>
      <c r="E1864" s="43" t="s">
        <v>2244</v>
      </c>
      <c r="F1864" s="36">
        <v>40</v>
      </c>
      <c r="G1864" s="44">
        <f t="shared" ref="G1864:G1881" si="127">H1864/1.17</f>
        <v>222.222222222222</v>
      </c>
      <c r="H1864" s="44">
        <v>260</v>
      </c>
      <c r="I1864" s="44">
        <f>SUM(H1864:H1867)</f>
        <v>2240.6</v>
      </c>
    </row>
    <row r="1865" customHeight="1" spans="2:8">
      <c r="B1865" s="42" t="s">
        <v>2092</v>
      </c>
      <c r="C1865" s="42" t="s">
        <v>2181</v>
      </c>
      <c r="D1865" s="43" t="s">
        <v>2182</v>
      </c>
      <c r="E1865" s="43" t="s">
        <v>2183</v>
      </c>
      <c r="F1865" s="36">
        <v>100</v>
      </c>
      <c r="G1865" s="44">
        <f t="shared" si="127"/>
        <v>1054.70085470085</v>
      </c>
      <c r="H1865" s="44">
        <v>1234</v>
      </c>
    </row>
    <row r="1866" customHeight="1" spans="2:8">
      <c r="B1866" s="42" t="s">
        <v>2092</v>
      </c>
      <c r="C1866" s="42" t="s">
        <v>2245</v>
      </c>
      <c r="D1866" s="43" t="s">
        <v>2246</v>
      </c>
      <c r="E1866" s="43" t="s">
        <v>1042</v>
      </c>
      <c r="F1866" s="36">
        <v>20</v>
      </c>
      <c r="G1866" s="44">
        <f t="shared" si="127"/>
        <v>162.393162393162</v>
      </c>
      <c r="H1866" s="44">
        <v>190</v>
      </c>
    </row>
    <row r="1867" customHeight="1" spans="2:8">
      <c r="B1867" s="42" t="s">
        <v>2092</v>
      </c>
      <c r="C1867" s="42" t="s">
        <v>2247</v>
      </c>
      <c r="D1867" s="43" t="s">
        <v>2248</v>
      </c>
      <c r="E1867" s="45" t="s">
        <v>2249</v>
      </c>
      <c r="F1867" s="36">
        <v>20</v>
      </c>
      <c r="G1867" s="44">
        <f t="shared" si="127"/>
        <v>475.726495726496</v>
      </c>
      <c r="H1867" s="44">
        <v>556.6</v>
      </c>
    </row>
    <row r="1868" customHeight="1" spans="2:9">
      <c r="B1868" s="42" t="s">
        <v>2092</v>
      </c>
      <c r="C1868" s="42" t="s">
        <v>2250</v>
      </c>
      <c r="D1868" s="43" t="s">
        <v>1167</v>
      </c>
      <c r="E1868" s="43" t="s">
        <v>2251</v>
      </c>
      <c r="F1868" s="36">
        <v>30</v>
      </c>
      <c r="G1868" s="44">
        <f t="shared" si="127"/>
        <v>115.384615384615</v>
      </c>
      <c r="H1868" s="44">
        <v>135</v>
      </c>
      <c r="I1868" s="44">
        <f>SUM(H1868:H1871)</f>
        <v>6496</v>
      </c>
    </row>
    <row r="1869" customHeight="1" spans="2:8">
      <c r="B1869" s="42" t="s">
        <v>2092</v>
      </c>
      <c r="C1869" s="42" t="s">
        <v>2252</v>
      </c>
      <c r="D1869" s="43" t="s">
        <v>2253</v>
      </c>
      <c r="E1869" s="43" t="s">
        <v>1867</v>
      </c>
      <c r="F1869" s="36">
        <v>20</v>
      </c>
      <c r="G1869" s="44">
        <f t="shared" si="127"/>
        <v>59.8290598290598</v>
      </c>
      <c r="H1869" s="44">
        <v>70</v>
      </c>
    </row>
    <row r="1870" customHeight="1" spans="2:8">
      <c r="B1870" s="42" t="s">
        <v>2092</v>
      </c>
      <c r="C1870" s="48" t="s">
        <v>2254</v>
      </c>
      <c r="D1870" s="43" t="s">
        <v>2255</v>
      </c>
      <c r="E1870" s="43" t="s">
        <v>2256</v>
      </c>
      <c r="F1870" s="36">
        <v>5</v>
      </c>
      <c r="G1870" s="44">
        <f t="shared" si="127"/>
        <v>235.042735042735</v>
      </c>
      <c r="H1870" s="44">
        <v>275</v>
      </c>
    </row>
    <row r="1871" customHeight="1" spans="2:8">
      <c r="B1871" s="42" t="s">
        <v>2092</v>
      </c>
      <c r="C1871" s="42" t="s">
        <v>2240</v>
      </c>
      <c r="D1871" s="43" t="s">
        <v>331</v>
      </c>
      <c r="E1871" s="43" t="s">
        <v>413</v>
      </c>
      <c r="F1871" s="36">
        <v>200</v>
      </c>
      <c r="G1871" s="44">
        <f t="shared" si="127"/>
        <v>5141.88034188034</v>
      </c>
      <c r="H1871" s="44">
        <v>6016</v>
      </c>
    </row>
    <row r="1872" customHeight="1" spans="2:9">
      <c r="B1872" s="42" t="s">
        <v>2092</v>
      </c>
      <c r="C1872" s="42" t="s">
        <v>2257</v>
      </c>
      <c r="D1872" s="43" t="s">
        <v>799</v>
      </c>
      <c r="E1872" s="43" t="s">
        <v>2258</v>
      </c>
      <c r="F1872" s="36">
        <v>10</v>
      </c>
      <c r="G1872" s="44">
        <f t="shared" si="127"/>
        <v>162.222222222222</v>
      </c>
      <c r="H1872" s="44">
        <v>189.8</v>
      </c>
      <c r="I1872" s="44">
        <f>SUM(H1872:H1875)</f>
        <v>1855.8</v>
      </c>
    </row>
    <row r="1873" customHeight="1" spans="2:8">
      <c r="B1873" s="42" t="s">
        <v>2092</v>
      </c>
      <c r="C1873" s="42" t="s">
        <v>2259</v>
      </c>
      <c r="D1873" s="43" t="s">
        <v>2260</v>
      </c>
      <c r="E1873" s="43" t="s">
        <v>821</v>
      </c>
      <c r="F1873" s="36">
        <v>20</v>
      </c>
      <c r="G1873" s="44">
        <f t="shared" si="127"/>
        <v>313.333333333333</v>
      </c>
      <c r="H1873" s="44">
        <v>366.6</v>
      </c>
    </row>
    <row r="1874" customHeight="1" spans="2:8">
      <c r="B1874" s="42" t="s">
        <v>2092</v>
      </c>
      <c r="C1874" s="42" t="s">
        <v>2261</v>
      </c>
      <c r="D1874" s="43" t="s">
        <v>2262</v>
      </c>
      <c r="E1874" s="43" t="s">
        <v>1545</v>
      </c>
      <c r="F1874" s="36">
        <v>50</v>
      </c>
      <c r="G1874" s="44">
        <f t="shared" si="127"/>
        <v>964.957264957265</v>
      </c>
      <c r="H1874" s="44">
        <v>1129</v>
      </c>
    </row>
    <row r="1875" customHeight="1" spans="2:8">
      <c r="B1875" s="42" t="s">
        <v>2092</v>
      </c>
      <c r="C1875" s="42" t="s">
        <v>2263</v>
      </c>
      <c r="D1875" s="43" t="s">
        <v>932</v>
      </c>
      <c r="E1875" s="45" t="s">
        <v>2264</v>
      </c>
      <c r="F1875" s="36">
        <v>12</v>
      </c>
      <c r="G1875" s="44">
        <f t="shared" si="127"/>
        <v>145.641025641026</v>
      </c>
      <c r="H1875" s="44">
        <v>170.4</v>
      </c>
    </row>
    <row r="1876" customHeight="1" spans="2:9">
      <c r="B1876" s="42" t="s">
        <v>2092</v>
      </c>
      <c r="C1876" s="42" t="s">
        <v>788</v>
      </c>
      <c r="D1876" s="43" t="s">
        <v>2265</v>
      </c>
      <c r="E1876" s="43" t="s">
        <v>2266</v>
      </c>
      <c r="F1876" s="36">
        <v>20</v>
      </c>
      <c r="G1876" s="44">
        <f t="shared" si="127"/>
        <v>136.752136752137</v>
      </c>
      <c r="H1876" s="44">
        <v>160</v>
      </c>
      <c r="I1876" s="44">
        <f>SUM(H1876:H1879)</f>
        <v>24717.2</v>
      </c>
    </row>
    <row r="1877" customHeight="1" spans="2:8">
      <c r="B1877" s="42" t="s">
        <v>2092</v>
      </c>
      <c r="C1877" s="42" t="s">
        <v>2267</v>
      </c>
      <c r="D1877" s="43" t="s">
        <v>2268</v>
      </c>
      <c r="E1877" s="43" t="s">
        <v>2269</v>
      </c>
      <c r="F1877" s="36">
        <v>40</v>
      </c>
      <c r="G1877" s="44">
        <f t="shared" si="127"/>
        <v>83.0769230769231</v>
      </c>
      <c r="H1877" s="44">
        <v>97.2</v>
      </c>
    </row>
    <row r="1878" customHeight="1" spans="2:8">
      <c r="B1878" s="42" t="s">
        <v>2092</v>
      </c>
      <c r="C1878" s="42" t="s">
        <v>2135</v>
      </c>
      <c r="D1878" s="43" t="s">
        <v>754</v>
      </c>
      <c r="E1878" s="43" t="s">
        <v>2136</v>
      </c>
      <c r="F1878" s="36">
        <v>20</v>
      </c>
      <c r="G1878" s="44">
        <f t="shared" si="127"/>
        <v>85.4700854700855</v>
      </c>
      <c r="H1878" s="44">
        <v>100</v>
      </c>
    </row>
    <row r="1879" customHeight="1" spans="2:8">
      <c r="B1879" s="42" t="s">
        <v>2092</v>
      </c>
      <c r="C1879" s="42" t="s">
        <v>870</v>
      </c>
      <c r="D1879" s="43" t="s">
        <v>687</v>
      </c>
      <c r="E1879" s="43" t="s">
        <v>1688</v>
      </c>
      <c r="F1879" s="36">
        <v>1200</v>
      </c>
      <c r="G1879" s="44">
        <f t="shared" si="127"/>
        <v>20820.5128205128</v>
      </c>
      <c r="H1879" s="44">
        <v>24360</v>
      </c>
    </row>
    <row r="1880" customHeight="1" spans="2:9">
      <c r="B1880" s="42" t="s">
        <v>2092</v>
      </c>
      <c r="C1880" s="42" t="s">
        <v>102</v>
      </c>
      <c r="D1880" s="43" t="s">
        <v>530</v>
      </c>
      <c r="E1880" s="43" t="s">
        <v>1688</v>
      </c>
      <c r="F1880" s="36">
        <v>600</v>
      </c>
      <c r="G1880" s="44">
        <f t="shared" si="127"/>
        <v>11015.3846153846</v>
      </c>
      <c r="H1880" s="44">
        <v>12888</v>
      </c>
      <c r="I1880" s="44">
        <f>SUM(H1880:H1881)</f>
        <v>13074</v>
      </c>
    </row>
    <row r="1881" customHeight="1" spans="2:8">
      <c r="B1881" s="42" t="s">
        <v>2092</v>
      </c>
      <c r="C1881" s="42" t="s">
        <v>2270</v>
      </c>
      <c r="D1881" s="43" t="s">
        <v>2271</v>
      </c>
      <c r="E1881" s="43" t="s">
        <v>772</v>
      </c>
      <c r="F1881" s="36">
        <v>30</v>
      </c>
      <c r="G1881" s="44">
        <f t="shared" si="127"/>
        <v>158.974358974359</v>
      </c>
      <c r="H1881" s="44">
        <v>186</v>
      </c>
    </row>
    <row r="1882" customHeight="1" spans="2:10">
      <c r="B1882" s="42" t="s">
        <v>2272</v>
      </c>
      <c r="C1882" s="42" t="s">
        <v>2206</v>
      </c>
      <c r="D1882" s="43" t="s">
        <v>2207</v>
      </c>
      <c r="F1882" s="36">
        <v>50</v>
      </c>
      <c r="G1882" s="44">
        <v>1340.17</v>
      </c>
      <c r="H1882" s="44">
        <f>G1882*1.17</f>
        <v>1567.9989</v>
      </c>
      <c r="I1882" s="44">
        <f>SUM(H1882:H1883)</f>
        <v>3285.5004</v>
      </c>
      <c r="J1882" s="44">
        <f>I1882</f>
        <v>3285.5004</v>
      </c>
    </row>
    <row r="1883" customHeight="1" spans="2:8">
      <c r="B1883" s="42" t="s">
        <v>2272</v>
      </c>
      <c r="C1883" s="42" t="s">
        <v>2206</v>
      </c>
      <c r="D1883" s="43" t="s">
        <v>2207</v>
      </c>
      <c r="F1883" s="36">
        <v>50</v>
      </c>
      <c r="G1883" s="44">
        <v>1467.95</v>
      </c>
      <c r="H1883" s="44">
        <f t="shared" ref="H1883:H1890" si="128">G1883*1.17</f>
        <v>1717.5015</v>
      </c>
    </row>
    <row r="1884" customHeight="1" spans="2:10">
      <c r="B1884" s="42" t="s">
        <v>2273</v>
      </c>
      <c r="C1884" s="42" t="s">
        <v>2197</v>
      </c>
      <c r="D1884" s="43" t="s">
        <v>912</v>
      </c>
      <c r="F1884" s="36">
        <v>240</v>
      </c>
      <c r="G1884" s="44">
        <v>10352.824</v>
      </c>
      <c r="H1884" s="44">
        <f t="shared" si="128"/>
        <v>12112.80408</v>
      </c>
      <c r="J1884" s="44">
        <f>SUM(H1884:H1886)</f>
        <v>113608.79946</v>
      </c>
    </row>
    <row r="1885" customHeight="1" spans="2:8">
      <c r="B1885" s="42" t="s">
        <v>2273</v>
      </c>
      <c r="C1885" s="42" t="s">
        <v>1530</v>
      </c>
      <c r="D1885" s="43" t="s">
        <v>969</v>
      </c>
      <c r="F1885" s="36">
        <v>4000</v>
      </c>
      <c r="G1885" s="44">
        <v>61333.334</v>
      </c>
      <c r="H1885" s="44">
        <f t="shared" si="128"/>
        <v>71760.00078</v>
      </c>
    </row>
    <row r="1886" customHeight="1" spans="2:8">
      <c r="B1886" s="42" t="s">
        <v>2273</v>
      </c>
      <c r="C1886" s="42" t="s">
        <v>480</v>
      </c>
      <c r="D1886" s="43" t="s">
        <v>564</v>
      </c>
      <c r="F1886" s="36">
        <v>900</v>
      </c>
      <c r="G1886" s="44">
        <v>25415.38</v>
      </c>
      <c r="H1886" s="44">
        <f t="shared" si="128"/>
        <v>29735.9946</v>
      </c>
    </row>
    <row r="1887" customHeight="1" spans="2:10">
      <c r="B1887" s="42" t="s">
        <v>2274</v>
      </c>
      <c r="C1887" s="42" t="s">
        <v>381</v>
      </c>
      <c r="D1887" s="43" t="s">
        <v>2275</v>
      </c>
      <c r="F1887" s="36">
        <v>400</v>
      </c>
      <c r="G1887" s="44">
        <v>6570.94</v>
      </c>
      <c r="H1887" s="44">
        <f t="shared" si="128"/>
        <v>7687.9998</v>
      </c>
      <c r="J1887" s="44">
        <f>SUM(H1887:H1891)</f>
        <v>14577.8022</v>
      </c>
    </row>
    <row r="1888" customHeight="1" spans="2:8">
      <c r="B1888" s="42" t="s">
        <v>2274</v>
      </c>
      <c r="C1888" s="42" t="s">
        <v>1520</v>
      </c>
      <c r="D1888" s="43" t="s">
        <v>954</v>
      </c>
      <c r="F1888" s="36">
        <v>120</v>
      </c>
      <c r="G1888" s="44">
        <v>2539.49</v>
      </c>
      <c r="H1888" s="44">
        <f t="shared" si="128"/>
        <v>2971.2033</v>
      </c>
    </row>
    <row r="1889" customHeight="1" spans="2:8">
      <c r="B1889" s="42" t="s">
        <v>2274</v>
      </c>
      <c r="C1889" s="42" t="s">
        <v>2276</v>
      </c>
      <c r="D1889" s="43" t="s">
        <v>2277</v>
      </c>
      <c r="F1889" s="36">
        <v>50</v>
      </c>
      <c r="G1889" s="44">
        <v>895.73</v>
      </c>
      <c r="H1889" s="44">
        <f t="shared" si="128"/>
        <v>1048.0041</v>
      </c>
    </row>
    <row r="1890" customHeight="1" spans="2:8">
      <c r="B1890" s="42" t="s">
        <v>2274</v>
      </c>
      <c r="C1890" s="42" t="s">
        <v>2278</v>
      </c>
      <c r="D1890" s="43" t="s">
        <v>1623</v>
      </c>
      <c r="F1890" s="36">
        <v>40</v>
      </c>
      <c r="G1890" s="44">
        <v>560.34</v>
      </c>
      <c r="H1890" s="44">
        <f t="shared" si="128"/>
        <v>655.5978</v>
      </c>
    </row>
    <row r="1891" customHeight="1" spans="2:8">
      <c r="B1891" s="42" t="s">
        <v>2274</v>
      </c>
      <c r="C1891" s="42" t="s">
        <v>1416</v>
      </c>
      <c r="D1891" s="43" t="s">
        <v>2279</v>
      </c>
      <c r="F1891" s="36">
        <v>100</v>
      </c>
      <c r="G1891" s="44">
        <v>1893.16</v>
      </c>
      <c r="H1891" s="44">
        <f t="shared" ref="H1891:H1897" si="129">G1891*1.17</f>
        <v>2214.9972</v>
      </c>
    </row>
    <row r="1892" customHeight="1" spans="2:10">
      <c r="B1892" s="42" t="s">
        <v>2084</v>
      </c>
      <c r="C1892" s="42" t="s">
        <v>2090</v>
      </c>
      <c r="D1892" s="43" t="s">
        <v>2091</v>
      </c>
      <c r="F1892" s="36">
        <v>100</v>
      </c>
      <c r="G1892" s="44">
        <v>666.67</v>
      </c>
      <c r="H1892" s="44">
        <f t="shared" si="129"/>
        <v>780.0039</v>
      </c>
      <c r="J1892" s="44">
        <f>SUM(H1892:H1893)</f>
        <v>2639.9997</v>
      </c>
    </row>
    <row r="1893" customHeight="1" spans="2:8">
      <c r="B1893" s="42" t="s">
        <v>2084</v>
      </c>
      <c r="C1893" s="42" t="s">
        <v>437</v>
      </c>
      <c r="D1893" s="43" t="s">
        <v>1190</v>
      </c>
      <c r="F1893" s="36">
        <v>600</v>
      </c>
      <c r="G1893" s="44">
        <v>1589.74</v>
      </c>
      <c r="H1893" s="44">
        <f t="shared" si="129"/>
        <v>1859.9958</v>
      </c>
    </row>
    <row r="1894" customHeight="1" spans="2:10">
      <c r="B1894" s="42" t="s">
        <v>2084</v>
      </c>
      <c r="C1894" s="42" t="s">
        <v>2085</v>
      </c>
      <c r="D1894" s="43" t="s">
        <v>2086</v>
      </c>
      <c r="F1894" s="36">
        <v>-35.6</v>
      </c>
      <c r="G1894" s="44">
        <v>-28.3</v>
      </c>
      <c r="H1894" s="44">
        <f t="shared" si="129"/>
        <v>-33.111</v>
      </c>
      <c r="J1894" s="44">
        <f>H1894</f>
        <v>-33.111</v>
      </c>
    </row>
    <row r="1895" customHeight="1" spans="2:10">
      <c r="B1895" s="42" t="s">
        <v>2273</v>
      </c>
      <c r="C1895" s="42" t="s">
        <v>2197</v>
      </c>
      <c r="D1895" s="43" t="s">
        <v>912</v>
      </c>
      <c r="F1895" s="36">
        <v>560</v>
      </c>
      <c r="G1895" s="44">
        <v>24156.58</v>
      </c>
      <c r="H1895" s="44">
        <f t="shared" si="129"/>
        <v>28263.1986</v>
      </c>
      <c r="J1895" s="44">
        <f>SUM(H1895:H1896)</f>
        <v>32693.19768</v>
      </c>
    </row>
    <row r="1896" s="37" customFormat="1" customHeight="1" spans="2:10">
      <c r="B1896" s="48" t="s">
        <v>2273</v>
      </c>
      <c r="C1896" s="48" t="s">
        <v>1416</v>
      </c>
      <c r="D1896" s="45" t="s">
        <v>2279</v>
      </c>
      <c r="E1896" s="45"/>
      <c r="F1896" s="37">
        <v>200</v>
      </c>
      <c r="G1896" s="49">
        <v>3786.324</v>
      </c>
      <c r="H1896" s="49">
        <f t="shared" si="129"/>
        <v>4429.99908</v>
      </c>
      <c r="I1896" s="49"/>
      <c r="J1896" s="49"/>
    </row>
    <row r="1897" customHeight="1" spans="1:10">
      <c r="A1897" s="36" t="s">
        <v>2280</v>
      </c>
      <c r="B1897" s="42" t="s">
        <v>2281</v>
      </c>
      <c r="C1897" s="42" t="s">
        <v>717</v>
      </c>
      <c r="D1897" s="43" t="s">
        <v>212</v>
      </c>
      <c r="E1897" s="43" t="s">
        <v>718</v>
      </c>
      <c r="F1897" s="36">
        <v>240</v>
      </c>
      <c r="G1897" s="44">
        <v>4717.95</v>
      </c>
      <c r="H1897" s="44">
        <f t="shared" si="129"/>
        <v>5520.0015</v>
      </c>
      <c r="J1897" s="44">
        <f>SUM(H1897:H1907)</f>
        <v>62650.0017</v>
      </c>
    </row>
    <row r="1898" customHeight="1" spans="2:8">
      <c r="B1898" s="42" t="s">
        <v>2281</v>
      </c>
      <c r="C1898" s="42" t="s">
        <v>717</v>
      </c>
      <c r="D1898" s="43" t="s">
        <v>212</v>
      </c>
      <c r="E1898" s="43" t="s">
        <v>718</v>
      </c>
      <c r="F1898" s="36">
        <v>320</v>
      </c>
      <c r="G1898" s="44">
        <v>6290.6</v>
      </c>
      <c r="H1898" s="44">
        <f t="shared" ref="H1898:H1929" si="130">G1898*1.17</f>
        <v>7360.002</v>
      </c>
    </row>
    <row r="1899" customHeight="1" spans="2:8">
      <c r="B1899" s="42" t="s">
        <v>2282</v>
      </c>
      <c r="C1899" s="42" t="s">
        <v>717</v>
      </c>
      <c r="D1899" s="43" t="s">
        <v>212</v>
      </c>
      <c r="E1899" s="43" t="s">
        <v>718</v>
      </c>
      <c r="F1899" s="36">
        <v>400</v>
      </c>
      <c r="G1899" s="44">
        <v>9401.71</v>
      </c>
      <c r="H1899" s="44">
        <f t="shared" si="130"/>
        <v>11000.0007</v>
      </c>
    </row>
    <row r="1900" customHeight="1" spans="2:8">
      <c r="B1900" s="42" t="s">
        <v>237</v>
      </c>
      <c r="C1900" s="42" t="s">
        <v>717</v>
      </c>
      <c r="D1900" s="43" t="s">
        <v>212</v>
      </c>
      <c r="E1900" s="43" t="s">
        <v>718</v>
      </c>
      <c r="F1900" s="36">
        <v>160</v>
      </c>
      <c r="G1900" s="44">
        <v>3760.68</v>
      </c>
      <c r="H1900" s="44">
        <f t="shared" si="130"/>
        <v>4399.9956</v>
      </c>
    </row>
    <row r="1901" customHeight="1" spans="2:8">
      <c r="B1901" s="42" t="s">
        <v>2283</v>
      </c>
      <c r="C1901" s="42" t="s">
        <v>717</v>
      </c>
      <c r="D1901" s="43" t="s">
        <v>212</v>
      </c>
      <c r="E1901" s="43" t="s">
        <v>718</v>
      </c>
      <c r="F1901" s="36">
        <v>160</v>
      </c>
      <c r="G1901" s="44">
        <v>3145.3</v>
      </c>
      <c r="H1901" s="44">
        <f t="shared" si="130"/>
        <v>3680.001</v>
      </c>
    </row>
    <row r="1902" customHeight="1" spans="2:8">
      <c r="B1902" s="42" t="s">
        <v>2284</v>
      </c>
      <c r="C1902" s="42" t="s">
        <v>717</v>
      </c>
      <c r="D1902" s="43" t="s">
        <v>212</v>
      </c>
      <c r="E1902" s="43" t="s">
        <v>718</v>
      </c>
      <c r="F1902" s="36">
        <v>160</v>
      </c>
      <c r="G1902" s="44">
        <v>1504.27</v>
      </c>
      <c r="H1902" s="44">
        <f t="shared" si="130"/>
        <v>1759.9959</v>
      </c>
    </row>
    <row r="1903" customHeight="1" spans="2:8">
      <c r="B1903" s="42" t="s">
        <v>2285</v>
      </c>
      <c r="C1903" s="42" t="s">
        <v>717</v>
      </c>
      <c r="D1903" s="43" t="s">
        <v>212</v>
      </c>
      <c r="E1903" s="43" t="s">
        <v>718</v>
      </c>
      <c r="F1903" s="36">
        <v>400</v>
      </c>
      <c r="G1903" s="44">
        <v>7948.72</v>
      </c>
      <c r="H1903" s="44">
        <f t="shared" si="130"/>
        <v>9300.0024</v>
      </c>
    </row>
    <row r="1904" customHeight="1" spans="2:8">
      <c r="B1904" s="42" t="s">
        <v>2286</v>
      </c>
      <c r="C1904" s="42" t="s">
        <v>717</v>
      </c>
      <c r="D1904" s="43" t="s">
        <v>212</v>
      </c>
      <c r="E1904" s="43" t="s">
        <v>718</v>
      </c>
      <c r="F1904" s="36">
        <v>50</v>
      </c>
      <c r="G1904" s="44">
        <v>982.91</v>
      </c>
      <c r="H1904" s="44">
        <f t="shared" si="130"/>
        <v>1150.0047</v>
      </c>
    </row>
    <row r="1905" customHeight="1" spans="2:8">
      <c r="B1905" s="42" t="s">
        <v>2287</v>
      </c>
      <c r="C1905" s="42" t="s">
        <v>717</v>
      </c>
      <c r="D1905" s="43" t="s">
        <v>212</v>
      </c>
      <c r="E1905" s="43" t="s">
        <v>718</v>
      </c>
      <c r="F1905" s="36">
        <v>560</v>
      </c>
      <c r="G1905" s="44">
        <v>5264.96</v>
      </c>
      <c r="H1905" s="44">
        <f t="shared" si="130"/>
        <v>6160.0032</v>
      </c>
    </row>
    <row r="1906" customHeight="1" spans="2:8">
      <c r="B1906" s="42" t="s">
        <v>2287</v>
      </c>
      <c r="C1906" s="42" t="s">
        <v>717</v>
      </c>
      <c r="D1906" s="43" t="s">
        <v>212</v>
      </c>
      <c r="E1906" s="43" t="s">
        <v>718</v>
      </c>
      <c r="F1906" s="36">
        <v>800</v>
      </c>
      <c r="G1906" s="44">
        <v>7521.365</v>
      </c>
      <c r="H1906" s="44">
        <f t="shared" si="130"/>
        <v>8799.99705</v>
      </c>
    </row>
    <row r="1907" customHeight="1" spans="2:8">
      <c r="B1907" s="42" t="s">
        <v>2287</v>
      </c>
      <c r="C1907" s="42" t="s">
        <v>717</v>
      </c>
      <c r="D1907" s="43" t="s">
        <v>212</v>
      </c>
      <c r="E1907" s="43" t="s">
        <v>718</v>
      </c>
      <c r="F1907" s="36">
        <v>320</v>
      </c>
      <c r="G1907" s="44">
        <v>3008.545</v>
      </c>
      <c r="H1907" s="44">
        <f t="shared" si="130"/>
        <v>3519.99765</v>
      </c>
    </row>
    <row r="1908" customHeight="1" spans="2:10">
      <c r="B1908" s="42" t="s">
        <v>2288</v>
      </c>
      <c r="C1908" s="42" t="s">
        <v>719</v>
      </c>
      <c r="D1908" s="43" t="s">
        <v>720</v>
      </c>
      <c r="E1908" s="43" t="s">
        <v>721</v>
      </c>
      <c r="F1908" s="36">
        <v>1000</v>
      </c>
      <c r="G1908" s="44">
        <v>25641.025</v>
      </c>
      <c r="H1908" s="44">
        <f t="shared" si="130"/>
        <v>29999.99925</v>
      </c>
      <c r="I1908" s="44">
        <f t="shared" ref="I1908:I1912" si="131">H1908</f>
        <v>29999.99925</v>
      </c>
      <c r="J1908" s="44">
        <f>SUM(I1908:I1999)</f>
        <v>266513.63205694</v>
      </c>
    </row>
    <row r="1909" customHeight="1" spans="2:9">
      <c r="B1909" s="42" t="s">
        <v>313</v>
      </c>
      <c r="C1909" s="42" t="s">
        <v>719</v>
      </c>
      <c r="D1909" s="43" t="s">
        <v>720</v>
      </c>
      <c r="E1909" s="43" t="s">
        <v>721</v>
      </c>
      <c r="F1909" s="36">
        <v>500</v>
      </c>
      <c r="G1909" s="44">
        <v>17094.02</v>
      </c>
      <c r="H1909" s="44">
        <f t="shared" si="130"/>
        <v>20000.0034</v>
      </c>
      <c r="I1909" s="44">
        <f t="shared" si="131"/>
        <v>20000.0034</v>
      </c>
    </row>
    <row r="1910" customHeight="1" spans="2:9">
      <c r="B1910" s="42" t="s">
        <v>313</v>
      </c>
      <c r="C1910" s="42" t="s">
        <v>719</v>
      </c>
      <c r="D1910" s="43" t="s">
        <v>720</v>
      </c>
      <c r="E1910" s="43" t="s">
        <v>721</v>
      </c>
      <c r="F1910" s="36">
        <v>200</v>
      </c>
      <c r="G1910" s="44">
        <v>6837.61</v>
      </c>
      <c r="H1910" s="44">
        <f t="shared" si="130"/>
        <v>8000.0037</v>
      </c>
      <c r="I1910" s="44">
        <f t="shared" ref="I1910:I1915" si="132">SUM(H1910:H1911)</f>
        <v>11999.9997</v>
      </c>
    </row>
    <row r="1911" customHeight="1" spans="2:8">
      <c r="B1911" s="42" t="s">
        <v>313</v>
      </c>
      <c r="C1911" s="42" t="s">
        <v>719</v>
      </c>
      <c r="D1911" s="43" t="s">
        <v>722</v>
      </c>
      <c r="E1911" s="43" t="s">
        <v>721</v>
      </c>
      <c r="F1911" s="36">
        <v>100</v>
      </c>
      <c r="G1911" s="44">
        <v>3418.8</v>
      </c>
      <c r="H1911" s="44">
        <f t="shared" si="130"/>
        <v>3999.996</v>
      </c>
    </row>
    <row r="1912" customHeight="1" spans="2:9">
      <c r="B1912" s="42" t="s">
        <v>869</v>
      </c>
      <c r="C1912" s="42" t="s">
        <v>719</v>
      </c>
      <c r="D1912" s="43" t="s">
        <v>720</v>
      </c>
      <c r="E1912" s="43" t="s">
        <v>721</v>
      </c>
      <c r="F1912" s="36">
        <v>250</v>
      </c>
      <c r="G1912" s="44">
        <v>7051.28</v>
      </c>
      <c r="H1912" s="44">
        <f t="shared" si="130"/>
        <v>8249.9976</v>
      </c>
      <c r="I1912" s="44">
        <f t="shared" si="131"/>
        <v>8249.9976</v>
      </c>
    </row>
    <row r="1913" customHeight="1" spans="2:9">
      <c r="B1913" s="42" t="s">
        <v>869</v>
      </c>
      <c r="C1913" s="42" t="s">
        <v>719</v>
      </c>
      <c r="D1913" s="43" t="s">
        <v>722</v>
      </c>
      <c r="E1913" s="43" t="s">
        <v>721</v>
      </c>
      <c r="F1913" s="36">
        <v>200</v>
      </c>
      <c r="G1913" s="44">
        <v>5641.025641</v>
      </c>
      <c r="H1913" s="44">
        <f t="shared" si="130"/>
        <v>6599.99999997</v>
      </c>
      <c r="I1913" s="44">
        <f t="shared" si="132"/>
        <v>13199.99999994</v>
      </c>
    </row>
    <row r="1914" customHeight="1" spans="2:8">
      <c r="B1914" s="42" t="s">
        <v>869</v>
      </c>
      <c r="C1914" s="42" t="s">
        <v>719</v>
      </c>
      <c r="D1914" s="43" t="s">
        <v>720</v>
      </c>
      <c r="E1914" s="43" t="s">
        <v>721</v>
      </c>
      <c r="F1914" s="36">
        <v>200</v>
      </c>
      <c r="G1914" s="44">
        <v>5641.025641</v>
      </c>
      <c r="H1914" s="44">
        <f t="shared" si="130"/>
        <v>6599.99999997</v>
      </c>
    </row>
    <row r="1915" customHeight="1" spans="2:9">
      <c r="B1915" s="42" t="s">
        <v>869</v>
      </c>
      <c r="C1915" s="42" t="s">
        <v>719</v>
      </c>
      <c r="D1915" s="43" t="s">
        <v>720</v>
      </c>
      <c r="E1915" s="43" t="s">
        <v>721</v>
      </c>
      <c r="F1915" s="36">
        <v>300</v>
      </c>
      <c r="G1915" s="44">
        <v>8461.54</v>
      </c>
      <c r="H1915" s="44">
        <f t="shared" si="130"/>
        <v>9900.0018</v>
      </c>
      <c r="I1915" s="44">
        <f t="shared" si="132"/>
        <v>13200.001776</v>
      </c>
    </row>
    <row r="1916" customHeight="1" spans="2:8">
      <c r="B1916" s="42" t="s">
        <v>869</v>
      </c>
      <c r="C1916" s="42" t="s">
        <v>719</v>
      </c>
      <c r="D1916" s="43" t="s">
        <v>722</v>
      </c>
      <c r="E1916" s="43" t="s">
        <v>721</v>
      </c>
      <c r="F1916" s="36">
        <v>100</v>
      </c>
      <c r="G1916" s="44">
        <v>2820.5128</v>
      </c>
      <c r="H1916" s="44">
        <f t="shared" si="130"/>
        <v>3299.999976</v>
      </c>
    </row>
    <row r="1917" customHeight="1" spans="2:9">
      <c r="B1917" s="42" t="s">
        <v>869</v>
      </c>
      <c r="C1917" s="42" t="s">
        <v>719</v>
      </c>
      <c r="D1917" s="43" t="s">
        <v>722</v>
      </c>
      <c r="E1917" s="43" t="s">
        <v>721</v>
      </c>
      <c r="F1917" s="36">
        <v>250</v>
      </c>
      <c r="G1917" s="44">
        <v>7051.28</v>
      </c>
      <c r="H1917" s="44">
        <f t="shared" si="130"/>
        <v>8249.9976</v>
      </c>
      <c r="I1917" s="44">
        <f t="shared" ref="I1917:I1919" si="133">H1917</f>
        <v>8249.9976</v>
      </c>
    </row>
    <row r="1918" customHeight="1" spans="2:9">
      <c r="B1918" s="42" t="s">
        <v>289</v>
      </c>
      <c r="C1918" s="42" t="s">
        <v>719</v>
      </c>
      <c r="D1918" s="43" t="s">
        <v>720</v>
      </c>
      <c r="E1918" s="43" t="s">
        <v>721</v>
      </c>
      <c r="F1918" s="36">
        <v>200</v>
      </c>
      <c r="G1918" s="44">
        <v>5350.43</v>
      </c>
      <c r="H1918" s="44">
        <f t="shared" si="130"/>
        <v>6260.0031</v>
      </c>
      <c r="I1918" s="44">
        <f t="shared" si="133"/>
        <v>6260.0031</v>
      </c>
    </row>
    <row r="1919" customHeight="1" spans="2:9">
      <c r="B1919" s="42" t="s">
        <v>289</v>
      </c>
      <c r="C1919" s="42" t="s">
        <v>719</v>
      </c>
      <c r="D1919" s="43" t="s">
        <v>720</v>
      </c>
      <c r="E1919" s="43" t="s">
        <v>721</v>
      </c>
      <c r="F1919" s="36">
        <v>200</v>
      </c>
      <c r="G1919" s="44">
        <v>5350.43</v>
      </c>
      <c r="H1919" s="44">
        <f t="shared" si="130"/>
        <v>6260.0031</v>
      </c>
      <c r="I1919" s="44">
        <f t="shared" si="133"/>
        <v>6260.0031</v>
      </c>
    </row>
    <row r="1920" customHeight="1" spans="2:9">
      <c r="B1920" s="42" t="s">
        <v>24</v>
      </c>
      <c r="C1920" s="42" t="s">
        <v>705</v>
      </c>
      <c r="D1920" s="43" t="s">
        <v>716</v>
      </c>
      <c r="E1920" s="43" t="s">
        <v>706</v>
      </c>
      <c r="F1920" s="36">
        <v>400</v>
      </c>
      <c r="G1920" s="44">
        <v>10899.15</v>
      </c>
      <c r="H1920" s="44">
        <f t="shared" si="130"/>
        <v>12752.0055</v>
      </c>
      <c r="I1920" s="44">
        <f>SUM(H1920:H1921)</f>
        <v>23944.0032</v>
      </c>
    </row>
    <row r="1921" customHeight="1" spans="2:8">
      <c r="B1921" s="42" t="s">
        <v>24</v>
      </c>
      <c r="C1921" s="42" t="s">
        <v>717</v>
      </c>
      <c r="D1921" s="43" t="s">
        <v>212</v>
      </c>
      <c r="E1921" s="43" t="s">
        <v>718</v>
      </c>
      <c r="F1921" s="36">
        <v>400</v>
      </c>
      <c r="G1921" s="44">
        <v>9565.81</v>
      </c>
      <c r="H1921" s="44">
        <f t="shared" si="130"/>
        <v>11191.9977</v>
      </c>
    </row>
    <row r="1922" customHeight="1" spans="2:9">
      <c r="B1922" s="42" t="s">
        <v>24</v>
      </c>
      <c r="C1922" s="42" t="s">
        <v>717</v>
      </c>
      <c r="D1922" s="43" t="s">
        <v>212</v>
      </c>
      <c r="E1922" s="43" t="s">
        <v>718</v>
      </c>
      <c r="F1922" s="36">
        <v>800</v>
      </c>
      <c r="G1922" s="44">
        <v>19131.62</v>
      </c>
      <c r="H1922" s="44">
        <f t="shared" si="130"/>
        <v>22383.9954</v>
      </c>
      <c r="I1922" s="44">
        <f>SUM(H1922:H1924)</f>
        <v>38675.000871</v>
      </c>
    </row>
    <row r="1923" customHeight="1" spans="2:8">
      <c r="B1923" s="42" t="s">
        <v>24</v>
      </c>
      <c r="C1923" s="42" t="s">
        <v>705</v>
      </c>
      <c r="D1923" s="43" t="s">
        <v>716</v>
      </c>
      <c r="E1923" s="43" t="s">
        <v>706</v>
      </c>
      <c r="F1923" s="36">
        <v>400</v>
      </c>
      <c r="G1923" s="44">
        <v>10899.15</v>
      </c>
      <c r="H1923" s="44">
        <f t="shared" si="130"/>
        <v>12752.0055</v>
      </c>
    </row>
    <row r="1924" customHeight="1" spans="2:8">
      <c r="B1924" s="42" t="s">
        <v>24</v>
      </c>
      <c r="C1924" s="42" t="s">
        <v>707</v>
      </c>
      <c r="D1924" s="43" t="s">
        <v>708</v>
      </c>
      <c r="E1924" s="43" t="s">
        <v>709</v>
      </c>
      <c r="F1924" s="36">
        <v>100</v>
      </c>
      <c r="G1924" s="44">
        <v>3024.7863</v>
      </c>
      <c r="H1924" s="44">
        <f t="shared" si="130"/>
        <v>3538.999971</v>
      </c>
    </row>
    <row r="1925" customHeight="1" spans="2:9">
      <c r="B1925" s="42" t="s">
        <v>24</v>
      </c>
      <c r="C1925" s="42" t="s">
        <v>719</v>
      </c>
      <c r="D1925" s="43" t="s">
        <v>722</v>
      </c>
      <c r="E1925" s="43" t="s">
        <v>721</v>
      </c>
      <c r="F1925" s="36">
        <v>150</v>
      </c>
      <c r="G1925" s="44">
        <v>4871.794</v>
      </c>
      <c r="H1925" s="44">
        <f t="shared" si="130"/>
        <v>5699.99898</v>
      </c>
      <c r="I1925" s="44">
        <f>SUM(H1925:H1926)</f>
        <v>11399.99796</v>
      </c>
    </row>
    <row r="1926" customHeight="1" spans="2:8">
      <c r="B1926" s="42" t="s">
        <v>24</v>
      </c>
      <c r="C1926" s="42" t="s">
        <v>719</v>
      </c>
      <c r="D1926" s="43" t="s">
        <v>720</v>
      </c>
      <c r="E1926" s="43" t="s">
        <v>721</v>
      </c>
      <c r="F1926" s="36">
        <v>150</v>
      </c>
      <c r="G1926" s="44">
        <v>4871.794</v>
      </c>
      <c r="H1926" s="44">
        <f t="shared" si="130"/>
        <v>5699.99898</v>
      </c>
    </row>
    <row r="1927" customHeight="1" spans="2:9">
      <c r="B1927" s="42" t="s">
        <v>865</v>
      </c>
      <c r="C1927" s="42" t="s">
        <v>866</v>
      </c>
      <c r="D1927" s="43" t="s">
        <v>867</v>
      </c>
      <c r="E1927" s="43" t="s">
        <v>868</v>
      </c>
      <c r="F1927" s="36">
        <v>1800</v>
      </c>
      <c r="G1927" s="44">
        <v>24553.85</v>
      </c>
      <c r="H1927" s="44">
        <f t="shared" si="130"/>
        <v>28728.0045</v>
      </c>
      <c r="I1927" s="44">
        <f>H1927</f>
        <v>28728.0045</v>
      </c>
    </row>
    <row r="1928" customHeight="1" spans="2:9">
      <c r="B1928" s="42" t="s">
        <v>723</v>
      </c>
      <c r="C1928" s="42" t="s">
        <v>68</v>
      </c>
      <c r="D1928" s="43" t="s">
        <v>69</v>
      </c>
      <c r="E1928" s="43" t="s">
        <v>63</v>
      </c>
      <c r="F1928" s="36">
        <v>150</v>
      </c>
      <c r="G1928" s="44">
        <f t="shared" ref="G1928:G1930" si="134">H1928/1.17</f>
        <v>192.307692307692</v>
      </c>
      <c r="H1928" s="44">
        <v>225</v>
      </c>
      <c r="I1928" s="44">
        <f>H1928</f>
        <v>225</v>
      </c>
    </row>
    <row r="1929" customHeight="1" spans="2:9">
      <c r="B1929" s="42" t="s">
        <v>723</v>
      </c>
      <c r="C1929" s="42" t="s">
        <v>1535</v>
      </c>
      <c r="D1929" s="43" t="s">
        <v>2289</v>
      </c>
      <c r="E1929" s="43" t="s">
        <v>393</v>
      </c>
      <c r="F1929" s="36">
        <v>10</v>
      </c>
      <c r="G1929" s="44">
        <f t="shared" si="134"/>
        <v>87.1794871794872</v>
      </c>
      <c r="H1929" s="44">
        <v>102</v>
      </c>
      <c r="I1929" s="44">
        <f>SUM(H1929:H1930)</f>
        <v>248</v>
      </c>
    </row>
    <row r="1930" customHeight="1" spans="2:8">
      <c r="B1930" s="42" t="s">
        <v>723</v>
      </c>
      <c r="C1930" s="42" t="s">
        <v>984</v>
      </c>
      <c r="D1930" s="43" t="s">
        <v>1568</v>
      </c>
      <c r="E1930" s="43" t="s">
        <v>985</v>
      </c>
      <c r="F1930" s="36">
        <v>10</v>
      </c>
      <c r="G1930" s="44">
        <f t="shared" si="134"/>
        <v>124.786324786325</v>
      </c>
      <c r="H1930" s="44">
        <v>146</v>
      </c>
    </row>
    <row r="1931" customHeight="1" spans="2:9">
      <c r="B1931" s="42" t="s">
        <v>723</v>
      </c>
      <c r="C1931" s="42" t="s">
        <v>796</v>
      </c>
      <c r="D1931" s="43" t="s">
        <v>797</v>
      </c>
      <c r="E1931" s="43" t="s">
        <v>798</v>
      </c>
      <c r="F1931" s="36">
        <v>10</v>
      </c>
      <c r="G1931" s="44">
        <f t="shared" ref="G1931:G1963" si="135">H1931/1.17</f>
        <v>170.940170940171</v>
      </c>
      <c r="H1931" s="44">
        <v>200</v>
      </c>
      <c r="I1931" s="44">
        <f>SUM(H1931:H1932)</f>
        <v>302</v>
      </c>
    </row>
    <row r="1932" customHeight="1" spans="2:8">
      <c r="B1932" s="42" t="s">
        <v>723</v>
      </c>
      <c r="C1932" s="42" t="s">
        <v>1281</v>
      </c>
      <c r="D1932" s="43" t="s">
        <v>2290</v>
      </c>
      <c r="E1932" s="43" t="s">
        <v>2291</v>
      </c>
      <c r="F1932" s="36">
        <v>3</v>
      </c>
      <c r="G1932" s="44">
        <f t="shared" si="135"/>
        <v>87.1794871794872</v>
      </c>
      <c r="H1932" s="44">
        <v>102</v>
      </c>
    </row>
    <row r="1933" customHeight="1" spans="2:9">
      <c r="B1933" s="42" t="s">
        <v>723</v>
      </c>
      <c r="C1933" s="42" t="s">
        <v>674</v>
      </c>
      <c r="D1933" s="43" t="s">
        <v>1002</v>
      </c>
      <c r="E1933" s="43" t="s">
        <v>527</v>
      </c>
      <c r="F1933" s="36">
        <v>2</v>
      </c>
      <c r="G1933" s="44">
        <f t="shared" si="135"/>
        <v>43.5897435897436</v>
      </c>
      <c r="H1933" s="44">
        <v>51</v>
      </c>
      <c r="I1933" s="44">
        <f>SUM(H1933:H1936)</f>
        <v>172.2</v>
      </c>
    </row>
    <row r="1934" customHeight="1" spans="2:8">
      <c r="B1934" s="42" t="s">
        <v>723</v>
      </c>
      <c r="C1934" s="42" t="s">
        <v>2236</v>
      </c>
      <c r="D1934" s="43" t="s">
        <v>759</v>
      </c>
      <c r="E1934" s="43" t="s">
        <v>2237</v>
      </c>
      <c r="F1934" s="36">
        <v>10</v>
      </c>
      <c r="G1934" s="44">
        <f t="shared" si="135"/>
        <v>17.0940170940171</v>
      </c>
      <c r="H1934" s="44">
        <v>20</v>
      </c>
    </row>
    <row r="1935" customHeight="1" spans="2:8">
      <c r="B1935" s="42" t="s">
        <v>723</v>
      </c>
      <c r="C1935" s="42" t="s">
        <v>1083</v>
      </c>
      <c r="D1935" s="43" t="s">
        <v>1084</v>
      </c>
      <c r="E1935" s="43" t="s">
        <v>1085</v>
      </c>
      <c r="F1935" s="36">
        <v>10</v>
      </c>
      <c r="G1935" s="44">
        <f t="shared" si="135"/>
        <v>24.7863247863248</v>
      </c>
      <c r="H1935" s="44">
        <v>29</v>
      </c>
    </row>
    <row r="1936" customHeight="1" spans="2:8">
      <c r="B1936" s="42" t="s">
        <v>723</v>
      </c>
      <c r="C1936" s="42" t="s">
        <v>2292</v>
      </c>
      <c r="D1936" s="43" t="s">
        <v>2293</v>
      </c>
      <c r="E1936" s="43" t="s">
        <v>828</v>
      </c>
      <c r="F1936" s="36">
        <v>10</v>
      </c>
      <c r="G1936" s="44">
        <f t="shared" si="135"/>
        <v>61.7094017094017</v>
      </c>
      <c r="H1936" s="44">
        <v>72.2</v>
      </c>
    </row>
    <row r="1937" customHeight="1" spans="2:9">
      <c r="B1937" s="42" t="s">
        <v>723</v>
      </c>
      <c r="C1937" s="42" t="s">
        <v>2294</v>
      </c>
      <c r="D1937" s="43" t="s">
        <v>1921</v>
      </c>
      <c r="E1937" s="43" t="s">
        <v>1184</v>
      </c>
      <c r="F1937" s="36">
        <v>20</v>
      </c>
      <c r="G1937" s="44">
        <f t="shared" si="135"/>
        <v>205.128205128205</v>
      </c>
      <c r="H1937" s="44">
        <v>240</v>
      </c>
      <c r="I1937" s="44">
        <f>SUM(H1937:H1940)</f>
        <v>755.12</v>
      </c>
    </row>
    <row r="1938" customHeight="1" spans="2:8">
      <c r="B1938" s="42" t="s">
        <v>723</v>
      </c>
      <c r="C1938" s="42" t="s">
        <v>2295</v>
      </c>
      <c r="D1938" s="43" t="s">
        <v>2296</v>
      </c>
      <c r="E1938" s="43" t="s">
        <v>1470</v>
      </c>
      <c r="F1938" s="36">
        <v>7</v>
      </c>
      <c r="G1938" s="44">
        <f t="shared" si="135"/>
        <v>59.8290598290598</v>
      </c>
      <c r="H1938" s="44">
        <v>70</v>
      </c>
    </row>
    <row r="1939" customHeight="1" spans="2:8">
      <c r="B1939" s="42" t="s">
        <v>723</v>
      </c>
      <c r="C1939" s="42" t="s">
        <v>2297</v>
      </c>
      <c r="D1939" s="43" t="s">
        <v>2298</v>
      </c>
      <c r="E1939" s="43" t="s">
        <v>2299</v>
      </c>
      <c r="F1939" s="36">
        <v>20</v>
      </c>
      <c r="G1939" s="44">
        <f t="shared" si="135"/>
        <v>234.188034188034</v>
      </c>
      <c r="H1939" s="44">
        <v>274</v>
      </c>
    </row>
    <row r="1940" customHeight="1" spans="2:8">
      <c r="B1940" s="42" t="s">
        <v>723</v>
      </c>
      <c r="C1940" s="42" t="s">
        <v>2300</v>
      </c>
      <c r="D1940" s="43" t="s">
        <v>2301</v>
      </c>
      <c r="E1940" s="43" t="s">
        <v>2302</v>
      </c>
      <c r="F1940" s="36">
        <v>24</v>
      </c>
      <c r="G1940" s="44">
        <f t="shared" si="135"/>
        <v>146.25641025641</v>
      </c>
      <c r="H1940" s="44">
        <v>171.12</v>
      </c>
    </row>
    <row r="1941" customHeight="1" spans="2:9">
      <c r="B1941" s="42" t="s">
        <v>723</v>
      </c>
      <c r="C1941" s="42" t="s">
        <v>717</v>
      </c>
      <c r="D1941" s="43" t="s">
        <v>212</v>
      </c>
      <c r="E1941" s="43" t="s">
        <v>718</v>
      </c>
      <c r="F1941" s="36">
        <v>80</v>
      </c>
      <c r="G1941" s="44">
        <f t="shared" si="135"/>
        <v>533.333333333333</v>
      </c>
      <c r="H1941" s="44">
        <v>624</v>
      </c>
      <c r="I1941" s="44">
        <f>H1941</f>
        <v>624</v>
      </c>
    </row>
    <row r="1942" customHeight="1" spans="2:9">
      <c r="B1942" s="42" t="s">
        <v>723</v>
      </c>
      <c r="C1942" s="42" t="s">
        <v>2295</v>
      </c>
      <c r="D1942" s="43" t="s">
        <v>2296</v>
      </c>
      <c r="E1942" s="43" t="s">
        <v>1470</v>
      </c>
      <c r="F1942" s="36">
        <v>20</v>
      </c>
      <c r="G1942" s="44">
        <f t="shared" si="135"/>
        <v>170.940170940171</v>
      </c>
      <c r="H1942" s="44">
        <v>200</v>
      </c>
      <c r="I1942" s="44">
        <f>SUM(H1942:H1944)</f>
        <v>583.4</v>
      </c>
    </row>
    <row r="1943" customHeight="1" spans="2:8">
      <c r="B1943" s="42" t="s">
        <v>723</v>
      </c>
      <c r="C1943" s="42" t="s">
        <v>2294</v>
      </c>
      <c r="D1943" s="43" t="s">
        <v>1921</v>
      </c>
      <c r="E1943" s="43" t="s">
        <v>1184</v>
      </c>
      <c r="F1943" s="36">
        <v>20</v>
      </c>
      <c r="G1943" s="44">
        <f t="shared" si="135"/>
        <v>205.128205128205</v>
      </c>
      <c r="H1943" s="44">
        <v>240</v>
      </c>
    </row>
    <row r="1944" customHeight="1" spans="2:8">
      <c r="B1944" s="42" t="s">
        <v>723</v>
      </c>
      <c r="C1944" s="42" t="s">
        <v>771</v>
      </c>
      <c r="D1944" s="43" t="s">
        <v>144</v>
      </c>
      <c r="E1944" s="43" t="s">
        <v>772</v>
      </c>
      <c r="F1944" s="36">
        <v>30</v>
      </c>
      <c r="G1944" s="44">
        <f t="shared" si="135"/>
        <v>122.564102564103</v>
      </c>
      <c r="H1944" s="44">
        <v>143.4</v>
      </c>
    </row>
    <row r="1945" customHeight="1" spans="2:9">
      <c r="B1945" s="42" t="s">
        <v>723</v>
      </c>
      <c r="C1945" s="42" t="s">
        <v>765</v>
      </c>
      <c r="D1945" s="43" t="s">
        <v>766</v>
      </c>
      <c r="E1945" s="43" t="s">
        <v>767</v>
      </c>
      <c r="F1945" s="36">
        <v>30</v>
      </c>
      <c r="G1945" s="44">
        <f t="shared" si="135"/>
        <v>358.974358974359</v>
      </c>
      <c r="H1945" s="44">
        <v>420</v>
      </c>
      <c r="I1945" s="44">
        <f>SUM(H1945:H1948)</f>
        <v>944.6</v>
      </c>
    </row>
    <row r="1946" customHeight="1" spans="2:8">
      <c r="B1946" s="42" t="s">
        <v>723</v>
      </c>
      <c r="C1946" s="42" t="s">
        <v>2303</v>
      </c>
      <c r="D1946" s="43" t="s">
        <v>814</v>
      </c>
      <c r="E1946" s="43" t="s">
        <v>815</v>
      </c>
      <c r="F1946" s="36">
        <v>30</v>
      </c>
      <c r="G1946" s="44">
        <f t="shared" si="135"/>
        <v>167.179487179487</v>
      </c>
      <c r="H1946" s="44">
        <v>195.6</v>
      </c>
    </row>
    <row r="1947" customHeight="1" spans="2:8">
      <c r="B1947" s="42" t="s">
        <v>723</v>
      </c>
      <c r="C1947" s="42" t="s">
        <v>2304</v>
      </c>
      <c r="D1947" s="43" t="s">
        <v>766</v>
      </c>
      <c r="E1947" s="43" t="s">
        <v>2305</v>
      </c>
      <c r="F1947" s="36">
        <v>10</v>
      </c>
      <c r="G1947" s="44">
        <f t="shared" si="135"/>
        <v>55.5555555555556</v>
      </c>
      <c r="H1947" s="44">
        <v>65</v>
      </c>
    </row>
    <row r="1948" customHeight="1" spans="2:8">
      <c r="B1948" s="42" t="s">
        <v>723</v>
      </c>
      <c r="C1948" s="42" t="s">
        <v>2306</v>
      </c>
      <c r="D1948" s="43" t="s">
        <v>2307</v>
      </c>
      <c r="E1948" s="43" t="s">
        <v>2308</v>
      </c>
      <c r="F1948" s="36">
        <v>20</v>
      </c>
      <c r="G1948" s="44">
        <f t="shared" si="135"/>
        <v>225.641025641026</v>
      </c>
      <c r="H1948" s="44">
        <v>264</v>
      </c>
    </row>
    <row r="1949" customHeight="1" spans="2:9">
      <c r="B1949" s="42" t="s">
        <v>723</v>
      </c>
      <c r="C1949" s="42" t="s">
        <v>776</v>
      </c>
      <c r="D1949" s="43" t="s">
        <v>777</v>
      </c>
      <c r="E1949" s="43" t="s">
        <v>778</v>
      </c>
      <c r="F1949" s="36">
        <v>130</v>
      </c>
      <c r="G1949" s="44">
        <f t="shared" si="135"/>
        <v>3111.11111111111</v>
      </c>
      <c r="H1949" s="44">
        <v>3640</v>
      </c>
      <c r="I1949" s="44">
        <f>SUM(H1949:H1951)</f>
        <v>3962.5</v>
      </c>
    </row>
    <row r="1950" customHeight="1" spans="2:8">
      <c r="B1950" s="42" t="s">
        <v>723</v>
      </c>
      <c r="C1950" s="42" t="s">
        <v>1935</v>
      </c>
      <c r="D1950" s="43" t="s">
        <v>1936</v>
      </c>
      <c r="E1950" s="43" t="s">
        <v>1937</v>
      </c>
      <c r="F1950" s="36">
        <v>5</v>
      </c>
      <c r="G1950" s="44">
        <f t="shared" si="135"/>
        <v>123.076923076923</v>
      </c>
      <c r="H1950" s="44">
        <v>144</v>
      </c>
    </row>
    <row r="1951" customHeight="1" spans="2:8">
      <c r="B1951" s="42" t="s">
        <v>723</v>
      </c>
      <c r="C1951" s="42" t="s">
        <v>674</v>
      </c>
      <c r="D1951" s="43" t="s">
        <v>1002</v>
      </c>
      <c r="E1951" s="43" t="s">
        <v>527</v>
      </c>
      <c r="F1951" s="36">
        <v>7</v>
      </c>
      <c r="G1951" s="44">
        <f t="shared" si="135"/>
        <v>152.564102564103</v>
      </c>
      <c r="H1951" s="44">
        <v>178.5</v>
      </c>
    </row>
    <row r="1952" customHeight="1" spans="2:9">
      <c r="B1952" s="42" t="s">
        <v>723</v>
      </c>
      <c r="C1952" s="42" t="s">
        <v>2309</v>
      </c>
      <c r="D1952" s="43" t="s">
        <v>2310</v>
      </c>
      <c r="E1952" s="43" t="s">
        <v>734</v>
      </c>
      <c r="F1952" s="36">
        <v>8</v>
      </c>
      <c r="G1952" s="44">
        <f t="shared" si="135"/>
        <v>321.367521367521</v>
      </c>
      <c r="H1952" s="44">
        <v>376</v>
      </c>
      <c r="I1952" s="44">
        <f>SUM(H1952:H1955)</f>
        <v>1885.2</v>
      </c>
    </row>
    <row r="1953" customHeight="1" spans="2:8">
      <c r="B1953" s="42" t="s">
        <v>723</v>
      </c>
      <c r="C1953" s="42" t="s">
        <v>114</v>
      </c>
      <c r="D1953" s="43" t="s">
        <v>708</v>
      </c>
      <c r="E1953" s="43" t="s">
        <v>383</v>
      </c>
      <c r="F1953" s="36">
        <v>10</v>
      </c>
      <c r="G1953" s="44">
        <f t="shared" si="135"/>
        <v>47.6068376068376</v>
      </c>
      <c r="H1953" s="44">
        <v>55.7</v>
      </c>
    </row>
    <row r="1954" customHeight="1" spans="2:11">
      <c r="B1954" s="42" t="s">
        <v>723</v>
      </c>
      <c r="C1954" s="42" t="s">
        <v>2311</v>
      </c>
      <c r="D1954" s="43" t="s">
        <v>1040</v>
      </c>
      <c r="E1954" s="43" t="s">
        <v>2312</v>
      </c>
      <c r="F1954" s="36">
        <v>90</v>
      </c>
      <c r="G1954" s="44">
        <f t="shared" si="135"/>
        <v>1103.84615384615</v>
      </c>
      <c r="H1954" s="44">
        <v>1291.5</v>
      </c>
      <c r="K1954" s="36">
        <v>266513.62</v>
      </c>
    </row>
    <row r="1955" customHeight="1" spans="2:8">
      <c r="B1955" s="42" t="s">
        <v>723</v>
      </c>
      <c r="C1955" s="42" t="s">
        <v>2313</v>
      </c>
      <c r="D1955" s="43" t="s">
        <v>427</v>
      </c>
      <c r="E1955" s="43" t="s">
        <v>1937</v>
      </c>
      <c r="F1955" s="36">
        <v>30</v>
      </c>
      <c r="G1955" s="44">
        <f t="shared" si="135"/>
        <v>138.461538461538</v>
      </c>
      <c r="H1955" s="44">
        <v>162</v>
      </c>
    </row>
    <row r="1956" customHeight="1" spans="2:9">
      <c r="B1956" s="42" t="s">
        <v>723</v>
      </c>
      <c r="C1956" s="42" t="s">
        <v>832</v>
      </c>
      <c r="D1956" s="43" t="s">
        <v>801</v>
      </c>
      <c r="E1956" s="43" t="s">
        <v>833</v>
      </c>
      <c r="F1956" s="36">
        <v>10</v>
      </c>
      <c r="G1956" s="44">
        <f t="shared" si="135"/>
        <v>112.820512820513</v>
      </c>
      <c r="H1956" s="44">
        <v>132</v>
      </c>
      <c r="I1956" s="44">
        <f>SUM(H1956:H1959)</f>
        <v>757.6</v>
      </c>
    </row>
    <row r="1957" customHeight="1" spans="2:8">
      <c r="B1957" s="42" t="s">
        <v>723</v>
      </c>
      <c r="C1957" s="42" t="s">
        <v>2314</v>
      </c>
      <c r="D1957" s="43" t="s">
        <v>801</v>
      </c>
      <c r="E1957" s="43" t="s">
        <v>2315</v>
      </c>
      <c r="F1957" s="36">
        <v>20</v>
      </c>
      <c r="G1957" s="44">
        <f t="shared" si="135"/>
        <v>126.495726495727</v>
      </c>
      <c r="H1957" s="44">
        <v>148</v>
      </c>
    </row>
    <row r="1958" customHeight="1" spans="2:8">
      <c r="B1958" s="42" t="s">
        <v>723</v>
      </c>
      <c r="C1958" s="42" t="s">
        <v>750</v>
      </c>
      <c r="D1958" s="43" t="s">
        <v>751</v>
      </c>
      <c r="E1958" s="43" t="s">
        <v>2316</v>
      </c>
      <c r="F1958" s="36">
        <v>10</v>
      </c>
      <c r="G1958" s="44">
        <f t="shared" si="135"/>
        <v>305.982905982906</v>
      </c>
      <c r="H1958" s="44">
        <v>358</v>
      </c>
    </row>
    <row r="1959" customHeight="1" spans="2:8">
      <c r="B1959" s="42" t="s">
        <v>723</v>
      </c>
      <c r="C1959" s="42" t="s">
        <v>2317</v>
      </c>
      <c r="D1959" s="43" t="s">
        <v>884</v>
      </c>
      <c r="E1959" s="43" t="s">
        <v>821</v>
      </c>
      <c r="F1959" s="36">
        <v>10</v>
      </c>
      <c r="G1959" s="44">
        <f t="shared" si="135"/>
        <v>102.222222222222</v>
      </c>
      <c r="H1959" s="44">
        <v>119.6</v>
      </c>
    </row>
    <row r="1960" customHeight="1" spans="2:9">
      <c r="B1960" s="42" t="s">
        <v>723</v>
      </c>
      <c r="C1960" s="42" t="s">
        <v>2318</v>
      </c>
      <c r="D1960" s="43" t="s">
        <v>2246</v>
      </c>
      <c r="E1960" s="43" t="s">
        <v>1042</v>
      </c>
      <c r="F1960" s="36">
        <v>10</v>
      </c>
      <c r="G1960" s="44">
        <f t="shared" si="135"/>
        <v>58.1196581196581</v>
      </c>
      <c r="H1960" s="44">
        <v>68</v>
      </c>
      <c r="I1960" s="44">
        <f>SUM(H1960:H1963)</f>
        <v>2609.8</v>
      </c>
    </row>
    <row r="1961" customHeight="1" spans="2:8">
      <c r="B1961" s="42" t="s">
        <v>723</v>
      </c>
      <c r="C1961" s="42" t="s">
        <v>831</v>
      </c>
      <c r="D1961" s="43" t="s">
        <v>827</v>
      </c>
      <c r="E1961" s="43" t="s">
        <v>830</v>
      </c>
      <c r="F1961" s="36">
        <v>10</v>
      </c>
      <c r="G1961" s="44">
        <f t="shared" si="135"/>
        <v>45.1282051282051</v>
      </c>
      <c r="H1961" s="44">
        <v>52.8</v>
      </c>
    </row>
    <row r="1962" customHeight="1" spans="2:8">
      <c r="B1962" s="42" t="s">
        <v>723</v>
      </c>
      <c r="C1962" s="42" t="s">
        <v>2319</v>
      </c>
      <c r="D1962" s="43" t="s">
        <v>1723</v>
      </c>
      <c r="E1962" s="43" t="s">
        <v>1816</v>
      </c>
      <c r="F1962" s="36">
        <v>10</v>
      </c>
      <c r="G1962" s="44">
        <f t="shared" si="135"/>
        <v>178.632478632479</v>
      </c>
      <c r="H1962" s="44">
        <v>209</v>
      </c>
    </row>
    <row r="1963" customHeight="1" spans="2:8">
      <c r="B1963" s="42" t="s">
        <v>723</v>
      </c>
      <c r="C1963" s="42" t="s">
        <v>2320</v>
      </c>
      <c r="D1963" s="43" t="s">
        <v>2321</v>
      </c>
      <c r="E1963" s="43" t="s">
        <v>784</v>
      </c>
      <c r="F1963" s="36">
        <v>40</v>
      </c>
      <c r="G1963" s="44">
        <f t="shared" si="135"/>
        <v>1948.71794871795</v>
      </c>
      <c r="H1963" s="44">
        <v>2280</v>
      </c>
    </row>
    <row r="1964" customHeight="1" spans="2:9">
      <c r="B1964" s="42" t="s">
        <v>723</v>
      </c>
      <c r="C1964" s="42" t="s">
        <v>2162</v>
      </c>
      <c r="D1964" s="43" t="s">
        <v>302</v>
      </c>
      <c r="E1964" s="43" t="s">
        <v>2163</v>
      </c>
      <c r="F1964" s="36">
        <v>20</v>
      </c>
      <c r="G1964" s="44">
        <f t="shared" ref="G1964:G1999" si="136">H1964/1.17</f>
        <v>487.179487179487</v>
      </c>
      <c r="H1964" s="44">
        <v>570</v>
      </c>
      <c r="I1964" s="44">
        <f>SUM(H1964:H1967)</f>
        <v>1002.8</v>
      </c>
    </row>
    <row r="1965" customHeight="1" spans="2:8">
      <c r="B1965" s="42" t="s">
        <v>723</v>
      </c>
      <c r="C1965" s="42" t="s">
        <v>824</v>
      </c>
      <c r="D1965" s="43" t="s">
        <v>740</v>
      </c>
      <c r="E1965" s="43" t="s">
        <v>413</v>
      </c>
      <c r="F1965" s="36">
        <v>30</v>
      </c>
      <c r="G1965" s="44">
        <f t="shared" si="136"/>
        <v>77.948717948718</v>
      </c>
      <c r="H1965" s="44">
        <v>91.2</v>
      </c>
    </row>
    <row r="1966" customHeight="1" spans="2:8">
      <c r="B1966" s="42" t="s">
        <v>723</v>
      </c>
      <c r="C1966" s="42" t="s">
        <v>2322</v>
      </c>
      <c r="D1966" s="43" t="s">
        <v>2323</v>
      </c>
      <c r="E1966" s="43" t="s">
        <v>790</v>
      </c>
      <c r="F1966" s="36">
        <v>20</v>
      </c>
      <c r="G1966" s="44">
        <f t="shared" si="136"/>
        <v>210.25641025641</v>
      </c>
      <c r="H1966" s="44">
        <v>246</v>
      </c>
    </row>
    <row r="1967" customHeight="1" spans="2:8">
      <c r="B1967" s="42" t="s">
        <v>723</v>
      </c>
      <c r="C1967" s="42" t="s">
        <v>771</v>
      </c>
      <c r="D1967" s="43" t="s">
        <v>144</v>
      </c>
      <c r="E1967" s="43" t="s">
        <v>772</v>
      </c>
      <c r="F1967" s="36">
        <v>20</v>
      </c>
      <c r="G1967" s="44">
        <f t="shared" si="136"/>
        <v>81.7094017094017</v>
      </c>
      <c r="H1967" s="44">
        <v>95.6</v>
      </c>
    </row>
    <row r="1968" customHeight="1" spans="2:9">
      <c r="B1968" s="42" t="s">
        <v>723</v>
      </c>
      <c r="C1968" s="42" t="s">
        <v>2309</v>
      </c>
      <c r="D1968" s="43" t="s">
        <v>2310</v>
      </c>
      <c r="E1968" s="43" t="s">
        <v>734</v>
      </c>
      <c r="F1968" s="36">
        <v>20</v>
      </c>
      <c r="G1968" s="44">
        <f t="shared" si="136"/>
        <v>803.418803418803</v>
      </c>
      <c r="H1968" s="44">
        <v>940</v>
      </c>
      <c r="I1968" s="44">
        <f>SUM(H1968:H1971)</f>
        <v>2351</v>
      </c>
    </row>
    <row r="1969" customHeight="1" spans="2:8">
      <c r="B1969" s="42" t="s">
        <v>723</v>
      </c>
      <c r="C1969" s="42" t="s">
        <v>750</v>
      </c>
      <c r="D1969" s="43" t="s">
        <v>751</v>
      </c>
      <c r="E1969" s="43" t="s">
        <v>752</v>
      </c>
      <c r="F1969" s="36">
        <v>10</v>
      </c>
      <c r="G1969" s="44">
        <f t="shared" si="136"/>
        <v>305.982905982906</v>
      </c>
      <c r="H1969" s="44">
        <v>358</v>
      </c>
    </row>
    <row r="1970" customHeight="1" spans="2:8">
      <c r="B1970" s="42" t="s">
        <v>723</v>
      </c>
      <c r="C1970" s="42" t="s">
        <v>2239</v>
      </c>
      <c r="D1970" s="43" t="s">
        <v>1768</v>
      </c>
      <c r="E1970" s="43" t="s">
        <v>1973</v>
      </c>
      <c r="F1970" s="36">
        <v>50</v>
      </c>
      <c r="G1970" s="44">
        <f t="shared" si="136"/>
        <v>572.649572649573</v>
      </c>
      <c r="H1970" s="44">
        <v>670</v>
      </c>
    </row>
    <row r="1971" customHeight="1" spans="2:8">
      <c r="B1971" s="42" t="s">
        <v>723</v>
      </c>
      <c r="C1971" s="42" t="s">
        <v>2324</v>
      </c>
      <c r="D1971" s="43" t="s">
        <v>1846</v>
      </c>
      <c r="E1971" s="43" t="s">
        <v>2325</v>
      </c>
      <c r="F1971" s="36">
        <v>10</v>
      </c>
      <c r="G1971" s="44">
        <f t="shared" si="136"/>
        <v>327.350427350427</v>
      </c>
      <c r="H1971" s="44">
        <v>383</v>
      </c>
    </row>
    <row r="1972" customHeight="1" spans="2:9">
      <c r="B1972" s="42" t="s">
        <v>723</v>
      </c>
      <c r="C1972" s="42" t="s">
        <v>861</v>
      </c>
      <c r="D1972" s="43" t="s">
        <v>814</v>
      </c>
      <c r="E1972" s="43" t="s">
        <v>862</v>
      </c>
      <c r="F1972" s="36">
        <v>40</v>
      </c>
      <c r="G1972" s="44">
        <f t="shared" si="136"/>
        <v>666.666666666667</v>
      </c>
      <c r="H1972" s="44">
        <v>780</v>
      </c>
      <c r="I1972" s="44">
        <f>SUM(H1972:H1975)</f>
        <v>2763.8</v>
      </c>
    </row>
    <row r="1973" customHeight="1" spans="2:8">
      <c r="B1973" s="42" t="s">
        <v>723</v>
      </c>
      <c r="C1973" s="42" t="s">
        <v>2326</v>
      </c>
      <c r="D1973" s="43" t="s">
        <v>354</v>
      </c>
      <c r="E1973" s="43" t="s">
        <v>403</v>
      </c>
      <c r="F1973" s="36">
        <v>10</v>
      </c>
      <c r="G1973" s="44">
        <f t="shared" si="136"/>
        <v>79.4871794871795</v>
      </c>
      <c r="H1973" s="44">
        <v>93</v>
      </c>
    </row>
    <row r="1974" customHeight="1" spans="2:8">
      <c r="B1974" s="42" t="s">
        <v>723</v>
      </c>
      <c r="C1974" s="42" t="s">
        <v>730</v>
      </c>
      <c r="D1974" s="43" t="s">
        <v>731</v>
      </c>
      <c r="E1974" s="43" t="s">
        <v>726</v>
      </c>
      <c r="F1974" s="36">
        <v>50</v>
      </c>
      <c r="G1974" s="44">
        <f t="shared" si="136"/>
        <v>1564.10256410256</v>
      </c>
      <c r="H1974" s="44">
        <v>1830</v>
      </c>
    </row>
    <row r="1975" customHeight="1" spans="2:8">
      <c r="B1975" s="42" t="s">
        <v>723</v>
      </c>
      <c r="C1975" s="42" t="s">
        <v>824</v>
      </c>
      <c r="D1975" s="43" t="s">
        <v>740</v>
      </c>
      <c r="E1975" s="43" t="s">
        <v>413</v>
      </c>
      <c r="F1975" s="36">
        <v>20</v>
      </c>
      <c r="G1975" s="44">
        <f t="shared" si="136"/>
        <v>51.965811965812</v>
      </c>
      <c r="H1975" s="44">
        <v>60.8</v>
      </c>
    </row>
    <row r="1976" customHeight="1" spans="2:9">
      <c r="B1976" s="42" t="s">
        <v>723</v>
      </c>
      <c r="C1976" s="42" t="s">
        <v>742</v>
      </c>
      <c r="D1976" s="43" t="s">
        <v>743</v>
      </c>
      <c r="E1976" s="43" t="s">
        <v>744</v>
      </c>
      <c r="F1976" s="36">
        <v>20</v>
      </c>
      <c r="G1976" s="44">
        <f t="shared" si="136"/>
        <v>47.5213675213675</v>
      </c>
      <c r="H1976" s="44">
        <v>55.6</v>
      </c>
      <c r="I1976" s="44">
        <f>SUM(H1976:H1979)</f>
        <v>2074.4</v>
      </c>
    </row>
    <row r="1977" customHeight="1" spans="2:8">
      <c r="B1977" s="42" t="s">
        <v>723</v>
      </c>
      <c r="C1977" s="42" t="s">
        <v>808</v>
      </c>
      <c r="D1977" s="43" t="s">
        <v>809</v>
      </c>
      <c r="E1977" s="43" t="s">
        <v>2327</v>
      </c>
      <c r="F1977" s="36">
        <v>10</v>
      </c>
      <c r="G1977" s="44">
        <f t="shared" si="136"/>
        <v>120.34188034188</v>
      </c>
      <c r="H1977" s="44">
        <v>140.8</v>
      </c>
    </row>
    <row r="1978" customHeight="1" spans="2:8">
      <c r="B1978" s="42" t="s">
        <v>723</v>
      </c>
      <c r="C1978" s="42" t="s">
        <v>748</v>
      </c>
      <c r="D1978" s="43" t="s">
        <v>923</v>
      </c>
      <c r="E1978" s="43" t="s">
        <v>403</v>
      </c>
      <c r="F1978" s="36">
        <v>30</v>
      </c>
      <c r="G1978" s="44">
        <f t="shared" si="136"/>
        <v>374.358974358974</v>
      </c>
      <c r="H1978" s="44">
        <v>438</v>
      </c>
    </row>
    <row r="1979" customHeight="1" spans="2:8">
      <c r="B1979" s="42" t="s">
        <v>723</v>
      </c>
      <c r="C1979" s="42" t="s">
        <v>2328</v>
      </c>
      <c r="D1979" s="43" t="s">
        <v>2104</v>
      </c>
      <c r="E1979" s="43" t="s">
        <v>2329</v>
      </c>
      <c r="F1979" s="36">
        <v>20</v>
      </c>
      <c r="G1979" s="44">
        <f t="shared" si="136"/>
        <v>1230.76923076923</v>
      </c>
      <c r="H1979" s="44">
        <v>1440</v>
      </c>
    </row>
    <row r="1980" customHeight="1" spans="2:9">
      <c r="B1980" s="42" t="s">
        <v>723</v>
      </c>
      <c r="C1980" s="42" t="s">
        <v>1449</v>
      </c>
      <c r="D1980" s="43" t="s">
        <v>1450</v>
      </c>
      <c r="E1980" s="43" t="s">
        <v>1451</v>
      </c>
      <c r="F1980" s="36">
        <v>20</v>
      </c>
      <c r="G1980" s="44">
        <f t="shared" si="136"/>
        <v>1160.68376068376</v>
      </c>
      <c r="H1980" s="44">
        <v>1358</v>
      </c>
      <c r="I1980" s="44">
        <f>SUM(H1980:H1983)</f>
        <v>4706.2</v>
      </c>
    </row>
    <row r="1981" customHeight="1" spans="2:8">
      <c r="B1981" s="42" t="s">
        <v>723</v>
      </c>
      <c r="C1981" s="42" t="s">
        <v>849</v>
      </c>
      <c r="D1981" s="43" t="s">
        <v>850</v>
      </c>
      <c r="E1981" s="43" t="s">
        <v>734</v>
      </c>
      <c r="F1981" s="36">
        <v>10</v>
      </c>
      <c r="G1981" s="44">
        <f t="shared" si="136"/>
        <v>668.888888888889</v>
      </c>
      <c r="H1981" s="44">
        <v>782.6</v>
      </c>
    </row>
    <row r="1982" customHeight="1" spans="2:8">
      <c r="B1982" s="42" t="s">
        <v>723</v>
      </c>
      <c r="C1982" s="42" t="s">
        <v>735</v>
      </c>
      <c r="D1982" s="43" t="s">
        <v>736</v>
      </c>
      <c r="E1982" s="43" t="s">
        <v>534</v>
      </c>
      <c r="F1982" s="36">
        <v>20</v>
      </c>
      <c r="G1982" s="44">
        <f t="shared" si="136"/>
        <v>628.717948717949</v>
      </c>
      <c r="H1982" s="44">
        <v>735.6</v>
      </c>
    </row>
    <row r="1983" customHeight="1" spans="2:8">
      <c r="B1983" s="42" t="s">
        <v>723</v>
      </c>
      <c r="C1983" s="42" t="s">
        <v>730</v>
      </c>
      <c r="D1983" s="43" t="s">
        <v>731</v>
      </c>
      <c r="E1983" s="43" t="s">
        <v>726</v>
      </c>
      <c r="F1983" s="36">
        <v>50</v>
      </c>
      <c r="G1983" s="44">
        <f t="shared" si="136"/>
        <v>1564.10256410256</v>
      </c>
      <c r="H1983" s="44">
        <v>1830</v>
      </c>
    </row>
    <row r="1984" customHeight="1" spans="2:9">
      <c r="B1984" s="42" t="s">
        <v>723</v>
      </c>
      <c r="C1984" s="42" t="s">
        <v>465</v>
      </c>
      <c r="D1984" s="43" t="s">
        <v>794</v>
      </c>
      <c r="E1984" s="43" t="s">
        <v>534</v>
      </c>
      <c r="F1984" s="36">
        <v>40</v>
      </c>
      <c r="G1984" s="44">
        <f t="shared" si="136"/>
        <v>2611.96581196581</v>
      </c>
      <c r="H1984" s="44">
        <v>3056</v>
      </c>
      <c r="I1984" s="44">
        <f>SUM(H1984:H1986)</f>
        <v>3606</v>
      </c>
    </row>
    <row r="1985" customHeight="1" spans="2:8">
      <c r="B1985" s="42" t="s">
        <v>723</v>
      </c>
      <c r="C1985" s="42" t="s">
        <v>785</v>
      </c>
      <c r="D1985" s="43" t="s">
        <v>2330</v>
      </c>
      <c r="E1985" s="43" t="s">
        <v>787</v>
      </c>
      <c r="F1985" s="36">
        <v>60</v>
      </c>
      <c r="G1985" s="44">
        <f t="shared" si="136"/>
        <v>153.846153846154</v>
      </c>
      <c r="H1985" s="44">
        <v>180</v>
      </c>
    </row>
    <row r="1986" customHeight="1" spans="2:8">
      <c r="B1986" s="42" t="s">
        <v>723</v>
      </c>
      <c r="C1986" s="42" t="s">
        <v>727</v>
      </c>
      <c r="D1986" s="43" t="s">
        <v>728</v>
      </c>
      <c r="E1986" s="43" t="s">
        <v>729</v>
      </c>
      <c r="F1986" s="36">
        <v>10</v>
      </c>
      <c r="G1986" s="44">
        <f t="shared" si="136"/>
        <v>316.239316239316</v>
      </c>
      <c r="H1986" s="44">
        <v>370</v>
      </c>
    </row>
    <row r="1987" customHeight="1" spans="2:9">
      <c r="B1987" s="42" t="s">
        <v>723</v>
      </c>
      <c r="C1987" s="42" t="s">
        <v>806</v>
      </c>
      <c r="D1987" s="43" t="s">
        <v>783</v>
      </c>
      <c r="E1987" s="43" t="s">
        <v>784</v>
      </c>
      <c r="F1987" s="36">
        <v>50</v>
      </c>
      <c r="G1987" s="44">
        <f t="shared" si="136"/>
        <v>2798.2905982906</v>
      </c>
      <c r="H1987" s="44">
        <v>3274</v>
      </c>
      <c r="I1987" s="44">
        <f>SUM(H1987:H1990)</f>
        <v>7042</v>
      </c>
    </row>
    <row r="1988" customHeight="1" spans="2:8">
      <c r="B1988" s="42" t="s">
        <v>723</v>
      </c>
      <c r="C1988" s="42" t="s">
        <v>782</v>
      </c>
      <c r="D1988" s="43" t="s">
        <v>783</v>
      </c>
      <c r="E1988" s="43" t="s">
        <v>784</v>
      </c>
      <c r="F1988" s="36">
        <v>50</v>
      </c>
      <c r="G1988" s="44">
        <f t="shared" si="136"/>
        <v>2649.57264957265</v>
      </c>
      <c r="H1988" s="44">
        <v>3100</v>
      </c>
    </row>
    <row r="1989" customHeight="1" spans="2:8">
      <c r="B1989" s="42" t="s">
        <v>723</v>
      </c>
      <c r="C1989" s="42" t="s">
        <v>2331</v>
      </c>
      <c r="D1989" s="43" t="s">
        <v>2289</v>
      </c>
      <c r="E1989" s="43" t="s">
        <v>848</v>
      </c>
      <c r="F1989" s="36">
        <v>10</v>
      </c>
      <c r="G1989" s="44">
        <f t="shared" si="136"/>
        <v>143.589743589744</v>
      </c>
      <c r="H1989" s="44">
        <v>168</v>
      </c>
    </row>
    <row r="1990" customHeight="1" spans="2:8">
      <c r="B1990" s="42" t="s">
        <v>723</v>
      </c>
      <c r="C1990" s="42" t="s">
        <v>768</v>
      </c>
      <c r="D1990" s="43" t="s">
        <v>2191</v>
      </c>
      <c r="E1990" s="43" t="s">
        <v>770</v>
      </c>
      <c r="F1990" s="36">
        <v>20</v>
      </c>
      <c r="G1990" s="44">
        <f t="shared" si="136"/>
        <v>427.350427350427</v>
      </c>
      <c r="H1990" s="44">
        <v>500</v>
      </c>
    </row>
    <row r="1991" customHeight="1" spans="2:9">
      <c r="B1991" s="42" t="s">
        <v>723</v>
      </c>
      <c r="C1991" s="42" t="s">
        <v>465</v>
      </c>
      <c r="D1991" s="43" t="s">
        <v>794</v>
      </c>
      <c r="E1991" s="43" t="s">
        <v>534</v>
      </c>
      <c r="F1991" s="36">
        <v>50</v>
      </c>
      <c r="G1991" s="44">
        <f t="shared" si="136"/>
        <v>3264.95726495727</v>
      </c>
      <c r="H1991" s="44">
        <v>3820</v>
      </c>
      <c r="I1991" s="44">
        <f>SUM(H1991:H1994)</f>
        <v>4481.2</v>
      </c>
    </row>
    <row r="1992" customHeight="1" spans="2:8">
      <c r="B1992" s="42" t="s">
        <v>723</v>
      </c>
      <c r="C1992" s="42" t="s">
        <v>465</v>
      </c>
      <c r="D1992" s="43" t="s">
        <v>764</v>
      </c>
      <c r="E1992" s="43" t="s">
        <v>534</v>
      </c>
      <c r="F1992" s="36">
        <v>10</v>
      </c>
      <c r="G1992" s="44">
        <f t="shared" si="136"/>
        <v>454.700854700855</v>
      </c>
      <c r="H1992" s="44">
        <v>532</v>
      </c>
    </row>
    <row r="1993" customHeight="1" spans="2:8">
      <c r="B1993" s="42" t="s">
        <v>723</v>
      </c>
      <c r="C1993" s="42" t="s">
        <v>1899</v>
      </c>
      <c r="D1993" s="43" t="s">
        <v>1862</v>
      </c>
      <c r="E1993" s="43" t="s">
        <v>1470</v>
      </c>
      <c r="F1993" s="36">
        <v>5</v>
      </c>
      <c r="G1993" s="44">
        <f t="shared" si="136"/>
        <v>62.8205128205128</v>
      </c>
      <c r="H1993" s="44">
        <v>73.5</v>
      </c>
    </row>
    <row r="1994" customHeight="1" spans="2:8">
      <c r="B1994" s="42" t="s">
        <v>723</v>
      </c>
      <c r="C1994" s="42" t="s">
        <v>114</v>
      </c>
      <c r="D1994" s="43" t="s">
        <v>708</v>
      </c>
      <c r="E1994" s="43" t="s">
        <v>383</v>
      </c>
      <c r="F1994" s="36">
        <v>10</v>
      </c>
      <c r="G1994" s="44">
        <f t="shared" si="136"/>
        <v>47.6068376068376</v>
      </c>
      <c r="H1994" s="44">
        <v>55.7</v>
      </c>
    </row>
    <row r="1995" customHeight="1" spans="2:9">
      <c r="B1995" s="42" t="s">
        <v>723</v>
      </c>
      <c r="C1995" s="42" t="s">
        <v>717</v>
      </c>
      <c r="D1995" s="43" t="s">
        <v>212</v>
      </c>
      <c r="E1995" s="43" t="s">
        <v>718</v>
      </c>
      <c r="F1995" s="36">
        <v>480</v>
      </c>
      <c r="G1995" s="44">
        <f t="shared" si="136"/>
        <v>3200</v>
      </c>
      <c r="H1995" s="44">
        <v>3744</v>
      </c>
      <c r="I1995" s="44">
        <f>H1995</f>
        <v>3744</v>
      </c>
    </row>
    <row r="1996" customHeight="1" spans="2:9">
      <c r="B1996" s="42" t="s">
        <v>723</v>
      </c>
      <c r="C1996" s="42" t="s">
        <v>1535</v>
      </c>
      <c r="D1996" s="43" t="s">
        <v>2289</v>
      </c>
      <c r="E1996" s="43" t="s">
        <v>393</v>
      </c>
      <c r="F1996" s="36">
        <v>10</v>
      </c>
      <c r="G1996" s="44">
        <f t="shared" si="136"/>
        <v>87.1794871794872</v>
      </c>
      <c r="H1996" s="44">
        <v>102</v>
      </c>
      <c r="I1996" s="44">
        <f>SUM(H1996:H1999)</f>
        <v>1505.8</v>
      </c>
    </row>
    <row r="1997" customHeight="1" spans="2:8">
      <c r="B1997" s="42" t="s">
        <v>723</v>
      </c>
      <c r="C1997" s="42" t="s">
        <v>818</v>
      </c>
      <c r="D1997" s="43" t="s">
        <v>819</v>
      </c>
      <c r="E1997" s="43" t="s">
        <v>370</v>
      </c>
      <c r="F1997" s="36">
        <v>10</v>
      </c>
      <c r="G1997" s="44">
        <f t="shared" si="136"/>
        <v>159.82905982906</v>
      </c>
      <c r="H1997" s="44">
        <v>187</v>
      </c>
    </row>
    <row r="1998" customHeight="1" spans="2:8">
      <c r="B1998" s="42" t="s">
        <v>723</v>
      </c>
      <c r="C1998" s="42" t="s">
        <v>836</v>
      </c>
      <c r="D1998" s="43" t="s">
        <v>716</v>
      </c>
      <c r="E1998" s="43" t="s">
        <v>837</v>
      </c>
      <c r="F1998" s="36">
        <v>18</v>
      </c>
      <c r="G1998" s="44">
        <f t="shared" si="136"/>
        <v>316.923076923077</v>
      </c>
      <c r="H1998" s="44">
        <v>370.8</v>
      </c>
    </row>
    <row r="1999" customHeight="1" spans="2:8">
      <c r="B1999" s="42" t="s">
        <v>723</v>
      </c>
      <c r="C1999" s="42" t="s">
        <v>724</v>
      </c>
      <c r="D1999" s="43" t="s">
        <v>725</v>
      </c>
      <c r="E1999" s="43" t="s">
        <v>726</v>
      </c>
      <c r="F1999" s="36">
        <v>20</v>
      </c>
      <c r="G1999" s="44">
        <f t="shared" si="136"/>
        <v>723.076923076923</v>
      </c>
      <c r="H1999" s="44">
        <v>846</v>
      </c>
    </row>
    <row r="2000" customHeight="1" spans="2:10">
      <c r="B2000" s="42" t="s">
        <v>872</v>
      </c>
      <c r="C2000" s="42" t="s">
        <v>873</v>
      </c>
      <c r="D2000" s="43" t="s">
        <v>166</v>
      </c>
      <c r="E2000" s="43" t="s">
        <v>874</v>
      </c>
      <c r="F2000" s="36">
        <v>400</v>
      </c>
      <c r="G2000" s="44">
        <v>24417.09</v>
      </c>
      <c r="H2000" s="44">
        <f t="shared" ref="H1996:H2027" si="137">G2000*1.17</f>
        <v>28567.9953</v>
      </c>
      <c r="I2000" s="44">
        <f>H2000</f>
        <v>28567.9953</v>
      </c>
      <c r="J2000" s="44">
        <f>SUM(I2000:I2102)</f>
        <v>1391465.27311857</v>
      </c>
    </row>
    <row r="2001" customHeight="1" spans="2:9">
      <c r="B2001" s="42" t="s">
        <v>872</v>
      </c>
      <c r="C2001" s="42" t="s">
        <v>873</v>
      </c>
      <c r="D2001" s="43" t="s">
        <v>166</v>
      </c>
      <c r="E2001" s="43" t="s">
        <v>874</v>
      </c>
      <c r="F2001" s="36">
        <v>800</v>
      </c>
      <c r="G2001" s="44">
        <v>48834.19</v>
      </c>
      <c r="H2001" s="44">
        <f t="shared" si="137"/>
        <v>57136.0023</v>
      </c>
      <c r="I2001" s="44">
        <f>SUM(H2001:H2003)</f>
        <v>81604.9962</v>
      </c>
    </row>
    <row r="2002" customHeight="1" spans="2:8">
      <c r="B2002" s="42" t="s">
        <v>872</v>
      </c>
      <c r="C2002" s="42" t="s">
        <v>878</v>
      </c>
      <c r="D2002" s="43" t="s">
        <v>879</v>
      </c>
      <c r="E2002" s="43" t="s">
        <v>772</v>
      </c>
      <c r="F2002" s="36">
        <v>400</v>
      </c>
      <c r="G2002" s="44">
        <v>15589.74</v>
      </c>
      <c r="H2002" s="44">
        <f t="shared" si="137"/>
        <v>18239.9958</v>
      </c>
    </row>
    <row r="2003" customHeight="1" spans="2:8">
      <c r="B2003" s="42" t="s">
        <v>872</v>
      </c>
      <c r="C2003" s="42" t="s">
        <v>886</v>
      </c>
      <c r="D2003" s="43" t="s">
        <v>887</v>
      </c>
      <c r="E2003" s="43" t="s">
        <v>888</v>
      </c>
      <c r="F2003" s="36">
        <v>100</v>
      </c>
      <c r="G2003" s="44">
        <v>5323.93</v>
      </c>
      <c r="H2003" s="44">
        <f t="shared" si="137"/>
        <v>6228.9981</v>
      </c>
    </row>
    <row r="2004" customHeight="1" spans="2:9">
      <c r="B2004" s="42" t="s">
        <v>872</v>
      </c>
      <c r="C2004" s="42" t="s">
        <v>880</v>
      </c>
      <c r="D2004" s="43" t="s">
        <v>881</v>
      </c>
      <c r="E2004" s="43" t="s">
        <v>882</v>
      </c>
      <c r="F2004" s="36">
        <v>1200</v>
      </c>
      <c r="G2004" s="44">
        <v>65435.9</v>
      </c>
      <c r="H2004" s="44">
        <f t="shared" si="137"/>
        <v>76560.003</v>
      </c>
      <c r="I2004" s="44">
        <f>SUM(H2004:H2006)</f>
        <v>84835.4013</v>
      </c>
    </row>
    <row r="2005" customHeight="1" spans="2:8">
      <c r="B2005" s="42" t="s">
        <v>872</v>
      </c>
      <c r="C2005" s="42" t="s">
        <v>901</v>
      </c>
      <c r="D2005" s="43" t="s">
        <v>461</v>
      </c>
      <c r="E2005" s="43" t="s">
        <v>902</v>
      </c>
      <c r="F2005" s="36">
        <v>320</v>
      </c>
      <c r="G2005" s="44">
        <v>4244.785</v>
      </c>
      <c r="H2005" s="44">
        <f t="shared" si="137"/>
        <v>4966.39845</v>
      </c>
    </row>
    <row r="2006" customHeight="1" spans="2:8">
      <c r="B2006" s="42" t="s">
        <v>872</v>
      </c>
      <c r="C2006" s="42" t="s">
        <v>922</v>
      </c>
      <c r="D2006" s="43" t="s">
        <v>923</v>
      </c>
      <c r="E2006" s="43" t="s">
        <v>924</v>
      </c>
      <c r="F2006" s="36">
        <v>100</v>
      </c>
      <c r="G2006" s="44">
        <v>2828.205</v>
      </c>
      <c r="H2006" s="44">
        <f t="shared" si="137"/>
        <v>3308.99985</v>
      </c>
    </row>
    <row r="2007" customHeight="1" spans="2:9">
      <c r="B2007" s="42" t="s">
        <v>872</v>
      </c>
      <c r="C2007" s="42" t="s">
        <v>926</v>
      </c>
      <c r="D2007" s="43" t="s">
        <v>927</v>
      </c>
      <c r="E2007" s="43" t="s">
        <v>31</v>
      </c>
      <c r="F2007" s="36">
        <v>340</v>
      </c>
      <c r="G2007" s="44">
        <v>38977.95</v>
      </c>
      <c r="H2007" s="44">
        <f t="shared" si="137"/>
        <v>45604.2015</v>
      </c>
      <c r="I2007" s="44">
        <f>SUM(H2007:H2009)</f>
        <v>85525.3971</v>
      </c>
    </row>
    <row r="2008" customHeight="1" spans="2:8">
      <c r="B2008" s="42" t="s">
        <v>872</v>
      </c>
      <c r="C2008" s="42" t="s">
        <v>904</v>
      </c>
      <c r="D2008" s="43" t="s">
        <v>905</v>
      </c>
      <c r="E2008" s="43" t="s">
        <v>906</v>
      </c>
      <c r="F2008" s="36">
        <v>260</v>
      </c>
      <c r="G2008" s="44">
        <v>22822.22</v>
      </c>
      <c r="H2008" s="44">
        <f t="shared" si="137"/>
        <v>26701.9974</v>
      </c>
    </row>
    <row r="2009" customHeight="1" spans="2:8">
      <c r="B2009" s="42" t="s">
        <v>872</v>
      </c>
      <c r="C2009" s="42" t="s">
        <v>898</v>
      </c>
      <c r="D2009" s="43" t="s">
        <v>899</v>
      </c>
      <c r="E2009" s="43" t="s">
        <v>900</v>
      </c>
      <c r="F2009" s="36">
        <v>180</v>
      </c>
      <c r="G2009" s="44">
        <v>11298.46</v>
      </c>
      <c r="H2009" s="44">
        <f t="shared" si="137"/>
        <v>13219.1982</v>
      </c>
    </row>
    <row r="2010" customHeight="1" spans="2:9">
      <c r="B2010" s="42" t="s">
        <v>872</v>
      </c>
      <c r="C2010" s="42" t="s">
        <v>901</v>
      </c>
      <c r="D2010" s="43" t="s">
        <v>461</v>
      </c>
      <c r="E2010" s="43" t="s">
        <v>902</v>
      </c>
      <c r="F2010" s="36">
        <v>160</v>
      </c>
      <c r="G2010" s="44">
        <v>2122.39</v>
      </c>
      <c r="H2010" s="44">
        <f t="shared" si="137"/>
        <v>2483.1963</v>
      </c>
      <c r="I2010" s="44">
        <f>SUM(H2010:H2011)</f>
        <v>8645.2002</v>
      </c>
    </row>
    <row r="2011" customHeight="1" spans="2:8">
      <c r="B2011" s="42" t="s">
        <v>872</v>
      </c>
      <c r="C2011" s="42" t="s">
        <v>904</v>
      </c>
      <c r="D2011" s="43" t="s">
        <v>905</v>
      </c>
      <c r="E2011" s="43" t="s">
        <v>906</v>
      </c>
      <c r="F2011" s="36">
        <v>60</v>
      </c>
      <c r="G2011" s="44">
        <v>5266.67</v>
      </c>
      <c r="H2011" s="44">
        <f t="shared" si="137"/>
        <v>6162.0039</v>
      </c>
    </row>
    <row r="2012" customHeight="1" spans="2:9">
      <c r="B2012" s="42" t="s">
        <v>872</v>
      </c>
      <c r="C2012" s="42" t="s">
        <v>934</v>
      </c>
      <c r="D2012" s="43" t="s">
        <v>932</v>
      </c>
      <c r="E2012" s="43" t="s">
        <v>933</v>
      </c>
      <c r="F2012" s="36">
        <v>60</v>
      </c>
      <c r="G2012" s="44">
        <v>215.384</v>
      </c>
      <c r="H2012" s="44">
        <f t="shared" si="137"/>
        <v>251.99928</v>
      </c>
      <c r="I2012" s="44">
        <f>H2012</f>
        <v>251.99928</v>
      </c>
    </row>
    <row r="2013" customHeight="1" spans="2:9">
      <c r="B2013" s="42" t="s">
        <v>872</v>
      </c>
      <c r="C2013" s="42" t="s">
        <v>2332</v>
      </c>
      <c r="D2013" s="43" t="s">
        <v>2333</v>
      </c>
      <c r="E2013" s="43" t="s">
        <v>2334</v>
      </c>
      <c r="F2013" s="36">
        <v>150</v>
      </c>
      <c r="G2013" s="44">
        <v>4883.33</v>
      </c>
      <c r="H2013" s="44">
        <f t="shared" si="137"/>
        <v>5713.4961</v>
      </c>
      <c r="I2013" s="44">
        <f>H2013</f>
        <v>5713.4961</v>
      </c>
    </row>
    <row r="2014" customHeight="1" spans="2:9">
      <c r="B2014" s="42" t="s">
        <v>872</v>
      </c>
      <c r="C2014" s="42" t="s">
        <v>892</v>
      </c>
      <c r="D2014" s="43" t="s">
        <v>893</v>
      </c>
      <c r="E2014" s="43" t="s">
        <v>894</v>
      </c>
      <c r="F2014" s="36">
        <v>800</v>
      </c>
      <c r="G2014" s="44">
        <v>15056.41</v>
      </c>
      <c r="H2014" s="44">
        <f t="shared" si="137"/>
        <v>17615.9997</v>
      </c>
      <c r="I2014" s="44">
        <f>SUM(H2014:H2017)</f>
        <v>78164.0028</v>
      </c>
    </row>
    <row r="2015" customHeight="1" spans="2:8">
      <c r="B2015" s="42" t="s">
        <v>872</v>
      </c>
      <c r="C2015" s="42" t="s">
        <v>597</v>
      </c>
      <c r="D2015" s="43" t="s">
        <v>912</v>
      </c>
      <c r="E2015" s="43" t="s">
        <v>63</v>
      </c>
      <c r="F2015" s="36">
        <v>120</v>
      </c>
      <c r="G2015" s="44">
        <v>3394.87</v>
      </c>
      <c r="H2015" s="44">
        <f t="shared" si="137"/>
        <v>3971.9979</v>
      </c>
    </row>
    <row r="2016" customHeight="1" spans="2:8">
      <c r="B2016" s="42" t="s">
        <v>872</v>
      </c>
      <c r="C2016" s="42" t="s">
        <v>861</v>
      </c>
      <c r="D2016" s="43" t="s">
        <v>915</v>
      </c>
      <c r="E2016" s="43" t="s">
        <v>37</v>
      </c>
      <c r="F2016" s="36">
        <v>2000</v>
      </c>
      <c r="G2016" s="44">
        <v>35914.53</v>
      </c>
      <c r="H2016" s="44">
        <f t="shared" si="137"/>
        <v>42020.0001</v>
      </c>
    </row>
    <row r="2017" customHeight="1" spans="2:8">
      <c r="B2017" s="42" t="s">
        <v>872</v>
      </c>
      <c r="C2017" s="42" t="s">
        <v>916</v>
      </c>
      <c r="D2017" s="43" t="s">
        <v>917</v>
      </c>
      <c r="E2017" s="43" t="s">
        <v>918</v>
      </c>
      <c r="F2017" s="36">
        <v>400</v>
      </c>
      <c r="G2017" s="44">
        <v>12441.03</v>
      </c>
      <c r="H2017" s="44">
        <f t="shared" si="137"/>
        <v>14556.0051</v>
      </c>
    </row>
    <row r="2018" customHeight="1" spans="2:9">
      <c r="B2018" s="42" t="s">
        <v>872</v>
      </c>
      <c r="C2018" s="42" t="s">
        <v>875</v>
      </c>
      <c r="D2018" s="43" t="s">
        <v>876</v>
      </c>
      <c r="E2018" s="43" t="s">
        <v>877</v>
      </c>
      <c r="F2018" s="36">
        <v>2000</v>
      </c>
      <c r="G2018" s="44">
        <v>53897.435</v>
      </c>
      <c r="H2018" s="44">
        <f t="shared" si="137"/>
        <v>63059.99895</v>
      </c>
      <c r="I2018" s="44">
        <f>SUM(H2018:H2019)</f>
        <v>85859.99955</v>
      </c>
    </row>
    <row r="2019" customHeight="1" spans="2:8">
      <c r="B2019" s="42" t="s">
        <v>872</v>
      </c>
      <c r="C2019" s="42" t="s">
        <v>878</v>
      </c>
      <c r="D2019" s="43" t="s">
        <v>879</v>
      </c>
      <c r="E2019" s="43" t="s">
        <v>772</v>
      </c>
      <c r="F2019" s="36">
        <v>500</v>
      </c>
      <c r="G2019" s="44">
        <v>19487.18</v>
      </c>
      <c r="H2019" s="44">
        <f t="shared" si="137"/>
        <v>22800.0006</v>
      </c>
    </row>
    <row r="2020" customHeight="1" spans="2:9">
      <c r="B2020" s="42" t="s">
        <v>872</v>
      </c>
      <c r="C2020" s="42" t="s">
        <v>2335</v>
      </c>
      <c r="D2020" s="43" t="s">
        <v>893</v>
      </c>
      <c r="E2020" s="43" t="s">
        <v>894</v>
      </c>
      <c r="F2020" s="36">
        <v>400</v>
      </c>
      <c r="G2020" s="44">
        <v>28208.55</v>
      </c>
      <c r="H2020" s="44">
        <f t="shared" si="137"/>
        <v>33004.0035</v>
      </c>
      <c r="I2020" s="44">
        <f>SUM(H2020:H2021)</f>
        <v>40652.001</v>
      </c>
    </row>
    <row r="2021" customHeight="1" spans="2:8">
      <c r="B2021" s="42" t="s">
        <v>872</v>
      </c>
      <c r="C2021" s="42" t="s">
        <v>928</v>
      </c>
      <c r="D2021" s="43" t="s">
        <v>929</v>
      </c>
      <c r="E2021" s="43" t="s">
        <v>2336</v>
      </c>
      <c r="F2021" s="36">
        <v>400</v>
      </c>
      <c r="G2021" s="44">
        <v>6536.75</v>
      </c>
      <c r="H2021" s="44">
        <f t="shared" si="137"/>
        <v>7647.9975</v>
      </c>
    </row>
    <row r="2022" customHeight="1" spans="2:9">
      <c r="B2022" s="42" t="s">
        <v>872</v>
      </c>
      <c r="C2022" s="42" t="s">
        <v>889</v>
      </c>
      <c r="D2022" s="43" t="s">
        <v>890</v>
      </c>
      <c r="E2022" s="43" t="s">
        <v>891</v>
      </c>
      <c r="F2022" s="36">
        <v>300</v>
      </c>
      <c r="G2022" s="44">
        <v>24176.92</v>
      </c>
      <c r="H2022" s="44">
        <f t="shared" si="137"/>
        <v>28286.9964</v>
      </c>
      <c r="I2022" s="44">
        <f>SUM(H2022:H2024)</f>
        <v>58946.9985</v>
      </c>
    </row>
    <row r="2023" customHeight="1" spans="2:8">
      <c r="B2023" s="42" t="s">
        <v>872</v>
      </c>
      <c r="C2023" s="42" t="s">
        <v>898</v>
      </c>
      <c r="D2023" s="43" t="s">
        <v>899</v>
      </c>
      <c r="E2023" s="43" t="s">
        <v>900</v>
      </c>
      <c r="F2023" s="36">
        <v>300</v>
      </c>
      <c r="G2023" s="44">
        <v>18830.77</v>
      </c>
      <c r="H2023" s="44">
        <f t="shared" si="137"/>
        <v>22032.0009</v>
      </c>
    </row>
    <row r="2024" customHeight="1" spans="2:8">
      <c r="B2024" s="42" t="s">
        <v>872</v>
      </c>
      <c r="C2024" s="42" t="s">
        <v>597</v>
      </c>
      <c r="D2024" s="43" t="s">
        <v>598</v>
      </c>
      <c r="E2024" s="43" t="s">
        <v>63</v>
      </c>
      <c r="F2024" s="36">
        <v>400</v>
      </c>
      <c r="G2024" s="44">
        <v>7374.36</v>
      </c>
      <c r="H2024" s="44">
        <f t="shared" si="137"/>
        <v>8628.0012</v>
      </c>
    </row>
    <row r="2025" customHeight="1" spans="2:9">
      <c r="B2025" s="42" t="s">
        <v>872</v>
      </c>
      <c r="C2025" s="42" t="s">
        <v>913</v>
      </c>
      <c r="D2025" s="43" t="s">
        <v>650</v>
      </c>
      <c r="E2025" s="43" t="s">
        <v>914</v>
      </c>
      <c r="F2025" s="36">
        <v>200</v>
      </c>
      <c r="G2025" s="44">
        <v>39977.775</v>
      </c>
      <c r="H2025" s="44">
        <f t="shared" si="137"/>
        <v>46773.99675</v>
      </c>
      <c r="I2025" s="44">
        <f>SUM(H2025:H2029)</f>
        <v>75946.40235</v>
      </c>
    </row>
    <row r="2026" customHeight="1" spans="2:8">
      <c r="B2026" s="42" t="s">
        <v>872</v>
      </c>
      <c r="C2026" s="42" t="s">
        <v>903</v>
      </c>
      <c r="D2026" s="43" t="s">
        <v>138</v>
      </c>
      <c r="E2026" s="43" t="s">
        <v>31</v>
      </c>
      <c r="F2026" s="36">
        <v>40</v>
      </c>
      <c r="G2026" s="44">
        <v>4617.44</v>
      </c>
      <c r="H2026" s="44">
        <f t="shared" si="137"/>
        <v>5402.4048</v>
      </c>
    </row>
    <row r="2027" customHeight="1" spans="2:8">
      <c r="B2027" s="42" t="s">
        <v>872</v>
      </c>
      <c r="C2027" s="42" t="s">
        <v>597</v>
      </c>
      <c r="D2027" s="43" t="s">
        <v>598</v>
      </c>
      <c r="E2027" s="43" t="s">
        <v>63</v>
      </c>
      <c r="F2027" s="36">
        <v>200</v>
      </c>
      <c r="G2027" s="44">
        <v>3687.18</v>
      </c>
      <c r="H2027" s="44">
        <f t="shared" si="137"/>
        <v>4314.0006</v>
      </c>
    </row>
    <row r="2028" customHeight="1" spans="2:8">
      <c r="B2028" s="42" t="s">
        <v>872</v>
      </c>
      <c r="C2028" s="42" t="s">
        <v>597</v>
      </c>
      <c r="D2028" s="43" t="s">
        <v>912</v>
      </c>
      <c r="E2028" s="43" t="s">
        <v>63</v>
      </c>
      <c r="F2028" s="36">
        <v>80</v>
      </c>
      <c r="G2028" s="44">
        <v>2263.25</v>
      </c>
      <c r="H2028" s="44">
        <f t="shared" ref="H2028:H2060" si="138">G2028*1.17</f>
        <v>2648.0025</v>
      </c>
    </row>
    <row r="2029" customHeight="1" spans="2:8">
      <c r="B2029" s="42" t="s">
        <v>872</v>
      </c>
      <c r="C2029" s="42" t="s">
        <v>861</v>
      </c>
      <c r="D2029" s="43" t="s">
        <v>915</v>
      </c>
      <c r="E2029" s="43" t="s">
        <v>37</v>
      </c>
      <c r="F2029" s="36">
        <v>800</v>
      </c>
      <c r="G2029" s="44">
        <v>14365.81</v>
      </c>
      <c r="H2029" s="44">
        <f t="shared" si="138"/>
        <v>16807.9977</v>
      </c>
    </row>
    <row r="2030" customHeight="1" spans="2:9">
      <c r="B2030" s="42" t="s">
        <v>872</v>
      </c>
      <c r="C2030" s="42" t="s">
        <v>875</v>
      </c>
      <c r="D2030" s="43" t="s">
        <v>876</v>
      </c>
      <c r="E2030" s="43" t="s">
        <v>877</v>
      </c>
      <c r="F2030" s="36">
        <v>800</v>
      </c>
      <c r="G2030" s="44">
        <v>21558.965</v>
      </c>
      <c r="H2030" s="44">
        <f t="shared" si="138"/>
        <v>25223.98905</v>
      </c>
      <c r="I2030" s="44">
        <f>SUM(H2030:H2034)</f>
        <v>69037.20135</v>
      </c>
    </row>
    <row r="2031" customHeight="1" spans="2:8">
      <c r="B2031" s="42" t="s">
        <v>872</v>
      </c>
      <c r="C2031" s="42" t="s">
        <v>861</v>
      </c>
      <c r="D2031" s="43" t="s">
        <v>915</v>
      </c>
      <c r="E2031" s="43" t="s">
        <v>37</v>
      </c>
      <c r="F2031" s="36">
        <v>1200</v>
      </c>
      <c r="G2031" s="44">
        <v>21548.72</v>
      </c>
      <c r="H2031" s="44">
        <f t="shared" si="138"/>
        <v>25212.0024</v>
      </c>
    </row>
    <row r="2032" customHeight="1" spans="2:8">
      <c r="B2032" s="42" t="s">
        <v>872</v>
      </c>
      <c r="C2032" s="42" t="s">
        <v>883</v>
      </c>
      <c r="D2032" s="43" t="s">
        <v>2337</v>
      </c>
      <c r="E2032" s="43" t="s">
        <v>885</v>
      </c>
      <c r="F2032" s="36">
        <v>100</v>
      </c>
      <c r="G2032" s="44">
        <v>5982.91</v>
      </c>
      <c r="H2032" s="44">
        <f t="shared" si="138"/>
        <v>7000.0047</v>
      </c>
    </row>
    <row r="2033" customHeight="1" spans="2:8">
      <c r="B2033" s="42" t="s">
        <v>872</v>
      </c>
      <c r="C2033" s="42" t="s">
        <v>922</v>
      </c>
      <c r="D2033" s="43" t="s">
        <v>923</v>
      </c>
      <c r="E2033" s="43" t="s">
        <v>924</v>
      </c>
      <c r="F2033" s="36">
        <v>200</v>
      </c>
      <c r="G2033" s="44">
        <v>5656.41</v>
      </c>
      <c r="H2033" s="44">
        <f t="shared" si="138"/>
        <v>6617.9997</v>
      </c>
    </row>
    <row r="2034" customHeight="1" spans="2:8">
      <c r="B2034" s="42" t="s">
        <v>872</v>
      </c>
      <c r="C2034" s="42" t="s">
        <v>886</v>
      </c>
      <c r="D2034" s="43" t="s">
        <v>887</v>
      </c>
      <c r="E2034" s="43" t="s">
        <v>888</v>
      </c>
      <c r="F2034" s="36">
        <v>80</v>
      </c>
      <c r="G2034" s="44">
        <v>4259.15</v>
      </c>
      <c r="H2034" s="44">
        <f t="shared" si="138"/>
        <v>4983.2055</v>
      </c>
    </row>
    <row r="2035" customHeight="1" spans="2:9">
      <c r="B2035" s="42" t="s">
        <v>872</v>
      </c>
      <c r="C2035" s="42" t="s">
        <v>903</v>
      </c>
      <c r="D2035" s="43" t="s">
        <v>138</v>
      </c>
      <c r="E2035" s="43" t="s">
        <v>31</v>
      </c>
      <c r="F2035" s="36">
        <v>300</v>
      </c>
      <c r="G2035" s="44">
        <v>34630.77</v>
      </c>
      <c r="H2035" s="44">
        <f t="shared" si="138"/>
        <v>40518.0009</v>
      </c>
      <c r="I2035" s="44">
        <f>H2035</f>
        <v>40518.0009</v>
      </c>
    </row>
    <row r="2036" customHeight="1" spans="2:9">
      <c r="B2036" s="42" t="s">
        <v>872</v>
      </c>
      <c r="C2036" s="42" t="s">
        <v>916</v>
      </c>
      <c r="D2036" s="43" t="s">
        <v>2338</v>
      </c>
      <c r="E2036" s="43" t="s">
        <v>918</v>
      </c>
      <c r="F2036" s="36">
        <v>200</v>
      </c>
      <c r="G2036" s="44">
        <v>6220.51</v>
      </c>
      <c r="H2036" s="44">
        <f t="shared" si="138"/>
        <v>7277.9967</v>
      </c>
      <c r="I2036" s="44">
        <f>SUM(H2036:H2037)</f>
        <v>8589.9996</v>
      </c>
    </row>
    <row r="2037" customHeight="1" spans="2:8">
      <c r="B2037" s="42" t="s">
        <v>872</v>
      </c>
      <c r="C2037" s="42" t="s">
        <v>907</v>
      </c>
      <c r="D2037" s="43" t="s">
        <v>2339</v>
      </c>
      <c r="E2037" s="43" t="s">
        <v>888</v>
      </c>
      <c r="F2037" s="36">
        <v>20</v>
      </c>
      <c r="G2037" s="44">
        <v>1121.37</v>
      </c>
      <c r="H2037" s="44">
        <f t="shared" si="138"/>
        <v>1312.0029</v>
      </c>
    </row>
    <row r="2038" customHeight="1" spans="2:9">
      <c r="B2038" s="42" t="s">
        <v>872</v>
      </c>
      <c r="C2038" s="42" t="s">
        <v>909</v>
      </c>
      <c r="D2038" s="43" t="s">
        <v>910</v>
      </c>
      <c r="E2038" s="43" t="s">
        <v>911</v>
      </c>
      <c r="F2038" s="36">
        <v>100</v>
      </c>
      <c r="G2038" s="44">
        <v>855.555555</v>
      </c>
      <c r="H2038" s="44">
        <f t="shared" si="138"/>
        <v>1000.99999935</v>
      </c>
      <c r="I2038" s="44">
        <f>H2038</f>
        <v>1000.99999935</v>
      </c>
    </row>
    <row r="2039" customHeight="1" spans="2:9">
      <c r="B2039" s="42" t="s">
        <v>872</v>
      </c>
      <c r="C2039" s="42" t="s">
        <v>875</v>
      </c>
      <c r="D2039" s="43" t="s">
        <v>876</v>
      </c>
      <c r="E2039" s="43" t="s">
        <v>877</v>
      </c>
      <c r="F2039" s="36">
        <v>2000</v>
      </c>
      <c r="G2039" s="44">
        <v>53897.44</v>
      </c>
      <c r="H2039" s="44">
        <f t="shared" si="138"/>
        <v>63060.0048</v>
      </c>
      <c r="I2039" s="44">
        <f>SUM(H2039:H2041)</f>
        <v>89832.0033</v>
      </c>
    </row>
    <row r="2040" customHeight="1" spans="2:8">
      <c r="B2040" s="42" t="s">
        <v>872</v>
      </c>
      <c r="C2040" s="42" t="s">
        <v>878</v>
      </c>
      <c r="D2040" s="43" t="s">
        <v>879</v>
      </c>
      <c r="E2040" s="43" t="s">
        <v>772</v>
      </c>
      <c r="F2040" s="36">
        <v>500</v>
      </c>
      <c r="G2040" s="44">
        <v>19487.18</v>
      </c>
      <c r="H2040" s="44">
        <f t="shared" si="138"/>
        <v>22800.0006</v>
      </c>
    </row>
    <row r="2041" customHeight="1" spans="2:8">
      <c r="B2041" s="42" t="s">
        <v>872</v>
      </c>
      <c r="C2041" s="42" t="s">
        <v>597</v>
      </c>
      <c r="D2041" s="43" t="s">
        <v>912</v>
      </c>
      <c r="E2041" s="43" t="s">
        <v>63</v>
      </c>
      <c r="F2041" s="36">
        <v>120</v>
      </c>
      <c r="G2041" s="44">
        <v>3394.87</v>
      </c>
      <c r="H2041" s="44">
        <f t="shared" si="138"/>
        <v>3971.9979</v>
      </c>
    </row>
    <row r="2042" customHeight="1" spans="2:9">
      <c r="B2042" s="42" t="s">
        <v>872</v>
      </c>
      <c r="C2042" s="42" t="s">
        <v>892</v>
      </c>
      <c r="D2042" s="43" t="s">
        <v>893</v>
      </c>
      <c r="E2042" s="43" t="s">
        <v>894</v>
      </c>
      <c r="F2042" s="36">
        <v>1000</v>
      </c>
      <c r="G2042" s="44">
        <v>18820.51</v>
      </c>
      <c r="H2042" s="44">
        <f t="shared" si="138"/>
        <v>22019.9967</v>
      </c>
      <c r="I2042" s="44">
        <f>SUM(H2042:H2044)</f>
        <v>87215.2047</v>
      </c>
    </row>
    <row r="2043" customHeight="1" spans="2:8">
      <c r="B2043" s="42" t="s">
        <v>872</v>
      </c>
      <c r="C2043" s="42" t="s">
        <v>926</v>
      </c>
      <c r="D2043" s="43" t="s">
        <v>927</v>
      </c>
      <c r="E2043" s="43" t="s">
        <v>31</v>
      </c>
      <c r="F2043" s="36">
        <v>240</v>
      </c>
      <c r="G2043" s="44">
        <v>27513.85</v>
      </c>
      <c r="H2043" s="44">
        <f t="shared" si="138"/>
        <v>32191.2045</v>
      </c>
    </row>
    <row r="2044" customHeight="1" spans="2:8">
      <c r="B2044" s="42" t="s">
        <v>872</v>
      </c>
      <c r="C2044" s="42" t="s">
        <v>2335</v>
      </c>
      <c r="D2044" s="43" t="s">
        <v>893</v>
      </c>
      <c r="E2044" s="43" t="s">
        <v>894</v>
      </c>
      <c r="F2044" s="36">
        <v>400</v>
      </c>
      <c r="G2044" s="44">
        <v>28208.55</v>
      </c>
      <c r="H2044" s="44">
        <f t="shared" si="138"/>
        <v>33004.0035</v>
      </c>
    </row>
    <row r="2045" customHeight="1" spans="2:9">
      <c r="B2045" s="42" t="s">
        <v>872</v>
      </c>
      <c r="C2045" s="42" t="s">
        <v>861</v>
      </c>
      <c r="D2045" s="43" t="s">
        <v>915</v>
      </c>
      <c r="E2045" s="43" t="s">
        <v>37</v>
      </c>
      <c r="F2045" s="36">
        <v>2000</v>
      </c>
      <c r="G2045" s="44">
        <v>35914.53</v>
      </c>
      <c r="H2045" s="44">
        <f t="shared" si="138"/>
        <v>42020.0001</v>
      </c>
      <c r="I2045" s="44">
        <f>SUM(H2045:H2047)</f>
        <v>85199.9967</v>
      </c>
    </row>
    <row r="2046" customHeight="1" spans="2:8">
      <c r="B2046" s="42" t="s">
        <v>872</v>
      </c>
      <c r="C2046" s="42" t="s">
        <v>904</v>
      </c>
      <c r="D2046" s="43" t="s">
        <v>905</v>
      </c>
      <c r="E2046" s="43" t="s">
        <v>906</v>
      </c>
      <c r="F2046" s="36">
        <v>360</v>
      </c>
      <c r="G2046" s="44">
        <v>31600</v>
      </c>
      <c r="H2046" s="44">
        <f t="shared" si="138"/>
        <v>36972</v>
      </c>
    </row>
    <row r="2047" customHeight="1" spans="2:8">
      <c r="B2047" s="42" t="s">
        <v>872</v>
      </c>
      <c r="C2047" s="42" t="s">
        <v>901</v>
      </c>
      <c r="D2047" s="43" t="s">
        <v>754</v>
      </c>
      <c r="E2047" s="43" t="s">
        <v>902</v>
      </c>
      <c r="F2047" s="36">
        <v>400</v>
      </c>
      <c r="G2047" s="44">
        <v>5305.98</v>
      </c>
      <c r="H2047" s="44">
        <f t="shared" si="138"/>
        <v>6207.9966</v>
      </c>
    </row>
    <row r="2048" customHeight="1" spans="2:9">
      <c r="B2048" s="42" t="s">
        <v>872</v>
      </c>
      <c r="C2048" s="42" t="s">
        <v>889</v>
      </c>
      <c r="D2048" s="43" t="s">
        <v>890</v>
      </c>
      <c r="E2048" s="43" t="s">
        <v>891</v>
      </c>
      <c r="F2048" s="36">
        <v>300</v>
      </c>
      <c r="G2048" s="44">
        <v>24176.92</v>
      </c>
      <c r="H2048" s="44">
        <f t="shared" si="138"/>
        <v>28286.9964</v>
      </c>
      <c r="I2048" s="44">
        <f>SUM(H2048:H2050)</f>
        <v>71932.99698</v>
      </c>
    </row>
    <row r="2049" customHeight="1" spans="2:8">
      <c r="B2049" s="42" t="s">
        <v>872</v>
      </c>
      <c r="C2049" s="42" t="s">
        <v>903</v>
      </c>
      <c r="D2049" s="43" t="s">
        <v>138</v>
      </c>
      <c r="E2049" s="43" t="s">
        <v>31</v>
      </c>
      <c r="F2049" s="36">
        <v>150</v>
      </c>
      <c r="G2049" s="44">
        <v>17315.38</v>
      </c>
      <c r="H2049" s="44">
        <f t="shared" si="138"/>
        <v>20258.9946</v>
      </c>
    </row>
    <row r="2050" customHeight="1" spans="2:8">
      <c r="B2050" s="42" t="s">
        <v>872</v>
      </c>
      <c r="C2050" s="42" t="s">
        <v>913</v>
      </c>
      <c r="D2050" s="43" t="s">
        <v>650</v>
      </c>
      <c r="E2050" s="43" t="s">
        <v>914</v>
      </c>
      <c r="F2050" s="36">
        <v>100</v>
      </c>
      <c r="G2050" s="44">
        <v>19988.894</v>
      </c>
      <c r="H2050" s="44">
        <f t="shared" si="138"/>
        <v>23387.00598</v>
      </c>
    </row>
    <row r="2051" customHeight="1" spans="2:11">
      <c r="B2051" s="42" t="s">
        <v>872</v>
      </c>
      <c r="C2051" s="42" t="s">
        <v>898</v>
      </c>
      <c r="D2051" s="43" t="s">
        <v>899</v>
      </c>
      <c r="E2051" s="43" t="s">
        <v>900</v>
      </c>
      <c r="F2051" s="36">
        <v>75</v>
      </c>
      <c r="G2051" s="44">
        <v>4707.69</v>
      </c>
      <c r="H2051" s="44">
        <f t="shared" si="138"/>
        <v>5507.9973</v>
      </c>
      <c r="I2051" s="44">
        <f>SUM(H2051:H2055)</f>
        <v>51290.86365</v>
      </c>
      <c r="K2051" s="36">
        <v>1391465.28</v>
      </c>
    </row>
    <row r="2052" customHeight="1" spans="2:8">
      <c r="B2052" s="42" t="s">
        <v>872</v>
      </c>
      <c r="C2052" s="42" t="s">
        <v>597</v>
      </c>
      <c r="D2052" s="43" t="s">
        <v>598</v>
      </c>
      <c r="E2052" s="43" t="s">
        <v>63</v>
      </c>
      <c r="F2052" s="36">
        <v>498</v>
      </c>
      <c r="G2052" s="44">
        <v>9181.08</v>
      </c>
      <c r="H2052" s="44">
        <f t="shared" si="138"/>
        <v>10741.8636</v>
      </c>
    </row>
    <row r="2053" customHeight="1" spans="2:8">
      <c r="B2053" s="42" t="s">
        <v>872</v>
      </c>
      <c r="C2053" s="42" t="s">
        <v>919</v>
      </c>
      <c r="D2053" s="43" t="s">
        <v>920</v>
      </c>
      <c r="E2053" s="43" t="s">
        <v>925</v>
      </c>
      <c r="F2053" s="36">
        <v>600</v>
      </c>
      <c r="G2053" s="44">
        <v>12184.62</v>
      </c>
      <c r="H2053" s="44">
        <f t="shared" si="138"/>
        <v>14256.0054</v>
      </c>
    </row>
    <row r="2054" customHeight="1" spans="2:8">
      <c r="B2054" s="42" t="s">
        <v>872</v>
      </c>
      <c r="C2054" s="42" t="s">
        <v>916</v>
      </c>
      <c r="D2054" s="43" t="s">
        <v>917</v>
      </c>
      <c r="E2054" s="43" t="s">
        <v>918</v>
      </c>
      <c r="F2054" s="36">
        <v>400</v>
      </c>
      <c r="G2054" s="44">
        <v>12441.03</v>
      </c>
      <c r="H2054" s="44">
        <f t="shared" si="138"/>
        <v>14556.0051</v>
      </c>
    </row>
    <row r="2055" customHeight="1" spans="2:8">
      <c r="B2055" s="42" t="s">
        <v>872</v>
      </c>
      <c r="C2055" s="42" t="s">
        <v>886</v>
      </c>
      <c r="D2055" s="43" t="s">
        <v>887</v>
      </c>
      <c r="E2055" s="43" t="s">
        <v>888</v>
      </c>
      <c r="F2055" s="36">
        <v>100</v>
      </c>
      <c r="G2055" s="44">
        <v>5323.925</v>
      </c>
      <c r="H2055" s="44">
        <f t="shared" si="138"/>
        <v>6228.99225</v>
      </c>
    </row>
    <row r="2056" customHeight="1" spans="2:9">
      <c r="B2056" s="42" t="s">
        <v>872</v>
      </c>
      <c r="C2056" s="42" t="s">
        <v>898</v>
      </c>
      <c r="D2056" s="43" t="s">
        <v>899</v>
      </c>
      <c r="E2056" s="43" t="s">
        <v>900</v>
      </c>
      <c r="F2056" s="36">
        <v>30</v>
      </c>
      <c r="G2056" s="44">
        <v>1883.08</v>
      </c>
      <c r="H2056" s="44">
        <f t="shared" si="138"/>
        <v>2203.2036</v>
      </c>
      <c r="I2056" s="44">
        <f>SUM(H2056:H2060)</f>
        <v>31034.0979</v>
      </c>
    </row>
    <row r="2057" customHeight="1" spans="2:8">
      <c r="B2057" s="42" t="s">
        <v>872</v>
      </c>
      <c r="C2057" s="42" t="s">
        <v>901</v>
      </c>
      <c r="D2057" s="43" t="s">
        <v>461</v>
      </c>
      <c r="E2057" s="43" t="s">
        <v>902</v>
      </c>
      <c r="F2057" s="36">
        <v>160</v>
      </c>
      <c r="G2057" s="44">
        <v>2122.39</v>
      </c>
      <c r="H2057" s="44">
        <f t="shared" si="138"/>
        <v>2483.1963</v>
      </c>
    </row>
    <row r="2058" customHeight="1" spans="2:8">
      <c r="B2058" s="42" t="s">
        <v>872</v>
      </c>
      <c r="C2058" s="42" t="s">
        <v>922</v>
      </c>
      <c r="D2058" s="43" t="s">
        <v>923</v>
      </c>
      <c r="E2058" s="43" t="s">
        <v>924</v>
      </c>
      <c r="F2058" s="36">
        <v>30</v>
      </c>
      <c r="G2058" s="44">
        <v>848.46</v>
      </c>
      <c r="H2058" s="44">
        <f t="shared" si="138"/>
        <v>992.6982</v>
      </c>
    </row>
    <row r="2059" customHeight="1" spans="2:8">
      <c r="B2059" s="42" t="s">
        <v>872</v>
      </c>
      <c r="C2059" s="42" t="s">
        <v>907</v>
      </c>
      <c r="D2059" s="43" t="s">
        <v>2339</v>
      </c>
      <c r="E2059" s="43" t="s">
        <v>888</v>
      </c>
      <c r="F2059" s="36">
        <v>30</v>
      </c>
      <c r="G2059" s="44">
        <v>1682.05</v>
      </c>
      <c r="H2059" s="44">
        <f t="shared" si="138"/>
        <v>1967.9985</v>
      </c>
    </row>
    <row r="2060" customHeight="1" spans="2:8">
      <c r="B2060" s="42" t="s">
        <v>872</v>
      </c>
      <c r="C2060" s="42" t="s">
        <v>913</v>
      </c>
      <c r="D2060" s="43" t="s">
        <v>650</v>
      </c>
      <c r="E2060" s="43" t="s">
        <v>914</v>
      </c>
      <c r="F2060" s="36">
        <v>100</v>
      </c>
      <c r="G2060" s="44">
        <v>19988.89</v>
      </c>
      <c r="H2060" s="44">
        <f t="shared" si="138"/>
        <v>23387.0013</v>
      </c>
    </row>
    <row r="2061" customHeight="1" spans="2:9">
      <c r="B2061" s="42" t="s">
        <v>872</v>
      </c>
      <c r="C2061" s="42" t="s">
        <v>880</v>
      </c>
      <c r="D2061" s="43" t="s">
        <v>881</v>
      </c>
      <c r="E2061" s="43" t="s">
        <v>882</v>
      </c>
      <c r="F2061" s="36">
        <v>1200</v>
      </c>
      <c r="G2061" s="44">
        <v>65435.9</v>
      </c>
      <c r="H2061" s="44">
        <f t="shared" ref="H2061:H2070" si="139">G2061*1.17</f>
        <v>76560.003</v>
      </c>
      <c r="I2061" s="44">
        <f>SUM(H2061:H2063)</f>
        <v>86563.00184922</v>
      </c>
    </row>
    <row r="2062" customHeight="1" spans="2:8">
      <c r="B2062" s="42" t="s">
        <v>872</v>
      </c>
      <c r="C2062" s="42" t="s">
        <v>883</v>
      </c>
      <c r="D2062" s="43" t="s">
        <v>2337</v>
      </c>
      <c r="E2062" s="43" t="s">
        <v>885</v>
      </c>
      <c r="F2062" s="36">
        <v>100</v>
      </c>
      <c r="G2062" s="44">
        <v>5982.905</v>
      </c>
      <c r="H2062" s="44">
        <f t="shared" si="139"/>
        <v>6999.99885</v>
      </c>
    </row>
    <row r="2063" customHeight="1" spans="2:8">
      <c r="B2063" s="42" t="s">
        <v>872</v>
      </c>
      <c r="C2063" s="42" t="s">
        <v>909</v>
      </c>
      <c r="D2063" s="43" t="s">
        <v>910</v>
      </c>
      <c r="E2063" s="43" t="s">
        <v>911</v>
      </c>
      <c r="F2063" s="36">
        <v>300</v>
      </c>
      <c r="G2063" s="44">
        <v>2566.666666</v>
      </c>
      <c r="H2063" s="44">
        <f t="shared" si="139"/>
        <v>3002.99999922</v>
      </c>
    </row>
    <row r="2064" customHeight="1" spans="2:9">
      <c r="B2064" s="42" t="s">
        <v>872</v>
      </c>
      <c r="C2064" s="42" t="s">
        <v>898</v>
      </c>
      <c r="D2064" s="43" t="s">
        <v>899</v>
      </c>
      <c r="E2064" s="43" t="s">
        <v>900</v>
      </c>
      <c r="F2064" s="36">
        <v>195</v>
      </c>
      <c r="G2064" s="44">
        <v>12240</v>
      </c>
      <c r="H2064" s="44">
        <f t="shared" si="139"/>
        <v>14320.8</v>
      </c>
      <c r="I2064" s="44">
        <f>SUM(H2064:H2067)</f>
        <v>43415.7984</v>
      </c>
    </row>
    <row r="2065" customHeight="1" spans="2:8">
      <c r="B2065" s="42" t="s">
        <v>872</v>
      </c>
      <c r="C2065" s="42" t="s">
        <v>2340</v>
      </c>
      <c r="D2065" s="43" t="s">
        <v>2341</v>
      </c>
      <c r="E2065" s="43" t="s">
        <v>2342</v>
      </c>
      <c r="F2065" s="36">
        <v>300</v>
      </c>
      <c r="G2065" s="44">
        <v>13602.56</v>
      </c>
      <c r="H2065" s="44">
        <f t="shared" si="139"/>
        <v>15914.9952</v>
      </c>
    </row>
    <row r="2066" customHeight="1" spans="2:8">
      <c r="B2066" s="42" t="s">
        <v>872</v>
      </c>
      <c r="C2066" s="42" t="s">
        <v>597</v>
      </c>
      <c r="D2066" s="43" t="s">
        <v>912</v>
      </c>
      <c r="E2066" s="43" t="s">
        <v>63</v>
      </c>
      <c r="F2066" s="36">
        <v>200</v>
      </c>
      <c r="G2066" s="44">
        <v>5658.12</v>
      </c>
      <c r="H2066" s="44">
        <f t="shared" si="139"/>
        <v>6620.0004</v>
      </c>
    </row>
    <row r="2067" customHeight="1" spans="2:8">
      <c r="B2067" s="42" t="s">
        <v>872</v>
      </c>
      <c r="C2067" s="42" t="s">
        <v>907</v>
      </c>
      <c r="D2067" s="43" t="s">
        <v>2339</v>
      </c>
      <c r="E2067" s="43" t="s">
        <v>888</v>
      </c>
      <c r="F2067" s="36">
        <v>100</v>
      </c>
      <c r="G2067" s="44">
        <v>5606.84</v>
      </c>
      <c r="H2067" s="44">
        <f t="shared" si="139"/>
        <v>6560.0028</v>
      </c>
    </row>
    <row r="2068" customHeight="1" spans="2:9">
      <c r="B2068" s="42" t="s">
        <v>872</v>
      </c>
      <c r="C2068" s="42" t="s">
        <v>889</v>
      </c>
      <c r="D2068" s="43" t="s">
        <v>890</v>
      </c>
      <c r="E2068" s="43" t="s">
        <v>891</v>
      </c>
      <c r="F2068" s="36">
        <v>-300</v>
      </c>
      <c r="G2068" s="44">
        <v>-969.23</v>
      </c>
      <c r="H2068" s="44">
        <f t="shared" si="139"/>
        <v>-1133.9991</v>
      </c>
      <c r="I2068" s="44">
        <f>SUM(H2068:H2069)</f>
        <v>-5136.4404</v>
      </c>
    </row>
    <row r="2069" customHeight="1" spans="2:8">
      <c r="B2069" s="42" t="s">
        <v>872</v>
      </c>
      <c r="C2069" s="42" t="s">
        <v>2335</v>
      </c>
      <c r="D2069" s="43" t="s">
        <v>893</v>
      </c>
      <c r="E2069" s="43" t="s">
        <v>894</v>
      </c>
      <c r="F2069" s="36">
        <v>-559</v>
      </c>
      <c r="G2069" s="44">
        <v>-3420.89</v>
      </c>
      <c r="H2069" s="44">
        <f t="shared" si="139"/>
        <v>-4002.4413</v>
      </c>
    </row>
    <row r="2070" customHeight="1" spans="2:9">
      <c r="B2070" s="42" t="s">
        <v>872</v>
      </c>
      <c r="C2070" s="42" t="s">
        <v>903</v>
      </c>
      <c r="D2070" s="43" t="s">
        <v>138</v>
      </c>
      <c r="E2070" s="43" t="s">
        <v>31</v>
      </c>
      <c r="F2070" s="36">
        <v>-286</v>
      </c>
      <c r="G2070" s="44">
        <v>-293.33</v>
      </c>
      <c r="H2070" s="44">
        <f t="shared" si="139"/>
        <v>-343.1961</v>
      </c>
      <c r="I2070" s="44">
        <f>SUM(H2070:H2071)</f>
        <v>-495.19548</v>
      </c>
    </row>
    <row r="2071" customHeight="1" spans="2:8">
      <c r="B2071" s="42" t="s">
        <v>872</v>
      </c>
      <c r="C2071" s="42" t="s">
        <v>873</v>
      </c>
      <c r="D2071" s="43" t="s">
        <v>166</v>
      </c>
      <c r="E2071" s="43" t="s">
        <v>874</v>
      </c>
      <c r="F2071" s="36">
        <v>-400</v>
      </c>
      <c r="G2071" s="44">
        <v>-129.914</v>
      </c>
      <c r="H2071" s="44">
        <f t="shared" ref="H2071:H2134" si="140">G2071*1.17</f>
        <v>-151.99938</v>
      </c>
    </row>
    <row r="2072" customHeight="1" spans="2:9">
      <c r="B2072" s="42" t="s">
        <v>872</v>
      </c>
      <c r="C2072" s="42" t="s">
        <v>886</v>
      </c>
      <c r="D2072" s="43" t="s">
        <v>887</v>
      </c>
      <c r="E2072" s="43" t="s">
        <v>888</v>
      </c>
      <c r="F2072" s="36">
        <v>-93</v>
      </c>
      <c r="G2072" s="44">
        <v>-9.54</v>
      </c>
      <c r="H2072" s="44">
        <f t="shared" si="140"/>
        <v>-11.1618</v>
      </c>
      <c r="I2072" s="44">
        <f t="shared" ref="I2072:I2077" si="141">H2072</f>
        <v>-11.1618</v>
      </c>
    </row>
    <row r="2073" customHeight="1" spans="2:9">
      <c r="B2073" s="42" t="s">
        <v>872</v>
      </c>
      <c r="C2073" s="42" t="s">
        <v>878</v>
      </c>
      <c r="D2073" s="43" t="s">
        <v>879</v>
      </c>
      <c r="E2073" s="43" t="s">
        <v>772</v>
      </c>
      <c r="F2073" s="36">
        <v>-500</v>
      </c>
      <c r="G2073" s="44">
        <v>-85.47</v>
      </c>
      <c r="H2073" s="44">
        <f t="shared" si="140"/>
        <v>-99.9999</v>
      </c>
      <c r="I2073" s="44">
        <f t="shared" si="141"/>
        <v>-99.9999</v>
      </c>
    </row>
    <row r="2074" customHeight="1" spans="2:9">
      <c r="B2074" s="42" t="s">
        <v>872</v>
      </c>
      <c r="C2074" s="42" t="s">
        <v>889</v>
      </c>
      <c r="D2074" s="43" t="s">
        <v>890</v>
      </c>
      <c r="E2074" s="43" t="s">
        <v>891</v>
      </c>
      <c r="F2074" s="36">
        <v>-300</v>
      </c>
      <c r="G2074" s="44">
        <v>-969.23</v>
      </c>
      <c r="H2074" s="44">
        <f t="shared" si="140"/>
        <v>-1133.9991</v>
      </c>
      <c r="I2074" s="44">
        <f t="shared" si="141"/>
        <v>-1133.9991</v>
      </c>
    </row>
    <row r="2075" customHeight="1" spans="2:9">
      <c r="B2075" s="42" t="s">
        <v>872</v>
      </c>
      <c r="C2075" s="42" t="s">
        <v>903</v>
      </c>
      <c r="D2075" s="43" t="s">
        <v>138</v>
      </c>
      <c r="E2075" s="43" t="s">
        <v>31</v>
      </c>
      <c r="F2075" s="36">
        <v>-150</v>
      </c>
      <c r="G2075" s="44">
        <v>-153.85</v>
      </c>
      <c r="H2075" s="44">
        <f t="shared" si="140"/>
        <v>-180.0045</v>
      </c>
      <c r="I2075" s="44">
        <f t="shared" si="141"/>
        <v>-180.0045</v>
      </c>
    </row>
    <row r="2076" customHeight="1" spans="2:9">
      <c r="B2076" s="42" t="s">
        <v>872</v>
      </c>
      <c r="C2076" s="42" t="s">
        <v>2343</v>
      </c>
      <c r="D2076" s="43" t="s">
        <v>461</v>
      </c>
      <c r="E2076" s="43" t="s">
        <v>902</v>
      </c>
      <c r="F2076" s="36">
        <v>-400</v>
      </c>
      <c r="G2076" s="44">
        <v>-20.51</v>
      </c>
      <c r="H2076" s="44">
        <f t="shared" si="140"/>
        <v>-23.9967</v>
      </c>
      <c r="I2076" s="44">
        <f t="shared" si="141"/>
        <v>-23.9967</v>
      </c>
    </row>
    <row r="2077" customHeight="1" spans="2:9">
      <c r="B2077" s="42" t="s">
        <v>872</v>
      </c>
      <c r="C2077" s="42" t="s">
        <v>2343</v>
      </c>
      <c r="D2077" s="43" t="s">
        <v>461</v>
      </c>
      <c r="E2077" s="43" t="s">
        <v>902</v>
      </c>
      <c r="F2077" s="36">
        <v>-160</v>
      </c>
      <c r="G2077" s="44">
        <v>-8.205</v>
      </c>
      <c r="H2077" s="44">
        <f t="shared" si="140"/>
        <v>-9.59985</v>
      </c>
      <c r="I2077" s="44">
        <f t="shared" si="141"/>
        <v>-9.59985</v>
      </c>
    </row>
    <row r="2078" customHeight="1" spans="2:9">
      <c r="B2078" s="42" t="s">
        <v>872</v>
      </c>
      <c r="C2078" s="42" t="s">
        <v>2343</v>
      </c>
      <c r="D2078" s="43" t="s">
        <v>461</v>
      </c>
      <c r="E2078" s="43" t="s">
        <v>902</v>
      </c>
      <c r="F2078" s="36">
        <v>-152</v>
      </c>
      <c r="G2078" s="44">
        <v>-7.794</v>
      </c>
      <c r="H2078" s="44">
        <f t="shared" si="140"/>
        <v>-9.11898</v>
      </c>
      <c r="I2078" s="44">
        <f>SUM(H2078:H2079)</f>
        <v>-99.31896</v>
      </c>
    </row>
    <row r="2079" customHeight="1" spans="2:8">
      <c r="B2079" s="42" t="s">
        <v>872</v>
      </c>
      <c r="C2079" s="42" t="s">
        <v>878</v>
      </c>
      <c r="D2079" s="43" t="s">
        <v>879</v>
      </c>
      <c r="E2079" s="43" t="s">
        <v>772</v>
      </c>
      <c r="F2079" s="36">
        <v>-451</v>
      </c>
      <c r="G2079" s="44">
        <v>-77.094</v>
      </c>
      <c r="H2079" s="44">
        <f t="shared" si="140"/>
        <v>-90.19998</v>
      </c>
    </row>
    <row r="2080" customHeight="1" spans="2:9">
      <c r="B2080" s="42" t="s">
        <v>872</v>
      </c>
      <c r="C2080" s="42" t="s">
        <v>873</v>
      </c>
      <c r="D2080" s="43" t="s">
        <v>166</v>
      </c>
      <c r="E2080" s="43" t="s">
        <v>874</v>
      </c>
      <c r="F2080" s="36">
        <v>-250</v>
      </c>
      <c r="G2080" s="44">
        <v>-81.2</v>
      </c>
      <c r="H2080" s="44">
        <f t="shared" si="140"/>
        <v>-95.004</v>
      </c>
      <c r="I2080" s="44">
        <f t="shared" ref="I2080:I2082" si="142">H2080</f>
        <v>-95.004</v>
      </c>
    </row>
    <row r="2081" customHeight="1" spans="2:9">
      <c r="B2081" s="42" t="s">
        <v>872</v>
      </c>
      <c r="C2081" s="42" t="s">
        <v>873</v>
      </c>
      <c r="D2081" s="43" t="s">
        <v>166</v>
      </c>
      <c r="E2081" s="43" t="s">
        <v>874</v>
      </c>
      <c r="F2081" s="36">
        <v>-480</v>
      </c>
      <c r="G2081" s="44">
        <v>-155.9</v>
      </c>
      <c r="H2081" s="44">
        <f t="shared" si="140"/>
        <v>-182.403</v>
      </c>
      <c r="I2081" s="44">
        <f t="shared" si="142"/>
        <v>-182.403</v>
      </c>
    </row>
    <row r="2082" customHeight="1" spans="2:9">
      <c r="B2082" s="42" t="s">
        <v>872</v>
      </c>
      <c r="C2082" s="42" t="s">
        <v>889</v>
      </c>
      <c r="D2082" s="43" t="s">
        <v>890</v>
      </c>
      <c r="E2082" s="43" t="s">
        <v>891</v>
      </c>
      <c r="F2082" s="36">
        <v>-37</v>
      </c>
      <c r="G2082" s="44">
        <v>-119.54</v>
      </c>
      <c r="H2082" s="44">
        <f t="shared" si="140"/>
        <v>-139.8618</v>
      </c>
      <c r="I2082" s="44">
        <f t="shared" si="142"/>
        <v>-139.8618</v>
      </c>
    </row>
    <row r="2083" customHeight="1" spans="2:9">
      <c r="B2083" s="42" t="s">
        <v>872</v>
      </c>
      <c r="C2083" s="42" t="s">
        <v>942</v>
      </c>
      <c r="D2083" s="43" t="s">
        <v>212</v>
      </c>
      <c r="E2083" s="43" t="s">
        <v>943</v>
      </c>
      <c r="F2083" s="36">
        <v>60</v>
      </c>
      <c r="G2083" s="44">
        <v>1278.97</v>
      </c>
      <c r="H2083" s="44">
        <f t="shared" si="140"/>
        <v>1496.3949</v>
      </c>
      <c r="I2083" s="44">
        <f>SUM(H2083:H2085)</f>
        <v>17084.3985</v>
      </c>
    </row>
    <row r="2084" customHeight="1" spans="2:8">
      <c r="B2084" s="42" t="s">
        <v>872</v>
      </c>
      <c r="C2084" s="42" t="s">
        <v>937</v>
      </c>
      <c r="D2084" s="43" t="s">
        <v>960</v>
      </c>
      <c r="E2084" s="43" t="s">
        <v>938</v>
      </c>
      <c r="F2084" s="36">
        <v>240</v>
      </c>
      <c r="G2084" s="44">
        <v>4529.23</v>
      </c>
      <c r="H2084" s="44">
        <f t="shared" si="140"/>
        <v>5299.1991</v>
      </c>
    </row>
    <row r="2085" customHeight="1" spans="2:8">
      <c r="B2085" s="42" t="s">
        <v>872</v>
      </c>
      <c r="C2085" s="42" t="s">
        <v>939</v>
      </c>
      <c r="D2085" s="43" t="s">
        <v>940</v>
      </c>
      <c r="E2085" s="43" t="s">
        <v>941</v>
      </c>
      <c r="F2085" s="36">
        <v>120</v>
      </c>
      <c r="G2085" s="44">
        <v>8793.85</v>
      </c>
      <c r="H2085" s="44">
        <f t="shared" si="140"/>
        <v>10288.8045</v>
      </c>
    </row>
    <row r="2086" customHeight="1" spans="2:9">
      <c r="B2086" s="42" t="s">
        <v>872</v>
      </c>
      <c r="C2086" s="42" t="s">
        <v>942</v>
      </c>
      <c r="D2086" s="43" t="s">
        <v>212</v>
      </c>
      <c r="E2086" s="43" t="s">
        <v>943</v>
      </c>
      <c r="F2086" s="36">
        <v>240</v>
      </c>
      <c r="G2086" s="44">
        <v>5115.9</v>
      </c>
      <c r="H2086" s="44">
        <f t="shared" si="140"/>
        <v>5985.603</v>
      </c>
      <c r="I2086" s="44">
        <f t="shared" ref="I2086:I2088" si="143">H2086</f>
        <v>5985.603</v>
      </c>
    </row>
    <row r="2087" customHeight="1" spans="2:9">
      <c r="B2087" s="42" t="s">
        <v>872</v>
      </c>
      <c r="C2087" s="42" t="s">
        <v>2344</v>
      </c>
      <c r="D2087" s="43" t="s">
        <v>2345</v>
      </c>
      <c r="E2087" s="43" t="s">
        <v>2346</v>
      </c>
      <c r="F2087" s="36">
        <v>30</v>
      </c>
      <c r="G2087" s="44">
        <v>2240.77</v>
      </c>
      <c r="H2087" s="44">
        <f t="shared" si="140"/>
        <v>2621.7009</v>
      </c>
      <c r="I2087" s="44">
        <f t="shared" si="143"/>
        <v>2621.7009</v>
      </c>
    </row>
    <row r="2088" customHeight="1" spans="2:9">
      <c r="B2088" s="42" t="s">
        <v>872</v>
      </c>
      <c r="C2088" s="42" t="s">
        <v>942</v>
      </c>
      <c r="D2088" s="43" t="s">
        <v>212</v>
      </c>
      <c r="E2088" s="43" t="s">
        <v>943</v>
      </c>
      <c r="F2088" s="36">
        <v>300</v>
      </c>
      <c r="G2088" s="44">
        <v>6394.87</v>
      </c>
      <c r="H2088" s="44">
        <f t="shared" si="140"/>
        <v>7481.9979</v>
      </c>
      <c r="I2088" s="44">
        <f t="shared" si="143"/>
        <v>7481.9979</v>
      </c>
    </row>
    <row r="2089" customHeight="1" spans="2:9">
      <c r="B2089" s="42" t="s">
        <v>872</v>
      </c>
      <c r="C2089" s="42" t="s">
        <v>937</v>
      </c>
      <c r="D2089" s="43" t="s">
        <v>291</v>
      </c>
      <c r="E2089" s="43" t="s">
        <v>938</v>
      </c>
      <c r="F2089" s="36">
        <v>120</v>
      </c>
      <c r="G2089" s="44">
        <v>2264.615</v>
      </c>
      <c r="H2089" s="44">
        <f t="shared" si="140"/>
        <v>2649.59955</v>
      </c>
      <c r="I2089" s="44">
        <f>SUM(H2089:H2090)</f>
        <v>11223.5994</v>
      </c>
    </row>
    <row r="2090" customHeight="1" spans="2:8">
      <c r="B2090" s="42" t="s">
        <v>872</v>
      </c>
      <c r="C2090" s="42" t="s">
        <v>939</v>
      </c>
      <c r="D2090" s="43" t="s">
        <v>940</v>
      </c>
      <c r="E2090" s="43" t="s">
        <v>941</v>
      </c>
      <c r="F2090" s="36">
        <v>100</v>
      </c>
      <c r="G2090" s="44">
        <v>7328.205</v>
      </c>
      <c r="H2090" s="44">
        <f t="shared" si="140"/>
        <v>8573.99985</v>
      </c>
    </row>
    <row r="2091" customHeight="1" spans="2:9">
      <c r="B2091" s="42" t="s">
        <v>872</v>
      </c>
      <c r="C2091" s="42" t="s">
        <v>942</v>
      </c>
      <c r="D2091" s="43" t="s">
        <v>212</v>
      </c>
      <c r="E2091" s="43" t="s">
        <v>943</v>
      </c>
      <c r="F2091" s="36">
        <v>60</v>
      </c>
      <c r="G2091" s="44">
        <v>1278.97</v>
      </c>
      <c r="H2091" s="44">
        <f t="shared" si="140"/>
        <v>1496.3949</v>
      </c>
      <c r="I2091" s="44">
        <f>SUM(H2091:H2093)</f>
        <v>12720.00015</v>
      </c>
    </row>
    <row r="2092" customHeight="1" spans="2:8">
      <c r="B2092" s="42" t="s">
        <v>872</v>
      </c>
      <c r="C2092" s="42" t="s">
        <v>937</v>
      </c>
      <c r="D2092" s="43" t="s">
        <v>960</v>
      </c>
      <c r="E2092" s="43" t="s">
        <v>938</v>
      </c>
      <c r="F2092" s="36">
        <v>120</v>
      </c>
      <c r="G2092" s="44">
        <v>2264.62</v>
      </c>
      <c r="H2092" s="44">
        <f t="shared" si="140"/>
        <v>2649.6054</v>
      </c>
    </row>
    <row r="2093" customHeight="1" spans="2:8">
      <c r="B2093" s="42" t="s">
        <v>872</v>
      </c>
      <c r="C2093" s="42" t="s">
        <v>939</v>
      </c>
      <c r="D2093" s="43" t="s">
        <v>940</v>
      </c>
      <c r="E2093" s="43" t="s">
        <v>941</v>
      </c>
      <c r="F2093" s="36">
        <v>100</v>
      </c>
      <c r="G2093" s="44">
        <v>7328.205</v>
      </c>
      <c r="H2093" s="44">
        <f t="shared" si="140"/>
        <v>8573.99985</v>
      </c>
    </row>
    <row r="2094" customHeight="1" spans="2:9">
      <c r="B2094" s="42" t="s">
        <v>944</v>
      </c>
      <c r="C2094" s="42" t="s">
        <v>221</v>
      </c>
      <c r="D2094" s="43" t="s">
        <v>222</v>
      </c>
      <c r="E2094" s="43" t="s">
        <v>440</v>
      </c>
      <c r="F2094" s="36">
        <v>360</v>
      </c>
      <c r="G2094" s="44">
        <v>7323.08</v>
      </c>
      <c r="H2094" s="44">
        <f t="shared" si="140"/>
        <v>8568.0036</v>
      </c>
      <c r="I2094" s="44">
        <f>SUM(H2094:H2096)</f>
        <v>17397.99945</v>
      </c>
    </row>
    <row r="2095" customHeight="1" spans="2:8">
      <c r="B2095" s="42" t="s">
        <v>944</v>
      </c>
      <c r="C2095" s="42" t="s">
        <v>870</v>
      </c>
      <c r="D2095" s="43" t="s">
        <v>687</v>
      </c>
      <c r="E2095" s="43" t="s">
        <v>871</v>
      </c>
      <c r="F2095" s="36">
        <v>200</v>
      </c>
      <c r="G2095" s="44">
        <v>3196.575</v>
      </c>
      <c r="H2095" s="44">
        <f t="shared" si="140"/>
        <v>3739.99275</v>
      </c>
    </row>
    <row r="2096" customHeight="1" spans="2:8">
      <c r="B2096" s="42" t="s">
        <v>944</v>
      </c>
      <c r="C2096" s="42" t="s">
        <v>38</v>
      </c>
      <c r="D2096" s="43" t="s">
        <v>948</v>
      </c>
      <c r="E2096" s="43" t="s">
        <v>37</v>
      </c>
      <c r="F2096" s="36">
        <v>200</v>
      </c>
      <c r="G2096" s="44">
        <v>4350.43</v>
      </c>
      <c r="H2096" s="44">
        <f t="shared" si="140"/>
        <v>5090.0031</v>
      </c>
    </row>
    <row r="2097" customHeight="1" spans="2:9">
      <c r="B2097" s="42" t="s">
        <v>944</v>
      </c>
      <c r="C2097" s="42" t="s">
        <v>221</v>
      </c>
      <c r="D2097" s="43" t="s">
        <v>222</v>
      </c>
      <c r="E2097" s="43" t="s">
        <v>440</v>
      </c>
      <c r="F2097" s="36">
        <v>360</v>
      </c>
      <c r="G2097" s="44">
        <v>7323.08</v>
      </c>
      <c r="H2097" s="44">
        <f t="shared" si="140"/>
        <v>8568.0036</v>
      </c>
      <c r="I2097" s="44">
        <f>SUM(H2097:H2099)</f>
        <v>10869.3</v>
      </c>
    </row>
    <row r="2098" customHeight="1" spans="2:8">
      <c r="B2098" s="42" t="s">
        <v>944</v>
      </c>
      <c r="C2098" s="42" t="s">
        <v>945</v>
      </c>
      <c r="D2098" s="43" t="s">
        <v>946</v>
      </c>
      <c r="E2098" s="43" t="s">
        <v>947</v>
      </c>
      <c r="F2098" s="36">
        <v>30</v>
      </c>
      <c r="G2098" s="44">
        <v>160.51</v>
      </c>
      <c r="H2098" s="44">
        <f t="shared" si="140"/>
        <v>187.7967</v>
      </c>
    </row>
    <row r="2099" customHeight="1" spans="2:8">
      <c r="B2099" s="42" t="s">
        <v>944</v>
      </c>
      <c r="C2099" s="42" t="s">
        <v>1567</v>
      </c>
      <c r="D2099" s="43" t="s">
        <v>887</v>
      </c>
      <c r="E2099" s="43" t="s">
        <v>2347</v>
      </c>
      <c r="F2099" s="36">
        <v>30</v>
      </c>
      <c r="G2099" s="44">
        <v>1806.41</v>
      </c>
      <c r="H2099" s="44">
        <f t="shared" si="140"/>
        <v>2113.4997</v>
      </c>
    </row>
    <row r="2100" customHeight="1" spans="2:9">
      <c r="B2100" s="42" t="s">
        <v>944</v>
      </c>
      <c r="C2100" s="42" t="s">
        <v>221</v>
      </c>
      <c r="D2100" s="43" t="s">
        <v>222</v>
      </c>
      <c r="E2100" s="43" t="s">
        <v>440</v>
      </c>
      <c r="F2100" s="36">
        <v>360</v>
      </c>
      <c r="G2100" s="44">
        <v>7323.08</v>
      </c>
      <c r="H2100" s="44">
        <f t="shared" si="140"/>
        <v>8568.0036</v>
      </c>
      <c r="I2100" s="44">
        <f>SUM(H2100:H2102)</f>
        <v>13343.6043</v>
      </c>
    </row>
    <row r="2101" customHeight="1" spans="2:8">
      <c r="B2101" s="42" t="s">
        <v>944</v>
      </c>
      <c r="C2101" s="42" t="s">
        <v>892</v>
      </c>
      <c r="D2101" s="43" t="s">
        <v>893</v>
      </c>
      <c r="E2101" s="43" t="s">
        <v>894</v>
      </c>
      <c r="F2101" s="36">
        <v>200</v>
      </c>
      <c r="G2101" s="44">
        <v>3760.68</v>
      </c>
      <c r="H2101" s="44">
        <f t="shared" si="140"/>
        <v>4399.9956</v>
      </c>
    </row>
    <row r="2102" customHeight="1" spans="2:8">
      <c r="B2102" s="42" t="s">
        <v>944</v>
      </c>
      <c r="C2102" s="42" t="s">
        <v>945</v>
      </c>
      <c r="D2102" s="43" t="s">
        <v>946</v>
      </c>
      <c r="E2102" s="43" t="s">
        <v>947</v>
      </c>
      <c r="F2102" s="36">
        <v>60</v>
      </c>
      <c r="G2102" s="44">
        <v>321.03</v>
      </c>
      <c r="H2102" s="44">
        <f t="shared" si="140"/>
        <v>375.6051</v>
      </c>
    </row>
    <row r="2103" customHeight="1" spans="2:10">
      <c r="B2103" s="42" t="s">
        <v>950</v>
      </c>
      <c r="C2103" s="42" t="s">
        <v>892</v>
      </c>
      <c r="D2103" s="43" t="s">
        <v>2348</v>
      </c>
      <c r="E2103" s="43" t="s">
        <v>894</v>
      </c>
      <c r="F2103" s="36">
        <v>400</v>
      </c>
      <c r="G2103" s="44">
        <v>22116.24</v>
      </c>
      <c r="H2103" s="44">
        <f t="shared" si="140"/>
        <v>25876.0008</v>
      </c>
      <c r="I2103" s="44">
        <f>SUM(H2103:H2104)</f>
        <v>39531.9951</v>
      </c>
      <c r="J2103" s="44">
        <f>SUM(I2103:I2219)</f>
        <v>1773181.45097496</v>
      </c>
    </row>
    <row r="2104" customHeight="1" spans="2:8">
      <c r="B2104" s="42" t="s">
        <v>950</v>
      </c>
      <c r="C2104" s="42" t="s">
        <v>953</v>
      </c>
      <c r="D2104" s="43" t="s">
        <v>954</v>
      </c>
      <c r="E2104" s="43" t="s">
        <v>955</v>
      </c>
      <c r="F2104" s="36">
        <v>600</v>
      </c>
      <c r="G2104" s="44">
        <v>11671.79</v>
      </c>
      <c r="H2104" s="44">
        <f t="shared" si="140"/>
        <v>13655.9943</v>
      </c>
    </row>
    <row r="2105" customHeight="1" spans="2:9">
      <c r="B2105" s="42" t="s">
        <v>950</v>
      </c>
      <c r="C2105" s="42" t="s">
        <v>861</v>
      </c>
      <c r="D2105" s="43" t="s">
        <v>948</v>
      </c>
      <c r="E2105" s="43" t="s">
        <v>37</v>
      </c>
      <c r="F2105" s="36">
        <v>400</v>
      </c>
      <c r="G2105" s="44">
        <v>9162.39</v>
      </c>
      <c r="H2105" s="44">
        <f t="shared" si="140"/>
        <v>10719.9963</v>
      </c>
      <c r="I2105" s="44">
        <f t="shared" ref="I2105:I2112" si="144">H2105</f>
        <v>10719.9963</v>
      </c>
    </row>
    <row r="2106" customHeight="1" spans="2:9">
      <c r="B2106" s="42" t="s">
        <v>950</v>
      </c>
      <c r="C2106" s="42" t="s">
        <v>892</v>
      </c>
      <c r="D2106" s="43" t="s">
        <v>2348</v>
      </c>
      <c r="E2106" s="43" t="s">
        <v>894</v>
      </c>
      <c r="F2106" s="36">
        <v>200</v>
      </c>
      <c r="G2106" s="44">
        <v>11058.12</v>
      </c>
      <c r="H2106" s="44">
        <f t="shared" si="140"/>
        <v>12938.0004</v>
      </c>
      <c r="I2106" s="44">
        <f t="shared" si="144"/>
        <v>12938.0004</v>
      </c>
    </row>
    <row r="2107" customHeight="1" spans="2:9">
      <c r="B2107" s="42" t="s">
        <v>950</v>
      </c>
      <c r="C2107" s="42" t="s">
        <v>892</v>
      </c>
      <c r="D2107" s="43" t="s">
        <v>2348</v>
      </c>
      <c r="E2107" s="43" t="s">
        <v>894</v>
      </c>
      <c r="F2107" s="36">
        <v>400</v>
      </c>
      <c r="G2107" s="44">
        <v>22116.24</v>
      </c>
      <c r="H2107" s="44">
        <f t="shared" si="140"/>
        <v>25876.0008</v>
      </c>
      <c r="I2107" s="44">
        <f>SUM(H2107:H2109)</f>
        <v>43535.99718</v>
      </c>
    </row>
    <row r="2108" customHeight="1" spans="2:8">
      <c r="B2108" s="42" t="s">
        <v>950</v>
      </c>
      <c r="C2108" s="42" t="s">
        <v>953</v>
      </c>
      <c r="D2108" s="43" t="s">
        <v>954</v>
      </c>
      <c r="E2108" s="43" t="s">
        <v>955</v>
      </c>
      <c r="F2108" s="36">
        <v>600</v>
      </c>
      <c r="G2108" s="44">
        <v>11671.794</v>
      </c>
      <c r="H2108" s="44">
        <f t="shared" si="140"/>
        <v>13655.99898</v>
      </c>
    </row>
    <row r="2109" customHeight="1" spans="2:8">
      <c r="B2109" s="42" t="s">
        <v>950</v>
      </c>
      <c r="C2109" s="42" t="s">
        <v>909</v>
      </c>
      <c r="D2109" s="43" t="s">
        <v>910</v>
      </c>
      <c r="E2109" s="43" t="s">
        <v>911</v>
      </c>
      <c r="F2109" s="36">
        <v>400</v>
      </c>
      <c r="G2109" s="44">
        <v>3422.22</v>
      </c>
      <c r="H2109" s="44">
        <f t="shared" si="140"/>
        <v>4003.9974</v>
      </c>
    </row>
    <row r="2110" customHeight="1" spans="2:9">
      <c r="B2110" s="42" t="s">
        <v>950</v>
      </c>
      <c r="C2110" s="42" t="s">
        <v>861</v>
      </c>
      <c r="D2110" s="43" t="s">
        <v>948</v>
      </c>
      <c r="E2110" s="43" t="s">
        <v>37</v>
      </c>
      <c r="F2110" s="36">
        <v>400</v>
      </c>
      <c r="G2110" s="44">
        <v>9162.39</v>
      </c>
      <c r="H2110" s="44">
        <f t="shared" si="140"/>
        <v>10719.9963</v>
      </c>
      <c r="I2110" s="44">
        <f t="shared" si="144"/>
        <v>10719.9963</v>
      </c>
    </row>
    <row r="2111" customHeight="1" spans="2:9">
      <c r="B2111" s="42" t="s">
        <v>950</v>
      </c>
      <c r="C2111" s="42" t="s">
        <v>892</v>
      </c>
      <c r="D2111" s="43" t="s">
        <v>2348</v>
      </c>
      <c r="E2111" s="43" t="s">
        <v>894</v>
      </c>
      <c r="F2111" s="36">
        <v>400</v>
      </c>
      <c r="G2111" s="44">
        <v>22116.24</v>
      </c>
      <c r="H2111" s="44">
        <f t="shared" si="140"/>
        <v>25876.0008</v>
      </c>
      <c r="I2111" s="44">
        <f t="shared" si="144"/>
        <v>25876.0008</v>
      </c>
    </row>
    <row r="2112" customHeight="1" spans="2:9">
      <c r="B2112" s="42" t="s">
        <v>950</v>
      </c>
      <c r="C2112" s="42" t="s">
        <v>951</v>
      </c>
      <c r="D2112" s="43" t="s">
        <v>687</v>
      </c>
      <c r="E2112" s="43" t="s">
        <v>952</v>
      </c>
      <c r="F2112" s="36">
        <v>3000</v>
      </c>
      <c r="G2112" s="44">
        <v>71282.05</v>
      </c>
      <c r="H2112" s="44">
        <f t="shared" si="140"/>
        <v>83399.9985</v>
      </c>
      <c r="I2112" s="44">
        <f t="shared" si="144"/>
        <v>83399.9985</v>
      </c>
    </row>
    <row r="2113" customHeight="1" spans="2:9">
      <c r="B2113" s="42" t="s">
        <v>950</v>
      </c>
      <c r="C2113" s="42" t="s">
        <v>951</v>
      </c>
      <c r="D2113" s="43" t="s">
        <v>687</v>
      </c>
      <c r="E2113" s="43" t="s">
        <v>952</v>
      </c>
      <c r="F2113" s="36">
        <v>1200</v>
      </c>
      <c r="G2113" s="44">
        <v>28512.82</v>
      </c>
      <c r="H2113" s="44">
        <f t="shared" si="140"/>
        <v>33359.9994</v>
      </c>
      <c r="I2113" s="44">
        <f>SUM(H2113:H2114)</f>
        <v>46297.9998</v>
      </c>
    </row>
    <row r="2114" customHeight="1" spans="2:8">
      <c r="B2114" s="42" t="s">
        <v>950</v>
      </c>
      <c r="C2114" s="42" t="s">
        <v>892</v>
      </c>
      <c r="D2114" s="43" t="s">
        <v>2348</v>
      </c>
      <c r="E2114" s="43" t="s">
        <v>894</v>
      </c>
      <c r="F2114" s="36">
        <v>200</v>
      </c>
      <c r="G2114" s="44">
        <v>11058.12</v>
      </c>
      <c r="H2114" s="44">
        <f t="shared" si="140"/>
        <v>12938.0004</v>
      </c>
    </row>
    <row r="2115" customHeight="1" spans="2:9">
      <c r="B2115" s="42" t="s">
        <v>950</v>
      </c>
      <c r="C2115" s="42" t="s">
        <v>892</v>
      </c>
      <c r="D2115" s="43" t="s">
        <v>2348</v>
      </c>
      <c r="E2115" s="43" t="s">
        <v>894</v>
      </c>
      <c r="F2115" s="36">
        <v>200</v>
      </c>
      <c r="G2115" s="44">
        <v>11058.12</v>
      </c>
      <c r="H2115" s="44">
        <f t="shared" si="140"/>
        <v>12938.0004</v>
      </c>
      <c r="I2115" s="44">
        <f t="shared" ref="I2115:I2117" si="145">H2115</f>
        <v>12938.0004</v>
      </c>
    </row>
    <row r="2116" customHeight="1" spans="2:9">
      <c r="B2116" s="42" t="s">
        <v>950</v>
      </c>
      <c r="C2116" s="42" t="s">
        <v>956</v>
      </c>
      <c r="D2116" s="43" t="s">
        <v>957</v>
      </c>
      <c r="E2116" s="43" t="s">
        <v>943</v>
      </c>
      <c r="F2116" s="36">
        <v>400</v>
      </c>
      <c r="G2116" s="44">
        <v>10393.16</v>
      </c>
      <c r="H2116" s="44">
        <f t="shared" si="140"/>
        <v>12159.9972</v>
      </c>
      <c r="I2116" s="44">
        <f t="shared" si="145"/>
        <v>12159.9972</v>
      </c>
    </row>
    <row r="2117" customHeight="1" spans="2:9">
      <c r="B2117" s="42" t="s">
        <v>950</v>
      </c>
      <c r="C2117" s="42" t="s">
        <v>937</v>
      </c>
      <c r="D2117" s="43" t="s">
        <v>960</v>
      </c>
      <c r="E2117" s="43" t="s">
        <v>938</v>
      </c>
      <c r="F2117" s="36">
        <v>360</v>
      </c>
      <c r="G2117" s="44">
        <v>6793.85</v>
      </c>
      <c r="H2117" s="44">
        <f t="shared" si="140"/>
        <v>7948.8045</v>
      </c>
      <c r="I2117" s="44">
        <f t="shared" si="145"/>
        <v>7948.8045</v>
      </c>
    </row>
    <row r="2118" customHeight="1" spans="2:9">
      <c r="B2118" s="42" t="s">
        <v>950</v>
      </c>
      <c r="C2118" s="42" t="s">
        <v>2349</v>
      </c>
      <c r="D2118" s="43" t="s">
        <v>2214</v>
      </c>
      <c r="E2118" s="43" t="s">
        <v>938</v>
      </c>
      <c r="F2118" s="36">
        <v>100</v>
      </c>
      <c r="G2118" s="44">
        <v>1801.71</v>
      </c>
      <c r="H2118" s="44">
        <f t="shared" si="140"/>
        <v>2108.0007</v>
      </c>
      <c r="I2118" s="44">
        <f>SUM(H2118:H2119)</f>
        <v>3326.8365</v>
      </c>
    </row>
    <row r="2119" customHeight="1" spans="2:8">
      <c r="B2119" s="42" t="s">
        <v>950</v>
      </c>
      <c r="C2119" s="42" t="s">
        <v>958</v>
      </c>
      <c r="D2119" s="43" t="s">
        <v>212</v>
      </c>
      <c r="E2119" s="43" t="s">
        <v>959</v>
      </c>
      <c r="F2119" s="36">
        <v>42</v>
      </c>
      <c r="G2119" s="44">
        <v>1041.74</v>
      </c>
      <c r="H2119" s="44">
        <f t="shared" si="140"/>
        <v>1218.8358</v>
      </c>
    </row>
    <row r="2120" customHeight="1" spans="2:9">
      <c r="B2120" s="42" t="s">
        <v>950</v>
      </c>
      <c r="C2120" s="42" t="s">
        <v>956</v>
      </c>
      <c r="D2120" s="43" t="s">
        <v>957</v>
      </c>
      <c r="E2120" s="43" t="s">
        <v>943</v>
      </c>
      <c r="F2120" s="36">
        <v>600</v>
      </c>
      <c r="G2120" s="44">
        <v>15589.74</v>
      </c>
      <c r="H2120" s="44">
        <f t="shared" si="140"/>
        <v>18239.9958</v>
      </c>
      <c r="I2120" s="44">
        <f>SUM(H2120:H2121)</f>
        <v>19174.4982</v>
      </c>
    </row>
    <row r="2121" customHeight="1" spans="2:8">
      <c r="B2121" s="42" t="s">
        <v>950</v>
      </c>
      <c r="C2121" s="42" t="s">
        <v>1503</v>
      </c>
      <c r="D2121" s="43" t="s">
        <v>1504</v>
      </c>
      <c r="E2121" s="43" t="s">
        <v>938</v>
      </c>
      <c r="F2121" s="36">
        <v>50</v>
      </c>
      <c r="G2121" s="44">
        <v>798.72</v>
      </c>
      <c r="H2121" s="44">
        <f t="shared" si="140"/>
        <v>934.5024</v>
      </c>
    </row>
    <row r="2122" customHeight="1" spans="2:9">
      <c r="B2122" s="42" t="s">
        <v>950</v>
      </c>
      <c r="C2122" s="42" t="s">
        <v>937</v>
      </c>
      <c r="D2122" s="43" t="s">
        <v>960</v>
      </c>
      <c r="E2122" s="43" t="s">
        <v>938</v>
      </c>
      <c r="F2122" s="36">
        <v>240</v>
      </c>
      <c r="G2122" s="44">
        <v>4529.23</v>
      </c>
      <c r="H2122" s="44">
        <f t="shared" si="140"/>
        <v>5299.1991</v>
      </c>
      <c r="I2122" s="44">
        <f t="shared" ref="I2122:I2124" si="146">H2122</f>
        <v>5299.1991</v>
      </c>
    </row>
    <row r="2123" customHeight="1" spans="2:9">
      <c r="B2123" s="42" t="s">
        <v>950</v>
      </c>
      <c r="C2123" s="42" t="s">
        <v>958</v>
      </c>
      <c r="D2123" s="43" t="s">
        <v>212</v>
      </c>
      <c r="E2123" s="43" t="s">
        <v>959</v>
      </c>
      <c r="F2123" s="36">
        <v>42</v>
      </c>
      <c r="G2123" s="44">
        <v>1041.74</v>
      </c>
      <c r="H2123" s="44">
        <f t="shared" si="140"/>
        <v>1218.8358</v>
      </c>
      <c r="I2123" s="44">
        <f t="shared" si="146"/>
        <v>1218.8358</v>
      </c>
    </row>
    <row r="2124" customHeight="1" spans="2:9">
      <c r="B2124" s="42" t="s">
        <v>950</v>
      </c>
      <c r="C2124" s="42" t="s">
        <v>956</v>
      </c>
      <c r="D2124" s="43" t="s">
        <v>957</v>
      </c>
      <c r="E2124" s="43" t="s">
        <v>943</v>
      </c>
      <c r="F2124" s="36">
        <v>400</v>
      </c>
      <c r="G2124" s="44">
        <v>10393.16</v>
      </c>
      <c r="H2124" s="44">
        <f t="shared" si="140"/>
        <v>12159.9972</v>
      </c>
      <c r="I2124" s="44">
        <f t="shared" si="146"/>
        <v>12159.9972</v>
      </c>
    </row>
    <row r="2125" customHeight="1" spans="2:9">
      <c r="B2125" s="42" t="s">
        <v>961</v>
      </c>
      <c r="C2125" s="42" t="s">
        <v>1006</v>
      </c>
      <c r="D2125" s="43" t="s">
        <v>884</v>
      </c>
      <c r="E2125" s="43" t="s">
        <v>1007</v>
      </c>
      <c r="F2125" s="36">
        <v>400</v>
      </c>
      <c r="G2125" s="44">
        <v>8830.77</v>
      </c>
      <c r="H2125" s="44">
        <f t="shared" si="140"/>
        <v>10332.0009</v>
      </c>
      <c r="I2125" s="44">
        <f>SUM(H2125:H2126)</f>
        <v>13229.9973</v>
      </c>
    </row>
    <row r="2126" customHeight="1" spans="2:8">
      <c r="B2126" s="42" t="s">
        <v>961</v>
      </c>
      <c r="C2126" s="42" t="s">
        <v>1008</v>
      </c>
      <c r="D2126" s="43" t="s">
        <v>2350</v>
      </c>
      <c r="E2126" s="53" t="s">
        <v>2351</v>
      </c>
      <c r="F2126" s="36">
        <v>100</v>
      </c>
      <c r="G2126" s="44">
        <v>2476.92</v>
      </c>
      <c r="H2126" s="44">
        <f t="shared" si="140"/>
        <v>2897.9964</v>
      </c>
    </row>
    <row r="2127" customHeight="1" spans="2:9">
      <c r="B2127" s="42" t="s">
        <v>961</v>
      </c>
      <c r="C2127" s="42" t="s">
        <v>1006</v>
      </c>
      <c r="D2127" s="43" t="s">
        <v>884</v>
      </c>
      <c r="E2127" s="43" t="s">
        <v>1007</v>
      </c>
      <c r="F2127" s="36">
        <v>400</v>
      </c>
      <c r="G2127" s="44">
        <v>8830.77</v>
      </c>
      <c r="H2127" s="44">
        <f t="shared" si="140"/>
        <v>10332.0009</v>
      </c>
      <c r="I2127" s="44">
        <f>H2127</f>
        <v>10332.0009</v>
      </c>
    </row>
    <row r="2128" customHeight="1" spans="2:9">
      <c r="B2128" s="42" t="s">
        <v>961</v>
      </c>
      <c r="C2128" s="42" t="s">
        <v>1006</v>
      </c>
      <c r="D2128" s="43" t="s">
        <v>884</v>
      </c>
      <c r="E2128" s="43" t="s">
        <v>1007</v>
      </c>
      <c r="F2128" s="36">
        <v>400</v>
      </c>
      <c r="G2128" s="44">
        <v>8830.77</v>
      </c>
      <c r="H2128" s="44">
        <f t="shared" si="140"/>
        <v>10332.0009</v>
      </c>
      <c r="I2128" s="44">
        <f>SUM(H2128:H2129)</f>
        <v>11780.9991</v>
      </c>
    </row>
    <row r="2129" customHeight="1" spans="2:8">
      <c r="B2129" s="42" t="s">
        <v>961</v>
      </c>
      <c r="C2129" s="42" t="s">
        <v>1008</v>
      </c>
      <c r="D2129" s="43" t="s">
        <v>2350</v>
      </c>
      <c r="E2129" s="53" t="s">
        <v>2351</v>
      </c>
      <c r="F2129" s="36">
        <v>50</v>
      </c>
      <c r="G2129" s="44">
        <v>1238.46</v>
      </c>
      <c r="H2129" s="44">
        <f t="shared" si="140"/>
        <v>1448.9982</v>
      </c>
    </row>
    <row r="2130" customHeight="1" spans="2:9">
      <c r="B2130" s="42" t="s">
        <v>961</v>
      </c>
      <c r="C2130" s="42" t="s">
        <v>962</v>
      </c>
      <c r="D2130" s="43" t="s">
        <v>963</v>
      </c>
      <c r="E2130" s="43" t="s">
        <v>964</v>
      </c>
      <c r="F2130" s="36">
        <v>500</v>
      </c>
      <c r="G2130" s="44">
        <v>34021.37</v>
      </c>
      <c r="H2130" s="44">
        <f t="shared" si="140"/>
        <v>39805.0029</v>
      </c>
      <c r="I2130" s="44">
        <f>SUM(H2130:H2133)</f>
        <v>73901.80395</v>
      </c>
    </row>
    <row r="2131" customHeight="1" spans="2:8">
      <c r="B2131" s="42" t="s">
        <v>961</v>
      </c>
      <c r="C2131" s="42" t="s">
        <v>892</v>
      </c>
      <c r="D2131" s="43" t="s">
        <v>893</v>
      </c>
      <c r="E2131" s="43" t="s">
        <v>894</v>
      </c>
      <c r="F2131" s="36">
        <v>600</v>
      </c>
      <c r="G2131" s="44">
        <v>11292.305</v>
      </c>
      <c r="H2131" s="44">
        <f t="shared" si="140"/>
        <v>13211.99685</v>
      </c>
    </row>
    <row r="2132" customHeight="1" spans="2:8">
      <c r="B2132" s="42" t="s">
        <v>961</v>
      </c>
      <c r="C2132" s="42" t="s">
        <v>951</v>
      </c>
      <c r="D2132" s="43" t="s">
        <v>687</v>
      </c>
      <c r="E2132" s="43" t="s">
        <v>952</v>
      </c>
      <c r="F2132" s="36">
        <v>600</v>
      </c>
      <c r="G2132" s="44">
        <v>14256.41</v>
      </c>
      <c r="H2132" s="44">
        <f t="shared" si="140"/>
        <v>16679.9997</v>
      </c>
    </row>
    <row r="2133" customHeight="1" spans="2:8">
      <c r="B2133" s="42" t="s">
        <v>961</v>
      </c>
      <c r="C2133" s="42" t="s">
        <v>984</v>
      </c>
      <c r="D2133" s="43" t="s">
        <v>708</v>
      </c>
      <c r="E2133" s="43" t="s">
        <v>2352</v>
      </c>
      <c r="F2133" s="36">
        <v>240</v>
      </c>
      <c r="G2133" s="44">
        <v>3593.85</v>
      </c>
      <c r="H2133" s="44">
        <f t="shared" si="140"/>
        <v>4204.8045</v>
      </c>
    </row>
    <row r="2134" customHeight="1" spans="2:9">
      <c r="B2134" s="42" t="s">
        <v>961</v>
      </c>
      <c r="C2134" s="42" t="s">
        <v>971</v>
      </c>
      <c r="D2134" s="43" t="s">
        <v>15</v>
      </c>
      <c r="E2134" s="43" t="s">
        <v>871</v>
      </c>
      <c r="F2134" s="36">
        <v>1800</v>
      </c>
      <c r="G2134" s="44">
        <v>33123.08</v>
      </c>
      <c r="H2134" s="44">
        <f t="shared" si="140"/>
        <v>38754.0036</v>
      </c>
      <c r="I2134" s="44">
        <f>SUM(H2134:H2137)</f>
        <v>60863.5989</v>
      </c>
    </row>
    <row r="2135" customHeight="1" spans="2:8">
      <c r="B2135" s="42" t="s">
        <v>961</v>
      </c>
      <c r="C2135" s="42" t="s">
        <v>945</v>
      </c>
      <c r="D2135" s="43" t="s">
        <v>946</v>
      </c>
      <c r="E2135" s="43" t="s">
        <v>947</v>
      </c>
      <c r="F2135" s="36">
        <v>210</v>
      </c>
      <c r="G2135" s="44">
        <v>1123.59</v>
      </c>
      <c r="H2135" s="44">
        <f t="shared" ref="H2135:H2198" si="147">G2135*1.17</f>
        <v>1314.6003</v>
      </c>
    </row>
    <row r="2136" customHeight="1" spans="2:8">
      <c r="B2136" s="42" t="s">
        <v>961</v>
      </c>
      <c r="C2136" s="42" t="s">
        <v>949</v>
      </c>
      <c r="D2136" s="43" t="s">
        <v>946</v>
      </c>
      <c r="E2136" s="43" t="s">
        <v>947</v>
      </c>
      <c r="F2136" s="36">
        <v>450</v>
      </c>
      <c r="G2136" s="44">
        <v>3407.69</v>
      </c>
      <c r="H2136" s="44">
        <f t="shared" si="147"/>
        <v>3986.9973</v>
      </c>
    </row>
    <row r="2137" customHeight="1" spans="2:8">
      <c r="B2137" s="42" t="s">
        <v>961</v>
      </c>
      <c r="C2137" s="42" t="s">
        <v>861</v>
      </c>
      <c r="D2137" s="43" t="s">
        <v>915</v>
      </c>
      <c r="E2137" s="43" t="s">
        <v>37</v>
      </c>
      <c r="F2137" s="36">
        <v>800</v>
      </c>
      <c r="G2137" s="44">
        <v>14365.81</v>
      </c>
      <c r="H2137" s="44">
        <f t="shared" si="147"/>
        <v>16807.9977</v>
      </c>
    </row>
    <row r="2138" customHeight="1" spans="2:9">
      <c r="B2138" s="42" t="s">
        <v>961</v>
      </c>
      <c r="C2138" s="42" t="s">
        <v>993</v>
      </c>
      <c r="D2138" s="43" t="s">
        <v>994</v>
      </c>
      <c r="E2138" s="43" t="s">
        <v>995</v>
      </c>
      <c r="F2138" s="36">
        <v>300</v>
      </c>
      <c r="G2138" s="44">
        <v>15664.1</v>
      </c>
      <c r="H2138" s="44">
        <f t="shared" si="147"/>
        <v>18326.997</v>
      </c>
      <c r="I2138" s="44">
        <f>SUM(H2138:H2139)</f>
        <v>60439.4973</v>
      </c>
    </row>
    <row r="2139" customHeight="1" spans="2:8">
      <c r="B2139" s="42" t="s">
        <v>961</v>
      </c>
      <c r="C2139" s="42" t="s">
        <v>972</v>
      </c>
      <c r="D2139" s="43" t="s">
        <v>814</v>
      </c>
      <c r="E2139" s="43" t="s">
        <v>760</v>
      </c>
      <c r="F2139" s="36">
        <v>1250</v>
      </c>
      <c r="G2139" s="44">
        <v>35993.59</v>
      </c>
      <c r="H2139" s="44">
        <f t="shared" si="147"/>
        <v>42112.5003</v>
      </c>
    </row>
    <row r="2140" customHeight="1" spans="2:9">
      <c r="B2140" s="42" t="s">
        <v>961</v>
      </c>
      <c r="C2140" s="42" t="s">
        <v>965</v>
      </c>
      <c r="D2140" s="43" t="s">
        <v>966</v>
      </c>
      <c r="E2140" s="43" t="s">
        <v>967</v>
      </c>
      <c r="F2140" s="36">
        <v>300</v>
      </c>
      <c r="G2140" s="44">
        <v>17797.44</v>
      </c>
      <c r="H2140" s="44">
        <f t="shared" si="147"/>
        <v>20823.0048</v>
      </c>
      <c r="I2140" s="44">
        <f>SUM(H2140:H2146)</f>
        <v>32745.3048</v>
      </c>
    </row>
    <row r="2141" customHeight="1" spans="2:8">
      <c r="B2141" s="42" t="s">
        <v>961</v>
      </c>
      <c r="C2141" s="42" t="s">
        <v>975</v>
      </c>
      <c r="D2141" s="43" t="s">
        <v>2353</v>
      </c>
      <c r="E2141" s="43" t="s">
        <v>977</v>
      </c>
      <c r="F2141" s="36">
        <v>3600</v>
      </c>
      <c r="G2141" s="44">
        <v>3723.08</v>
      </c>
      <c r="H2141" s="44">
        <f t="shared" si="147"/>
        <v>4356.0036</v>
      </c>
    </row>
    <row r="2142" customHeight="1" spans="2:8">
      <c r="B2142" s="42" t="s">
        <v>961</v>
      </c>
      <c r="C2142" s="42" t="s">
        <v>2354</v>
      </c>
      <c r="D2142" s="43" t="s">
        <v>77</v>
      </c>
      <c r="E2142" s="43" t="s">
        <v>2355</v>
      </c>
      <c r="F2142" s="36">
        <v>20</v>
      </c>
      <c r="G2142" s="44">
        <v>297.44</v>
      </c>
      <c r="H2142" s="44">
        <f t="shared" si="147"/>
        <v>348.0048</v>
      </c>
    </row>
    <row r="2143" customHeight="1" spans="2:8">
      <c r="B2143" s="42" t="s">
        <v>961</v>
      </c>
      <c r="C2143" s="42" t="s">
        <v>883</v>
      </c>
      <c r="D2143" s="43" t="s">
        <v>884</v>
      </c>
      <c r="E2143" s="43" t="s">
        <v>885</v>
      </c>
      <c r="F2143" s="36">
        <v>100</v>
      </c>
      <c r="G2143" s="44">
        <v>5982.91</v>
      </c>
      <c r="H2143" s="44">
        <f t="shared" si="147"/>
        <v>7000.0047</v>
      </c>
    </row>
    <row r="2144" customHeight="1" spans="2:8">
      <c r="B2144" s="42" t="s">
        <v>961</v>
      </c>
      <c r="C2144" s="42" t="s">
        <v>997</v>
      </c>
      <c r="D2144" s="43" t="s">
        <v>998</v>
      </c>
      <c r="E2144" s="43" t="s">
        <v>662</v>
      </c>
      <c r="F2144" s="36">
        <v>200</v>
      </c>
      <c r="G2144" s="44">
        <v>94.02</v>
      </c>
      <c r="H2144" s="44">
        <f t="shared" si="147"/>
        <v>110.0034</v>
      </c>
    </row>
    <row r="2145" customHeight="1" spans="2:8">
      <c r="B2145" s="42" t="s">
        <v>961</v>
      </c>
      <c r="C2145" s="42" t="s">
        <v>989</v>
      </c>
      <c r="D2145" s="43" t="s">
        <v>990</v>
      </c>
      <c r="E2145" s="43" t="s">
        <v>662</v>
      </c>
      <c r="F2145" s="36">
        <v>30</v>
      </c>
      <c r="G2145" s="44">
        <v>28.965</v>
      </c>
      <c r="H2145" s="44">
        <f t="shared" si="147"/>
        <v>33.88905</v>
      </c>
    </row>
    <row r="2146" customHeight="1" spans="2:8">
      <c r="B2146" s="42" t="s">
        <v>961</v>
      </c>
      <c r="C2146" s="42" t="s">
        <v>981</v>
      </c>
      <c r="D2146" s="43" t="s">
        <v>982</v>
      </c>
      <c r="E2146" s="43" t="s">
        <v>459</v>
      </c>
      <c r="F2146" s="36">
        <v>30</v>
      </c>
      <c r="G2146" s="44">
        <v>63.585</v>
      </c>
      <c r="H2146" s="44">
        <f t="shared" si="147"/>
        <v>74.39445</v>
      </c>
    </row>
    <row r="2147" customHeight="1" spans="2:9">
      <c r="B2147" s="42" t="s">
        <v>961</v>
      </c>
      <c r="C2147" s="42" t="s">
        <v>951</v>
      </c>
      <c r="D2147" s="43" t="s">
        <v>687</v>
      </c>
      <c r="E2147" s="43" t="s">
        <v>952</v>
      </c>
      <c r="F2147" s="36">
        <v>3000</v>
      </c>
      <c r="G2147" s="44">
        <v>71282.05</v>
      </c>
      <c r="H2147" s="44">
        <f t="shared" si="147"/>
        <v>83399.9985</v>
      </c>
      <c r="I2147" s="44">
        <f>H2147</f>
        <v>83399.9985</v>
      </c>
    </row>
    <row r="2148" customHeight="1" spans="2:9">
      <c r="B2148" s="42" t="s">
        <v>961</v>
      </c>
      <c r="C2148" s="42" t="s">
        <v>973</v>
      </c>
      <c r="D2148" s="43" t="s">
        <v>974</v>
      </c>
      <c r="E2148" s="43" t="s">
        <v>952</v>
      </c>
      <c r="F2148" s="36">
        <v>1000</v>
      </c>
      <c r="G2148" s="44">
        <v>70512.82</v>
      </c>
      <c r="H2148" s="44">
        <f t="shared" si="147"/>
        <v>82499.9994</v>
      </c>
      <c r="I2148" s="44">
        <f>H2148</f>
        <v>82499.9994</v>
      </c>
    </row>
    <row r="2149" customHeight="1" spans="2:9">
      <c r="B2149" s="42" t="s">
        <v>961</v>
      </c>
      <c r="C2149" s="42" t="s">
        <v>971</v>
      </c>
      <c r="D2149" s="43" t="s">
        <v>15</v>
      </c>
      <c r="E2149" s="43" t="s">
        <v>871</v>
      </c>
      <c r="F2149" s="36">
        <v>1200</v>
      </c>
      <c r="G2149" s="44">
        <v>22082.05</v>
      </c>
      <c r="H2149" s="44">
        <f t="shared" si="147"/>
        <v>25835.9985</v>
      </c>
      <c r="I2149" s="44">
        <f>SUM(H2149:H2153)</f>
        <v>77095.59975</v>
      </c>
    </row>
    <row r="2150" customHeight="1" spans="2:8">
      <c r="B2150" s="42" t="s">
        <v>961</v>
      </c>
      <c r="C2150" s="42" t="s">
        <v>892</v>
      </c>
      <c r="D2150" s="43" t="s">
        <v>893</v>
      </c>
      <c r="E2150" s="43" t="s">
        <v>894</v>
      </c>
      <c r="F2150" s="36">
        <v>400</v>
      </c>
      <c r="G2150" s="44">
        <v>7528.21</v>
      </c>
      <c r="H2150" s="44">
        <f t="shared" si="147"/>
        <v>8808.0057</v>
      </c>
    </row>
    <row r="2151" customHeight="1" spans="2:8">
      <c r="B2151" s="42" t="s">
        <v>961</v>
      </c>
      <c r="C2151" s="42" t="s">
        <v>861</v>
      </c>
      <c r="D2151" s="43" t="s">
        <v>915</v>
      </c>
      <c r="E2151" s="43" t="s">
        <v>37</v>
      </c>
      <c r="F2151" s="36">
        <v>1200</v>
      </c>
      <c r="G2151" s="44">
        <v>21548.72</v>
      </c>
      <c r="H2151" s="44">
        <f t="shared" si="147"/>
        <v>25212.0024</v>
      </c>
    </row>
    <row r="2152" customHeight="1" spans="2:8">
      <c r="B2152" s="42" t="s">
        <v>961</v>
      </c>
      <c r="C2152" s="42" t="s">
        <v>996</v>
      </c>
      <c r="D2152" s="43" t="s">
        <v>759</v>
      </c>
      <c r="E2152" s="43" t="s">
        <v>871</v>
      </c>
      <c r="F2152" s="36">
        <v>500</v>
      </c>
      <c r="G2152" s="44">
        <v>7547.005</v>
      </c>
      <c r="H2152" s="44">
        <f t="shared" si="147"/>
        <v>8829.99585</v>
      </c>
    </row>
    <row r="2153" customHeight="1" spans="2:8">
      <c r="B2153" s="42" t="s">
        <v>961</v>
      </c>
      <c r="C2153" s="42" t="s">
        <v>984</v>
      </c>
      <c r="D2153" s="43" t="s">
        <v>708</v>
      </c>
      <c r="E2153" s="43" t="s">
        <v>2352</v>
      </c>
      <c r="F2153" s="36">
        <v>480</v>
      </c>
      <c r="G2153" s="44">
        <v>7187.69</v>
      </c>
      <c r="H2153" s="44">
        <f t="shared" si="147"/>
        <v>8409.5973</v>
      </c>
    </row>
    <row r="2154" customHeight="1" spans="2:9">
      <c r="B2154" s="42" t="s">
        <v>961</v>
      </c>
      <c r="C2154" s="42" t="s">
        <v>949</v>
      </c>
      <c r="D2154" s="43" t="s">
        <v>946</v>
      </c>
      <c r="E2154" s="43" t="s">
        <v>947</v>
      </c>
      <c r="F2154" s="36">
        <v>300</v>
      </c>
      <c r="G2154" s="44">
        <v>2271.79</v>
      </c>
      <c r="H2154" s="44">
        <f t="shared" si="147"/>
        <v>2657.9943</v>
      </c>
      <c r="I2154" s="44">
        <f>SUM(H2154:H2156)</f>
        <v>84145.99635</v>
      </c>
    </row>
    <row r="2155" customHeight="1" spans="2:8">
      <c r="B2155" s="42" t="s">
        <v>961</v>
      </c>
      <c r="C2155" s="42" t="s">
        <v>945</v>
      </c>
      <c r="D2155" s="43" t="s">
        <v>946</v>
      </c>
      <c r="E2155" s="43" t="s">
        <v>947</v>
      </c>
      <c r="F2155" s="36">
        <v>300</v>
      </c>
      <c r="G2155" s="44">
        <v>1605.13</v>
      </c>
      <c r="H2155" s="44">
        <f t="shared" si="147"/>
        <v>1878.0021</v>
      </c>
    </row>
    <row r="2156" customHeight="1" spans="2:8">
      <c r="B2156" s="42" t="s">
        <v>961</v>
      </c>
      <c r="C2156" s="42" t="s">
        <v>962</v>
      </c>
      <c r="D2156" s="43" t="s">
        <v>963</v>
      </c>
      <c r="E2156" s="43" t="s">
        <v>964</v>
      </c>
      <c r="F2156" s="36">
        <v>1000</v>
      </c>
      <c r="G2156" s="44">
        <v>68042.735</v>
      </c>
      <c r="H2156" s="44">
        <f t="shared" si="147"/>
        <v>79609.99995</v>
      </c>
    </row>
    <row r="2157" customHeight="1" spans="2:9">
      <c r="B2157" s="42" t="s">
        <v>961</v>
      </c>
      <c r="C2157" s="42" t="s">
        <v>975</v>
      </c>
      <c r="D2157" s="43" t="s">
        <v>976</v>
      </c>
      <c r="E2157" s="43" t="s">
        <v>977</v>
      </c>
      <c r="F2157" s="36">
        <v>1200</v>
      </c>
      <c r="G2157" s="44">
        <v>1241.03</v>
      </c>
      <c r="H2157" s="44">
        <f t="shared" si="147"/>
        <v>1452.0051</v>
      </c>
      <c r="I2157" s="44">
        <f>SUM(H2157:H2164)</f>
        <v>38181.404196</v>
      </c>
    </row>
    <row r="2158" customHeight="1" spans="2:8">
      <c r="B2158" s="42" t="s">
        <v>961</v>
      </c>
      <c r="C2158" s="42" t="s">
        <v>986</v>
      </c>
      <c r="D2158" s="43" t="s">
        <v>987</v>
      </c>
      <c r="E2158" s="43" t="s">
        <v>1972</v>
      </c>
      <c r="F2158" s="36">
        <v>200</v>
      </c>
      <c r="G2158" s="44">
        <v>2088.8888</v>
      </c>
      <c r="H2158" s="44">
        <f t="shared" si="147"/>
        <v>2443.999896</v>
      </c>
    </row>
    <row r="2159" customHeight="1" spans="2:8">
      <c r="B2159" s="42" t="s">
        <v>961</v>
      </c>
      <c r="C2159" s="42" t="s">
        <v>978</v>
      </c>
      <c r="D2159" s="43" t="s">
        <v>979</v>
      </c>
      <c r="E2159" s="43" t="s">
        <v>980</v>
      </c>
      <c r="F2159" s="36">
        <v>300</v>
      </c>
      <c r="G2159" s="44">
        <v>6748.715</v>
      </c>
      <c r="H2159" s="44">
        <f t="shared" si="147"/>
        <v>7895.99655</v>
      </c>
    </row>
    <row r="2160" customHeight="1" spans="2:8">
      <c r="B2160" s="42" t="s">
        <v>961</v>
      </c>
      <c r="C2160" s="42" t="s">
        <v>883</v>
      </c>
      <c r="D2160" s="43" t="s">
        <v>884</v>
      </c>
      <c r="E2160" s="43" t="s">
        <v>885</v>
      </c>
      <c r="F2160" s="36">
        <v>100</v>
      </c>
      <c r="G2160" s="44">
        <v>5982.905</v>
      </c>
      <c r="H2160" s="44">
        <f t="shared" si="147"/>
        <v>6999.99885</v>
      </c>
    </row>
    <row r="2161" customHeight="1" spans="2:11">
      <c r="B2161" s="42" t="s">
        <v>961</v>
      </c>
      <c r="C2161" s="42" t="s">
        <v>2356</v>
      </c>
      <c r="D2161" s="43" t="s">
        <v>2357</v>
      </c>
      <c r="E2161" s="43" t="s">
        <v>894</v>
      </c>
      <c r="F2161" s="36">
        <v>100</v>
      </c>
      <c r="G2161" s="44">
        <v>16100</v>
      </c>
      <c r="H2161" s="44">
        <f t="shared" si="147"/>
        <v>18837</v>
      </c>
      <c r="K2161" s="44">
        <v>1773181.48</v>
      </c>
    </row>
    <row r="2162" customHeight="1" spans="2:8">
      <c r="B2162" s="42" t="s">
        <v>961</v>
      </c>
      <c r="C2162" s="42" t="s">
        <v>674</v>
      </c>
      <c r="D2162" s="43" t="s">
        <v>1002</v>
      </c>
      <c r="E2162" s="43" t="s">
        <v>111</v>
      </c>
      <c r="F2162" s="36">
        <v>100</v>
      </c>
      <c r="G2162" s="44">
        <v>361.54</v>
      </c>
      <c r="H2162" s="44">
        <f t="shared" si="147"/>
        <v>423.0018</v>
      </c>
    </row>
    <row r="2163" customHeight="1" spans="2:8">
      <c r="B2163" s="42" t="s">
        <v>961</v>
      </c>
      <c r="C2163" s="42" t="s">
        <v>997</v>
      </c>
      <c r="D2163" s="43" t="s">
        <v>998</v>
      </c>
      <c r="E2163" s="43" t="s">
        <v>662</v>
      </c>
      <c r="F2163" s="36">
        <v>100</v>
      </c>
      <c r="G2163" s="44">
        <v>47.01</v>
      </c>
      <c r="H2163" s="44">
        <f t="shared" si="147"/>
        <v>55.0017</v>
      </c>
    </row>
    <row r="2164" customHeight="1" spans="2:8">
      <c r="B2164" s="42" t="s">
        <v>961</v>
      </c>
      <c r="C2164" s="42" t="s">
        <v>981</v>
      </c>
      <c r="D2164" s="43" t="s">
        <v>804</v>
      </c>
      <c r="E2164" s="43" t="s">
        <v>459</v>
      </c>
      <c r="F2164" s="36">
        <v>30</v>
      </c>
      <c r="G2164" s="44">
        <v>63.59</v>
      </c>
      <c r="H2164" s="44">
        <f t="shared" si="147"/>
        <v>74.4003</v>
      </c>
    </row>
    <row r="2165" customHeight="1" spans="2:9">
      <c r="B2165" s="42" t="s">
        <v>961</v>
      </c>
      <c r="C2165" s="42" t="s">
        <v>965</v>
      </c>
      <c r="D2165" s="43" t="s">
        <v>966</v>
      </c>
      <c r="E2165" s="43" t="s">
        <v>967</v>
      </c>
      <c r="F2165" s="36">
        <v>150</v>
      </c>
      <c r="G2165" s="44">
        <v>8898.72</v>
      </c>
      <c r="H2165" s="44">
        <f t="shared" si="147"/>
        <v>10411.5024</v>
      </c>
      <c r="I2165" s="44">
        <f>SUM(H2165:H2166)</f>
        <v>36247.5009</v>
      </c>
    </row>
    <row r="2166" customHeight="1" spans="2:8">
      <c r="B2166" s="42" t="s">
        <v>961</v>
      </c>
      <c r="C2166" s="42" t="s">
        <v>971</v>
      </c>
      <c r="D2166" s="43" t="s">
        <v>15</v>
      </c>
      <c r="E2166" s="43" t="s">
        <v>871</v>
      </c>
      <c r="F2166" s="36">
        <v>1200</v>
      </c>
      <c r="G2166" s="44">
        <v>22082.05</v>
      </c>
      <c r="H2166" s="44">
        <f t="shared" si="147"/>
        <v>25835.9985</v>
      </c>
    </row>
    <row r="2167" customHeight="1" spans="2:9">
      <c r="B2167" s="42" t="s">
        <v>961</v>
      </c>
      <c r="C2167" s="42" t="s">
        <v>2033</v>
      </c>
      <c r="D2167" s="43" t="s">
        <v>2034</v>
      </c>
      <c r="E2167" s="43" t="s">
        <v>31</v>
      </c>
      <c r="F2167" s="36">
        <v>-50</v>
      </c>
      <c r="G2167" s="44">
        <v>-387.61</v>
      </c>
      <c r="H2167" s="44">
        <f t="shared" si="147"/>
        <v>-453.5037</v>
      </c>
      <c r="I2167" s="44">
        <f>H2167</f>
        <v>-453.5037</v>
      </c>
    </row>
    <row r="2168" customHeight="1" spans="2:9">
      <c r="B2168" s="42" t="s">
        <v>961</v>
      </c>
      <c r="C2168" s="42" t="s">
        <v>2033</v>
      </c>
      <c r="D2168" s="43" t="s">
        <v>2034</v>
      </c>
      <c r="E2168" s="43" t="s">
        <v>31</v>
      </c>
      <c r="F2168" s="36">
        <v>-60</v>
      </c>
      <c r="G2168" s="44">
        <v>-465.13</v>
      </c>
      <c r="H2168" s="44">
        <f t="shared" si="147"/>
        <v>-544.2021</v>
      </c>
      <c r="I2168" s="44">
        <f>H2168</f>
        <v>-544.2021</v>
      </c>
    </row>
    <row r="2169" customHeight="1" spans="2:9">
      <c r="B2169" s="42" t="s">
        <v>961</v>
      </c>
      <c r="C2169" s="42" t="s">
        <v>962</v>
      </c>
      <c r="D2169" s="43" t="s">
        <v>963</v>
      </c>
      <c r="E2169" s="43" t="s">
        <v>964</v>
      </c>
      <c r="F2169" s="36">
        <v>500</v>
      </c>
      <c r="G2169" s="44">
        <v>34021.37</v>
      </c>
      <c r="H2169" s="44">
        <f t="shared" si="147"/>
        <v>39805.0029</v>
      </c>
      <c r="I2169" s="44">
        <f>SUM(H2169:H2172)</f>
        <v>53148.99915</v>
      </c>
    </row>
    <row r="2170" customHeight="1" spans="2:8">
      <c r="B2170" s="42" t="s">
        <v>961</v>
      </c>
      <c r="C2170" s="42" t="s">
        <v>892</v>
      </c>
      <c r="D2170" s="43" t="s">
        <v>893</v>
      </c>
      <c r="E2170" s="43" t="s">
        <v>894</v>
      </c>
      <c r="F2170" s="36">
        <v>400</v>
      </c>
      <c r="G2170" s="44">
        <v>7528.21</v>
      </c>
      <c r="H2170" s="44">
        <f t="shared" si="147"/>
        <v>8808.0057</v>
      </c>
    </row>
    <row r="2171" customHeight="1" spans="2:8">
      <c r="B2171" s="42" t="s">
        <v>961</v>
      </c>
      <c r="C2171" s="42" t="s">
        <v>945</v>
      </c>
      <c r="D2171" s="43" t="s">
        <v>946</v>
      </c>
      <c r="E2171" s="43" t="s">
        <v>772</v>
      </c>
      <c r="F2171" s="36">
        <v>300</v>
      </c>
      <c r="G2171" s="44">
        <v>1605.13</v>
      </c>
      <c r="H2171" s="44">
        <f t="shared" si="147"/>
        <v>1878.0021</v>
      </c>
    </row>
    <row r="2172" customHeight="1" spans="2:8">
      <c r="B2172" s="42" t="s">
        <v>961</v>
      </c>
      <c r="C2172" s="42" t="s">
        <v>949</v>
      </c>
      <c r="D2172" s="43" t="s">
        <v>946</v>
      </c>
      <c r="E2172" s="43" t="s">
        <v>947</v>
      </c>
      <c r="F2172" s="36">
        <v>300</v>
      </c>
      <c r="G2172" s="44">
        <v>2271.785</v>
      </c>
      <c r="H2172" s="44">
        <f t="shared" si="147"/>
        <v>2657.98845</v>
      </c>
    </row>
    <row r="2173" customHeight="1" spans="2:9">
      <c r="B2173" s="42" t="s">
        <v>961</v>
      </c>
      <c r="C2173" s="42" t="s">
        <v>951</v>
      </c>
      <c r="D2173" s="43" t="s">
        <v>687</v>
      </c>
      <c r="E2173" s="43" t="s">
        <v>952</v>
      </c>
      <c r="F2173" s="36">
        <v>1200</v>
      </c>
      <c r="G2173" s="44">
        <v>28512.82</v>
      </c>
      <c r="H2173" s="44">
        <f t="shared" si="147"/>
        <v>33359.9994</v>
      </c>
      <c r="I2173" s="44">
        <f>SUM(H2173:H2180)</f>
        <v>76776.20145</v>
      </c>
    </row>
    <row r="2174" customHeight="1" spans="2:8">
      <c r="B2174" s="42" t="s">
        <v>961</v>
      </c>
      <c r="C2174" s="42" t="s">
        <v>975</v>
      </c>
      <c r="D2174" s="43" t="s">
        <v>976</v>
      </c>
      <c r="E2174" s="43" t="s">
        <v>977</v>
      </c>
      <c r="F2174" s="36">
        <v>1800</v>
      </c>
      <c r="G2174" s="44">
        <v>1861.54</v>
      </c>
      <c r="H2174" s="44">
        <f t="shared" si="147"/>
        <v>2178.0018</v>
      </c>
    </row>
    <row r="2175" customHeight="1" spans="2:8">
      <c r="B2175" s="42" t="s">
        <v>961</v>
      </c>
      <c r="C2175" s="42" t="s">
        <v>861</v>
      </c>
      <c r="D2175" s="43" t="s">
        <v>915</v>
      </c>
      <c r="E2175" s="43" t="s">
        <v>37</v>
      </c>
      <c r="F2175" s="36">
        <v>1600</v>
      </c>
      <c r="G2175" s="44">
        <v>28731.62</v>
      </c>
      <c r="H2175" s="44">
        <f t="shared" si="147"/>
        <v>33615.9954</v>
      </c>
    </row>
    <row r="2176" customHeight="1" spans="2:8">
      <c r="B2176" s="42" t="s">
        <v>961</v>
      </c>
      <c r="C2176" s="42" t="s">
        <v>674</v>
      </c>
      <c r="D2176" s="43" t="s">
        <v>1002</v>
      </c>
      <c r="E2176" s="43" t="s">
        <v>111</v>
      </c>
      <c r="F2176" s="36">
        <v>100</v>
      </c>
      <c r="G2176" s="44">
        <v>361.54</v>
      </c>
      <c r="H2176" s="44">
        <f t="shared" si="147"/>
        <v>423.0018</v>
      </c>
    </row>
    <row r="2177" customHeight="1" spans="2:8">
      <c r="B2177" s="42" t="s">
        <v>961</v>
      </c>
      <c r="C2177" s="42" t="s">
        <v>984</v>
      </c>
      <c r="D2177" s="43" t="s">
        <v>708</v>
      </c>
      <c r="E2177" s="43" t="s">
        <v>2352</v>
      </c>
      <c r="F2177" s="36">
        <v>240</v>
      </c>
      <c r="G2177" s="44">
        <v>3593.85</v>
      </c>
      <c r="H2177" s="44">
        <f t="shared" si="147"/>
        <v>4204.8045</v>
      </c>
    </row>
    <row r="2178" customHeight="1" spans="2:8">
      <c r="B2178" s="42" t="s">
        <v>961</v>
      </c>
      <c r="C2178" s="42" t="s">
        <v>997</v>
      </c>
      <c r="D2178" s="43" t="s">
        <v>998</v>
      </c>
      <c r="E2178" s="43" t="s">
        <v>662</v>
      </c>
      <c r="F2178" s="36">
        <v>100</v>
      </c>
      <c r="G2178" s="44">
        <v>47.01</v>
      </c>
      <c r="H2178" s="44">
        <f t="shared" si="147"/>
        <v>55.0017</v>
      </c>
    </row>
    <row r="2179" customHeight="1" spans="2:8">
      <c r="B2179" s="42" t="s">
        <v>961</v>
      </c>
      <c r="C2179" s="42" t="s">
        <v>991</v>
      </c>
      <c r="D2179" s="43" t="s">
        <v>992</v>
      </c>
      <c r="E2179" s="43" t="s">
        <v>871</v>
      </c>
      <c r="F2179" s="36">
        <v>40</v>
      </c>
      <c r="G2179" s="44">
        <v>219.49</v>
      </c>
      <c r="H2179" s="44">
        <f t="shared" si="147"/>
        <v>256.8033</v>
      </c>
    </row>
    <row r="2180" customHeight="1" spans="2:8">
      <c r="B2180" s="42" t="s">
        <v>961</v>
      </c>
      <c r="C2180" s="42" t="s">
        <v>926</v>
      </c>
      <c r="D2180" s="43" t="s">
        <v>927</v>
      </c>
      <c r="E2180" s="43" t="s">
        <v>31</v>
      </c>
      <c r="F2180" s="36">
        <v>20</v>
      </c>
      <c r="G2180" s="44">
        <v>2292.815</v>
      </c>
      <c r="H2180" s="44">
        <f t="shared" si="147"/>
        <v>2682.59355</v>
      </c>
    </row>
    <row r="2181" customHeight="1" spans="2:9">
      <c r="B2181" s="42" t="s">
        <v>961</v>
      </c>
      <c r="C2181" s="42" t="s">
        <v>993</v>
      </c>
      <c r="D2181" s="43" t="s">
        <v>994</v>
      </c>
      <c r="E2181" s="43" t="s">
        <v>995</v>
      </c>
      <c r="F2181" s="36">
        <v>300</v>
      </c>
      <c r="G2181" s="44">
        <v>15664.1</v>
      </c>
      <c r="H2181" s="44">
        <f t="shared" si="147"/>
        <v>18326.997</v>
      </c>
      <c r="I2181" s="44">
        <f>SUM(H2181:H2184)</f>
        <v>69532.0002</v>
      </c>
    </row>
    <row r="2182" customHeight="1" spans="2:8">
      <c r="B2182" s="42" t="s">
        <v>961</v>
      </c>
      <c r="C2182" s="42" t="s">
        <v>968</v>
      </c>
      <c r="D2182" s="43" t="s">
        <v>969</v>
      </c>
      <c r="E2182" s="43" t="s">
        <v>970</v>
      </c>
      <c r="F2182" s="36">
        <v>450</v>
      </c>
      <c r="G2182" s="44">
        <v>7423.08</v>
      </c>
      <c r="H2182" s="44">
        <f t="shared" si="147"/>
        <v>8685.0036</v>
      </c>
    </row>
    <row r="2183" customHeight="1" spans="2:8">
      <c r="B2183" s="42" t="s">
        <v>961</v>
      </c>
      <c r="C2183" s="42" t="s">
        <v>996</v>
      </c>
      <c r="D2183" s="43" t="s">
        <v>759</v>
      </c>
      <c r="E2183" s="43" t="s">
        <v>871</v>
      </c>
      <c r="F2183" s="36">
        <v>500</v>
      </c>
      <c r="G2183" s="44">
        <v>7547.01</v>
      </c>
      <c r="H2183" s="44">
        <f t="shared" si="147"/>
        <v>8830.0017</v>
      </c>
    </row>
    <row r="2184" customHeight="1" spans="2:8">
      <c r="B2184" s="42" t="s">
        <v>961</v>
      </c>
      <c r="C2184" s="42" t="s">
        <v>972</v>
      </c>
      <c r="D2184" s="43" t="s">
        <v>814</v>
      </c>
      <c r="E2184" s="43" t="s">
        <v>760</v>
      </c>
      <c r="F2184" s="36">
        <v>1000</v>
      </c>
      <c r="G2184" s="44">
        <v>28794.87</v>
      </c>
      <c r="H2184" s="44">
        <f t="shared" si="147"/>
        <v>33689.9979</v>
      </c>
    </row>
    <row r="2185" customHeight="1" spans="2:9">
      <c r="B2185" s="42" t="s">
        <v>961</v>
      </c>
      <c r="C2185" s="42" t="s">
        <v>973</v>
      </c>
      <c r="D2185" s="43" t="s">
        <v>974</v>
      </c>
      <c r="E2185" s="43" t="s">
        <v>952</v>
      </c>
      <c r="F2185" s="36">
        <v>800</v>
      </c>
      <c r="G2185" s="44">
        <v>56410.26</v>
      </c>
      <c r="H2185" s="44">
        <f t="shared" si="147"/>
        <v>66000.0042</v>
      </c>
      <c r="I2185" s="44">
        <f>SUM(H2185:H2187)</f>
        <v>87012.80055</v>
      </c>
    </row>
    <row r="2186" customHeight="1" spans="2:8">
      <c r="B2186" s="42" t="s">
        <v>961</v>
      </c>
      <c r="C2186" s="42" t="s">
        <v>861</v>
      </c>
      <c r="D2186" s="43" t="s">
        <v>915</v>
      </c>
      <c r="E2186" s="43" t="s">
        <v>37</v>
      </c>
      <c r="F2186" s="36">
        <v>800</v>
      </c>
      <c r="G2186" s="44">
        <v>14365.805</v>
      </c>
      <c r="H2186" s="44">
        <f t="shared" si="147"/>
        <v>16807.99185</v>
      </c>
    </row>
    <row r="2187" customHeight="1" spans="2:8">
      <c r="B2187" s="42" t="s">
        <v>961</v>
      </c>
      <c r="C2187" s="42" t="s">
        <v>984</v>
      </c>
      <c r="D2187" s="43" t="s">
        <v>708</v>
      </c>
      <c r="E2187" s="43" t="s">
        <v>2352</v>
      </c>
      <c r="F2187" s="36">
        <v>240</v>
      </c>
      <c r="G2187" s="44">
        <v>3593.85</v>
      </c>
      <c r="H2187" s="44">
        <f t="shared" si="147"/>
        <v>4204.8045</v>
      </c>
    </row>
    <row r="2188" customHeight="1" spans="2:9">
      <c r="B2188" s="42" t="s">
        <v>961</v>
      </c>
      <c r="C2188" s="42" t="s">
        <v>971</v>
      </c>
      <c r="D2188" s="43" t="s">
        <v>15</v>
      </c>
      <c r="E2188" s="43" t="s">
        <v>871</v>
      </c>
      <c r="F2188" s="36">
        <v>1800</v>
      </c>
      <c r="G2188" s="44">
        <v>33123.08</v>
      </c>
      <c r="H2188" s="44">
        <f t="shared" si="147"/>
        <v>38754.0036</v>
      </c>
      <c r="I2188" s="44">
        <f>SUM(H2188:H2190)</f>
        <v>81482.8014</v>
      </c>
    </row>
    <row r="2189" customHeight="1" spans="2:8">
      <c r="B2189" s="42" t="s">
        <v>961</v>
      </c>
      <c r="C2189" s="42" t="s">
        <v>962</v>
      </c>
      <c r="D2189" s="43" t="s">
        <v>963</v>
      </c>
      <c r="E2189" s="43" t="s">
        <v>964</v>
      </c>
      <c r="F2189" s="36">
        <v>500</v>
      </c>
      <c r="G2189" s="44">
        <v>34021.37</v>
      </c>
      <c r="H2189" s="44">
        <f t="shared" si="147"/>
        <v>39805.0029</v>
      </c>
    </row>
    <row r="2190" customHeight="1" spans="2:8">
      <c r="B2190" s="42" t="s">
        <v>961</v>
      </c>
      <c r="C2190" s="42" t="s">
        <v>949</v>
      </c>
      <c r="D2190" s="43" t="s">
        <v>946</v>
      </c>
      <c r="E2190" s="43" t="s">
        <v>947</v>
      </c>
      <c r="F2190" s="36">
        <v>330</v>
      </c>
      <c r="G2190" s="44">
        <v>2498.97</v>
      </c>
      <c r="H2190" s="44">
        <f t="shared" si="147"/>
        <v>2923.7949</v>
      </c>
    </row>
    <row r="2191" customHeight="1" spans="2:9">
      <c r="B2191" s="42" t="s">
        <v>961</v>
      </c>
      <c r="C2191" s="42" t="s">
        <v>951</v>
      </c>
      <c r="D2191" s="43" t="s">
        <v>687</v>
      </c>
      <c r="E2191" s="43" t="s">
        <v>952</v>
      </c>
      <c r="F2191" s="36">
        <v>2400</v>
      </c>
      <c r="G2191" s="44">
        <v>57025.64</v>
      </c>
      <c r="H2191" s="44">
        <f t="shared" si="147"/>
        <v>66719.9988</v>
      </c>
      <c r="I2191" s="44">
        <f>SUM(H2191:H2194)</f>
        <v>84993.99934896</v>
      </c>
    </row>
    <row r="2192" customHeight="1" spans="2:8">
      <c r="B2192" s="42" t="s">
        <v>961</v>
      </c>
      <c r="C2192" s="42" t="s">
        <v>996</v>
      </c>
      <c r="D2192" s="43" t="s">
        <v>759</v>
      </c>
      <c r="E2192" s="43" t="s">
        <v>871</v>
      </c>
      <c r="F2192" s="36">
        <v>500</v>
      </c>
      <c r="G2192" s="44">
        <v>7547.01</v>
      </c>
      <c r="H2192" s="44">
        <f t="shared" si="147"/>
        <v>8830.0017</v>
      </c>
    </row>
    <row r="2193" customHeight="1" spans="2:8">
      <c r="B2193" s="42" t="s">
        <v>961</v>
      </c>
      <c r="C2193" s="42" t="s">
        <v>883</v>
      </c>
      <c r="D2193" s="43" t="s">
        <v>884</v>
      </c>
      <c r="E2193" s="43" t="s">
        <v>885</v>
      </c>
      <c r="F2193" s="36">
        <v>100</v>
      </c>
      <c r="G2193" s="44">
        <v>5982.905</v>
      </c>
      <c r="H2193" s="44">
        <f t="shared" si="147"/>
        <v>6999.99885</v>
      </c>
    </row>
    <row r="2194" customHeight="1" spans="2:8">
      <c r="B2194" s="42" t="s">
        <v>961</v>
      </c>
      <c r="C2194" s="42" t="s">
        <v>986</v>
      </c>
      <c r="D2194" s="43" t="s">
        <v>987</v>
      </c>
      <c r="E2194" s="43" t="s">
        <v>1972</v>
      </c>
      <c r="F2194" s="36">
        <v>200</v>
      </c>
      <c r="G2194" s="44">
        <v>2088.888888</v>
      </c>
      <c r="H2194" s="44">
        <f t="shared" si="147"/>
        <v>2443.99999896</v>
      </c>
    </row>
    <row r="2195" customHeight="1" spans="2:9">
      <c r="B2195" s="42" t="s">
        <v>961</v>
      </c>
      <c r="C2195" s="42" t="s">
        <v>975</v>
      </c>
      <c r="D2195" s="43" t="s">
        <v>976</v>
      </c>
      <c r="E2195" s="43" t="s">
        <v>977</v>
      </c>
      <c r="F2195" s="36">
        <v>2400</v>
      </c>
      <c r="G2195" s="44">
        <v>2482.05</v>
      </c>
      <c r="H2195" s="44">
        <f t="shared" si="147"/>
        <v>2903.9985</v>
      </c>
      <c r="I2195" s="44">
        <f>SUM(H2195:H2201)</f>
        <v>55511.1999</v>
      </c>
    </row>
    <row r="2196" customHeight="1" spans="2:8">
      <c r="B2196" s="42" t="s">
        <v>961</v>
      </c>
      <c r="C2196" s="42" t="s">
        <v>892</v>
      </c>
      <c r="D2196" s="43" t="s">
        <v>893</v>
      </c>
      <c r="E2196" s="43" t="s">
        <v>894</v>
      </c>
      <c r="F2196" s="36">
        <v>600</v>
      </c>
      <c r="G2196" s="44">
        <v>11292.31</v>
      </c>
      <c r="H2196" s="44">
        <f t="shared" si="147"/>
        <v>13212.0027</v>
      </c>
    </row>
    <row r="2197" customHeight="1" spans="2:8">
      <c r="B2197" s="42" t="s">
        <v>961</v>
      </c>
      <c r="C2197" s="42" t="s">
        <v>2356</v>
      </c>
      <c r="D2197" s="43" t="s">
        <v>2357</v>
      </c>
      <c r="E2197" s="43" t="s">
        <v>894</v>
      </c>
      <c r="F2197" s="36">
        <v>50</v>
      </c>
      <c r="G2197" s="44">
        <v>8050</v>
      </c>
      <c r="H2197" s="44">
        <f t="shared" si="147"/>
        <v>9418.5</v>
      </c>
    </row>
    <row r="2198" customHeight="1" spans="2:8">
      <c r="B2198" s="42" t="s">
        <v>961</v>
      </c>
      <c r="C2198" s="42" t="s">
        <v>978</v>
      </c>
      <c r="D2198" s="43" t="s">
        <v>979</v>
      </c>
      <c r="E2198" s="43" t="s">
        <v>980</v>
      </c>
      <c r="F2198" s="36">
        <v>150</v>
      </c>
      <c r="G2198" s="44">
        <v>3374.36</v>
      </c>
      <c r="H2198" s="44">
        <f t="shared" si="147"/>
        <v>3948.0012</v>
      </c>
    </row>
    <row r="2199" customHeight="1" spans="2:8">
      <c r="B2199" s="42" t="s">
        <v>961</v>
      </c>
      <c r="C2199" s="42" t="s">
        <v>997</v>
      </c>
      <c r="D2199" s="43" t="s">
        <v>998</v>
      </c>
      <c r="E2199" s="43" t="s">
        <v>662</v>
      </c>
      <c r="F2199" s="36">
        <v>100</v>
      </c>
      <c r="G2199" s="44">
        <v>47.01</v>
      </c>
      <c r="H2199" s="44">
        <f t="shared" ref="H2199:H2219" si="148">G2199*1.17</f>
        <v>55.0017</v>
      </c>
    </row>
    <row r="2200" customHeight="1" spans="2:8">
      <c r="B2200" s="42" t="s">
        <v>961</v>
      </c>
      <c r="C2200" s="42" t="s">
        <v>991</v>
      </c>
      <c r="D2200" s="43" t="s">
        <v>992</v>
      </c>
      <c r="E2200" s="43" t="s">
        <v>871</v>
      </c>
      <c r="F2200" s="36">
        <v>110</v>
      </c>
      <c r="G2200" s="44">
        <v>603.59</v>
      </c>
      <c r="H2200" s="44">
        <f t="shared" si="148"/>
        <v>706.2003</v>
      </c>
    </row>
    <row r="2201" customHeight="1" spans="2:8">
      <c r="B2201" s="42" t="s">
        <v>961</v>
      </c>
      <c r="C2201" s="42" t="s">
        <v>972</v>
      </c>
      <c r="D2201" s="43" t="s">
        <v>814</v>
      </c>
      <c r="E2201" s="43" t="s">
        <v>760</v>
      </c>
      <c r="F2201" s="36">
        <v>750</v>
      </c>
      <c r="G2201" s="44">
        <v>21596.15</v>
      </c>
      <c r="H2201" s="44">
        <f t="shared" si="148"/>
        <v>25267.4955</v>
      </c>
    </row>
    <row r="2202" customHeight="1" spans="2:9">
      <c r="B2202" s="42" t="s">
        <v>961</v>
      </c>
      <c r="C2202" s="42" t="s">
        <v>945</v>
      </c>
      <c r="D2202" s="43" t="s">
        <v>946</v>
      </c>
      <c r="E2202" s="43" t="s">
        <v>947</v>
      </c>
      <c r="F2202" s="36">
        <v>300</v>
      </c>
      <c r="G2202" s="44">
        <v>1605.13</v>
      </c>
      <c r="H2202" s="44">
        <f t="shared" si="148"/>
        <v>1878.0021</v>
      </c>
      <c r="I2202" s="44">
        <f>SUM(H2202:H2205)</f>
        <v>77700.9987</v>
      </c>
    </row>
    <row r="2203" customHeight="1" spans="2:8">
      <c r="B2203" s="42" t="s">
        <v>961</v>
      </c>
      <c r="C2203" s="42" t="s">
        <v>949</v>
      </c>
      <c r="D2203" s="43" t="s">
        <v>946</v>
      </c>
      <c r="E2203" s="43" t="s">
        <v>947</v>
      </c>
      <c r="F2203" s="36">
        <v>300</v>
      </c>
      <c r="G2203" s="44">
        <v>2271.79</v>
      </c>
      <c r="H2203" s="44">
        <f t="shared" si="148"/>
        <v>2657.9943</v>
      </c>
    </row>
    <row r="2204" customHeight="1" spans="2:8">
      <c r="B2204" s="42" t="s">
        <v>961</v>
      </c>
      <c r="C2204" s="42" t="s">
        <v>962</v>
      </c>
      <c r="D2204" s="43" t="s">
        <v>963</v>
      </c>
      <c r="E2204" s="43" t="s">
        <v>964</v>
      </c>
      <c r="F2204" s="36">
        <v>500</v>
      </c>
      <c r="G2204" s="44">
        <v>34021.37</v>
      </c>
      <c r="H2204" s="44">
        <f t="shared" si="148"/>
        <v>39805.0029</v>
      </c>
    </row>
    <row r="2205" customHeight="1" spans="2:8">
      <c r="B2205" s="42" t="s">
        <v>961</v>
      </c>
      <c r="C2205" s="42" t="s">
        <v>951</v>
      </c>
      <c r="D2205" s="43" t="s">
        <v>687</v>
      </c>
      <c r="E2205" s="43" t="s">
        <v>952</v>
      </c>
      <c r="F2205" s="36">
        <v>1200</v>
      </c>
      <c r="G2205" s="44">
        <v>28512.82</v>
      </c>
      <c r="H2205" s="44">
        <f t="shared" si="148"/>
        <v>33359.9994</v>
      </c>
    </row>
    <row r="2206" customHeight="1" spans="2:9">
      <c r="B2206" s="42" t="s">
        <v>961</v>
      </c>
      <c r="C2206" s="42" t="s">
        <v>973</v>
      </c>
      <c r="D2206" s="43" t="s">
        <v>974</v>
      </c>
      <c r="E2206" s="43" t="s">
        <v>952</v>
      </c>
      <c r="F2206" s="36">
        <v>1000</v>
      </c>
      <c r="G2206" s="44">
        <v>70512.82</v>
      </c>
      <c r="H2206" s="44">
        <f t="shared" si="148"/>
        <v>82499.9994</v>
      </c>
      <c r="I2206" s="44">
        <f>H2206</f>
        <v>82499.9994</v>
      </c>
    </row>
    <row r="2207" customHeight="1" spans="2:9">
      <c r="B2207" s="42" t="s">
        <v>961</v>
      </c>
      <c r="C2207" s="42" t="s">
        <v>861</v>
      </c>
      <c r="D2207" s="43" t="s">
        <v>915</v>
      </c>
      <c r="E2207" s="43" t="s">
        <v>37</v>
      </c>
      <c r="F2207" s="36">
        <v>1200</v>
      </c>
      <c r="G2207" s="44">
        <v>21548.72</v>
      </c>
      <c r="H2207" s="44">
        <f t="shared" si="148"/>
        <v>25212.0024</v>
      </c>
      <c r="I2207" s="44">
        <f>SUM(H2207:H2210)</f>
        <v>51458.7996</v>
      </c>
    </row>
    <row r="2208" customHeight="1" spans="2:8">
      <c r="B2208" s="42" t="s">
        <v>961</v>
      </c>
      <c r="C2208" s="42" t="s">
        <v>996</v>
      </c>
      <c r="D2208" s="43" t="s">
        <v>759</v>
      </c>
      <c r="E2208" s="43" t="s">
        <v>871</v>
      </c>
      <c r="F2208" s="36">
        <v>500</v>
      </c>
      <c r="G2208" s="44">
        <v>7547.01</v>
      </c>
      <c r="H2208" s="44">
        <f t="shared" si="148"/>
        <v>8830.0017</v>
      </c>
    </row>
    <row r="2209" customHeight="1" spans="2:8">
      <c r="B2209" s="42" t="s">
        <v>961</v>
      </c>
      <c r="C2209" s="42" t="s">
        <v>892</v>
      </c>
      <c r="D2209" s="43" t="s">
        <v>893</v>
      </c>
      <c r="E2209" s="43" t="s">
        <v>894</v>
      </c>
      <c r="F2209" s="36">
        <v>600</v>
      </c>
      <c r="G2209" s="44">
        <v>11292.305</v>
      </c>
      <c r="H2209" s="44">
        <f t="shared" si="148"/>
        <v>13211.99685</v>
      </c>
    </row>
    <row r="2210" customHeight="1" spans="2:8">
      <c r="B2210" s="42" t="s">
        <v>961</v>
      </c>
      <c r="C2210" s="42" t="s">
        <v>984</v>
      </c>
      <c r="D2210" s="43" t="s">
        <v>708</v>
      </c>
      <c r="E2210" s="43" t="s">
        <v>2352</v>
      </c>
      <c r="F2210" s="36">
        <v>240</v>
      </c>
      <c r="G2210" s="44">
        <v>3593.845</v>
      </c>
      <c r="H2210" s="44">
        <f t="shared" si="148"/>
        <v>4204.79865</v>
      </c>
    </row>
    <row r="2211" customHeight="1" spans="2:9">
      <c r="B2211" s="42" t="s">
        <v>961</v>
      </c>
      <c r="C2211" s="42" t="s">
        <v>975</v>
      </c>
      <c r="D2211" s="43" t="s">
        <v>976</v>
      </c>
      <c r="E2211" s="43" t="s">
        <v>977</v>
      </c>
      <c r="F2211" s="36">
        <v>1800</v>
      </c>
      <c r="G2211" s="44">
        <v>1861.54</v>
      </c>
      <c r="H2211" s="44">
        <f t="shared" si="148"/>
        <v>2178.0018</v>
      </c>
      <c r="I2211" s="44">
        <f>SUM(H2211:H2212)</f>
        <v>20504.9988</v>
      </c>
    </row>
    <row r="2212" customHeight="1" spans="2:8">
      <c r="B2212" s="42" t="s">
        <v>961</v>
      </c>
      <c r="C2212" s="42" t="s">
        <v>993</v>
      </c>
      <c r="D2212" s="43" t="s">
        <v>994</v>
      </c>
      <c r="E2212" s="43" t="s">
        <v>995</v>
      </c>
      <c r="F2212" s="36">
        <v>300</v>
      </c>
      <c r="G2212" s="44">
        <v>15664.1</v>
      </c>
      <c r="H2212" s="44">
        <f t="shared" si="148"/>
        <v>18326.997</v>
      </c>
    </row>
    <row r="2213" customHeight="1" spans="2:9">
      <c r="B2213" s="42" t="s">
        <v>961</v>
      </c>
      <c r="C2213" s="42" t="s">
        <v>991</v>
      </c>
      <c r="D2213" s="43" t="s">
        <v>992</v>
      </c>
      <c r="E2213" s="43" t="s">
        <v>871</v>
      </c>
      <c r="F2213" s="36">
        <v>100</v>
      </c>
      <c r="G2213" s="44">
        <v>548.72</v>
      </c>
      <c r="H2213" s="44">
        <f t="shared" si="148"/>
        <v>642.0024</v>
      </c>
      <c r="I2213" s="44">
        <f>SUM(H2213:H2219)</f>
        <v>21446.50365</v>
      </c>
    </row>
    <row r="2214" customHeight="1" spans="2:8">
      <c r="B2214" s="42" t="s">
        <v>961</v>
      </c>
      <c r="C2214" s="42" t="s">
        <v>674</v>
      </c>
      <c r="D2214" s="43" t="s">
        <v>1002</v>
      </c>
      <c r="E2214" s="43" t="s">
        <v>111</v>
      </c>
      <c r="F2214" s="36">
        <v>150</v>
      </c>
      <c r="G2214" s="44">
        <v>542.31</v>
      </c>
      <c r="H2214" s="44">
        <f t="shared" si="148"/>
        <v>634.5027</v>
      </c>
    </row>
    <row r="2215" customHeight="1" spans="2:8">
      <c r="B2215" s="42" t="s">
        <v>961</v>
      </c>
      <c r="C2215" s="42" t="s">
        <v>978</v>
      </c>
      <c r="D2215" s="43" t="s">
        <v>979</v>
      </c>
      <c r="E2215" s="43" t="s">
        <v>980</v>
      </c>
      <c r="F2215" s="36">
        <v>150</v>
      </c>
      <c r="G2215" s="44">
        <v>3374.355</v>
      </c>
      <c r="H2215" s="44">
        <f t="shared" si="148"/>
        <v>3947.99535</v>
      </c>
    </row>
    <row r="2216" customHeight="1" spans="2:8">
      <c r="B2216" s="42" t="s">
        <v>961</v>
      </c>
      <c r="C2216" s="42" t="s">
        <v>989</v>
      </c>
      <c r="D2216" s="43" t="s">
        <v>990</v>
      </c>
      <c r="E2216" s="43" t="s">
        <v>662</v>
      </c>
      <c r="F2216" s="36">
        <v>20</v>
      </c>
      <c r="G2216" s="44">
        <v>19.32</v>
      </c>
      <c r="H2216" s="44">
        <f t="shared" si="148"/>
        <v>22.6044</v>
      </c>
    </row>
    <row r="2217" customHeight="1" spans="2:8">
      <c r="B2217" s="42" t="s">
        <v>961</v>
      </c>
      <c r="C2217" s="42" t="s">
        <v>926</v>
      </c>
      <c r="D2217" s="43" t="s">
        <v>927</v>
      </c>
      <c r="E2217" s="43" t="s">
        <v>31</v>
      </c>
      <c r="F2217" s="36">
        <v>50</v>
      </c>
      <c r="G2217" s="44">
        <v>5732.05</v>
      </c>
      <c r="H2217" s="44">
        <f t="shared" si="148"/>
        <v>6706.4985</v>
      </c>
    </row>
    <row r="2218" customHeight="1" spans="2:8">
      <c r="B2218" s="42" t="s">
        <v>961</v>
      </c>
      <c r="C2218" s="42" t="s">
        <v>2356</v>
      </c>
      <c r="D2218" s="43" t="s">
        <v>2357</v>
      </c>
      <c r="E2218" s="43" t="s">
        <v>894</v>
      </c>
      <c r="F2218" s="36">
        <v>50</v>
      </c>
      <c r="G2218" s="44">
        <v>8050</v>
      </c>
      <c r="H2218" s="44">
        <f t="shared" si="148"/>
        <v>9418.5</v>
      </c>
    </row>
    <row r="2219" customHeight="1" spans="2:8">
      <c r="B2219" s="42" t="s">
        <v>961</v>
      </c>
      <c r="C2219" s="42" t="s">
        <v>981</v>
      </c>
      <c r="D2219" s="43" t="s">
        <v>804</v>
      </c>
      <c r="E2219" s="43" t="s">
        <v>459</v>
      </c>
      <c r="F2219" s="36">
        <v>30</v>
      </c>
      <c r="G2219" s="44">
        <v>63.59</v>
      </c>
      <c r="H2219" s="44">
        <f t="shared" si="148"/>
        <v>74.4003</v>
      </c>
    </row>
    <row r="2220" customHeight="1" spans="2:10">
      <c r="B2220" s="42" t="s">
        <v>1089</v>
      </c>
      <c r="C2220" s="42" t="s">
        <v>2358</v>
      </c>
      <c r="D2220" s="43" t="s">
        <v>2359</v>
      </c>
      <c r="E2220" s="43" t="s">
        <v>2360</v>
      </c>
      <c r="F2220" s="36">
        <v>5</v>
      </c>
      <c r="G2220" s="44">
        <f>H2220/1.17</f>
        <v>76.9230769230769</v>
      </c>
      <c r="H2220" s="44">
        <v>90</v>
      </c>
      <c r="I2220" s="44">
        <f>SUM(H2220:H2231)</f>
        <v>3890</v>
      </c>
      <c r="J2220" s="44">
        <f>SUM(I2220:I2284)</f>
        <v>147011.8</v>
      </c>
    </row>
    <row r="2221" customHeight="1" spans="2:8">
      <c r="B2221" s="42" t="s">
        <v>1089</v>
      </c>
      <c r="C2221" s="42" t="s">
        <v>2361</v>
      </c>
      <c r="D2221" s="43" t="s">
        <v>2362</v>
      </c>
      <c r="E2221" s="43" t="s">
        <v>1101</v>
      </c>
      <c r="F2221" s="36">
        <v>1000</v>
      </c>
      <c r="G2221" s="44">
        <f t="shared" ref="G2221:G2234" si="149">H2221/1.17</f>
        <v>324.786324786325</v>
      </c>
      <c r="H2221" s="44">
        <v>380</v>
      </c>
    </row>
    <row r="2222" customHeight="1" spans="2:8">
      <c r="B2222" s="42" t="s">
        <v>1089</v>
      </c>
      <c r="C2222" s="42" t="s">
        <v>1105</v>
      </c>
      <c r="D2222" s="43" t="s">
        <v>1020</v>
      </c>
      <c r="E2222" s="43" t="s">
        <v>1021</v>
      </c>
      <c r="F2222" s="36">
        <v>200</v>
      </c>
      <c r="G2222" s="44">
        <f t="shared" si="149"/>
        <v>52.991452991453</v>
      </c>
      <c r="H2222" s="44">
        <v>62</v>
      </c>
    </row>
    <row r="2223" customHeight="1" spans="2:8">
      <c r="B2223" s="42" t="s">
        <v>1089</v>
      </c>
      <c r="C2223" s="42" t="s">
        <v>1105</v>
      </c>
      <c r="D2223" s="43" t="s">
        <v>1106</v>
      </c>
      <c r="E2223" s="43" t="s">
        <v>1021</v>
      </c>
      <c r="F2223" s="36">
        <v>200</v>
      </c>
      <c r="G2223" s="44">
        <f t="shared" si="149"/>
        <v>52.991452991453</v>
      </c>
      <c r="H2223" s="44">
        <v>62</v>
      </c>
    </row>
    <row r="2224" customHeight="1" spans="2:8">
      <c r="B2224" s="42" t="s">
        <v>1089</v>
      </c>
      <c r="C2224" s="42" t="s">
        <v>2363</v>
      </c>
      <c r="D2224" s="43" t="s">
        <v>932</v>
      </c>
      <c r="E2224" s="43" t="s">
        <v>1095</v>
      </c>
      <c r="F2224" s="36">
        <v>2</v>
      </c>
      <c r="G2224" s="44">
        <f t="shared" si="149"/>
        <v>64.957264957265</v>
      </c>
      <c r="H2224" s="44">
        <v>76</v>
      </c>
    </row>
    <row r="2225" customHeight="1" spans="2:8">
      <c r="B2225" s="42" t="s">
        <v>1089</v>
      </c>
      <c r="C2225" s="42" t="s">
        <v>1096</v>
      </c>
      <c r="D2225" s="43" t="s">
        <v>1097</v>
      </c>
      <c r="E2225" s="43" t="s">
        <v>1098</v>
      </c>
      <c r="F2225" s="36">
        <v>1000</v>
      </c>
      <c r="G2225" s="44">
        <f t="shared" si="149"/>
        <v>256.410256410256</v>
      </c>
      <c r="H2225" s="44">
        <v>300</v>
      </c>
    </row>
    <row r="2226" customHeight="1" spans="2:8">
      <c r="B2226" s="42" t="s">
        <v>1089</v>
      </c>
      <c r="C2226" s="42" t="s">
        <v>1209</v>
      </c>
      <c r="D2226" s="43">
        <v>915</v>
      </c>
      <c r="E2226" s="43" t="s">
        <v>2364</v>
      </c>
      <c r="F2226" s="36">
        <v>500</v>
      </c>
      <c r="G2226" s="44">
        <f t="shared" si="149"/>
        <v>470.08547008547</v>
      </c>
      <c r="H2226" s="44">
        <v>550</v>
      </c>
    </row>
    <row r="2227" customHeight="1" spans="2:8">
      <c r="B2227" s="42" t="s">
        <v>1089</v>
      </c>
      <c r="C2227" s="42" t="s">
        <v>1216</v>
      </c>
      <c r="D2227" s="43" t="s">
        <v>1217</v>
      </c>
      <c r="E2227" s="43" t="s">
        <v>1218</v>
      </c>
      <c r="F2227" s="36">
        <v>80</v>
      </c>
      <c r="G2227" s="44">
        <f t="shared" si="149"/>
        <v>170.940170940171</v>
      </c>
      <c r="H2227" s="44">
        <v>200</v>
      </c>
    </row>
    <row r="2228" customHeight="1" spans="2:8">
      <c r="B2228" s="42" t="s">
        <v>1089</v>
      </c>
      <c r="C2228" s="42" t="s">
        <v>2365</v>
      </c>
      <c r="D2228" s="43" t="s">
        <v>2366</v>
      </c>
      <c r="E2228" s="43" t="s">
        <v>2367</v>
      </c>
      <c r="F2228" s="36">
        <v>10</v>
      </c>
      <c r="G2228" s="44">
        <f t="shared" si="149"/>
        <v>76.9230769230769</v>
      </c>
      <c r="H2228" s="44">
        <v>90</v>
      </c>
    </row>
    <row r="2229" customHeight="1" spans="2:8">
      <c r="B2229" s="42" t="s">
        <v>1089</v>
      </c>
      <c r="C2229" s="42" t="s">
        <v>2368</v>
      </c>
      <c r="D2229" s="43" t="s">
        <v>2369</v>
      </c>
      <c r="E2229" s="43" t="s">
        <v>1045</v>
      </c>
      <c r="F2229" s="36">
        <v>1800</v>
      </c>
      <c r="G2229" s="44">
        <f t="shared" si="149"/>
        <v>1000</v>
      </c>
      <c r="H2229" s="44">
        <v>1170</v>
      </c>
    </row>
    <row r="2230" customHeight="1" spans="2:8">
      <c r="B2230" s="42" t="s">
        <v>1089</v>
      </c>
      <c r="C2230" s="42" t="s">
        <v>2370</v>
      </c>
      <c r="E2230" s="43" t="s">
        <v>1223</v>
      </c>
      <c r="F2230" s="36">
        <v>100</v>
      </c>
      <c r="G2230" s="44">
        <f t="shared" si="149"/>
        <v>239.316239316239</v>
      </c>
      <c r="H2230" s="44">
        <v>280</v>
      </c>
    </row>
    <row r="2231" customHeight="1" spans="2:8">
      <c r="B2231" s="42" t="s">
        <v>1089</v>
      </c>
      <c r="C2231" s="42" t="s">
        <v>2368</v>
      </c>
      <c r="D2231" s="43" t="s">
        <v>2371</v>
      </c>
      <c r="E2231" s="43" t="s">
        <v>1045</v>
      </c>
      <c r="F2231" s="36">
        <v>1800</v>
      </c>
      <c r="G2231" s="44">
        <f t="shared" si="149"/>
        <v>538.461538461538</v>
      </c>
      <c r="H2231" s="44">
        <v>630</v>
      </c>
    </row>
    <row r="2232" customHeight="1" spans="2:9">
      <c r="B2232" s="42" t="s">
        <v>1089</v>
      </c>
      <c r="C2232" s="42" t="s">
        <v>973</v>
      </c>
      <c r="D2232" s="43" t="s">
        <v>12</v>
      </c>
      <c r="E2232" s="43" t="s">
        <v>952</v>
      </c>
      <c r="F2232" s="36">
        <v>600</v>
      </c>
      <c r="G2232" s="44">
        <f t="shared" si="149"/>
        <v>26205.1282051282</v>
      </c>
      <c r="H2232" s="44">
        <v>30660</v>
      </c>
      <c r="I2232" s="44">
        <f>SUM(H2232:H2234)</f>
        <v>32065.5</v>
      </c>
    </row>
    <row r="2233" customHeight="1" spans="2:8">
      <c r="B2233" s="42" t="s">
        <v>1089</v>
      </c>
      <c r="C2233" s="48" t="s">
        <v>2372</v>
      </c>
      <c r="D2233" s="43" t="s">
        <v>2373</v>
      </c>
      <c r="E2233" s="43" t="s">
        <v>1588</v>
      </c>
      <c r="F2233" s="36">
        <v>600</v>
      </c>
      <c r="G2233" s="44">
        <f t="shared" si="149"/>
        <v>1194.87179487179</v>
      </c>
      <c r="H2233" s="44">
        <v>1398</v>
      </c>
    </row>
    <row r="2234" customHeight="1" spans="2:8">
      <c r="B2234" s="42" t="s">
        <v>1089</v>
      </c>
      <c r="C2234" s="42" t="s">
        <v>2374</v>
      </c>
      <c r="D2234" s="43" t="s">
        <v>2375</v>
      </c>
      <c r="E2234" s="43" t="s">
        <v>2376</v>
      </c>
      <c r="F2234" s="36">
        <v>3</v>
      </c>
      <c r="G2234" s="44">
        <f t="shared" si="149"/>
        <v>6.41025641025641</v>
      </c>
      <c r="H2234" s="44">
        <v>7.5</v>
      </c>
    </row>
    <row r="2235" customHeight="1" spans="2:9">
      <c r="B2235" s="42" t="s">
        <v>1089</v>
      </c>
      <c r="C2235" s="42" t="s">
        <v>1156</v>
      </c>
      <c r="D2235" s="43" t="s">
        <v>1157</v>
      </c>
      <c r="E2235" s="43" t="s">
        <v>90</v>
      </c>
      <c r="F2235" s="36">
        <v>40</v>
      </c>
      <c r="G2235" s="44">
        <f t="shared" ref="G2235:G2256" si="150">H2235/1.17</f>
        <v>29.0598290598291</v>
      </c>
      <c r="H2235" s="44">
        <v>34</v>
      </c>
      <c r="I2235" s="44">
        <f>SUM(H2235:H2283)</f>
        <v>59056.3</v>
      </c>
    </row>
    <row r="2236" customHeight="1" spans="2:8">
      <c r="B2236" s="42" t="s">
        <v>1089</v>
      </c>
      <c r="C2236" s="42" t="s">
        <v>441</v>
      </c>
      <c r="D2236" s="43" t="s">
        <v>2377</v>
      </c>
      <c r="E2236" s="43" t="s">
        <v>828</v>
      </c>
      <c r="F2236" s="36">
        <v>100</v>
      </c>
      <c r="G2236" s="44">
        <f t="shared" si="150"/>
        <v>299.145299145299</v>
      </c>
      <c r="H2236" s="44">
        <v>350</v>
      </c>
    </row>
    <row r="2237" customHeight="1" spans="2:8">
      <c r="B2237" s="42" t="s">
        <v>1089</v>
      </c>
      <c r="C2237" s="42" t="s">
        <v>2378</v>
      </c>
      <c r="D2237" s="43" t="s">
        <v>1936</v>
      </c>
      <c r="E2237" s="43" t="s">
        <v>1937</v>
      </c>
      <c r="F2237" s="36">
        <v>2</v>
      </c>
      <c r="G2237" s="44">
        <f t="shared" si="150"/>
        <v>54.7008547008547</v>
      </c>
      <c r="H2237" s="44">
        <v>64</v>
      </c>
    </row>
    <row r="2238" customHeight="1" spans="2:8">
      <c r="B2238" s="42" t="s">
        <v>1089</v>
      </c>
      <c r="C2238" s="42" t="s">
        <v>742</v>
      </c>
      <c r="D2238" s="43" t="s">
        <v>1464</v>
      </c>
      <c r="E2238" s="43" t="s">
        <v>1987</v>
      </c>
      <c r="F2238" s="36">
        <v>20</v>
      </c>
      <c r="G2238" s="44">
        <f t="shared" si="150"/>
        <v>146.837606837607</v>
      </c>
      <c r="H2238" s="44">
        <v>171.8</v>
      </c>
    </row>
    <row r="2239" customHeight="1" spans="2:8">
      <c r="B2239" s="42" t="s">
        <v>1089</v>
      </c>
      <c r="C2239" s="42" t="s">
        <v>1142</v>
      </c>
      <c r="D2239" s="43" t="s">
        <v>1143</v>
      </c>
      <c r="E2239" s="43" t="s">
        <v>1144</v>
      </c>
      <c r="F2239" s="36">
        <v>180</v>
      </c>
      <c r="G2239" s="44">
        <f t="shared" si="150"/>
        <v>1000</v>
      </c>
      <c r="H2239" s="44">
        <v>1170</v>
      </c>
    </row>
    <row r="2240" customHeight="1" spans="2:8">
      <c r="B2240" s="42" t="s">
        <v>1089</v>
      </c>
      <c r="C2240" s="42" t="s">
        <v>2209</v>
      </c>
      <c r="D2240" s="43" t="s">
        <v>2210</v>
      </c>
      <c r="E2240" s="43" t="s">
        <v>544</v>
      </c>
      <c r="F2240" s="36">
        <v>300</v>
      </c>
      <c r="G2240" s="44">
        <f t="shared" si="150"/>
        <v>3256.41025641026</v>
      </c>
      <c r="H2240" s="44">
        <v>3810</v>
      </c>
    </row>
    <row r="2241" customHeight="1" spans="2:8">
      <c r="B2241" s="42" t="s">
        <v>1089</v>
      </c>
      <c r="C2241" s="42" t="s">
        <v>2157</v>
      </c>
      <c r="D2241" s="43" t="s">
        <v>1885</v>
      </c>
      <c r="E2241" s="43" t="s">
        <v>1144</v>
      </c>
      <c r="F2241" s="36">
        <v>10</v>
      </c>
      <c r="G2241" s="44">
        <f t="shared" si="150"/>
        <v>17.9487179487179</v>
      </c>
      <c r="H2241" s="44">
        <v>21</v>
      </c>
    </row>
    <row r="2242" customHeight="1" spans="2:8">
      <c r="B2242" s="42" t="s">
        <v>1089</v>
      </c>
      <c r="C2242" s="42" t="s">
        <v>1171</v>
      </c>
      <c r="D2242" s="43" t="s">
        <v>1172</v>
      </c>
      <c r="E2242" s="43" t="s">
        <v>1173</v>
      </c>
      <c r="F2242" s="36">
        <v>60</v>
      </c>
      <c r="G2242" s="44">
        <f t="shared" si="150"/>
        <v>297.435897435897</v>
      </c>
      <c r="H2242" s="44">
        <v>348</v>
      </c>
    </row>
    <row r="2243" customHeight="1" spans="2:8">
      <c r="B2243" s="42" t="s">
        <v>1089</v>
      </c>
      <c r="C2243" s="42" t="s">
        <v>1896</v>
      </c>
      <c r="D2243" s="43" t="s">
        <v>1084</v>
      </c>
      <c r="E2243" s="43" t="s">
        <v>1898</v>
      </c>
      <c r="F2243" s="36">
        <v>1</v>
      </c>
      <c r="G2243" s="44">
        <f t="shared" si="150"/>
        <v>3.84615384615385</v>
      </c>
      <c r="H2243" s="44">
        <v>4.5</v>
      </c>
    </row>
    <row r="2244" customHeight="1" spans="2:8">
      <c r="B2244" s="42" t="s">
        <v>1089</v>
      </c>
      <c r="C2244" s="42" t="s">
        <v>1154</v>
      </c>
      <c r="D2244" s="43" t="s">
        <v>331</v>
      </c>
      <c r="E2244" s="43" t="s">
        <v>1155</v>
      </c>
      <c r="F2244" s="36">
        <v>30</v>
      </c>
      <c r="G2244" s="44">
        <f t="shared" si="150"/>
        <v>416.923076923077</v>
      </c>
      <c r="H2244" s="44">
        <v>487.8</v>
      </c>
    </row>
    <row r="2245" customHeight="1" spans="2:8">
      <c r="B2245" s="42" t="s">
        <v>1089</v>
      </c>
      <c r="C2245" s="42" t="s">
        <v>2379</v>
      </c>
      <c r="D2245" s="43" t="s">
        <v>568</v>
      </c>
      <c r="E2245" s="43" t="s">
        <v>2380</v>
      </c>
      <c r="F2245" s="36">
        <v>20</v>
      </c>
      <c r="G2245" s="44">
        <f t="shared" si="150"/>
        <v>484.615384615385</v>
      </c>
      <c r="H2245" s="44">
        <v>567</v>
      </c>
    </row>
    <row r="2246" customHeight="1" spans="2:8">
      <c r="B2246" s="42" t="s">
        <v>1089</v>
      </c>
      <c r="C2246" s="42" t="s">
        <v>1179</v>
      </c>
      <c r="D2246" s="43" t="s">
        <v>1167</v>
      </c>
      <c r="E2246" s="43" t="s">
        <v>1082</v>
      </c>
      <c r="F2246" s="36">
        <v>100</v>
      </c>
      <c r="G2246" s="44">
        <f t="shared" si="150"/>
        <v>569.230769230769</v>
      </c>
      <c r="H2246" s="44">
        <v>666</v>
      </c>
    </row>
    <row r="2247" customHeight="1" spans="2:8">
      <c r="B2247" s="42" t="s">
        <v>1089</v>
      </c>
      <c r="C2247" s="42" t="s">
        <v>1922</v>
      </c>
      <c r="D2247" s="43" t="s">
        <v>1923</v>
      </c>
      <c r="E2247" s="43" t="s">
        <v>2381</v>
      </c>
      <c r="F2247" s="36">
        <v>100</v>
      </c>
      <c r="G2247" s="44">
        <f t="shared" si="150"/>
        <v>470.08547008547</v>
      </c>
      <c r="H2247" s="44">
        <v>550</v>
      </c>
    </row>
    <row r="2248" customHeight="1" spans="2:8">
      <c r="B2248" s="42" t="s">
        <v>1089</v>
      </c>
      <c r="C2248" s="42" t="s">
        <v>986</v>
      </c>
      <c r="D2248" s="43" t="s">
        <v>987</v>
      </c>
      <c r="E2248" s="43" t="s">
        <v>1972</v>
      </c>
      <c r="F2248" s="36">
        <v>20</v>
      </c>
      <c r="G2248" s="44">
        <f t="shared" si="150"/>
        <v>282.051282051282</v>
      </c>
      <c r="H2248" s="44">
        <v>330</v>
      </c>
    </row>
    <row r="2249" customHeight="1" spans="2:8">
      <c r="B2249" s="42" t="s">
        <v>1089</v>
      </c>
      <c r="C2249" s="42" t="s">
        <v>1128</v>
      </c>
      <c r="D2249" s="43" t="s">
        <v>1087</v>
      </c>
      <c r="E2249" s="43" t="s">
        <v>1129</v>
      </c>
      <c r="F2249" s="36">
        <v>100</v>
      </c>
      <c r="G2249" s="44">
        <f t="shared" si="150"/>
        <v>579.48717948718</v>
      </c>
      <c r="H2249" s="44">
        <v>678</v>
      </c>
    </row>
    <row r="2250" customHeight="1" spans="2:8">
      <c r="B2250" s="42" t="s">
        <v>1089</v>
      </c>
      <c r="C2250" s="42" t="s">
        <v>2125</v>
      </c>
      <c r="D2250" s="43" t="s">
        <v>2126</v>
      </c>
      <c r="E2250" s="43" t="s">
        <v>2127</v>
      </c>
      <c r="F2250" s="36">
        <v>1</v>
      </c>
      <c r="G2250" s="44">
        <f t="shared" si="150"/>
        <v>42.7350427350427</v>
      </c>
      <c r="H2250" s="44">
        <v>50</v>
      </c>
    </row>
    <row r="2251" customHeight="1" spans="2:8">
      <c r="B2251" s="42" t="s">
        <v>1089</v>
      </c>
      <c r="C2251" s="48" t="s">
        <v>2382</v>
      </c>
      <c r="D2251" s="43" t="s">
        <v>77</v>
      </c>
      <c r="E2251" s="43" t="s">
        <v>2360</v>
      </c>
      <c r="F2251" s="36">
        <v>30</v>
      </c>
      <c r="G2251" s="44">
        <f t="shared" si="150"/>
        <v>217.948717948718</v>
      </c>
      <c r="H2251" s="44">
        <v>255</v>
      </c>
    </row>
    <row r="2252" customHeight="1" spans="2:8">
      <c r="B2252" s="42" t="s">
        <v>1089</v>
      </c>
      <c r="C2252" s="42" t="s">
        <v>2383</v>
      </c>
      <c r="D2252" s="43" t="s">
        <v>2353</v>
      </c>
      <c r="E2252" s="43" t="s">
        <v>1123</v>
      </c>
      <c r="F2252" s="36">
        <v>80</v>
      </c>
      <c r="G2252" s="44">
        <f t="shared" si="150"/>
        <v>147.008547008547</v>
      </c>
      <c r="H2252" s="44">
        <v>172</v>
      </c>
    </row>
    <row r="2253" customHeight="1" spans="2:8">
      <c r="B2253" s="42" t="s">
        <v>1089</v>
      </c>
      <c r="C2253" s="42" t="s">
        <v>1872</v>
      </c>
      <c r="D2253" s="43" t="s">
        <v>990</v>
      </c>
      <c r="E2253" s="43" t="s">
        <v>662</v>
      </c>
      <c r="F2253" s="36">
        <v>10</v>
      </c>
      <c r="G2253" s="44">
        <f t="shared" si="150"/>
        <v>7.52136752136752</v>
      </c>
      <c r="H2253" s="44">
        <v>8.8</v>
      </c>
    </row>
    <row r="2254" customHeight="1" spans="2:8">
      <c r="B2254" s="42" t="s">
        <v>1089</v>
      </c>
      <c r="C2254" s="42" t="s">
        <v>2384</v>
      </c>
      <c r="D2254" s="43" t="s">
        <v>48</v>
      </c>
      <c r="E2254" s="43" t="s">
        <v>2385</v>
      </c>
      <c r="F2254" s="36">
        <v>1000</v>
      </c>
      <c r="G2254" s="44">
        <f t="shared" si="150"/>
        <v>1606.83760683761</v>
      </c>
      <c r="H2254" s="44">
        <v>1880</v>
      </c>
    </row>
    <row r="2255" customHeight="1" spans="2:8">
      <c r="B2255" s="42" t="s">
        <v>1089</v>
      </c>
      <c r="C2255" s="42" t="s">
        <v>117</v>
      </c>
      <c r="D2255" s="43" t="s">
        <v>2386</v>
      </c>
      <c r="E2255" s="43" t="s">
        <v>874</v>
      </c>
      <c r="F2255" s="36">
        <v>120</v>
      </c>
      <c r="G2255" s="44">
        <f t="shared" si="150"/>
        <v>3590.76923076923</v>
      </c>
      <c r="H2255" s="44">
        <v>4201.2</v>
      </c>
    </row>
    <row r="2256" customHeight="1" spans="2:8">
      <c r="B2256" s="42" t="s">
        <v>1089</v>
      </c>
      <c r="C2256" s="42" t="s">
        <v>109</v>
      </c>
      <c r="D2256" s="43" t="s">
        <v>110</v>
      </c>
      <c r="E2256" s="43" t="s">
        <v>2387</v>
      </c>
      <c r="F2256" s="36">
        <v>1600</v>
      </c>
      <c r="G2256" s="44">
        <f t="shared" si="150"/>
        <v>6769.23076923077</v>
      </c>
      <c r="H2256" s="44">
        <v>7920</v>
      </c>
    </row>
    <row r="2257" customHeight="1" spans="2:8">
      <c r="B2257" s="42" t="s">
        <v>1089</v>
      </c>
      <c r="C2257" s="42" t="s">
        <v>889</v>
      </c>
      <c r="D2257" s="43" t="s">
        <v>890</v>
      </c>
      <c r="E2257" s="43" t="s">
        <v>891</v>
      </c>
      <c r="F2257" s="36">
        <v>100</v>
      </c>
      <c r="G2257" s="44">
        <f t="shared" ref="G2257:G2285" si="151">H2257/1.17</f>
        <v>8058.97435897436</v>
      </c>
      <c r="H2257" s="44">
        <v>9429</v>
      </c>
    </row>
    <row r="2258" customHeight="1" spans="2:8">
      <c r="B2258" s="42" t="s">
        <v>1089</v>
      </c>
      <c r="C2258" s="42" t="s">
        <v>1139</v>
      </c>
      <c r="D2258" s="43" t="s">
        <v>1140</v>
      </c>
      <c r="E2258" s="43" t="s">
        <v>1141</v>
      </c>
      <c r="F2258" s="36">
        <v>10</v>
      </c>
      <c r="G2258" s="44">
        <f t="shared" si="151"/>
        <v>569.230769230769</v>
      </c>
      <c r="H2258" s="44">
        <v>666</v>
      </c>
    </row>
    <row r="2259" customHeight="1" spans="2:8">
      <c r="B2259" s="42" t="s">
        <v>1089</v>
      </c>
      <c r="C2259" s="42" t="s">
        <v>2388</v>
      </c>
      <c r="D2259" s="43" t="s">
        <v>2389</v>
      </c>
      <c r="E2259" s="43" t="s">
        <v>63</v>
      </c>
      <c r="F2259" s="36">
        <v>120</v>
      </c>
      <c r="G2259" s="44">
        <f t="shared" si="151"/>
        <v>406.153846153846</v>
      </c>
      <c r="H2259" s="44">
        <v>475.2</v>
      </c>
    </row>
    <row r="2260" customHeight="1" spans="2:8">
      <c r="B2260" s="42" t="s">
        <v>1089</v>
      </c>
      <c r="C2260" s="42" t="s">
        <v>1152</v>
      </c>
      <c r="D2260" s="43" t="s">
        <v>75</v>
      </c>
      <c r="E2260" s="43" t="s">
        <v>63</v>
      </c>
      <c r="F2260" s="36">
        <v>150</v>
      </c>
      <c r="G2260" s="44">
        <f t="shared" si="151"/>
        <v>388.461538461539</v>
      </c>
      <c r="H2260" s="44">
        <v>454.5</v>
      </c>
    </row>
    <row r="2261" customHeight="1" spans="2:8">
      <c r="B2261" s="42" t="s">
        <v>1089</v>
      </c>
      <c r="C2261" s="42" t="s">
        <v>945</v>
      </c>
      <c r="D2261" s="43" t="s">
        <v>1187</v>
      </c>
      <c r="E2261" s="43" t="s">
        <v>947</v>
      </c>
      <c r="F2261" s="36">
        <v>30</v>
      </c>
      <c r="G2261" s="44">
        <f t="shared" si="151"/>
        <v>160.512820512821</v>
      </c>
      <c r="H2261" s="44">
        <v>187.8</v>
      </c>
    </row>
    <row r="2262" customHeight="1" spans="2:8">
      <c r="B2262" s="42" t="s">
        <v>1089</v>
      </c>
      <c r="C2262" s="42" t="s">
        <v>945</v>
      </c>
      <c r="D2262" s="43" t="s">
        <v>1187</v>
      </c>
      <c r="E2262" s="43" t="s">
        <v>947</v>
      </c>
      <c r="F2262" s="36">
        <v>30</v>
      </c>
      <c r="G2262" s="44">
        <f t="shared" si="151"/>
        <v>160.512820512821</v>
      </c>
      <c r="H2262" s="44">
        <v>187.8</v>
      </c>
    </row>
    <row r="2263" customHeight="1" spans="2:8">
      <c r="B2263" s="42" t="s">
        <v>1089</v>
      </c>
      <c r="C2263" s="42" t="s">
        <v>446</v>
      </c>
      <c r="D2263" s="43" t="s">
        <v>2390</v>
      </c>
      <c r="E2263" s="43" t="s">
        <v>2391</v>
      </c>
      <c r="F2263" s="36">
        <v>20</v>
      </c>
      <c r="G2263" s="44">
        <f t="shared" si="151"/>
        <v>42.7350427350427</v>
      </c>
      <c r="H2263" s="44">
        <v>50</v>
      </c>
    </row>
    <row r="2264" customHeight="1" spans="2:8">
      <c r="B2264" s="42" t="s">
        <v>1089</v>
      </c>
      <c r="C2264" s="42" t="s">
        <v>2195</v>
      </c>
      <c r="D2264" s="43" t="s">
        <v>987</v>
      </c>
      <c r="E2264" s="43" t="s">
        <v>1066</v>
      </c>
      <c r="F2264" s="36">
        <v>20</v>
      </c>
      <c r="G2264" s="44">
        <f t="shared" si="151"/>
        <v>94.017094017094</v>
      </c>
      <c r="H2264" s="44">
        <v>110</v>
      </c>
    </row>
    <row r="2265" customHeight="1" spans="2:8">
      <c r="B2265" s="42" t="s">
        <v>1089</v>
      </c>
      <c r="C2265" s="42" t="s">
        <v>2392</v>
      </c>
      <c r="D2265" s="43" t="s">
        <v>2393</v>
      </c>
      <c r="E2265" s="43" t="s">
        <v>602</v>
      </c>
      <c r="F2265" s="36">
        <v>20</v>
      </c>
      <c r="G2265" s="44">
        <f t="shared" si="151"/>
        <v>45.982905982906</v>
      </c>
      <c r="H2265" s="44">
        <v>53.8</v>
      </c>
    </row>
    <row r="2266" customHeight="1" spans="2:8">
      <c r="B2266" s="42" t="s">
        <v>1089</v>
      </c>
      <c r="C2266" s="42" t="s">
        <v>1922</v>
      </c>
      <c r="D2266" s="43" t="s">
        <v>1923</v>
      </c>
      <c r="E2266" s="43" t="s">
        <v>2381</v>
      </c>
      <c r="F2266" s="36">
        <v>100</v>
      </c>
      <c r="G2266" s="44">
        <f t="shared" si="151"/>
        <v>470.08547008547</v>
      </c>
      <c r="H2266" s="44">
        <v>550</v>
      </c>
    </row>
    <row r="2267" customHeight="1" spans="2:8">
      <c r="B2267" s="42" t="s">
        <v>1089</v>
      </c>
      <c r="C2267" s="42" t="s">
        <v>1156</v>
      </c>
      <c r="D2267" s="43" t="s">
        <v>1157</v>
      </c>
      <c r="E2267" s="43" t="s">
        <v>90</v>
      </c>
      <c r="F2267" s="36">
        <v>20</v>
      </c>
      <c r="G2267" s="44">
        <f t="shared" si="151"/>
        <v>14.5299145299145</v>
      </c>
      <c r="H2267" s="44">
        <v>17</v>
      </c>
    </row>
    <row r="2268" customHeight="1" spans="2:8">
      <c r="B2268" s="42" t="s">
        <v>1089</v>
      </c>
      <c r="C2268" s="42" t="s">
        <v>1896</v>
      </c>
      <c r="D2268" s="43" t="s">
        <v>1084</v>
      </c>
      <c r="E2268" s="43" t="s">
        <v>1898</v>
      </c>
      <c r="F2268" s="36">
        <v>2</v>
      </c>
      <c r="G2268" s="44">
        <f t="shared" si="151"/>
        <v>7.69230769230769</v>
      </c>
      <c r="H2268" s="44">
        <v>9</v>
      </c>
    </row>
    <row r="2269" customHeight="1" spans="2:8">
      <c r="B2269" s="42" t="s">
        <v>1089</v>
      </c>
      <c r="C2269" s="42" t="s">
        <v>1857</v>
      </c>
      <c r="D2269" s="43" t="s">
        <v>1858</v>
      </c>
      <c r="E2269" s="43" t="s">
        <v>2200</v>
      </c>
      <c r="F2269" s="36">
        <v>10</v>
      </c>
      <c r="G2269" s="44">
        <f t="shared" si="151"/>
        <v>18.8034188034188</v>
      </c>
      <c r="H2269" s="44">
        <v>22</v>
      </c>
    </row>
    <row r="2270" customHeight="1" spans="2:8">
      <c r="B2270" s="42" t="s">
        <v>1089</v>
      </c>
      <c r="C2270" s="42" t="s">
        <v>1052</v>
      </c>
      <c r="D2270" s="43" t="s">
        <v>1053</v>
      </c>
      <c r="E2270" s="43" t="s">
        <v>2122</v>
      </c>
      <c r="F2270" s="36">
        <v>10</v>
      </c>
      <c r="G2270" s="44">
        <f t="shared" si="151"/>
        <v>42.7350427350427</v>
      </c>
      <c r="H2270" s="44">
        <v>50</v>
      </c>
    </row>
    <row r="2271" customHeight="1" spans="2:8">
      <c r="B2271" s="42" t="s">
        <v>1089</v>
      </c>
      <c r="C2271" s="42" t="s">
        <v>2394</v>
      </c>
      <c r="D2271" s="43" t="s">
        <v>2395</v>
      </c>
      <c r="E2271" s="43" t="s">
        <v>410</v>
      </c>
      <c r="F2271" s="36">
        <v>20</v>
      </c>
      <c r="G2271" s="44">
        <f t="shared" si="151"/>
        <v>115.897435897436</v>
      </c>
      <c r="H2271" s="44">
        <v>135.6</v>
      </c>
    </row>
    <row r="2272" customHeight="1" spans="2:8">
      <c r="B2272" s="42" t="s">
        <v>1089</v>
      </c>
      <c r="C2272" s="42" t="s">
        <v>2396</v>
      </c>
      <c r="D2272" s="43" t="s">
        <v>293</v>
      </c>
      <c r="E2272" s="43" t="s">
        <v>1973</v>
      </c>
      <c r="F2272" s="36">
        <v>300</v>
      </c>
      <c r="G2272" s="44">
        <f t="shared" si="151"/>
        <v>897.435897435897</v>
      </c>
      <c r="H2272" s="44">
        <v>1050</v>
      </c>
    </row>
    <row r="2273" customHeight="1" spans="2:8">
      <c r="B2273" s="42" t="s">
        <v>1089</v>
      </c>
      <c r="C2273" s="42" t="s">
        <v>371</v>
      </c>
      <c r="D2273" s="43" t="s">
        <v>372</v>
      </c>
      <c r="E2273" s="43" t="s">
        <v>1147</v>
      </c>
      <c r="F2273" s="36">
        <v>20</v>
      </c>
      <c r="G2273" s="44">
        <f t="shared" si="151"/>
        <v>256.410256410256</v>
      </c>
      <c r="H2273" s="44">
        <v>300</v>
      </c>
    </row>
    <row r="2274" customHeight="1" spans="2:8">
      <c r="B2274" s="42" t="s">
        <v>1089</v>
      </c>
      <c r="C2274" s="42" t="s">
        <v>407</v>
      </c>
      <c r="D2274" s="43" t="s">
        <v>85</v>
      </c>
      <c r="E2274" s="43" t="s">
        <v>772</v>
      </c>
      <c r="F2274" s="36">
        <v>5</v>
      </c>
      <c r="G2274" s="44">
        <f t="shared" si="151"/>
        <v>9.4017094017094</v>
      </c>
      <c r="H2274" s="44">
        <v>11</v>
      </c>
    </row>
    <row r="2275" customHeight="1" spans="2:8">
      <c r="B2275" s="42" t="s">
        <v>1089</v>
      </c>
      <c r="C2275" s="42" t="s">
        <v>1171</v>
      </c>
      <c r="D2275" s="43" t="s">
        <v>1172</v>
      </c>
      <c r="E2275" s="43" t="s">
        <v>1173</v>
      </c>
      <c r="F2275" s="36">
        <v>50</v>
      </c>
      <c r="G2275" s="44">
        <f t="shared" si="151"/>
        <v>247.863247863248</v>
      </c>
      <c r="H2275" s="44">
        <v>290</v>
      </c>
    </row>
    <row r="2276" customHeight="1" spans="2:8">
      <c r="B2276" s="42" t="s">
        <v>1089</v>
      </c>
      <c r="C2276" s="42" t="s">
        <v>773</v>
      </c>
      <c r="D2276" s="43" t="s">
        <v>2397</v>
      </c>
      <c r="E2276" s="43" t="s">
        <v>2398</v>
      </c>
      <c r="F2276" s="36">
        <v>30</v>
      </c>
      <c r="G2276" s="44">
        <f t="shared" si="151"/>
        <v>140.512820512821</v>
      </c>
      <c r="H2276" s="44">
        <v>164.4</v>
      </c>
    </row>
    <row r="2277" customHeight="1" spans="2:8">
      <c r="B2277" s="42" t="s">
        <v>1089</v>
      </c>
      <c r="C2277" s="42" t="s">
        <v>991</v>
      </c>
      <c r="D2277" s="43" t="s">
        <v>766</v>
      </c>
      <c r="E2277" s="43" t="s">
        <v>767</v>
      </c>
      <c r="F2277" s="36">
        <v>50</v>
      </c>
      <c r="G2277" s="44">
        <f t="shared" si="151"/>
        <v>583.333333333333</v>
      </c>
      <c r="H2277" s="44">
        <v>682.5</v>
      </c>
    </row>
    <row r="2278" customHeight="1" spans="2:8">
      <c r="B2278" s="42" t="s">
        <v>1089</v>
      </c>
      <c r="C2278" s="42" t="s">
        <v>78</v>
      </c>
      <c r="D2278" s="43" t="s">
        <v>79</v>
      </c>
      <c r="E2278" s="43" t="s">
        <v>80</v>
      </c>
      <c r="F2278" s="36">
        <v>120</v>
      </c>
      <c r="G2278" s="44">
        <f t="shared" si="151"/>
        <v>2338.46153846154</v>
      </c>
      <c r="H2278" s="44">
        <v>2736</v>
      </c>
    </row>
    <row r="2279" customHeight="1" spans="2:8">
      <c r="B2279" s="42" t="s">
        <v>1089</v>
      </c>
      <c r="C2279" s="42" t="s">
        <v>2399</v>
      </c>
      <c r="D2279" s="43" t="s">
        <v>1768</v>
      </c>
      <c r="E2279" s="43" t="s">
        <v>1189</v>
      </c>
      <c r="F2279" s="36">
        <v>20</v>
      </c>
      <c r="G2279" s="44">
        <f t="shared" si="151"/>
        <v>92.8205128205128</v>
      </c>
      <c r="H2279" s="44">
        <v>108.6</v>
      </c>
    </row>
    <row r="2280" customHeight="1" spans="2:8">
      <c r="B2280" s="42" t="s">
        <v>1089</v>
      </c>
      <c r="C2280" s="42" t="s">
        <v>1156</v>
      </c>
      <c r="D2280" s="43" t="s">
        <v>1157</v>
      </c>
      <c r="E2280" s="43" t="s">
        <v>90</v>
      </c>
      <c r="F2280" s="36">
        <v>20</v>
      </c>
      <c r="G2280" s="44">
        <f t="shared" si="151"/>
        <v>14.5299145299145</v>
      </c>
      <c r="H2280" s="44">
        <v>17</v>
      </c>
    </row>
    <row r="2281" customHeight="1" spans="2:8">
      <c r="B2281" s="42" t="s">
        <v>1089</v>
      </c>
      <c r="C2281" s="42" t="s">
        <v>1188</v>
      </c>
      <c r="D2281" s="43" t="s">
        <v>940</v>
      </c>
      <c r="E2281" s="43" t="s">
        <v>1129</v>
      </c>
      <c r="F2281" s="36">
        <v>300</v>
      </c>
      <c r="G2281" s="44">
        <f t="shared" si="151"/>
        <v>1589.74358974359</v>
      </c>
      <c r="H2281" s="44">
        <v>1860</v>
      </c>
    </row>
    <row r="2282" customHeight="1" spans="2:8">
      <c r="B2282" s="42" t="s">
        <v>1089</v>
      </c>
      <c r="C2282" s="42" t="s">
        <v>973</v>
      </c>
      <c r="D2282" s="43" t="s">
        <v>12</v>
      </c>
      <c r="E2282" s="43" t="s">
        <v>952</v>
      </c>
      <c r="F2282" s="36">
        <v>600</v>
      </c>
      <c r="G2282" s="44">
        <f t="shared" si="151"/>
        <v>26205.1282051282</v>
      </c>
      <c r="H2282" s="44">
        <v>30660</v>
      </c>
    </row>
    <row r="2283" customHeight="1" spans="2:8">
      <c r="B2283" s="42" t="s">
        <v>1089</v>
      </c>
      <c r="C2283" s="42" t="s">
        <v>149</v>
      </c>
      <c r="D2283" s="43" t="s">
        <v>530</v>
      </c>
      <c r="E2283" s="45" t="s">
        <v>2249</v>
      </c>
      <c r="F2283" s="36">
        <v>-500</v>
      </c>
      <c r="G2283" s="44">
        <f t="shared" si="151"/>
        <v>-12786.3247863248</v>
      </c>
      <c r="H2283" s="44">
        <v>-14960</v>
      </c>
    </row>
    <row r="2284" customHeight="1" spans="2:9">
      <c r="B2284" s="42" t="s">
        <v>1089</v>
      </c>
      <c r="C2284" s="42" t="s">
        <v>2400</v>
      </c>
      <c r="D2284" s="43" t="s">
        <v>2401</v>
      </c>
      <c r="E2284" s="43" t="s">
        <v>2402</v>
      </c>
      <c r="F2284" s="36">
        <v>1</v>
      </c>
      <c r="G2284" s="44">
        <f t="shared" si="151"/>
        <v>44444.4444444444</v>
      </c>
      <c r="H2284" s="44">
        <v>52000</v>
      </c>
      <c r="I2284" s="47">
        <f>H2284</f>
        <v>52000</v>
      </c>
    </row>
    <row r="2285" customHeight="1" spans="2:10">
      <c r="B2285" s="42" t="s">
        <v>1197</v>
      </c>
      <c r="C2285" s="42" t="s">
        <v>2403</v>
      </c>
      <c r="D2285" s="43" t="s">
        <v>2404</v>
      </c>
      <c r="E2285" s="43" t="s">
        <v>2405</v>
      </c>
      <c r="F2285" s="36">
        <v>1</v>
      </c>
      <c r="G2285" s="44">
        <f t="shared" si="151"/>
        <v>14358.9743589744</v>
      </c>
      <c r="H2285" s="44">
        <v>16800</v>
      </c>
      <c r="I2285" s="47">
        <f>H2285</f>
        <v>16800</v>
      </c>
      <c r="J2285" s="44">
        <f>SUM(I2285:I2337)</f>
        <v>236099.8</v>
      </c>
    </row>
    <row r="2286" customHeight="1" spans="2:9">
      <c r="B2286" s="42" t="s">
        <v>1197</v>
      </c>
      <c r="C2286" s="42" t="s">
        <v>1214</v>
      </c>
      <c r="D2286" s="43" t="s">
        <v>1032</v>
      </c>
      <c r="E2286" s="43" t="s">
        <v>1320</v>
      </c>
      <c r="F2286" s="36">
        <v>20000</v>
      </c>
      <c r="G2286" s="44">
        <f t="shared" ref="G2284:G2305" si="152">H2286/1.17</f>
        <v>2393.16239316239</v>
      </c>
      <c r="H2286" s="44">
        <v>2800</v>
      </c>
      <c r="I2286" s="44">
        <f>SUM(H2286:H2301)</f>
        <v>110368</v>
      </c>
    </row>
    <row r="2287" customHeight="1" spans="2:8">
      <c r="B2287" s="42" t="s">
        <v>1197</v>
      </c>
      <c r="C2287" s="42" t="s">
        <v>2406</v>
      </c>
      <c r="D2287" s="43" t="s">
        <v>2407</v>
      </c>
      <c r="E2287" s="43" t="s">
        <v>1249</v>
      </c>
      <c r="F2287" s="36">
        <v>100</v>
      </c>
      <c r="G2287" s="44">
        <f t="shared" si="152"/>
        <v>85.4700854700855</v>
      </c>
      <c r="H2287" s="44">
        <v>100</v>
      </c>
    </row>
    <row r="2288" customHeight="1" spans="2:8">
      <c r="B2288" s="42" t="s">
        <v>1197</v>
      </c>
      <c r="C2288" s="42" t="s">
        <v>2408</v>
      </c>
      <c r="D2288" s="43" t="s">
        <v>1252</v>
      </c>
      <c r="E2288" s="43" t="s">
        <v>2409</v>
      </c>
      <c r="F2288" s="36">
        <v>12</v>
      </c>
      <c r="G2288" s="44">
        <f t="shared" si="152"/>
        <v>1846.15384615385</v>
      </c>
      <c r="H2288" s="44">
        <v>2160</v>
      </c>
    </row>
    <row r="2289" customHeight="1" spans="2:8">
      <c r="B2289" s="42" t="s">
        <v>1197</v>
      </c>
      <c r="C2289" s="42" t="s">
        <v>2408</v>
      </c>
      <c r="D2289" s="43" t="s">
        <v>1251</v>
      </c>
      <c r="E2289" s="43" t="s">
        <v>2409</v>
      </c>
      <c r="F2289" s="36">
        <v>12</v>
      </c>
      <c r="G2289" s="44">
        <f t="shared" si="152"/>
        <v>1846.15384615385</v>
      </c>
      <c r="H2289" s="44">
        <v>2160</v>
      </c>
    </row>
    <row r="2290" customHeight="1" spans="2:8">
      <c r="B2290" s="42" t="s">
        <v>1197</v>
      </c>
      <c r="C2290" s="42" t="s">
        <v>2408</v>
      </c>
      <c r="D2290" s="43" t="s">
        <v>2410</v>
      </c>
      <c r="E2290" s="43" t="s">
        <v>2409</v>
      </c>
      <c r="F2290" s="36">
        <v>12</v>
      </c>
      <c r="G2290" s="44">
        <f t="shared" si="152"/>
        <v>2256.41025641026</v>
      </c>
      <c r="H2290" s="44">
        <v>2640</v>
      </c>
    </row>
    <row r="2291" customHeight="1" spans="2:8">
      <c r="B2291" s="42" t="s">
        <v>1197</v>
      </c>
      <c r="C2291" s="42" t="s">
        <v>1283</v>
      </c>
      <c r="D2291" s="43" t="s">
        <v>1284</v>
      </c>
      <c r="E2291" s="43" t="s">
        <v>1285</v>
      </c>
      <c r="F2291" s="36">
        <v>3600</v>
      </c>
      <c r="G2291" s="44">
        <f t="shared" si="152"/>
        <v>26153.8461538462</v>
      </c>
      <c r="H2291" s="44">
        <v>30600</v>
      </c>
    </row>
    <row r="2292" customHeight="1" spans="2:8">
      <c r="B2292" s="42" t="s">
        <v>1197</v>
      </c>
      <c r="C2292" s="42" t="s">
        <v>2411</v>
      </c>
      <c r="D2292" s="43" t="s">
        <v>2412</v>
      </c>
      <c r="E2292" s="43" t="s">
        <v>2413</v>
      </c>
      <c r="F2292" s="36">
        <v>40</v>
      </c>
      <c r="G2292" s="44">
        <f t="shared" si="152"/>
        <v>324.786324786325</v>
      </c>
      <c r="H2292" s="44">
        <v>380</v>
      </c>
    </row>
    <row r="2293" customHeight="1" spans="2:8">
      <c r="B2293" s="42" t="s">
        <v>1197</v>
      </c>
      <c r="C2293" s="42" t="s">
        <v>1201</v>
      </c>
      <c r="D2293" s="43" t="s">
        <v>1240</v>
      </c>
      <c r="E2293" s="43" t="s">
        <v>1203</v>
      </c>
      <c r="F2293" s="36">
        <v>8</v>
      </c>
      <c r="G2293" s="44">
        <f t="shared" si="152"/>
        <v>9829.05982905983</v>
      </c>
      <c r="H2293" s="44">
        <v>11500</v>
      </c>
    </row>
    <row r="2294" customHeight="1" spans="2:8">
      <c r="B2294" s="42" t="s">
        <v>1197</v>
      </c>
      <c r="C2294" s="42" t="s">
        <v>1201</v>
      </c>
      <c r="D2294" s="43" t="s">
        <v>2414</v>
      </c>
      <c r="E2294" s="43" t="s">
        <v>1203</v>
      </c>
      <c r="F2294" s="36">
        <v>4</v>
      </c>
      <c r="G2294" s="44">
        <f t="shared" si="152"/>
        <v>5982.90598290598</v>
      </c>
      <c r="H2294" s="44">
        <v>7000</v>
      </c>
    </row>
    <row r="2295" customHeight="1" spans="2:8">
      <c r="B2295" s="42" t="s">
        <v>1197</v>
      </c>
      <c r="C2295" s="42" t="s">
        <v>1201</v>
      </c>
      <c r="D2295" s="43" t="s">
        <v>1202</v>
      </c>
      <c r="E2295" s="43" t="s">
        <v>1203</v>
      </c>
      <c r="F2295" s="36">
        <v>4</v>
      </c>
      <c r="G2295" s="44">
        <f t="shared" si="152"/>
        <v>9401.7094017094</v>
      </c>
      <c r="H2295" s="44">
        <v>11000</v>
      </c>
    </row>
    <row r="2296" customHeight="1" spans="2:8">
      <c r="B2296" s="42" t="s">
        <v>1197</v>
      </c>
      <c r="C2296" s="42" t="s">
        <v>1201</v>
      </c>
      <c r="D2296" s="43" t="s">
        <v>1202</v>
      </c>
      <c r="E2296" s="43" t="s">
        <v>1203</v>
      </c>
      <c r="F2296" s="36">
        <v>12</v>
      </c>
      <c r="G2296" s="44">
        <f t="shared" si="152"/>
        <v>28205.1282051282</v>
      </c>
      <c r="H2296" s="44">
        <v>33000</v>
      </c>
    </row>
    <row r="2297" customHeight="1" spans="2:8">
      <c r="B2297" s="42" t="s">
        <v>1197</v>
      </c>
      <c r="C2297" s="42" t="s">
        <v>1272</v>
      </c>
      <c r="D2297" s="43" t="s">
        <v>2415</v>
      </c>
      <c r="E2297" s="43" t="s">
        <v>1033</v>
      </c>
      <c r="F2297" s="36">
        <v>400</v>
      </c>
      <c r="G2297" s="44">
        <f t="shared" si="152"/>
        <v>1025.64102564103</v>
      </c>
      <c r="H2297" s="44">
        <v>1200</v>
      </c>
    </row>
    <row r="2298" customHeight="1" spans="2:8">
      <c r="B2298" s="42" t="s">
        <v>1197</v>
      </c>
      <c r="C2298" s="42" t="s">
        <v>1241</v>
      </c>
      <c r="D2298" s="43" t="s">
        <v>2416</v>
      </c>
      <c r="E2298" s="43" t="s">
        <v>1033</v>
      </c>
      <c r="F2298" s="36">
        <v>400</v>
      </c>
      <c r="G2298" s="44">
        <f t="shared" si="152"/>
        <v>919.65811965812</v>
      </c>
      <c r="H2298" s="44">
        <v>1076</v>
      </c>
    </row>
    <row r="2299" customHeight="1" spans="2:8">
      <c r="B2299" s="42" t="s">
        <v>1197</v>
      </c>
      <c r="C2299" s="42" t="s">
        <v>1219</v>
      </c>
      <c r="D2299" s="43" t="s">
        <v>77</v>
      </c>
      <c r="E2299" s="43" t="s">
        <v>1220</v>
      </c>
      <c r="F2299" s="36">
        <v>24</v>
      </c>
      <c r="G2299" s="44">
        <f t="shared" si="152"/>
        <v>594.871794871795</v>
      </c>
      <c r="H2299" s="44">
        <v>696</v>
      </c>
    </row>
    <row r="2300" customHeight="1" spans="2:8">
      <c r="B2300" s="42" t="s">
        <v>1197</v>
      </c>
      <c r="C2300" s="42" t="s">
        <v>1216</v>
      </c>
      <c r="D2300" s="43" t="s">
        <v>1217</v>
      </c>
      <c r="E2300" s="43" t="s">
        <v>1218</v>
      </c>
      <c r="F2300" s="36">
        <v>560</v>
      </c>
      <c r="G2300" s="44">
        <f t="shared" si="152"/>
        <v>1435.89743589744</v>
      </c>
      <c r="H2300" s="44">
        <v>1680</v>
      </c>
    </row>
    <row r="2301" customHeight="1" spans="2:8">
      <c r="B2301" s="42" t="s">
        <v>1197</v>
      </c>
      <c r="C2301" s="42" t="s">
        <v>1113</v>
      </c>
      <c r="D2301" s="43" t="s">
        <v>1261</v>
      </c>
      <c r="E2301" s="43" t="s">
        <v>1115</v>
      </c>
      <c r="F2301" s="36">
        <v>120</v>
      </c>
      <c r="G2301" s="44">
        <f t="shared" si="152"/>
        <v>2030.76923076923</v>
      </c>
      <c r="H2301" s="44">
        <v>2376</v>
      </c>
    </row>
    <row r="2302" customHeight="1" spans="2:9">
      <c r="B2302" s="42" t="s">
        <v>1197</v>
      </c>
      <c r="C2302" s="42" t="s">
        <v>1258</v>
      </c>
      <c r="D2302" s="43" t="s">
        <v>1259</v>
      </c>
      <c r="E2302" s="43" t="s">
        <v>2417</v>
      </c>
      <c r="F2302" s="36">
        <v>20</v>
      </c>
      <c r="G2302" s="44">
        <f t="shared" si="152"/>
        <v>46153.8461538462</v>
      </c>
      <c r="H2302" s="44">
        <v>54000</v>
      </c>
      <c r="I2302" s="44">
        <f>SUM(H2302:H2337)</f>
        <v>108931.8</v>
      </c>
    </row>
    <row r="2303" customHeight="1" spans="2:8">
      <c r="B2303" s="42" t="s">
        <v>1197</v>
      </c>
      <c r="C2303" s="42" t="s">
        <v>1219</v>
      </c>
      <c r="D2303" s="43" t="s">
        <v>77</v>
      </c>
      <c r="E2303" s="43" t="s">
        <v>1220</v>
      </c>
      <c r="F2303" s="36">
        <v>360</v>
      </c>
      <c r="G2303" s="44">
        <f t="shared" si="152"/>
        <v>8923.07692307692</v>
      </c>
      <c r="H2303" s="44">
        <v>10440</v>
      </c>
    </row>
    <row r="2304" customHeight="1" spans="2:8">
      <c r="B2304" s="42" t="s">
        <v>1197</v>
      </c>
      <c r="C2304" s="42" t="s">
        <v>1219</v>
      </c>
      <c r="D2304" s="43" t="s">
        <v>77</v>
      </c>
      <c r="E2304" s="43" t="s">
        <v>1220</v>
      </c>
      <c r="F2304" s="36">
        <v>120</v>
      </c>
      <c r="G2304" s="44">
        <f t="shared" si="152"/>
        <v>2974.35897435897</v>
      </c>
      <c r="H2304" s="44">
        <v>3480</v>
      </c>
    </row>
    <row r="2305" customHeight="1" spans="2:8">
      <c r="B2305" s="42" t="s">
        <v>1197</v>
      </c>
      <c r="C2305" s="42" t="s">
        <v>1226</v>
      </c>
      <c r="D2305" s="43" t="s">
        <v>77</v>
      </c>
      <c r="E2305" s="43" t="s">
        <v>1227</v>
      </c>
      <c r="F2305" s="36">
        <v>325</v>
      </c>
      <c r="G2305" s="44">
        <f t="shared" si="152"/>
        <v>3194.44444444444</v>
      </c>
      <c r="H2305" s="44">
        <v>3737.5</v>
      </c>
    </row>
    <row r="2306" customHeight="1" spans="2:8">
      <c r="B2306" s="42" t="s">
        <v>1197</v>
      </c>
      <c r="C2306" s="48" t="s">
        <v>2418</v>
      </c>
      <c r="D2306" s="43" t="s">
        <v>2419</v>
      </c>
      <c r="E2306" s="43" t="s">
        <v>2420</v>
      </c>
      <c r="F2306" s="36">
        <v>2</v>
      </c>
      <c r="G2306" s="44">
        <f t="shared" ref="G2306:G2311" si="153">H2306/1.17</f>
        <v>82.0512820512821</v>
      </c>
      <c r="H2306" s="44">
        <v>96</v>
      </c>
    </row>
    <row r="2307" customHeight="1" spans="2:8">
      <c r="B2307" s="42" t="s">
        <v>1197</v>
      </c>
      <c r="C2307" s="42" t="s">
        <v>1256</v>
      </c>
      <c r="E2307" s="43" t="s">
        <v>1257</v>
      </c>
      <c r="F2307" s="36">
        <v>300</v>
      </c>
      <c r="G2307" s="44">
        <f t="shared" si="153"/>
        <v>1410.25641025641</v>
      </c>
      <c r="H2307" s="44">
        <v>1650</v>
      </c>
    </row>
    <row r="2308" customHeight="1" spans="2:8">
      <c r="B2308" s="42" t="s">
        <v>1197</v>
      </c>
      <c r="C2308" s="42" t="s">
        <v>2421</v>
      </c>
      <c r="D2308" s="43" t="s">
        <v>2422</v>
      </c>
      <c r="E2308" s="43" t="s">
        <v>2423</v>
      </c>
      <c r="F2308" s="36">
        <v>10</v>
      </c>
      <c r="G2308" s="44">
        <f t="shared" si="153"/>
        <v>811.965811965812</v>
      </c>
      <c r="H2308" s="44">
        <v>950</v>
      </c>
    </row>
    <row r="2309" customHeight="1" spans="2:8">
      <c r="B2309" s="42" t="s">
        <v>1197</v>
      </c>
      <c r="C2309" s="42" t="s">
        <v>2424</v>
      </c>
      <c r="D2309" s="43" t="s">
        <v>2425</v>
      </c>
      <c r="E2309" s="45" t="s">
        <v>2426</v>
      </c>
      <c r="F2309" s="36">
        <v>20</v>
      </c>
      <c r="G2309" s="44">
        <f t="shared" si="153"/>
        <v>598.290598290598</v>
      </c>
      <c r="H2309" s="44">
        <v>700</v>
      </c>
    </row>
    <row r="2310" customHeight="1" spans="2:8">
      <c r="B2310" s="42" t="s">
        <v>1197</v>
      </c>
      <c r="C2310" s="42" t="s">
        <v>2427</v>
      </c>
      <c r="D2310" s="43" t="s">
        <v>2428</v>
      </c>
      <c r="E2310" s="43" t="s">
        <v>1115</v>
      </c>
      <c r="F2310" s="36">
        <v>36</v>
      </c>
      <c r="G2310" s="44">
        <f t="shared" si="153"/>
        <v>184.615384615385</v>
      </c>
      <c r="H2310" s="44">
        <v>216</v>
      </c>
    </row>
    <row r="2311" customHeight="1" spans="2:8">
      <c r="B2311" s="42" t="s">
        <v>1197</v>
      </c>
      <c r="C2311" s="42" t="s">
        <v>1267</v>
      </c>
      <c r="D2311" s="43" t="s">
        <v>2429</v>
      </c>
      <c r="E2311" s="43" t="s">
        <v>1315</v>
      </c>
      <c r="F2311" s="36">
        <v>1500</v>
      </c>
      <c r="G2311" s="44">
        <f t="shared" si="153"/>
        <v>2307.69230769231</v>
      </c>
      <c r="H2311" s="44">
        <v>2700</v>
      </c>
    </row>
    <row r="2312" customHeight="1" spans="2:8">
      <c r="B2312" s="42" t="s">
        <v>1197</v>
      </c>
      <c r="C2312" s="48" t="s">
        <v>2430</v>
      </c>
      <c r="D2312" s="43" t="s">
        <v>1029</v>
      </c>
      <c r="E2312" s="43" t="s">
        <v>2431</v>
      </c>
      <c r="F2312" s="36">
        <v>500</v>
      </c>
      <c r="G2312" s="44">
        <f t="shared" ref="G2312:G2344" si="154">H2312/1.17</f>
        <v>512.820512820513</v>
      </c>
      <c r="H2312" s="44">
        <v>600</v>
      </c>
    </row>
    <row r="2313" customHeight="1" spans="2:8">
      <c r="B2313" s="42" t="s">
        <v>1197</v>
      </c>
      <c r="C2313" s="42" t="s">
        <v>1216</v>
      </c>
      <c r="D2313" s="43" t="s">
        <v>1217</v>
      </c>
      <c r="E2313" s="43" t="s">
        <v>1218</v>
      </c>
      <c r="F2313" s="36">
        <v>800</v>
      </c>
      <c r="G2313" s="44">
        <f t="shared" si="154"/>
        <v>2051.28205128205</v>
      </c>
      <c r="H2313" s="44">
        <v>2400</v>
      </c>
    </row>
    <row r="2314" customHeight="1" spans="2:8">
      <c r="B2314" s="42" t="s">
        <v>1197</v>
      </c>
      <c r="C2314" s="42" t="s">
        <v>1281</v>
      </c>
      <c r="D2314" s="43" t="s">
        <v>2432</v>
      </c>
      <c r="E2314" s="43" t="s">
        <v>1095</v>
      </c>
      <c r="F2314" s="36">
        <v>500</v>
      </c>
      <c r="G2314" s="44">
        <f t="shared" si="154"/>
        <v>854.700854700855</v>
      </c>
      <c r="H2314" s="44">
        <v>1000</v>
      </c>
    </row>
    <row r="2315" customHeight="1" spans="2:8">
      <c r="B2315" s="42" t="s">
        <v>1197</v>
      </c>
      <c r="C2315" s="42" t="s">
        <v>2433</v>
      </c>
      <c r="D2315" s="43" t="s">
        <v>2434</v>
      </c>
      <c r="E2315" s="43" t="s">
        <v>1223</v>
      </c>
      <c r="F2315" s="36">
        <v>400</v>
      </c>
      <c r="G2315" s="44">
        <f t="shared" si="154"/>
        <v>512.820512820513</v>
      </c>
      <c r="H2315" s="44">
        <v>600</v>
      </c>
    </row>
    <row r="2316" customHeight="1" spans="2:8">
      <c r="B2316" s="42" t="s">
        <v>1197</v>
      </c>
      <c r="C2316" s="42" t="s">
        <v>1237</v>
      </c>
      <c r="D2316" s="43" t="s">
        <v>1238</v>
      </c>
      <c r="E2316" s="43" t="s">
        <v>1223</v>
      </c>
      <c r="F2316" s="36">
        <v>7200</v>
      </c>
      <c r="G2316" s="44">
        <f t="shared" si="154"/>
        <v>4000</v>
      </c>
      <c r="H2316" s="44">
        <v>4680</v>
      </c>
    </row>
    <row r="2317" customHeight="1" spans="2:8">
      <c r="B2317" s="42" t="s">
        <v>1197</v>
      </c>
      <c r="C2317" s="42" t="s">
        <v>1214</v>
      </c>
      <c r="D2317" s="43" t="s">
        <v>1029</v>
      </c>
      <c r="E2317" s="43" t="s">
        <v>1320</v>
      </c>
      <c r="F2317" s="36">
        <v>15000</v>
      </c>
      <c r="G2317" s="44">
        <f t="shared" si="154"/>
        <v>1923.07692307692</v>
      </c>
      <c r="H2317" s="44">
        <v>2250</v>
      </c>
    </row>
    <row r="2318" customHeight="1" spans="2:8">
      <c r="B2318" s="42" t="s">
        <v>1197</v>
      </c>
      <c r="C2318" s="42" t="s">
        <v>1214</v>
      </c>
      <c r="D2318" s="43" t="s">
        <v>1032</v>
      </c>
      <c r="E2318" s="43" t="s">
        <v>1320</v>
      </c>
      <c r="F2318" s="36">
        <v>5000</v>
      </c>
      <c r="G2318" s="44">
        <f t="shared" si="154"/>
        <v>598.290598290598</v>
      </c>
      <c r="H2318" s="44">
        <v>700</v>
      </c>
    </row>
    <row r="2319" customHeight="1" spans="2:8">
      <c r="B2319" s="42" t="s">
        <v>1197</v>
      </c>
      <c r="C2319" s="42" t="s">
        <v>1321</v>
      </c>
      <c r="D2319" s="43" t="s">
        <v>1029</v>
      </c>
      <c r="E2319" s="43" t="s">
        <v>1030</v>
      </c>
      <c r="F2319" s="36">
        <v>600</v>
      </c>
      <c r="G2319" s="44">
        <f t="shared" si="154"/>
        <v>1025.64102564103</v>
      </c>
      <c r="H2319" s="44">
        <v>1200</v>
      </c>
    </row>
    <row r="2320" customHeight="1" spans="2:8">
      <c r="B2320" s="42" t="s">
        <v>1197</v>
      </c>
      <c r="C2320" s="42" t="s">
        <v>1302</v>
      </c>
      <c r="D2320" s="43" t="s">
        <v>1303</v>
      </c>
      <c r="E2320" s="43" t="s">
        <v>1218</v>
      </c>
      <c r="F2320" s="36">
        <v>600</v>
      </c>
      <c r="G2320" s="44">
        <f t="shared" si="154"/>
        <v>2564.10256410256</v>
      </c>
      <c r="H2320" s="44">
        <v>3000</v>
      </c>
    </row>
    <row r="2321" customHeight="1" spans="2:8">
      <c r="B2321" s="42" t="s">
        <v>1197</v>
      </c>
      <c r="C2321" s="42" t="s">
        <v>1224</v>
      </c>
      <c r="D2321" s="43" t="s">
        <v>1225</v>
      </c>
      <c r="E2321" s="43" t="s">
        <v>1223</v>
      </c>
      <c r="F2321" s="36">
        <v>1200</v>
      </c>
      <c r="G2321" s="44">
        <f t="shared" si="154"/>
        <v>574.358974358974</v>
      </c>
      <c r="H2321" s="44">
        <v>672</v>
      </c>
    </row>
    <row r="2322" customHeight="1" spans="2:8">
      <c r="B2322" s="42" t="s">
        <v>1197</v>
      </c>
      <c r="C2322" s="42" t="s">
        <v>1281</v>
      </c>
      <c r="D2322" s="43" t="s">
        <v>1282</v>
      </c>
      <c r="E2322" s="43" t="s">
        <v>1095</v>
      </c>
      <c r="F2322" s="36">
        <v>7000</v>
      </c>
      <c r="G2322" s="44">
        <f t="shared" si="154"/>
        <v>957.264957264957</v>
      </c>
      <c r="H2322" s="44">
        <v>1120</v>
      </c>
    </row>
    <row r="2323" customHeight="1" spans="2:8">
      <c r="B2323" s="42" t="s">
        <v>1197</v>
      </c>
      <c r="C2323" s="42" t="s">
        <v>1247</v>
      </c>
      <c r="D2323" s="43" t="s">
        <v>1248</v>
      </c>
      <c r="E2323" s="43" t="s">
        <v>1249</v>
      </c>
      <c r="F2323" s="36">
        <v>400</v>
      </c>
      <c r="G2323" s="44">
        <f t="shared" si="154"/>
        <v>2393.16239316239</v>
      </c>
      <c r="H2323" s="44">
        <v>2800</v>
      </c>
    </row>
    <row r="2324" customHeight="1" spans="2:8">
      <c r="B2324" s="42" t="s">
        <v>1197</v>
      </c>
      <c r="C2324" s="42" t="s">
        <v>2435</v>
      </c>
      <c r="D2324" s="43" t="s">
        <v>2366</v>
      </c>
      <c r="E2324" s="43" t="s">
        <v>1035</v>
      </c>
      <c r="F2324" s="36">
        <v>10</v>
      </c>
      <c r="G2324" s="44">
        <f t="shared" si="154"/>
        <v>299.145299145299</v>
      </c>
      <c r="H2324" s="44">
        <v>350</v>
      </c>
    </row>
    <row r="2325" customHeight="1" spans="2:8">
      <c r="B2325" s="42" t="s">
        <v>1197</v>
      </c>
      <c r="C2325" s="42" t="s">
        <v>2436</v>
      </c>
      <c r="D2325" s="43" t="s">
        <v>2437</v>
      </c>
      <c r="E2325" s="43" t="s">
        <v>2438</v>
      </c>
      <c r="F2325" s="36">
        <v>16</v>
      </c>
      <c r="G2325" s="44">
        <f t="shared" si="154"/>
        <v>656.410256410256</v>
      </c>
      <c r="H2325" s="44">
        <v>768</v>
      </c>
    </row>
    <row r="2326" customHeight="1" spans="2:8">
      <c r="B2326" s="42" t="s">
        <v>1197</v>
      </c>
      <c r="C2326" s="42" t="s">
        <v>1321</v>
      </c>
      <c r="D2326" s="43" t="s">
        <v>1332</v>
      </c>
      <c r="E2326" s="43" t="s">
        <v>1030</v>
      </c>
      <c r="F2326" s="36">
        <v>400</v>
      </c>
      <c r="G2326" s="44">
        <f t="shared" si="154"/>
        <v>683.760683760684</v>
      </c>
      <c r="H2326" s="44">
        <v>800</v>
      </c>
    </row>
    <row r="2327" customHeight="1" spans="2:8">
      <c r="B2327" s="42" t="s">
        <v>1197</v>
      </c>
      <c r="C2327" s="42" t="s">
        <v>2363</v>
      </c>
      <c r="D2327" s="43" t="s">
        <v>932</v>
      </c>
      <c r="E2327" s="43" t="s">
        <v>1095</v>
      </c>
      <c r="F2327" s="36">
        <v>2</v>
      </c>
      <c r="G2327" s="44">
        <f t="shared" si="154"/>
        <v>71.7948717948718</v>
      </c>
      <c r="H2327" s="44">
        <v>84</v>
      </c>
    </row>
    <row r="2328" customHeight="1" spans="2:8">
      <c r="B2328" s="42" t="s">
        <v>1197</v>
      </c>
      <c r="C2328" s="42" t="s">
        <v>1226</v>
      </c>
      <c r="D2328" s="43" t="s">
        <v>77</v>
      </c>
      <c r="E2328" s="43" t="s">
        <v>1227</v>
      </c>
      <c r="F2328" s="36">
        <v>25</v>
      </c>
      <c r="G2328" s="44">
        <f t="shared" si="154"/>
        <v>245.726495726496</v>
      </c>
      <c r="H2328" s="44">
        <v>287.5</v>
      </c>
    </row>
    <row r="2329" customHeight="1" spans="2:8">
      <c r="B2329" s="42" t="s">
        <v>1197</v>
      </c>
      <c r="C2329" s="42" t="s">
        <v>1226</v>
      </c>
      <c r="D2329" s="43" t="s">
        <v>77</v>
      </c>
      <c r="E2329" s="43" t="s">
        <v>1227</v>
      </c>
      <c r="F2329" s="36">
        <v>125</v>
      </c>
      <c r="G2329" s="44">
        <f t="shared" si="154"/>
        <v>1228.63247863248</v>
      </c>
      <c r="H2329" s="44">
        <v>1437.5</v>
      </c>
    </row>
    <row r="2330" customHeight="1" spans="2:8">
      <c r="B2330" s="42" t="s">
        <v>1197</v>
      </c>
      <c r="C2330" s="42" t="s">
        <v>1224</v>
      </c>
      <c r="D2330" s="43" t="s">
        <v>1225</v>
      </c>
      <c r="E2330" s="43" t="s">
        <v>1223</v>
      </c>
      <c r="F2330" s="36">
        <v>1200</v>
      </c>
      <c r="G2330" s="44">
        <f t="shared" si="154"/>
        <v>574.358974358974</v>
      </c>
      <c r="H2330" s="44">
        <v>672</v>
      </c>
    </row>
    <row r="2331" customHeight="1" spans="2:8">
      <c r="B2331" s="42" t="s">
        <v>1197</v>
      </c>
      <c r="C2331" s="42" t="s">
        <v>1241</v>
      </c>
      <c r="D2331" s="43" t="s">
        <v>1242</v>
      </c>
      <c r="E2331" s="43" t="s">
        <v>1033</v>
      </c>
      <c r="F2331" s="36">
        <v>400</v>
      </c>
      <c r="G2331" s="44">
        <f t="shared" si="154"/>
        <v>919.65811965812</v>
      </c>
      <c r="H2331" s="44">
        <v>1076</v>
      </c>
    </row>
    <row r="2332" customHeight="1" spans="2:8">
      <c r="B2332" s="42" t="s">
        <v>1197</v>
      </c>
      <c r="C2332" s="42" t="s">
        <v>1241</v>
      </c>
      <c r="D2332" s="43" t="s">
        <v>2416</v>
      </c>
      <c r="E2332" s="43" t="s">
        <v>1033</v>
      </c>
      <c r="F2332" s="36">
        <v>400</v>
      </c>
      <c r="G2332" s="44">
        <f t="shared" si="154"/>
        <v>919.65811965812</v>
      </c>
      <c r="H2332" s="44">
        <v>1076</v>
      </c>
    </row>
    <row r="2333" customHeight="1" spans="2:8">
      <c r="B2333" s="42" t="s">
        <v>1197</v>
      </c>
      <c r="C2333" s="42" t="s">
        <v>1272</v>
      </c>
      <c r="D2333" s="43" t="s">
        <v>2415</v>
      </c>
      <c r="E2333" s="43" t="s">
        <v>1033</v>
      </c>
      <c r="F2333" s="36">
        <v>400</v>
      </c>
      <c r="G2333" s="44">
        <f t="shared" si="154"/>
        <v>1025.64102564103</v>
      </c>
      <c r="H2333" s="44">
        <v>1200</v>
      </c>
    </row>
    <row r="2334" customHeight="1" spans="2:8">
      <c r="B2334" s="42" t="s">
        <v>1197</v>
      </c>
      <c r="C2334" s="42" t="s">
        <v>1321</v>
      </c>
      <c r="D2334" s="43" t="s">
        <v>1029</v>
      </c>
      <c r="E2334" s="43" t="s">
        <v>1030</v>
      </c>
      <c r="F2334" s="36">
        <v>600</v>
      </c>
      <c r="G2334" s="44">
        <f t="shared" si="154"/>
        <v>1025.64102564103</v>
      </c>
      <c r="H2334" s="44">
        <v>1200</v>
      </c>
    </row>
    <row r="2335" customHeight="1" spans="2:8">
      <c r="B2335" s="42" t="s">
        <v>1197</v>
      </c>
      <c r="C2335" s="42" t="s">
        <v>2439</v>
      </c>
      <c r="D2335" s="43" t="s">
        <v>2440</v>
      </c>
      <c r="E2335" s="43" t="s">
        <v>1101</v>
      </c>
      <c r="F2335" s="36">
        <v>60</v>
      </c>
      <c r="G2335" s="44">
        <f t="shared" si="154"/>
        <v>333.333333333333</v>
      </c>
      <c r="H2335" s="44">
        <v>390</v>
      </c>
    </row>
    <row r="2336" customHeight="1" spans="2:8">
      <c r="B2336" s="42" t="s">
        <v>1197</v>
      </c>
      <c r="C2336" s="42" t="s">
        <v>2441</v>
      </c>
      <c r="E2336" s="43" t="s">
        <v>1101</v>
      </c>
      <c r="F2336" s="36">
        <v>1000</v>
      </c>
      <c r="G2336" s="44">
        <f t="shared" si="154"/>
        <v>512.820512820513</v>
      </c>
      <c r="H2336" s="44">
        <v>600</v>
      </c>
    </row>
    <row r="2337" customHeight="1" spans="2:8">
      <c r="B2337" s="42" t="s">
        <v>1197</v>
      </c>
      <c r="C2337" s="42" t="s">
        <v>2363</v>
      </c>
      <c r="D2337" s="43" t="s">
        <v>932</v>
      </c>
      <c r="E2337" s="43" t="s">
        <v>1095</v>
      </c>
      <c r="F2337" s="36">
        <v>2</v>
      </c>
      <c r="G2337" s="44">
        <f t="shared" si="154"/>
        <v>-0.598290598290598</v>
      </c>
      <c r="H2337" s="44">
        <v>-0.7</v>
      </c>
    </row>
    <row r="2338" customHeight="1" spans="2:10">
      <c r="B2338" s="42" t="s">
        <v>1197</v>
      </c>
      <c r="C2338" s="48" t="s">
        <v>2442</v>
      </c>
      <c r="D2338" s="43" t="s">
        <v>2443</v>
      </c>
      <c r="E2338" s="43" t="s">
        <v>1095</v>
      </c>
      <c r="F2338" s="36">
        <v>25</v>
      </c>
      <c r="G2338" s="44">
        <f t="shared" si="154"/>
        <v>55.5555555555556</v>
      </c>
      <c r="H2338" s="44">
        <v>65</v>
      </c>
      <c r="I2338" s="44">
        <f>SUM(H2338:H2375)</f>
        <v>101268.3</v>
      </c>
      <c r="J2338" s="44">
        <f>SUM(I2338:I2411)</f>
        <v>274534.3</v>
      </c>
    </row>
    <row r="2339" customHeight="1" spans="2:8">
      <c r="B2339" s="42" t="s">
        <v>1197</v>
      </c>
      <c r="C2339" s="48" t="s">
        <v>2444</v>
      </c>
      <c r="D2339" s="43" t="s">
        <v>2445</v>
      </c>
      <c r="E2339" s="43" t="s">
        <v>2446</v>
      </c>
      <c r="F2339" s="36">
        <v>1</v>
      </c>
      <c r="G2339" s="44">
        <f t="shared" si="154"/>
        <v>307.692307692308</v>
      </c>
      <c r="H2339" s="44">
        <v>360</v>
      </c>
    </row>
    <row r="2340" customHeight="1" spans="2:8">
      <c r="B2340" s="42" t="s">
        <v>1197</v>
      </c>
      <c r="C2340" s="42" t="s">
        <v>1198</v>
      </c>
      <c r="D2340" s="43" t="s">
        <v>932</v>
      </c>
      <c r="E2340" s="43" t="s">
        <v>1199</v>
      </c>
      <c r="F2340" s="36">
        <v>5</v>
      </c>
      <c r="G2340" s="44">
        <f t="shared" si="154"/>
        <v>108.376068376068</v>
      </c>
      <c r="H2340" s="44">
        <v>126.8</v>
      </c>
    </row>
    <row r="2341" customHeight="1" spans="2:8">
      <c r="B2341" s="42" t="s">
        <v>1197</v>
      </c>
      <c r="C2341" s="42" t="s">
        <v>2447</v>
      </c>
      <c r="D2341" s="43" t="s">
        <v>2448</v>
      </c>
      <c r="E2341" s="43" t="s">
        <v>2449</v>
      </c>
      <c r="F2341" s="36">
        <v>10</v>
      </c>
      <c r="G2341" s="44">
        <f t="shared" si="154"/>
        <v>384.615384615385</v>
      </c>
      <c r="H2341" s="44">
        <v>450</v>
      </c>
    </row>
    <row r="2342" customHeight="1" spans="2:8">
      <c r="B2342" s="42" t="s">
        <v>1197</v>
      </c>
      <c r="C2342" s="42" t="s">
        <v>1204</v>
      </c>
      <c r="D2342" s="43" t="s">
        <v>1205</v>
      </c>
      <c r="E2342" s="43" t="s">
        <v>1027</v>
      </c>
      <c r="F2342" s="36">
        <v>4000</v>
      </c>
      <c r="G2342" s="44">
        <f t="shared" si="154"/>
        <v>3692.30769230769</v>
      </c>
      <c r="H2342" s="44">
        <v>4320</v>
      </c>
    </row>
    <row r="2343" customHeight="1" spans="2:8">
      <c r="B2343" s="42" t="s">
        <v>1197</v>
      </c>
      <c r="C2343" s="42" t="s">
        <v>2450</v>
      </c>
      <c r="D2343" s="43" t="s">
        <v>2448</v>
      </c>
      <c r="E2343" s="43" t="s">
        <v>2451</v>
      </c>
      <c r="F2343" s="36">
        <v>300</v>
      </c>
      <c r="G2343" s="44">
        <f t="shared" si="154"/>
        <v>897.435897435897</v>
      </c>
      <c r="H2343" s="44">
        <v>1050</v>
      </c>
    </row>
    <row r="2344" customHeight="1" spans="2:8">
      <c r="B2344" s="42" t="s">
        <v>1197</v>
      </c>
      <c r="C2344" s="42" t="s">
        <v>1345</v>
      </c>
      <c r="D2344" s="43" t="s">
        <v>1346</v>
      </c>
      <c r="E2344" s="43" t="s">
        <v>1104</v>
      </c>
      <c r="F2344" s="36">
        <v>3</v>
      </c>
      <c r="G2344" s="44">
        <f t="shared" si="154"/>
        <v>3423.07692307692</v>
      </c>
      <c r="H2344" s="44">
        <v>4005</v>
      </c>
    </row>
    <row r="2345" customHeight="1" spans="2:8">
      <c r="B2345" s="42" t="s">
        <v>1197</v>
      </c>
      <c r="C2345" s="42" t="s">
        <v>2452</v>
      </c>
      <c r="D2345" s="43" t="s">
        <v>2453</v>
      </c>
      <c r="E2345" s="43" t="s">
        <v>1301</v>
      </c>
      <c r="F2345" s="36">
        <v>24</v>
      </c>
      <c r="G2345" s="44">
        <f t="shared" ref="G2345:G2354" si="155">H2345/1.17</f>
        <v>615.384615384615</v>
      </c>
      <c r="H2345" s="44">
        <v>720</v>
      </c>
    </row>
    <row r="2346" customHeight="1" spans="2:8">
      <c r="B2346" s="42" t="s">
        <v>1197</v>
      </c>
      <c r="C2346" s="42" t="s">
        <v>2454</v>
      </c>
      <c r="D2346" s="43" t="s">
        <v>2455</v>
      </c>
      <c r="E2346" s="43" t="s">
        <v>2456</v>
      </c>
      <c r="F2346" s="36">
        <v>120</v>
      </c>
      <c r="G2346" s="44">
        <f t="shared" si="155"/>
        <v>512.820512820513</v>
      </c>
      <c r="H2346" s="44">
        <v>600</v>
      </c>
    </row>
    <row r="2347" customHeight="1" spans="2:8">
      <c r="B2347" s="42" t="s">
        <v>1197</v>
      </c>
      <c r="C2347" s="42" t="s">
        <v>2457</v>
      </c>
      <c r="D2347" s="43" t="s">
        <v>2458</v>
      </c>
      <c r="E2347" s="43" t="s">
        <v>2426</v>
      </c>
      <c r="F2347" s="36">
        <v>10</v>
      </c>
      <c r="G2347" s="44">
        <f t="shared" si="155"/>
        <v>299.145299145299</v>
      </c>
      <c r="H2347" s="44">
        <v>350</v>
      </c>
    </row>
    <row r="2348" customHeight="1" spans="2:8">
      <c r="B2348" s="42" t="s">
        <v>1197</v>
      </c>
      <c r="C2348" s="42" t="s">
        <v>2452</v>
      </c>
      <c r="D2348" s="43" t="s">
        <v>2459</v>
      </c>
      <c r="E2348" s="43" t="s">
        <v>1301</v>
      </c>
      <c r="F2348" s="36">
        <v>17</v>
      </c>
      <c r="G2348" s="44">
        <f t="shared" si="155"/>
        <v>581.196581196581</v>
      </c>
      <c r="H2348" s="44">
        <v>680</v>
      </c>
    </row>
    <row r="2349" customHeight="1" spans="2:8">
      <c r="B2349" s="42" t="s">
        <v>1197</v>
      </c>
      <c r="C2349" s="42" t="s">
        <v>2452</v>
      </c>
      <c r="D2349" s="43" t="s">
        <v>2459</v>
      </c>
      <c r="E2349" s="43" t="s">
        <v>1301</v>
      </c>
      <c r="F2349" s="36">
        <v>3</v>
      </c>
      <c r="G2349" s="44">
        <f t="shared" si="155"/>
        <v>102.564102564103</v>
      </c>
      <c r="H2349" s="44">
        <v>120</v>
      </c>
    </row>
    <row r="2350" customHeight="1" spans="2:8">
      <c r="B2350" s="42" t="s">
        <v>1197</v>
      </c>
      <c r="C2350" s="42" t="s">
        <v>2427</v>
      </c>
      <c r="D2350" s="43" t="s">
        <v>2428</v>
      </c>
      <c r="E2350" s="43" t="s">
        <v>1115</v>
      </c>
      <c r="F2350" s="36">
        <v>24</v>
      </c>
      <c r="G2350" s="44">
        <f t="shared" si="155"/>
        <v>123.076923076923</v>
      </c>
      <c r="H2350" s="44">
        <v>144</v>
      </c>
    </row>
    <row r="2351" customHeight="1" spans="2:8">
      <c r="B2351" s="42" t="s">
        <v>1197</v>
      </c>
      <c r="C2351" s="42" t="s">
        <v>1015</v>
      </c>
      <c r="D2351" s="43" t="s">
        <v>2460</v>
      </c>
      <c r="E2351" s="43" t="s">
        <v>1017</v>
      </c>
      <c r="F2351" s="36">
        <v>48</v>
      </c>
      <c r="G2351" s="44">
        <f t="shared" si="155"/>
        <v>1025.64102564103</v>
      </c>
      <c r="H2351" s="44">
        <v>1200</v>
      </c>
    </row>
    <row r="2352" customHeight="1" spans="2:8">
      <c r="B2352" s="42" t="s">
        <v>1197</v>
      </c>
      <c r="C2352" s="42" t="s">
        <v>1267</v>
      </c>
      <c r="D2352" s="43" t="s">
        <v>1268</v>
      </c>
      <c r="E2352" s="43" t="s">
        <v>1095</v>
      </c>
      <c r="F2352" s="36">
        <v>70</v>
      </c>
      <c r="G2352" s="44">
        <f t="shared" si="155"/>
        <v>3141.02564102564</v>
      </c>
      <c r="H2352" s="44">
        <v>3675</v>
      </c>
    </row>
    <row r="2353" customHeight="1" spans="2:8">
      <c r="B2353" s="42" t="s">
        <v>1197</v>
      </c>
      <c r="C2353" s="42" t="s">
        <v>1313</v>
      </c>
      <c r="D2353" s="43" t="s">
        <v>2461</v>
      </c>
      <c r="E2353" s="43" t="s">
        <v>1315</v>
      </c>
      <c r="F2353" s="36">
        <v>1500</v>
      </c>
      <c r="G2353" s="44">
        <f t="shared" si="155"/>
        <v>3846.15384615385</v>
      </c>
      <c r="H2353" s="44">
        <v>4500</v>
      </c>
    </row>
    <row r="2354" customHeight="1" spans="2:8">
      <c r="B2354" s="42" t="s">
        <v>1197</v>
      </c>
      <c r="C2354" s="42" t="s">
        <v>1226</v>
      </c>
      <c r="D2354" s="43" t="s">
        <v>77</v>
      </c>
      <c r="E2354" s="43" t="s">
        <v>1227</v>
      </c>
      <c r="F2354" s="36">
        <v>25</v>
      </c>
      <c r="G2354" s="44">
        <f t="shared" si="155"/>
        <v>245.726495726496</v>
      </c>
      <c r="H2354" s="44">
        <v>287.5</v>
      </c>
    </row>
    <row r="2355" customHeight="1" spans="2:8">
      <c r="B2355" s="42" t="s">
        <v>1197</v>
      </c>
      <c r="C2355" s="42" t="s">
        <v>1204</v>
      </c>
      <c r="D2355" s="43" t="s">
        <v>1205</v>
      </c>
      <c r="E2355" s="43" t="s">
        <v>1027</v>
      </c>
      <c r="F2355" s="36">
        <v>2000</v>
      </c>
      <c r="G2355" s="44">
        <f t="shared" ref="G2355:G2369" si="156">H2355/1.17</f>
        <v>1846.15384615385</v>
      </c>
      <c r="H2355" s="44">
        <v>2160</v>
      </c>
    </row>
    <row r="2356" customHeight="1" spans="2:8">
      <c r="B2356" s="42" t="s">
        <v>1197</v>
      </c>
      <c r="C2356" s="42" t="s">
        <v>1204</v>
      </c>
      <c r="D2356" s="43" t="s">
        <v>1290</v>
      </c>
      <c r="E2356" s="43" t="s">
        <v>1027</v>
      </c>
      <c r="F2356" s="36">
        <v>4000</v>
      </c>
      <c r="G2356" s="44">
        <f t="shared" si="156"/>
        <v>3692.30769230769</v>
      </c>
      <c r="H2356" s="44">
        <v>4320</v>
      </c>
    </row>
    <row r="2357" customHeight="1" spans="2:8">
      <c r="B2357" s="42" t="s">
        <v>1197</v>
      </c>
      <c r="C2357" s="42" t="s">
        <v>1256</v>
      </c>
      <c r="E2357" s="43" t="s">
        <v>1257</v>
      </c>
      <c r="F2357" s="36">
        <v>300</v>
      </c>
      <c r="G2357" s="44">
        <f t="shared" si="156"/>
        <v>1410.25641025641</v>
      </c>
      <c r="H2357" s="44">
        <v>1650</v>
      </c>
    </row>
    <row r="2358" customHeight="1" spans="2:8">
      <c r="B2358" s="42" t="s">
        <v>1197</v>
      </c>
      <c r="C2358" s="42" t="s">
        <v>1321</v>
      </c>
      <c r="D2358" s="43" t="s">
        <v>1332</v>
      </c>
      <c r="E2358" s="43" t="s">
        <v>1030</v>
      </c>
      <c r="F2358" s="36">
        <v>400</v>
      </c>
      <c r="G2358" s="44">
        <f t="shared" si="156"/>
        <v>683.760683760684</v>
      </c>
      <c r="H2358" s="44">
        <v>800</v>
      </c>
    </row>
    <row r="2359" customHeight="1" spans="2:8">
      <c r="B2359" s="42" t="s">
        <v>1197</v>
      </c>
      <c r="C2359" s="42" t="s">
        <v>1211</v>
      </c>
      <c r="D2359" s="43" t="s">
        <v>1212</v>
      </c>
      <c r="E2359" s="43" t="s">
        <v>1213</v>
      </c>
      <c r="F2359" s="36">
        <v>10000</v>
      </c>
      <c r="G2359" s="44">
        <f t="shared" si="156"/>
        <v>1367.52136752137</v>
      </c>
      <c r="H2359" s="44">
        <v>1600</v>
      </c>
    </row>
    <row r="2360" customHeight="1" spans="2:8">
      <c r="B2360" s="42" t="s">
        <v>1197</v>
      </c>
      <c r="C2360" s="42" t="s">
        <v>1209</v>
      </c>
      <c r="D2360" s="43">
        <v>915</v>
      </c>
      <c r="E2360" s="43" t="s">
        <v>2364</v>
      </c>
      <c r="F2360" s="36">
        <v>1000</v>
      </c>
      <c r="G2360" s="44">
        <f t="shared" si="156"/>
        <v>811.965811965812</v>
      </c>
      <c r="H2360" s="44">
        <v>950</v>
      </c>
    </row>
    <row r="2361" customHeight="1" spans="2:8">
      <c r="B2361" s="42" t="s">
        <v>1197</v>
      </c>
      <c r="C2361" s="42" t="s">
        <v>1209</v>
      </c>
      <c r="D2361" s="43">
        <v>915</v>
      </c>
      <c r="E2361" s="43" t="s">
        <v>2364</v>
      </c>
      <c r="F2361" s="36">
        <v>5000</v>
      </c>
      <c r="G2361" s="44">
        <f t="shared" si="156"/>
        <v>4059.82905982906</v>
      </c>
      <c r="H2361" s="44">
        <v>4750</v>
      </c>
    </row>
    <row r="2362" customHeight="1" spans="2:8">
      <c r="B2362" s="42" t="s">
        <v>1197</v>
      </c>
      <c r="C2362" s="42" t="s">
        <v>2462</v>
      </c>
      <c r="D2362" s="43" t="s">
        <v>2463</v>
      </c>
      <c r="E2362" s="43" t="s">
        <v>2464</v>
      </c>
      <c r="F2362" s="36">
        <v>25</v>
      </c>
      <c r="G2362" s="44">
        <f t="shared" si="156"/>
        <v>961.538461538462</v>
      </c>
      <c r="H2362" s="44">
        <v>1125</v>
      </c>
    </row>
    <row r="2363" customHeight="1" spans="2:8">
      <c r="B2363" s="42" t="s">
        <v>1197</v>
      </c>
      <c r="C2363" s="42" t="s">
        <v>2465</v>
      </c>
      <c r="D2363" s="43">
        <v>41360</v>
      </c>
      <c r="E2363" s="43" t="s">
        <v>1301</v>
      </c>
      <c r="F2363" s="36">
        <v>128</v>
      </c>
      <c r="G2363" s="44">
        <f t="shared" si="156"/>
        <v>7111.11111111111</v>
      </c>
      <c r="H2363" s="44">
        <v>8320</v>
      </c>
    </row>
    <row r="2364" customHeight="1" spans="2:8">
      <c r="B2364" s="42" t="s">
        <v>1197</v>
      </c>
      <c r="C2364" s="42" t="s">
        <v>1216</v>
      </c>
      <c r="D2364" s="43" t="s">
        <v>1217</v>
      </c>
      <c r="E2364" s="43" t="s">
        <v>1218</v>
      </c>
      <c r="F2364" s="36">
        <v>240</v>
      </c>
      <c r="G2364" s="44">
        <f t="shared" si="156"/>
        <v>615.384615384615</v>
      </c>
      <c r="H2364" s="44">
        <v>720</v>
      </c>
    </row>
    <row r="2365" customHeight="1" spans="2:8">
      <c r="B2365" s="42" t="s">
        <v>1197</v>
      </c>
      <c r="C2365" s="42" t="s">
        <v>1310</v>
      </c>
      <c r="D2365" s="43" t="s">
        <v>1311</v>
      </c>
      <c r="E2365" s="43" t="s">
        <v>1095</v>
      </c>
      <c r="F2365" s="36">
        <v>600</v>
      </c>
      <c r="G2365" s="44">
        <f t="shared" si="156"/>
        <v>3005.12820512821</v>
      </c>
      <c r="H2365" s="44">
        <v>3516</v>
      </c>
    </row>
    <row r="2366" customHeight="1" spans="2:8">
      <c r="B2366" s="42" t="s">
        <v>1197</v>
      </c>
      <c r="C2366" s="42" t="s">
        <v>1224</v>
      </c>
      <c r="D2366" s="43" t="s">
        <v>1225</v>
      </c>
      <c r="E2366" s="43" t="s">
        <v>1223</v>
      </c>
      <c r="F2366" s="36">
        <v>1200</v>
      </c>
      <c r="G2366" s="44">
        <f t="shared" si="156"/>
        <v>574.358974358974</v>
      </c>
      <c r="H2366" s="44">
        <v>672</v>
      </c>
    </row>
    <row r="2367" customHeight="1" spans="2:8">
      <c r="B2367" s="42" t="s">
        <v>1197</v>
      </c>
      <c r="C2367" s="42" t="s">
        <v>1214</v>
      </c>
      <c r="D2367" s="43" t="s">
        <v>1029</v>
      </c>
      <c r="E2367" s="43" t="s">
        <v>1320</v>
      </c>
      <c r="F2367" s="36">
        <v>10000</v>
      </c>
      <c r="G2367" s="44">
        <f t="shared" si="156"/>
        <v>1282.05128205128</v>
      </c>
      <c r="H2367" s="44">
        <v>1500</v>
      </c>
    </row>
    <row r="2368" customHeight="1" spans="2:8">
      <c r="B2368" s="42" t="s">
        <v>1197</v>
      </c>
      <c r="C2368" s="42" t="s">
        <v>1214</v>
      </c>
      <c r="D2368" s="43" t="s">
        <v>1032</v>
      </c>
      <c r="E2368" s="43" t="s">
        <v>1320</v>
      </c>
      <c r="F2368" s="36">
        <v>20000</v>
      </c>
      <c r="G2368" s="44">
        <f t="shared" si="156"/>
        <v>2393.16239316239</v>
      </c>
      <c r="H2368" s="44">
        <v>2800</v>
      </c>
    </row>
    <row r="2369" customHeight="1" spans="2:8">
      <c r="B2369" s="42" t="s">
        <v>1197</v>
      </c>
      <c r="C2369" s="42" t="s">
        <v>1224</v>
      </c>
      <c r="D2369" s="43" t="s">
        <v>1225</v>
      </c>
      <c r="E2369" s="43" t="s">
        <v>1223</v>
      </c>
      <c r="F2369" s="36">
        <v>1200</v>
      </c>
      <c r="G2369" s="44">
        <f t="shared" si="156"/>
        <v>574.358974358974</v>
      </c>
      <c r="H2369" s="44">
        <v>672</v>
      </c>
    </row>
    <row r="2370" customHeight="1" spans="2:8">
      <c r="B2370" s="42" t="s">
        <v>1197</v>
      </c>
      <c r="C2370" s="42" t="s">
        <v>1237</v>
      </c>
      <c r="D2370" s="43" t="s">
        <v>1238</v>
      </c>
      <c r="E2370" s="43" t="s">
        <v>1223</v>
      </c>
      <c r="F2370" s="36">
        <v>2400</v>
      </c>
      <c r="G2370" s="44">
        <f t="shared" ref="G2370:G2376" si="157">H2370/1.17</f>
        <v>1333.33333333333</v>
      </c>
      <c r="H2370" s="44">
        <v>1560</v>
      </c>
    </row>
    <row r="2371" customHeight="1" spans="2:8">
      <c r="B2371" s="42" t="s">
        <v>1197</v>
      </c>
      <c r="C2371" s="42" t="s">
        <v>1302</v>
      </c>
      <c r="D2371" s="43" t="s">
        <v>1303</v>
      </c>
      <c r="E2371" s="43" t="s">
        <v>1218</v>
      </c>
      <c r="F2371" s="36">
        <v>600</v>
      </c>
      <c r="G2371" s="44">
        <f t="shared" si="157"/>
        <v>2564.10256410256</v>
      </c>
      <c r="H2371" s="44">
        <v>3000</v>
      </c>
    </row>
    <row r="2372" customHeight="1" spans="2:8">
      <c r="B2372" s="42" t="s">
        <v>1197</v>
      </c>
      <c r="C2372" s="42" t="s">
        <v>1321</v>
      </c>
      <c r="D2372" s="43" t="s">
        <v>1029</v>
      </c>
      <c r="E2372" s="43" t="s">
        <v>1030</v>
      </c>
      <c r="F2372" s="36">
        <v>600</v>
      </c>
      <c r="G2372" s="44">
        <f t="shared" si="157"/>
        <v>1025.64102564103</v>
      </c>
      <c r="H2372" s="44">
        <v>1200</v>
      </c>
    </row>
    <row r="2373" customHeight="1" spans="2:8">
      <c r="B2373" s="42" t="s">
        <v>1197</v>
      </c>
      <c r="C2373" s="42" t="s">
        <v>1283</v>
      </c>
      <c r="D2373" s="43" t="s">
        <v>1284</v>
      </c>
      <c r="E2373" s="43" t="s">
        <v>1285</v>
      </c>
      <c r="F2373" s="36">
        <v>3600</v>
      </c>
      <c r="G2373" s="44">
        <f t="shared" si="157"/>
        <v>26153.8461538462</v>
      </c>
      <c r="H2373" s="44">
        <v>30600</v>
      </c>
    </row>
    <row r="2374" customHeight="1" spans="2:8">
      <c r="B2374" s="42" t="s">
        <v>1197</v>
      </c>
      <c r="C2374" s="42" t="s">
        <v>1093</v>
      </c>
      <c r="D2374" s="43" t="s">
        <v>1094</v>
      </c>
      <c r="E2374" s="43" t="s">
        <v>1095</v>
      </c>
      <c r="F2374" s="36">
        <v>11400</v>
      </c>
      <c r="G2374" s="44">
        <f t="shared" si="157"/>
        <v>4871.79487179487</v>
      </c>
      <c r="H2374" s="44">
        <v>5700</v>
      </c>
    </row>
    <row r="2375" customHeight="1" spans="2:8">
      <c r="B2375" s="42" t="s">
        <v>1197</v>
      </c>
      <c r="C2375" s="42" t="s">
        <v>1281</v>
      </c>
      <c r="D2375" s="43" t="s">
        <v>2432</v>
      </c>
      <c r="E2375" s="43" t="s">
        <v>1095</v>
      </c>
      <c r="F2375" s="36">
        <v>500</v>
      </c>
      <c r="G2375" s="44">
        <f t="shared" si="157"/>
        <v>854.700854700855</v>
      </c>
      <c r="H2375" s="44">
        <v>1000</v>
      </c>
    </row>
    <row r="2376" customHeight="1" spans="2:9">
      <c r="B2376" s="42" t="s">
        <v>1197</v>
      </c>
      <c r="C2376" s="42" t="s">
        <v>1201</v>
      </c>
      <c r="D2376" s="43" t="s">
        <v>1202</v>
      </c>
      <c r="E2376" s="43" t="s">
        <v>1203</v>
      </c>
      <c r="F2376" s="36">
        <v>16</v>
      </c>
      <c r="G2376" s="44">
        <f t="shared" si="157"/>
        <v>37606.8376068376</v>
      </c>
      <c r="H2376" s="44">
        <v>44000</v>
      </c>
      <c r="I2376" s="44">
        <f>SUM(H2376:H2398)</f>
        <v>90416</v>
      </c>
    </row>
    <row r="2377" customHeight="1" spans="2:8">
      <c r="B2377" s="42" t="s">
        <v>1197</v>
      </c>
      <c r="C2377" s="42" t="s">
        <v>2466</v>
      </c>
      <c r="D2377" s="43" t="s">
        <v>2467</v>
      </c>
      <c r="E2377" s="43" t="s">
        <v>2456</v>
      </c>
      <c r="F2377" s="36">
        <v>500</v>
      </c>
      <c r="G2377" s="44">
        <f t="shared" ref="G2377:G2398" si="158">H2377/1.17</f>
        <v>641.025641025641</v>
      </c>
      <c r="H2377" s="44">
        <v>750</v>
      </c>
    </row>
    <row r="2378" customHeight="1" spans="2:8">
      <c r="B2378" s="42" t="s">
        <v>1197</v>
      </c>
      <c r="C2378" s="42" t="s">
        <v>1214</v>
      </c>
      <c r="D2378" s="43" t="s">
        <v>1029</v>
      </c>
      <c r="E2378" s="43" t="s">
        <v>1320</v>
      </c>
      <c r="F2378" s="36">
        <v>2500</v>
      </c>
      <c r="G2378" s="44">
        <f t="shared" si="158"/>
        <v>320.512820512821</v>
      </c>
      <c r="H2378" s="44">
        <v>375</v>
      </c>
    </row>
    <row r="2379" customHeight="1" spans="2:8">
      <c r="B2379" s="42" t="s">
        <v>1197</v>
      </c>
      <c r="C2379" s="42" t="s">
        <v>1214</v>
      </c>
      <c r="D2379" s="43" t="s">
        <v>1032</v>
      </c>
      <c r="E2379" s="43" t="s">
        <v>1320</v>
      </c>
      <c r="F2379" s="36">
        <v>5000</v>
      </c>
      <c r="G2379" s="44">
        <f t="shared" si="158"/>
        <v>641.025641025641</v>
      </c>
      <c r="H2379" s="44">
        <v>750</v>
      </c>
    </row>
    <row r="2380" customHeight="1" spans="2:8">
      <c r="B2380" s="42" t="s">
        <v>1197</v>
      </c>
      <c r="C2380" s="42" t="s">
        <v>1264</v>
      </c>
      <c r="D2380" s="43" t="s">
        <v>1265</v>
      </c>
      <c r="E2380" s="43" t="s">
        <v>1266</v>
      </c>
      <c r="F2380" s="36">
        <v>96</v>
      </c>
      <c r="G2380" s="44">
        <f t="shared" si="158"/>
        <v>533.333333333333</v>
      </c>
      <c r="H2380" s="44">
        <v>624</v>
      </c>
    </row>
    <row r="2381" customHeight="1" spans="2:8">
      <c r="B2381" s="42" t="s">
        <v>1197</v>
      </c>
      <c r="C2381" s="42" t="s">
        <v>1297</v>
      </c>
      <c r="D2381" s="43" t="s">
        <v>1265</v>
      </c>
      <c r="E2381" s="43" t="s">
        <v>1266</v>
      </c>
      <c r="F2381" s="36">
        <v>160</v>
      </c>
      <c r="G2381" s="44">
        <f t="shared" si="158"/>
        <v>410.25641025641</v>
      </c>
      <c r="H2381" s="44">
        <v>480</v>
      </c>
    </row>
    <row r="2382" customHeight="1" spans="2:8">
      <c r="B2382" s="42" t="s">
        <v>1197</v>
      </c>
      <c r="C2382" s="42" t="s">
        <v>1283</v>
      </c>
      <c r="D2382" s="43" t="s">
        <v>1284</v>
      </c>
      <c r="E2382" s="43" t="s">
        <v>1285</v>
      </c>
      <c r="F2382" s="36">
        <v>1440</v>
      </c>
      <c r="G2382" s="44">
        <f t="shared" si="158"/>
        <v>10461.5384615385</v>
      </c>
      <c r="H2382" s="44">
        <v>12240</v>
      </c>
    </row>
    <row r="2383" customHeight="1" spans="2:8">
      <c r="B2383" s="42" t="s">
        <v>1197</v>
      </c>
      <c r="C2383" s="42" t="s">
        <v>1241</v>
      </c>
      <c r="D2383" s="43" t="s">
        <v>2468</v>
      </c>
      <c r="E2383" s="43" t="s">
        <v>1033</v>
      </c>
      <c r="F2383" s="36">
        <v>50</v>
      </c>
      <c r="G2383" s="44">
        <f t="shared" si="158"/>
        <v>114.529914529915</v>
      </c>
      <c r="H2383" s="44">
        <v>134</v>
      </c>
    </row>
    <row r="2384" customHeight="1" spans="2:8">
      <c r="B2384" s="42" t="s">
        <v>1197</v>
      </c>
      <c r="C2384" s="42" t="s">
        <v>1262</v>
      </c>
      <c r="D2384" s="43" t="s">
        <v>2469</v>
      </c>
      <c r="E2384" s="43" t="s">
        <v>1213</v>
      </c>
      <c r="F2384" s="36">
        <v>1200</v>
      </c>
      <c r="G2384" s="44">
        <f t="shared" si="158"/>
        <v>2256.41025641026</v>
      </c>
      <c r="H2384" s="44">
        <v>2640</v>
      </c>
    </row>
    <row r="2385" customHeight="1" spans="2:8">
      <c r="B2385" s="42" t="s">
        <v>1197</v>
      </c>
      <c r="C2385" s="42" t="s">
        <v>1211</v>
      </c>
      <c r="D2385" s="43" t="s">
        <v>1212</v>
      </c>
      <c r="E2385" s="43" t="s">
        <v>1213</v>
      </c>
      <c r="F2385" s="36">
        <v>10000</v>
      </c>
      <c r="G2385" s="44">
        <f t="shared" si="158"/>
        <v>1367.52136752137</v>
      </c>
      <c r="H2385" s="44">
        <v>1600</v>
      </c>
    </row>
    <row r="2386" customHeight="1" spans="2:8">
      <c r="B2386" s="42" t="s">
        <v>1197</v>
      </c>
      <c r="C2386" s="42" t="s">
        <v>2470</v>
      </c>
      <c r="E2386" s="43" t="s">
        <v>2471</v>
      </c>
      <c r="F2386" s="36">
        <v>2</v>
      </c>
      <c r="G2386" s="44">
        <f t="shared" si="158"/>
        <v>36.7521367521368</v>
      </c>
      <c r="H2386" s="44">
        <v>43</v>
      </c>
    </row>
    <row r="2387" customHeight="1" spans="2:8">
      <c r="B2387" s="42" t="s">
        <v>1197</v>
      </c>
      <c r="C2387" s="42" t="s">
        <v>1206</v>
      </c>
      <c r="D2387" s="43" t="s">
        <v>1207</v>
      </c>
      <c r="E2387" s="43" t="s">
        <v>1208</v>
      </c>
      <c r="F2387" s="36">
        <v>20</v>
      </c>
      <c r="G2387" s="44">
        <f t="shared" si="158"/>
        <v>1148.71794871795</v>
      </c>
      <c r="H2387" s="44">
        <v>1344</v>
      </c>
    </row>
    <row r="2388" customHeight="1" spans="2:8">
      <c r="B2388" s="42" t="s">
        <v>1197</v>
      </c>
      <c r="C2388" s="42" t="s">
        <v>1206</v>
      </c>
      <c r="D2388" s="43" t="s">
        <v>1243</v>
      </c>
      <c r="E2388" s="43" t="s">
        <v>1208</v>
      </c>
      <c r="F2388" s="36">
        <v>20</v>
      </c>
      <c r="G2388" s="44">
        <f t="shared" si="158"/>
        <v>1148.71794871795</v>
      </c>
      <c r="H2388" s="44">
        <v>1344</v>
      </c>
    </row>
    <row r="2389" customHeight="1" spans="2:8">
      <c r="B2389" s="42" t="s">
        <v>1197</v>
      </c>
      <c r="C2389" s="42" t="s">
        <v>1206</v>
      </c>
      <c r="D2389" s="43" t="s">
        <v>1244</v>
      </c>
      <c r="E2389" s="43" t="s">
        <v>1208</v>
      </c>
      <c r="F2389" s="36">
        <v>20</v>
      </c>
      <c r="G2389" s="44">
        <f t="shared" si="158"/>
        <v>1148.71794871795</v>
      </c>
      <c r="H2389" s="44">
        <v>1344</v>
      </c>
    </row>
    <row r="2390" customHeight="1" spans="2:8">
      <c r="B2390" s="42" t="s">
        <v>1197</v>
      </c>
      <c r="C2390" s="42" t="s">
        <v>2436</v>
      </c>
      <c r="D2390" s="43" t="s">
        <v>2437</v>
      </c>
      <c r="E2390" s="43" t="s">
        <v>2438</v>
      </c>
      <c r="F2390" s="36">
        <v>16</v>
      </c>
      <c r="G2390" s="44">
        <f t="shared" si="158"/>
        <v>656.410256410256</v>
      </c>
      <c r="H2390" s="44">
        <v>768</v>
      </c>
    </row>
    <row r="2391" customHeight="1" spans="2:8">
      <c r="B2391" s="42" t="s">
        <v>1197</v>
      </c>
      <c r="C2391" s="42" t="s">
        <v>1272</v>
      </c>
      <c r="D2391" s="43" t="s">
        <v>1273</v>
      </c>
      <c r="E2391" s="43" t="s">
        <v>1274</v>
      </c>
      <c r="F2391" s="36">
        <v>100</v>
      </c>
      <c r="G2391" s="44">
        <f t="shared" si="158"/>
        <v>239.316239316239</v>
      </c>
      <c r="H2391" s="44">
        <v>280</v>
      </c>
    </row>
    <row r="2392" customHeight="1" spans="2:8">
      <c r="B2392" s="42" t="s">
        <v>1197</v>
      </c>
      <c r="C2392" s="42" t="s">
        <v>2472</v>
      </c>
      <c r="E2392" s="43" t="s">
        <v>2473</v>
      </c>
      <c r="F2392" s="36">
        <v>200</v>
      </c>
      <c r="G2392" s="44">
        <f t="shared" si="158"/>
        <v>16239.3162393162</v>
      </c>
      <c r="H2392" s="44">
        <v>19000</v>
      </c>
    </row>
    <row r="2393" customHeight="1" spans="2:8">
      <c r="B2393" s="42" t="s">
        <v>1197</v>
      </c>
      <c r="C2393" s="42" t="s">
        <v>2474</v>
      </c>
      <c r="E2393" s="43" t="s">
        <v>2475</v>
      </c>
      <c r="F2393" s="36">
        <v>15</v>
      </c>
      <c r="G2393" s="44">
        <f t="shared" si="158"/>
        <v>743.589743589744</v>
      </c>
      <c r="H2393" s="44">
        <v>870</v>
      </c>
    </row>
    <row r="2394" customHeight="1" spans="2:8">
      <c r="B2394" s="42" t="s">
        <v>1197</v>
      </c>
      <c r="C2394" s="42" t="s">
        <v>2411</v>
      </c>
      <c r="D2394" s="43" t="s">
        <v>2412</v>
      </c>
      <c r="E2394" s="43" t="s">
        <v>2413</v>
      </c>
      <c r="F2394" s="36">
        <v>40</v>
      </c>
      <c r="G2394" s="44">
        <f t="shared" si="158"/>
        <v>324.786324786325</v>
      </c>
      <c r="H2394" s="44">
        <v>380</v>
      </c>
    </row>
    <row r="2395" customHeight="1" spans="2:8">
      <c r="B2395" s="42" t="s">
        <v>1197</v>
      </c>
      <c r="C2395" s="42" t="s">
        <v>2476</v>
      </c>
      <c r="D2395" s="43" t="s">
        <v>2477</v>
      </c>
      <c r="E2395" s="43" t="s">
        <v>1218</v>
      </c>
      <c r="F2395" s="36">
        <v>100</v>
      </c>
      <c r="G2395" s="44">
        <f t="shared" si="158"/>
        <v>470.08547008547</v>
      </c>
      <c r="H2395" s="44">
        <v>550</v>
      </c>
    </row>
    <row r="2396" customHeight="1" spans="2:8">
      <c r="B2396" s="42" t="s">
        <v>1197</v>
      </c>
      <c r="C2396" s="42" t="s">
        <v>2478</v>
      </c>
      <c r="D2396" s="43" t="s">
        <v>932</v>
      </c>
      <c r="E2396" s="43" t="s">
        <v>2479</v>
      </c>
      <c r="F2396" s="36">
        <v>20</v>
      </c>
      <c r="G2396" s="44">
        <f t="shared" si="158"/>
        <v>307.692307692308</v>
      </c>
      <c r="H2396" s="44">
        <v>360</v>
      </c>
    </row>
    <row r="2397" customHeight="1" spans="2:8">
      <c r="B2397" s="42" t="s">
        <v>1197</v>
      </c>
      <c r="C2397" s="42" t="s">
        <v>1015</v>
      </c>
      <c r="D2397" s="43" t="s">
        <v>2480</v>
      </c>
      <c r="E2397" s="43" t="s">
        <v>1017</v>
      </c>
      <c r="F2397" s="36">
        <v>12</v>
      </c>
      <c r="G2397" s="44">
        <f t="shared" si="158"/>
        <v>184.615384615385</v>
      </c>
      <c r="H2397" s="44">
        <v>216</v>
      </c>
    </row>
    <row r="2398" customHeight="1" spans="2:8">
      <c r="B2398" s="42" t="s">
        <v>1197</v>
      </c>
      <c r="C2398" s="42" t="s">
        <v>1015</v>
      </c>
      <c r="D2398" s="43" t="s">
        <v>2481</v>
      </c>
      <c r="E2398" s="43" t="s">
        <v>1017</v>
      </c>
      <c r="F2398" s="36">
        <v>36</v>
      </c>
      <c r="G2398" s="44">
        <f t="shared" si="158"/>
        <v>276.923076923077</v>
      </c>
      <c r="H2398" s="44">
        <v>324</v>
      </c>
    </row>
    <row r="2399" customHeight="1" spans="2:9">
      <c r="B2399" s="42" t="s">
        <v>1197</v>
      </c>
      <c r="C2399" s="42" t="s">
        <v>1258</v>
      </c>
      <c r="D2399" s="43" t="s">
        <v>1259</v>
      </c>
      <c r="E2399" s="43" t="s">
        <v>2417</v>
      </c>
      <c r="F2399" s="36">
        <v>20</v>
      </c>
      <c r="G2399" s="44">
        <f t="shared" ref="G2399:G2411" si="159">H2399/1.17</f>
        <v>46153.8461538462</v>
      </c>
      <c r="H2399" s="44">
        <v>54000</v>
      </c>
      <c r="I2399" s="44">
        <f>SUM(H2399:H2411)</f>
        <v>82850</v>
      </c>
    </row>
    <row r="2400" customHeight="1" spans="2:8">
      <c r="B2400" s="42" t="s">
        <v>1197</v>
      </c>
      <c r="C2400" s="42" t="s">
        <v>1093</v>
      </c>
      <c r="D2400" s="43" t="s">
        <v>2482</v>
      </c>
      <c r="E2400" s="43" t="s">
        <v>1095</v>
      </c>
      <c r="F2400" s="36">
        <v>100</v>
      </c>
      <c r="G2400" s="44">
        <f t="shared" si="159"/>
        <v>427.350427350427</v>
      </c>
      <c r="H2400" s="44">
        <v>500</v>
      </c>
    </row>
    <row r="2401" customHeight="1" spans="2:8">
      <c r="B2401" s="42" t="s">
        <v>1197</v>
      </c>
      <c r="C2401" s="42" t="s">
        <v>1345</v>
      </c>
      <c r="D2401" s="43" t="s">
        <v>1346</v>
      </c>
      <c r="E2401" s="43" t="s">
        <v>2456</v>
      </c>
      <c r="F2401" s="36">
        <v>3</v>
      </c>
      <c r="G2401" s="44">
        <f t="shared" si="159"/>
        <v>2820.51282051282</v>
      </c>
      <c r="H2401" s="44">
        <v>3300</v>
      </c>
    </row>
    <row r="2402" customHeight="1" spans="2:8">
      <c r="B2402" s="42" t="s">
        <v>1197</v>
      </c>
      <c r="C2402" s="42" t="s">
        <v>2483</v>
      </c>
      <c r="D2402" s="43" t="s">
        <v>2484</v>
      </c>
      <c r="E2402" s="43" t="s">
        <v>2485</v>
      </c>
      <c r="F2402" s="36">
        <v>20</v>
      </c>
      <c r="G2402" s="44">
        <f t="shared" si="159"/>
        <v>6837.60683760684</v>
      </c>
      <c r="H2402" s="44">
        <v>8000</v>
      </c>
    </row>
    <row r="2403" customHeight="1" spans="2:8">
      <c r="B2403" s="42" t="s">
        <v>1197</v>
      </c>
      <c r="C2403" s="42" t="s">
        <v>641</v>
      </c>
      <c r="D2403" s="43">
        <v>1.2</v>
      </c>
      <c r="E2403" s="43" t="s">
        <v>1021</v>
      </c>
      <c r="F2403" s="36">
        <v>5000</v>
      </c>
      <c r="G2403" s="44">
        <f t="shared" si="159"/>
        <v>1068.37606837607</v>
      </c>
      <c r="H2403" s="44">
        <v>1250</v>
      </c>
    </row>
    <row r="2404" customHeight="1" spans="2:8">
      <c r="B2404" s="42" t="s">
        <v>1197</v>
      </c>
      <c r="C2404" s="42" t="s">
        <v>2486</v>
      </c>
      <c r="D2404" s="43" t="s">
        <v>2487</v>
      </c>
      <c r="E2404" s="43" t="s">
        <v>1095</v>
      </c>
      <c r="F2404" s="36">
        <v>2000</v>
      </c>
      <c r="G2404" s="44">
        <f t="shared" si="159"/>
        <v>1111.11111111111</v>
      </c>
      <c r="H2404" s="44">
        <v>1300</v>
      </c>
    </row>
    <row r="2405" customHeight="1" spans="2:8">
      <c r="B2405" s="42" t="s">
        <v>1197</v>
      </c>
      <c r="C2405" s="42" t="s">
        <v>1281</v>
      </c>
      <c r="D2405" s="43" t="s">
        <v>1282</v>
      </c>
      <c r="E2405" s="43" t="s">
        <v>1095</v>
      </c>
      <c r="F2405" s="36">
        <v>7000</v>
      </c>
      <c r="G2405" s="44">
        <f t="shared" si="159"/>
        <v>957.264957264957</v>
      </c>
      <c r="H2405" s="44">
        <v>1120</v>
      </c>
    </row>
    <row r="2406" customHeight="1" spans="2:8">
      <c r="B2406" s="42" t="s">
        <v>1197</v>
      </c>
      <c r="C2406" s="42" t="s">
        <v>1102</v>
      </c>
      <c r="D2406" s="43" t="s">
        <v>1103</v>
      </c>
      <c r="E2406" s="43" t="s">
        <v>2456</v>
      </c>
      <c r="F2406" s="36">
        <v>10</v>
      </c>
      <c r="G2406" s="44">
        <f t="shared" si="159"/>
        <v>2564.10256410256</v>
      </c>
      <c r="H2406" s="44">
        <v>3000</v>
      </c>
    </row>
    <row r="2407" customHeight="1" spans="2:8">
      <c r="B2407" s="42" t="s">
        <v>1197</v>
      </c>
      <c r="C2407" s="42" t="s">
        <v>2488</v>
      </c>
      <c r="D2407" s="43">
        <v>1250</v>
      </c>
      <c r="E2407" s="43" t="s">
        <v>1301</v>
      </c>
      <c r="F2407" s="36">
        <v>8</v>
      </c>
      <c r="G2407" s="44">
        <f t="shared" si="159"/>
        <v>2188.03418803419</v>
      </c>
      <c r="H2407" s="44">
        <v>2560</v>
      </c>
    </row>
    <row r="2408" customHeight="1" spans="2:8">
      <c r="B2408" s="42" t="s">
        <v>1197</v>
      </c>
      <c r="C2408" s="42" t="s">
        <v>2466</v>
      </c>
      <c r="D2408" s="43" t="s">
        <v>2489</v>
      </c>
      <c r="E2408" s="43" t="s">
        <v>2456</v>
      </c>
      <c r="F2408" s="36">
        <v>500</v>
      </c>
      <c r="G2408" s="44">
        <f t="shared" si="159"/>
        <v>1282.05128205128</v>
      </c>
      <c r="H2408" s="44">
        <v>1500</v>
      </c>
    </row>
    <row r="2409" customHeight="1" spans="2:8">
      <c r="B2409" s="42" t="s">
        <v>1197</v>
      </c>
      <c r="C2409" s="42" t="s">
        <v>1278</v>
      </c>
      <c r="D2409" s="43" t="s">
        <v>2490</v>
      </c>
      <c r="E2409" s="43" t="s">
        <v>2456</v>
      </c>
      <c r="F2409" s="36">
        <v>1</v>
      </c>
      <c r="G2409" s="44">
        <f t="shared" si="159"/>
        <v>384.615384615385</v>
      </c>
      <c r="H2409" s="44">
        <v>450</v>
      </c>
    </row>
    <row r="2410" customHeight="1" spans="2:8">
      <c r="B2410" s="42" t="s">
        <v>1197</v>
      </c>
      <c r="C2410" s="42" t="s">
        <v>1313</v>
      </c>
      <c r="D2410" s="43" t="s">
        <v>2461</v>
      </c>
      <c r="E2410" s="43" t="s">
        <v>1315</v>
      </c>
      <c r="F2410" s="36">
        <v>1500</v>
      </c>
      <c r="G2410" s="44">
        <f t="shared" si="159"/>
        <v>4871.79487179487</v>
      </c>
      <c r="H2410" s="44">
        <v>5700</v>
      </c>
    </row>
    <row r="2411" customHeight="1" spans="2:8">
      <c r="B2411" s="42" t="s">
        <v>1197</v>
      </c>
      <c r="C2411" s="48" t="s">
        <v>2491</v>
      </c>
      <c r="D2411" s="43" t="s">
        <v>1032</v>
      </c>
      <c r="E2411" s="43" t="s">
        <v>2431</v>
      </c>
      <c r="F2411" s="36">
        <v>100</v>
      </c>
      <c r="G2411" s="44">
        <f t="shared" si="159"/>
        <v>145.299145299145</v>
      </c>
      <c r="H2411" s="44">
        <v>170</v>
      </c>
    </row>
    <row r="2412" customHeight="1" spans="1:10">
      <c r="A2412" s="36" t="s">
        <v>2492</v>
      </c>
      <c r="B2412" s="42" t="s">
        <v>2493</v>
      </c>
      <c r="C2412" s="42" t="s">
        <v>1744</v>
      </c>
      <c r="D2412" s="43" t="s">
        <v>1730</v>
      </c>
      <c r="E2412" s="43" t="s">
        <v>1721</v>
      </c>
      <c r="F2412" s="36">
        <v>96</v>
      </c>
      <c r="G2412" s="44">
        <v>3938.46</v>
      </c>
      <c r="H2412" s="44">
        <f t="shared" ref="H2389:H2475" si="160">G2412*1.17</f>
        <v>4607.9982</v>
      </c>
      <c r="I2412" s="44">
        <f>SUM(H2412:H2414)</f>
        <v>9451.9971</v>
      </c>
      <c r="J2412" s="44">
        <f>SUM(I2412:I2452)</f>
        <v>726314.227619994</v>
      </c>
    </row>
    <row r="2413" customHeight="1" spans="1:8">
      <c r="A2413" s="36" t="s">
        <v>2492</v>
      </c>
      <c r="B2413" s="42" t="s">
        <v>2493</v>
      </c>
      <c r="C2413" s="42" t="s">
        <v>190</v>
      </c>
      <c r="D2413" s="43" t="s">
        <v>1397</v>
      </c>
      <c r="E2413" s="43" t="s">
        <v>1734</v>
      </c>
      <c r="F2413" s="36">
        <v>100</v>
      </c>
      <c r="G2413" s="44">
        <v>2991.45</v>
      </c>
      <c r="H2413" s="44">
        <f t="shared" si="160"/>
        <v>3499.9965</v>
      </c>
    </row>
    <row r="2414" customHeight="1" spans="1:8">
      <c r="A2414" s="36" t="s">
        <v>2492</v>
      </c>
      <c r="B2414" s="42" t="s">
        <v>2493</v>
      </c>
      <c r="C2414" s="42" t="s">
        <v>1744</v>
      </c>
      <c r="D2414" s="43" t="s">
        <v>1799</v>
      </c>
      <c r="E2414" s="43" t="s">
        <v>1721</v>
      </c>
      <c r="F2414" s="36">
        <v>7</v>
      </c>
      <c r="G2414" s="44">
        <v>1148.72</v>
      </c>
      <c r="H2414" s="44">
        <f t="shared" si="160"/>
        <v>1344.0024</v>
      </c>
    </row>
    <row r="2415" customHeight="1" spans="1:9">
      <c r="A2415" s="36" t="s">
        <v>2492</v>
      </c>
      <c r="B2415" s="42" t="s">
        <v>1780</v>
      </c>
      <c r="C2415" s="42" t="s">
        <v>225</v>
      </c>
      <c r="D2415" s="43" t="s">
        <v>276</v>
      </c>
      <c r="E2415" s="43" t="s">
        <v>1738</v>
      </c>
      <c r="F2415" s="36">
        <v>3000</v>
      </c>
      <c r="G2415" s="44">
        <v>16666.67</v>
      </c>
      <c r="H2415" s="44">
        <f t="shared" si="160"/>
        <v>19500.0039</v>
      </c>
      <c r="I2415" s="44">
        <f t="shared" ref="I2415:I2423" si="161">H2415</f>
        <v>19500.0039</v>
      </c>
    </row>
    <row r="2416" customHeight="1" spans="1:9">
      <c r="A2416" s="36" t="s">
        <v>2492</v>
      </c>
      <c r="B2416" s="42" t="s">
        <v>220</v>
      </c>
      <c r="C2416" s="42" t="s">
        <v>575</v>
      </c>
      <c r="D2416" s="43" t="s">
        <v>576</v>
      </c>
      <c r="E2416" s="43" t="s">
        <v>1176</v>
      </c>
      <c r="F2416" s="36">
        <v>700</v>
      </c>
      <c r="G2416" s="44">
        <v>8076.92</v>
      </c>
      <c r="H2416" s="44">
        <f t="shared" si="160"/>
        <v>9449.9964</v>
      </c>
      <c r="I2416" s="44">
        <f t="shared" si="161"/>
        <v>9449.9964</v>
      </c>
    </row>
    <row r="2417" customHeight="1" spans="1:9">
      <c r="A2417" s="36" t="s">
        <v>2492</v>
      </c>
      <c r="B2417" s="42" t="s">
        <v>243</v>
      </c>
      <c r="C2417" s="42" t="s">
        <v>216</v>
      </c>
      <c r="D2417" s="43" t="s">
        <v>217</v>
      </c>
      <c r="E2417" s="43" t="s">
        <v>218</v>
      </c>
      <c r="F2417" s="36">
        <v>3600</v>
      </c>
      <c r="G2417" s="44">
        <v>18461.54</v>
      </c>
      <c r="H2417" s="44">
        <f t="shared" si="160"/>
        <v>21600.0018</v>
      </c>
      <c r="I2417" s="44">
        <f>SUM(H2417:H2418)</f>
        <v>32800.0023</v>
      </c>
    </row>
    <row r="2418" customHeight="1" spans="1:8">
      <c r="A2418" s="36" t="s">
        <v>2492</v>
      </c>
      <c r="B2418" s="42" t="s">
        <v>243</v>
      </c>
      <c r="C2418" s="42" t="s">
        <v>244</v>
      </c>
      <c r="D2418" s="43" t="s">
        <v>586</v>
      </c>
      <c r="E2418" s="43" t="s">
        <v>1787</v>
      </c>
      <c r="F2418" s="36">
        <v>800</v>
      </c>
      <c r="G2418" s="44">
        <v>9572.65</v>
      </c>
      <c r="H2418" s="44">
        <f t="shared" si="160"/>
        <v>11200.0005</v>
      </c>
    </row>
    <row r="2419" customHeight="1" spans="1:9">
      <c r="A2419" s="36" t="s">
        <v>2492</v>
      </c>
      <c r="B2419" s="42" t="s">
        <v>1366</v>
      </c>
      <c r="C2419" s="42" t="s">
        <v>216</v>
      </c>
      <c r="D2419" s="43" t="s">
        <v>217</v>
      </c>
      <c r="E2419" s="43" t="s">
        <v>218</v>
      </c>
      <c r="F2419" s="36">
        <v>500</v>
      </c>
      <c r="G2419" s="44">
        <v>2564.1</v>
      </c>
      <c r="H2419" s="44">
        <f t="shared" si="160"/>
        <v>2999.997</v>
      </c>
      <c r="I2419" s="44">
        <f t="shared" si="161"/>
        <v>2999.997</v>
      </c>
    </row>
    <row r="2420" customHeight="1" spans="1:9">
      <c r="A2420" s="36" t="s">
        <v>2492</v>
      </c>
      <c r="B2420" s="42" t="s">
        <v>2494</v>
      </c>
      <c r="C2420" s="42" t="s">
        <v>2075</v>
      </c>
      <c r="D2420" s="43" t="s">
        <v>2495</v>
      </c>
      <c r="E2420" s="43" t="s">
        <v>2077</v>
      </c>
      <c r="F2420" s="36">
        <v>1200</v>
      </c>
      <c r="G2420" s="44">
        <v>14380.31</v>
      </c>
      <c r="H2420" s="44">
        <f t="shared" si="160"/>
        <v>16824.9627</v>
      </c>
      <c r="I2420" s="44">
        <f t="shared" si="161"/>
        <v>16824.9627</v>
      </c>
    </row>
    <row r="2421" customHeight="1" spans="1:9">
      <c r="A2421" s="36" t="s">
        <v>2492</v>
      </c>
      <c r="B2421" s="42" t="s">
        <v>239</v>
      </c>
      <c r="C2421" s="42" t="s">
        <v>233</v>
      </c>
      <c r="D2421" s="43" t="s">
        <v>293</v>
      </c>
      <c r="E2421" s="43" t="s">
        <v>1734</v>
      </c>
      <c r="F2421" s="36">
        <v>800</v>
      </c>
      <c r="G2421" s="44">
        <v>4102.56</v>
      </c>
      <c r="H2421" s="44">
        <f t="shared" si="160"/>
        <v>4799.9952</v>
      </c>
      <c r="I2421" s="44">
        <f t="shared" si="161"/>
        <v>4799.9952</v>
      </c>
    </row>
    <row r="2422" customHeight="1" spans="2:9">
      <c r="B2422" s="42" t="s">
        <v>2496</v>
      </c>
      <c r="C2422" s="42" t="s">
        <v>274</v>
      </c>
      <c r="D2422" s="43" t="s">
        <v>293</v>
      </c>
      <c r="E2422" s="43" t="s">
        <v>1767</v>
      </c>
      <c r="F2422" s="36">
        <v>240</v>
      </c>
      <c r="G2422" s="44">
        <v>1333.33</v>
      </c>
      <c r="H2422" s="44">
        <f t="shared" si="160"/>
        <v>1559.9961</v>
      </c>
      <c r="I2422" s="44">
        <f t="shared" si="161"/>
        <v>1559.9961</v>
      </c>
    </row>
    <row r="2423" customHeight="1" spans="2:9">
      <c r="B2423" s="42" t="s">
        <v>2497</v>
      </c>
      <c r="C2423" s="42" t="s">
        <v>274</v>
      </c>
      <c r="D2423" s="43" t="s">
        <v>1783</v>
      </c>
      <c r="E2423" s="43" t="s">
        <v>1734</v>
      </c>
      <c r="F2423" s="36">
        <v>200</v>
      </c>
      <c r="G2423" s="44">
        <v>5461.54</v>
      </c>
      <c r="H2423" s="44">
        <f t="shared" si="160"/>
        <v>6390.0018</v>
      </c>
      <c r="I2423" s="44">
        <f t="shared" si="161"/>
        <v>6390.0018</v>
      </c>
    </row>
    <row r="2424" customHeight="1" spans="2:9">
      <c r="B2424" s="42" t="s">
        <v>2498</v>
      </c>
      <c r="C2424" s="42" t="s">
        <v>233</v>
      </c>
      <c r="D2424" s="43" t="s">
        <v>293</v>
      </c>
      <c r="E2424" s="43" t="s">
        <v>1734</v>
      </c>
      <c r="F2424" s="36">
        <v>200</v>
      </c>
      <c r="G2424" s="44">
        <v>1145.3</v>
      </c>
      <c r="H2424" s="44">
        <f t="shared" si="160"/>
        <v>1340.001</v>
      </c>
      <c r="I2424" s="44">
        <f>SUM(H2424:H2425)</f>
        <v>2680.002</v>
      </c>
    </row>
    <row r="2425" customHeight="1" spans="2:8">
      <c r="B2425" s="42" t="s">
        <v>2498</v>
      </c>
      <c r="C2425" s="42" t="s">
        <v>236</v>
      </c>
      <c r="D2425" s="43" t="s">
        <v>293</v>
      </c>
      <c r="E2425" s="43" t="s">
        <v>1734</v>
      </c>
      <c r="F2425" s="36">
        <v>200</v>
      </c>
      <c r="G2425" s="44">
        <v>1145.3</v>
      </c>
      <c r="H2425" s="44">
        <f t="shared" si="160"/>
        <v>1340.001</v>
      </c>
    </row>
    <row r="2426" customHeight="1" spans="2:9">
      <c r="B2426" s="42" t="s">
        <v>269</v>
      </c>
      <c r="C2426" s="42" t="s">
        <v>229</v>
      </c>
      <c r="D2426" s="43" t="s">
        <v>1741</v>
      </c>
      <c r="E2426" s="43" t="s">
        <v>1742</v>
      </c>
      <c r="F2426" s="36">
        <v>600</v>
      </c>
      <c r="G2426" s="44">
        <v>7179.49</v>
      </c>
      <c r="H2426" s="44">
        <f t="shared" si="160"/>
        <v>8400.0033</v>
      </c>
      <c r="I2426" s="44">
        <f t="shared" ref="I2426:I2434" si="162">H2426</f>
        <v>8400.0033</v>
      </c>
    </row>
    <row r="2427" customHeight="1" spans="2:9">
      <c r="B2427" s="42" t="s">
        <v>2499</v>
      </c>
      <c r="C2427" s="42" t="s">
        <v>216</v>
      </c>
      <c r="D2427" s="43" t="s">
        <v>217</v>
      </c>
      <c r="E2427" s="43" t="s">
        <v>218</v>
      </c>
      <c r="F2427" s="36">
        <v>300</v>
      </c>
      <c r="G2427" s="44">
        <v>1538.46</v>
      </c>
      <c r="H2427" s="44">
        <f t="shared" si="160"/>
        <v>1799.9982</v>
      </c>
      <c r="I2427" s="44">
        <f t="shared" si="162"/>
        <v>1799.9982</v>
      </c>
    </row>
    <row r="2428" customHeight="1" spans="2:9">
      <c r="B2428" s="42" t="s">
        <v>220</v>
      </c>
      <c r="C2428" s="42" t="s">
        <v>1739</v>
      </c>
      <c r="D2428" s="43" t="s">
        <v>147</v>
      </c>
      <c r="E2428" s="43" t="s">
        <v>1740</v>
      </c>
      <c r="F2428" s="36">
        <v>900</v>
      </c>
      <c r="G2428" s="44">
        <v>36446.15</v>
      </c>
      <c r="H2428" s="44">
        <f t="shared" si="160"/>
        <v>42641.9955</v>
      </c>
      <c r="I2428" s="44">
        <f t="shared" si="162"/>
        <v>42641.9955</v>
      </c>
    </row>
    <row r="2429" customHeight="1" spans="2:9">
      <c r="B2429" s="42" t="s">
        <v>1810</v>
      </c>
      <c r="C2429" s="42" t="s">
        <v>229</v>
      </c>
      <c r="D2429" s="43" t="s">
        <v>1741</v>
      </c>
      <c r="E2429" s="43" t="s">
        <v>1742</v>
      </c>
      <c r="F2429" s="36">
        <v>600</v>
      </c>
      <c r="G2429" s="44">
        <v>7179.49</v>
      </c>
      <c r="H2429" s="44">
        <f t="shared" si="160"/>
        <v>8400.0033</v>
      </c>
      <c r="I2429" s="44">
        <f t="shared" si="162"/>
        <v>8400.0033</v>
      </c>
    </row>
    <row r="2430" customHeight="1" spans="2:9">
      <c r="B2430" s="42" t="s">
        <v>2500</v>
      </c>
      <c r="C2430" s="42" t="s">
        <v>579</v>
      </c>
      <c r="D2430" s="43" t="s">
        <v>309</v>
      </c>
      <c r="E2430" s="43" t="s">
        <v>1826</v>
      </c>
      <c r="F2430" s="36">
        <v>200</v>
      </c>
      <c r="G2430" s="44">
        <v>2564.1</v>
      </c>
      <c r="H2430" s="44">
        <f t="shared" si="160"/>
        <v>2999.997</v>
      </c>
      <c r="I2430" s="44">
        <f t="shared" si="162"/>
        <v>2999.997</v>
      </c>
    </row>
    <row r="2431" customHeight="1" spans="2:9">
      <c r="B2431" s="42" t="s">
        <v>2501</v>
      </c>
      <c r="C2431" s="42" t="s">
        <v>201</v>
      </c>
      <c r="D2431" s="43" t="s">
        <v>212</v>
      </c>
      <c r="E2431" s="43" t="s">
        <v>203</v>
      </c>
      <c r="F2431" s="36">
        <v>780</v>
      </c>
      <c r="G2431" s="44">
        <v>14333.33</v>
      </c>
      <c r="H2431" s="44">
        <f t="shared" si="160"/>
        <v>16769.9961</v>
      </c>
      <c r="I2431" s="44">
        <f t="shared" si="162"/>
        <v>16769.9961</v>
      </c>
    </row>
    <row r="2432" customHeight="1" spans="2:11">
      <c r="B2432" s="42" t="s">
        <v>2502</v>
      </c>
      <c r="C2432" s="42" t="s">
        <v>229</v>
      </c>
      <c r="D2432" s="43" t="s">
        <v>1741</v>
      </c>
      <c r="E2432" s="43" t="s">
        <v>1742</v>
      </c>
      <c r="F2432" s="36">
        <v>1000</v>
      </c>
      <c r="G2432" s="44">
        <v>11965.81</v>
      </c>
      <c r="H2432" s="44">
        <f t="shared" si="160"/>
        <v>13999.9977</v>
      </c>
      <c r="I2432" s="44">
        <f t="shared" si="162"/>
        <v>13999.9977</v>
      </c>
      <c r="K2432" s="36">
        <v>726314.26</v>
      </c>
    </row>
    <row r="2433" customHeight="1" spans="2:9">
      <c r="B2433" s="42" t="s">
        <v>2502</v>
      </c>
      <c r="C2433" s="42" t="s">
        <v>229</v>
      </c>
      <c r="D2433" s="43" t="s">
        <v>1741</v>
      </c>
      <c r="E2433" s="43" t="s">
        <v>1742</v>
      </c>
      <c r="F2433" s="36">
        <v>400</v>
      </c>
      <c r="G2433" s="44">
        <v>4786.324</v>
      </c>
      <c r="H2433" s="44">
        <f t="shared" si="160"/>
        <v>5599.99908</v>
      </c>
      <c r="I2433" s="44">
        <f t="shared" si="162"/>
        <v>5599.99908</v>
      </c>
    </row>
    <row r="2434" customHeight="1" spans="2:9">
      <c r="B2434" s="42" t="s">
        <v>2503</v>
      </c>
      <c r="C2434" s="42" t="s">
        <v>575</v>
      </c>
      <c r="D2434" s="43" t="s">
        <v>576</v>
      </c>
      <c r="E2434" s="43" t="s">
        <v>1176</v>
      </c>
      <c r="F2434" s="36">
        <v>200</v>
      </c>
      <c r="G2434" s="44">
        <v>2393.16</v>
      </c>
      <c r="H2434" s="44">
        <f t="shared" si="160"/>
        <v>2799.9972</v>
      </c>
      <c r="I2434" s="44">
        <f t="shared" si="162"/>
        <v>2799.9972</v>
      </c>
    </row>
    <row r="2435" customHeight="1" spans="2:9">
      <c r="B2435" s="42" t="s">
        <v>1786</v>
      </c>
      <c r="C2435" s="42" t="s">
        <v>201</v>
      </c>
      <c r="D2435" s="43" t="s">
        <v>202</v>
      </c>
      <c r="E2435" s="43" t="s">
        <v>203</v>
      </c>
      <c r="F2435" s="36">
        <v>600</v>
      </c>
      <c r="G2435" s="44">
        <v>14871.79</v>
      </c>
      <c r="H2435" s="44">
        <f t="shared" si="160"/>
        <v>17399.9943</v>
      </c>
      <c r="I2435" s="44">
        <f>SUM(H2435:H2437)</f>
        <v>14846.29848</v>
      </c>
    </row>
    <row r="2436" customHeight="1" spans="2:8">
      <c r="B2436" s="42" t="s">
        <v>1786</v>
      </c>
      <c r="C2436" s="42" t="s">
        <v>194</v>
      </c>
      <c r="D2436" s="43" t="s">
        <v>1720</v>
      </c>
      <c r="E2436" s="43" t="s">
        <v>1721</v>
      </c>
      <c r="F2436" s="36">
        <v>100</v>
      </c>
      <c r="G2436" s="44">
        <v>1196.584</v>
      </c>
      <c r="H2436" s="44">
        <f t="shared" si="160"/>
        <v>1400.00328</v>
      </c>
    </row>
    <row r="2437" customHeight="1" spans="2:8">
      <c r="B2437" s="42" t="s">
        <v>1786</v>
      </c>
      <c r="C2437" s="42" t="s">
        <v>1745</v>
      </c>
      <c r="G2437" s="44">
        <v>-3379.23</v>
      </c>
      <c r="H2437" s="44">
        <f t="shared" si="160"/>
        <v>-3953.6991</v>
      </c>
    </row>
    <row r="2438" customHeight="1" spans="2:9">
      <c r="B2438" s="42" t="s">
        <v>1725</v>
      </c>
      <c r="C2438" s="42" t="s">
        <v>201</v>
      </c>
      <c r="D2438" s="43" t="s">
        <v>202</v>
      </c>
      <c r="E2438" s="43" t="s">
        <v>203</v>
      </c>
      <c r="F2438" s="36">
        <v>7380</v>
      </c>
      <c r="G2438" s="44">
        <v>245116.92</v>
      </c>
      <c r="H2438" s="44">
        <f t="shared" si="160"/>
        <v>286786.7964</v>
      </c>
      <c r="I2438" s="44">
        <f>SUM(H2438:H2442)</f>
        <v>380376.3951</v>
      </c>
    </row>
    <row r="2439" customHeight="1" spans="2:8">
      <c r="B2439" s="42" t="s">
        <v>1725</v>
      </c>
      <c r="C2439" s="42" t="s">
        <v>1731</v>
      </c>
      <c r="D2439" s="43" t="s">
        <v>1735</v>
      </c>
      <c r="E2439" s="43" t="s">
        <v>1733</v>
      </c>
      <c r="F2439" s="36">
        <v>900</v>
      </c>
      <c r="G2439" s="44">
        <v>54000</v>
      </c>
      <c r="H2439" s="44">
        <f t="shared" si="160"/>
        <v>63180</v>
      </c>
    </row>
    <row r="2440" customHeight="1" spans="2:8">
      <c r="B2440" s="42" t="s">
        <v>1725</v>
      </c>
      <c r="C2440" s="42" t="s">
        <v>1731</v>
      </c>
      <c r="D2440" s="43" t="s">
        <v>1732</v>
      </c>
      <c r="E2440" s="43" t="s">
        <v>1733</v>
      </c>
      <c r="F2440" s="36">
        <v>200</v>
      </c>
      <c r="G2440" s="44">
        <v>6444.44</v>
      </c>
      <c r="H2440" s="44">
        <f t="shared" si="160"/>
        <v>7539.9948</v>
      </c>
    </row>
    <row r="2441" customHeight="1" spans="2:8">
      <c r="B2441" s="42" t="s">
        <v>1725</v>
      </c>
      <c r="C2441" s="42" t="s">
        <v>2504</v>
      </c>
      <c r="D2441" s="43" t="s">
        <v>2265</v>
      </c>
      <c r="E2441" s="43" t="s">
        <v>2505</v>
      </c>
      <c r="F2441" s="36">
        <v>100</v>
      </c>
      <c r="G2441" s="44">
        <v>7666.67</v>
      </c>
      <c r="H2441" s="44">
        <f t="shared" si="160"/>
        <v>8970.0039</v>
      </c>
    </row>
    <row r="2442" customHeight="1" spans="2:8">
      <c r="B2442" s="42" t="s">
        <v>1725</v>
      </c>
      <c r="C2442" s="42" t="s">
        <v>278</v>
      </c>
      <c r="D2442" s="43" t="s">
        <v>1504</v>
      </c>
      <c r="E2442" s="43" t="s">
        <v>203</v>
      </c>
      <c r="F2442" s="36">
        <v>1080</v>
      </c>
      <c r="G2442" s="44">
        <v>11880</v>
      </c>
      <c r="H2442" s="44">
        <f t="shared" si="160"/>
        <v>13899.6</v>
      </c>
    </row>
    <row r="2443" customHeight="1" spans="2:9">
      <c r="B2443" s="42" t="s">
        <v>2506</v>
      </c>
      <c r="C2443" s="42" t="s">
        <v>201</v>
      </c>
      <c r="D2443" s="43" t="s">
        <v>202</v>
      </c>
      <c r="E2443" s="43" t="s">
        <v>203</v>
      </c>
      <c r="F2443" s="36">
        <v>120</v>
      </c>
      <c r="G2443" s="44">
        <v>3876.924</v>
      </c>
      <c r="H2443" s="44">
        <f t="shared" si="160"/>
        <v>4536.00108</v>
      </c>
      <c r="I2443" s="44">
        <f>SUM(H2443:H2444)</f>
        <v>6861.59838</v>
      </c>
    </row>
    <row r="2444" customHeight="1" spans="2:8">
      <c r="B2444" s="42" t="s">
        <v>2506</v>
      </c>
      <c r="C2444" s="42" t="s">
        <v>201</v>
      </c>
      <c r="D2444" s="43" t="s">
        <v>212</v>
      </c>
      <c r="E2444" s="43" t="s">
        <v>203</v>
      </c>
      <c r="F2444" s="36">
        <v>120</v>
      </c>
      <c r="G2444" s="44">
        <v>1987.69</v>
      </c>
      <c r="H2444" s="44">
        <f t="shared" si="160"/>
        <v>2325.5973</v>
      </c>
    </row>
    <row r="2445" customHeight="1" spans="2:9">
      <c r="B2445" s="42" t="s">
        <v>1366</v>
      </c>
      <c r="C2445" s="42" t="s">
        <v>221</v>
      </c>
      <c r="D2445" s="43" t="s">
        <v>222</v>
      </c>
      <c r="E2445" s="43" t="s">
        <v>1651</v>
      </c>
      <c r="F2445" s="36">
        <v>4000</v>
      </c>
      <c r="G2445" s="44">
        <v>23247.86</v>
      </c>
      <c r="H2445" s="44">
        <f t="shared" si="160"/>
        <v>27199.9962</v>
      </c>
      <c r="I2445" s="44">
        <f t="shared" ref="I2445:I2450" si="163">H2445</f>
        <v>27199.9962</v>
      </c>
    </row>
    <row r="2446" customHeight="1" spans="2:9">
      <c r="B2446" s="42" t="s">
        <v>1789</v>
      </c>
      <c r="C2446" s="42" t="s">
        <v>229</v>
      </c>
      <c r="D2446" s="43" t="s">
        <v>1741</v>
      </c>
      <c r="E2446" s="43" t="s">
        <v>1742</v>
      </c>
      <c r="F2446" s="36">
        <v>3200</v>
      </c>
      <c r="G2446" s="44">
        <v>38290.6</v>
      </c>
      <c r="H2446" s="44">
        <f t="shared" si="160"/>
        <v>44800.002</v>
      </c>
      <c r="I2446" s="44">
        <f t="shared" si="163"/>
        <v>44800.002</v>
      </c>
    </row>
    <row r="2447" customHeight="1" spans="2:9">
      <c r="B2447" s="42" t="s">
        <v>2507</v>
      </c>
      <c r="C2447" s="42" t="s">
        <v>2508</v>
      </c>
      <c r="D2447" s="43" t="s">
        <v>2509</v>
      </c>
      <c r="E2447" s="43" t="s">
        <v>2510</v>
      </c>
      <c r="F2447" s="36">
        <v>300</v>
      </c>
      <c r="G2447" s="44">
        <v>8420.51</v>
      </c>
      <c r="H2447" s="44">
        <f t="shared" si="160"/>
        <v>9851.9967</v>
      </c>
      <c r="I2447" s="44">
        <f>SUM(H2447:H2448)</f>
        <v>16160.9994</v>
      </c>
    </row>
    <row r="2448" customHeight="1" spans="2:8">
      <c r="B2448" s="42" t="s">
        <v>2507</v>
      </c>
      <c r="C2448" s="42" t="s">
        <v>290</v>
      </c>
      <c r="D2448" s="43" t="s">
        <v>2218</v>
      </c>
      <c r="E2448" s="43" t="s">
        <v>1837</v>
      </c>
      <c r="F2448" s="36">
        <v>300</v>
      </c>
      <c r="G2448" s="44">
        <v>5392.31</v>
      </c>
      <c r="H2448" s="44">
        <f t="shared" si="160"/>
        <v>6309.0027</v>
      </c>
    </row>
    <row r="2449" customHeight="1" spans="2:9">
      <c r="B2449" s="42" t="s">
        <v>2511</v>
      </c>
      <c r="C2449" s="42" t="s">
        <v>216</v>
      </c>
      <c r="D2449" s="43" t="s">
        <v>217</v>
      </c>
      <c r="E2449" s="43" t="s">
        <v>218</v>
      </c>
      <c r="F2449" s="36">
        <v>1000</v>
      </c>
      <c r="G2449" s="44">
        <v>5128.2051282</v>
      </c>
      <c r="H2449" s="44">
        <f t="shared" si="160"/>
        <v>5999.999999994</v>
      </c>
      <c r="I2449" s="44">
        <f t="shared" si="163"/>
        <v>5999.999999994</v>
      </c>
    </row>
    <row r="2450" customHeight="1" spans="2:9">
      <c r="B2450" s="42" t="s">
        <v>1810</v>
      </c>
      <c r="C2450" s="42" t="s">
        <v>229</v>
      </c>
      <c r="D2450" s="43" t="s">
        <v>1741</v>
      </c>
      <c r="E2450" s="43" t="s">
        <v>1742</v>
      </c>
      <c r="F2450" s="36">
        <v>400</v>
      </c>
      <c r="G2450" s="44">
        <v>4786.324</v>
      </c>
      <c r="H2450" s="44">
        <f t="shared" si="160"/>
        <v>5599.99908</v>
      </c>
      <c r="I2450" s="44">
        <f t="shared" si="163"/>
        <v>5599.99908</v>
      </c>
    </row>
    <row r="2451" customHeight="1" spans="2:9">
      <c r="B2451" s="42" t="s">
        <v>252</v>
      </c>
      <c r="C2451" s="42" t="s">
        <v>253</v>
      </c>
      <c r="D2451" s="43" t="s">
        <v>754</v>
      </c>
      <c r="E2451" s="43" t="s">
        <v>2512</v>
      </c>
      <c r="F2451" s="36">
        <v>1000</v>
      </c>
      <c r="G2451" s="44">
        <v>10085.47</v>
      </c>
      <c r="H2451" s="44">
        <f t="shared" si="160"/>
        <v>11799.9999</v>
      </c>
      <c r="I2451" s="44">
        <f>SUM(H2451:H2452)</f>
        <v>14599.9971</v>
      </c>
    </row>
    <row r="2452" customHeight="1" spans="2:8">
      <c r="B2452" s="42" t="s">
        <v>252</v>
      </c>
      <c r="C2452" s="42" t="s">
        <v>229</v>
      </c>
      <c r="D2452" s="43" t="s">
        <v>1741</v>
      </c>
      <c r="E2452" s="43" t="s">
        <v>1742</v>
      </c>
      <c r="F2452" s="36">
        <v>200</v>
      </c>
      <c r="G2452" s="44">
        <v>2393.16</v>
      </c>
      <c r="H2452" s="44">
        <f t="shared" si="160"/>
        <v>2799.9972</v>
      </c>
    </row>
    <row r="2453" customHeight="1" spans="2:10">
      <c r="B2453" s="42" t="s">
        <v>288</v>
      </c>
      <c r="C2453" s="42" t="s">
        <v>201</v>
      </c>
      <c r="D2453" s="43" t="s">
        <v>202</v>
      </c>
      <c r="E2453" s="43" t="s">
        <v>203</v>
      </c>
      <c r="F2453" s="36">
        <v>300</v>
      </c>
      <c r="G2453" s="44">
        <v>10256.41</v>
      </c>
      <c r="H2453" s="44">
        <f t="shared" si="160"/>
        <v>11999.9997</v>
      </c>
      <c r="I2453" s="44">
        <f t="shared" ref="I2453:I2456" si="164">H2453</f>
        <v>11999.9997</v>
      </c>
      <c r="J2453" s="44">
        <f>SUM(I2453:I2843)</f>
        <v>1842054.90225653</v>
      </c>
    </row>
    <row r="2454" customHeight="1" spans="2:9">
      <c r="B2454" s="42" t="s">
        <v>288</v>
      </c>
      <c r="C2454" s="42" t="s">
        <v>294</v>
      </c>
      <c r="D2454" s="43" t="s">
        <v>295</v>
      </c>
      <c r="E2454" s="43" t="s">
        <v>296</v>
      </c>
      <c r="F2454" s="36">
        <v>192</v>
      </c>
      <c r="G2454" s="44">
        <v>5989.74</v>
      </c>
      <c r="H2454" s="44">
        <f t="shared" si="160"/>
        <v>7007.9958</v>
      </c>
      <c r="I2454" s="44">
        <f t="shared" si="164"/>
        <v>7007.9958</v>
      </c>
    </row>
    <row r="2455" customHeight="1" spans="2:9">
      <c r="B2455" s="42" t="s">
        <v>288</v>
      </c>
      <c r="C2455" s="42" t="s">
        <v>201</v>
      </c>
      <c r="D2455" s="43" t="s">
        <v>202</v>
      </c>
      <c r="E2455" s="43" t="s">
        <v>203</v>
      </c>
      <c r="F2455" s="36">
        <v>120</v>
      </c>
      <c r="G2455" s="44">
        <v>4102.56</v>
      </c>
      <c r="H2455" s="44">
        <f t="shared" si="160"/>
        <v>4799.9952</v>
      </c>
      <c r="I2455" s="44">
        <f t="shared" si="164"/>
        <v>4799.9952</v>
      </c>
    </row>
    <row r="2456" customHeight="1" spans="2:9">
      <c r="B2456" s="42" t="s">
        <v>288</v>
      </c>
      <c r="C2456" s="42" t="s">
        <v>201</v>
      </c>
      <c r="D2456" s="43" t="s">
        <v>202</v>
      </c>
      <c r="E2456" s="43" t="s">
        <v>203</v>
      </c>
      <c r="F2456" s="36">
        <v>360</v>
      </c>
      <c r="G2456" s="44">
        <v>12307.69</v>
      </c>
      <c r="H2456" s="44">
        <f t="shared" si="160"/>
        <v>14399.9973</v>
      </c>
      <c r="I2456" s="44">
        <f t="shared" si="164"/>
        <v>14399.9973</v>
      </c>
    </row>
    <row r="2457" customHeight="1" spans="2:9">
      <c r="B2457" s="42" t="s">
        <v>333</v>
      </c>
      <c r="C2457" s="42" t="s">
        <v>589</v>
      </c>
      <c r="D2457" s="43" t="s">
        <v>590</v>
      </c>
      <c r="E2457" s="43" t="s">
        <v>591</v>
      </c>
      <c r="F2457" s="36">
        <v>600</v>
      </c>
      <c r="G2457" s="44">
        <v>13282.054</v>
      </c>
      <c r="H2457" s="44">
        <f t="shared" si="160"/>
        <v>15540.00318</v>
      </c>
      <c r="I2457" s="44">
        <f>SUM(H2457:H2458)</f>
        <v>27059.99868</v>
      </c>
    </row>
    <row r="2458" customHeight="1" spans="2:8">
      <c r="B2458" s="42" t="s">
        <v>333</v>
      </c>
      <c r="C2458" s="42" t="s">
        <v>334</v>
      </c>
      <c r="D2458" s="43" t="s">
        <v>335</v>
      </c>
      <c r="E2458" s="43" t="s">
        <v>2026</v>
      </c>
      <c r="F2458" s="36">
        <v>400</v>
      </c>
      <c r="G2458" s="44">
        <v>9846.15</v>
      </c>
      <c r="H2458" s="44">
        <f t="shared" si="160"/>
        <v>11519.9955</v>
      </c>
    </row>
    <row r="2459" customHeight="1" spans="2:9">
      <c r="B2459" s="42" t="s">
        <v>341</v>
      </c>
      <c r="C2459" s="42" t="s">
        <v>2513</v>
      </c>
      <c r="D2459" s="43" t="s">
        <v>2514</v>
      </c>
      <c r="E2459" s="43" t="s">
        <v>2515</v>
      </c>
      <c r="F2459" s="36">
        <v>2000</v>
      </c>
      <c r="G2459" s="44">
        <v>1675.21</v>
      </c>
      <c r="H2459" s="44">
        <f t="shared" si="160"/>
        <v>1959.9957</v>
      </c>
      <c r="I2459" s="44">
        <f>H2459</f>
        <v>1959.9957</v>
      </c>
    </row>
    <row r="2460" customHeight="1" spans="2:9">
      <c r="B2460" s="42" t="s">
        <v>312</v>
      </c>
      <c r="C2460" s="42" t="s">
        <v>605</v>
      </c>
      <c r="D2460" s="43" t="s">
        <v>2516</v>
      </c>
      <c r="E2460" s="43" t="s">
        <v>1299</v>
      </c>
      <c r="F2460" s="36">
        <v>100</v>
      </c>
      <c r="G2460" s="44">
        <v>1282.05</v>
      </c>
      <c r="H2460" s="44">
        <f t="shared" si="160"/>
        <v>1499.9985</v>
      </c>
      <c r="I2460" s="44">
        <f>H2460</f>
        <v>1499.9985</v>
      </c>
    </row>
    <row r="2461" customHeight="1" spans="2:9">
      <c r="B2461" s="42" t="s">
        <v>341</v>
      </c>
      <c r="C2461" s="42" t="s">
        <v>342</v>
      </c>
      <c r="D2461" s="43" t="s">
        <v>343</v>
      </c>
      <c r="E2461" s="43" t="s">
        <v>1203</v>
      </c>
      <c r="F2461" s="36">
        <v>5</v>
      </c>
      <c r="G2461" s="44">
        <v>3675.21</v>
      </c>
      <c r="H2461" s="44">
        <f t="shared" si="160"/>
        <v>4299.9957</v>
      </c>
      <c r="I2461" s="44">
        <f>SUM(H2461:H2463)</f>
        <v>5839.9955159949</v>
      </c>
    </row>
    <row r="2462" customHeight="1" spans="2:8">
      <c r="B2462" s="42" t="s">
        <v>341</v>
      </c>
      <c r="C2462" s="42" t="s">
        <v>348</v>
      </c>
      <c r="D2462" s="43" t="s">
        <v>346</v>
      </c>
      <c r="E2462" s="43" t="s">
        <v>2517</v>
      </c>
      <c r="F2462" s="36">
        <v>1</v>
      </c>
      <c r="G2462" s="44">
        <v>358.97435897</v>
      </c>
      <c r="H2462" s="44">
        <f t="shared" si="160"/>
        <v>419.9999999949</v>
      </c>
    </row>
    <row r="2463" customHeight="1" spans="2:8">
      <c r="B2463" s="42" t="s">
        <v>341</v>
      </c>
      <c r="C2463" s="42" t="s">
        <v>345</v>
      </c>
      <c r="D2463" s="43" t="s">
        <v>346</v>
      </c>
      <c r="E2463" s="43" t="s">
        <v>2517</v>
      </c>
      <c r="F2463" s="36">
        <v>2</v>
      </c>
      <c r="G2463" s="44">
        <v>957.2648</v>
      </c>
      <c r="H2463" s="44">
        <f t="shared" si="160"/>
        <v>1119.999816</v>
      </c>
    </row>
    <row r="2464" customHeight="1" spans="2:9">
      <c r="B2464" s="42" t="s">
        <v>2518</v>
      </c>
      <c r="C2464" s="42" t="s">
        <v>2075</v>
      </c>
      <c r="D2464" s="43" t="s">
        <v>2495</v>
      </c>
      <c r="E2464" s="43" t="s">
        <v>2077</v>
      </c>
      <c r="F2464" s="36">
        <v>900</v>
      </c>
      <c r="G2464" s="44">
        <v>9230.77</v>
      </c>
      <c r="H2464" s="44">
        <f t="shared" si="160"/>
        <v>10800.0009</v>
      </c>
      <c r="I2464" s="44">
        <f t="shared" ref="I2464:I2468" si="165">H2464</f>
        <v>10800.0009</v>
      </c>
    </row>
    <row r="2465" customHeight="1" spans="2:9">
      <c r="B2465" s="42" t="s">
        <v>2519</v>
      </c>
      <c r="C2465" s="42" t="s">
        <v>2075</v>
      </c>
      <c r="D2465" s="43" t="s">
        <v>2076</v>
      </c>
      <c r="E2465" s="43" t="s">
        <v>2077</v>
      </c>
      <c r="F2465" s="36">
        <v>300</v>
      </c>
      <c r="G2465" s="44">
        <v>3743.59</v>
      </c>
      <c r="H2465" s="44">
        <f t="shared" si="160"/>
        <v>4380.0003</v>
      </c>
      <c r="I2465" s="44">
        <f t="shared" si="165"/>
        <v>4380.0003</v>
      </c>
    </row>
    <row r="2466" customHeight="1" spans="2:9">
      <c r="B2466" s="42" t="s">
        <v>2520</v>
      </c>
      <c r="C2466" s="42" t="s">
        <v>216</v>
      </c>
      <c r="D2466" s="43" t="s">
        <v>1841</v>
      </c>
      <c r="E2466" s="43" t="s">
        <v>218</v>
      </c>
      <c r="F2466" s="36">
        <v>500</v>
      </c>
      <c r="G2466" s="44">
        <v>8119.66</v>
      </c>
      <c r="H2466" s="44">
        <f t="shared" si="160"/>
        <v>9500.0022</v>
      </c>
      <c r="I2466" s="44">
        <f t="shared" si="165"/>
        <v>9500.0022</v>
      </c>
    </row>
    <row r="2467" customHeight="1" spans="2:9">
      <c r="B2467" s="42" t="s">
        <v>2521</v>
      </c>
      <c r="C2467" s="42" t="s">
        <v>2522</v>
      </c>
      <c r="D2467" s="43" t="s">
        <v>2523</v>
      </c>
      <c r="E2467" s="43" t="s">
        <v>1721</v>
      </c>
      <c r="F2467" s="36">
        <v>400</v>
      </c>
      <c r="G2467" s="44">
        <v>3422.22</v>
      </c>
      <c r="H2467" s="44">
        <f t="shared" si="160"/>
        <v>4003.9974</v>
      </c>
      <c r="I2467" s="44">
        <f t="shared" si="165"/>
        <v>4003.9974</v>
      </c>
    </row>
    <row r="2468" customHeight="1" spans="2:9">
      <c r="B2468" s="42" t="s">
        <v>311</v>
      </c>
      <c r="C2468" s="42" t="s">
        <v>253</v>
      </c>
      <c r="D2468" s="43" t="s">
        <v>754</v>
      </c>
      <c r="E2468" s="43" t="s">
        <v>2512</v>
      </c>
      <c r="F2468" s="36">
        <v>1000</v>
      </c>
      <c r="G2468" s="44">
        <v>25213.675214</v>
      </c>
      <c r="H2468" s="44">
        <f t="shared" si="160"/>
        <v>29500.00000038</v>
      </c>
      <c r="I2468" s="44">
        <f t="shared" si="165"/>
        <v>29500.00000038</v>
      </c>
    </row>
    <row r="2469" customHeight="1" spans="2:9">
      <c r="B2469" s="42" t="s">
        <v>2524</v>
      </c>
      <c r="C2469" s="42" t="s">
        <v>2522</v>
      </c>
      <c r="D2469" s="43" t="s">
        <v>2523</v>
      </c>
      <c r="E2469" s="43" t="s">
        <v>1721</v>
      </c>
      <c r="F2469" s="36">
        <v>603</v>
      </c>
      <c r="G2469" s="44">
        <v>5159</v>
      </c>
      <c r="H2469" s="44">
        <f t="shared" si="160"/>
        <v>6036.03</v>
      </c>
      <c r="I2469" s="44">
        <f>SUM(H2469:H2471)</f>
        <v>7316.127</v>
      </c>
    </row>
    <row r="2470" customHeight="1" spans="2:8">
      <c r="B2470" s="42" t="s">
        <v>2524</v>
      </c>
      <c r="C2470" s="42" t="s">
        <v>266</v>
      </c>
      <c r="D2470" s="43" t="s">
        <v>267</v>
      </c>
      <c r="E2470" s="43" t="s">
        <v>1721</v>
      </c>
      <c r="F2470" s="36">
        <v>5</v>
      </c>
      <c r="G2470" s="44">
        <v>119.74</v>
      </c>
      <c r="H2470" s="44">
        <f t="shared" si="160"/>
        <v>140.0958</v>
      </c>
    </row>
    <row r="2471" customHeight="1" spans="2:8">
      <c r="B2471" s="42" t="s">
        <v>2524</v>
      </c>
      <c r="C2471" s="42" t="s">
        <v>201</v>
      </c>
      <c r="D2471" s="43" t="s">
        <v>212</v>
      </c>
      <c r="E2471" s="43" t="s">
        <v>203</v>
      </c>
      <c r="F2471" s="36">
        <v>50</v>
      </c>
      <c r="G2471" s="44">
        <v>974.36</v>
      </c>
      <c r="H2471" s="44">
        <f t="shared" si="160"/>
        <v>1140.0012</v>
      </c>
    </row>
    <row r="2472" customHeight="1" spans="2:9">
      <c r="B2472" s="42" t="s">
        <v>2525</v>
      </c>
      <c r="C2472" s="42" t="s">
        <v>571</v>
      </c>
      <c r="D2472" s="43" t="s">
        <v>2526</v>
      </c>
      <c r="E2472" s="43" t="s">
        <v>1840</v>
      </c>
      <c r="F2472" s="36">
        <v>800</v>
      </c>
      <c r="G2472" s="44">
        <v>17094.02</v>
      </c>
      <c r="H2472" s="44">
        <f t="shared" si="160"/>
        <v>20000.0034</v>
      </c>
      <c r="I2472" s="44">
        <f>H2472</f>
        <v>20000.0034</v>
      </c>
    </row>
    <row r="2473" customHeight="1" spans="2:9">
      <c r="B2473" s="42" t="s">
        <v>333</v>
      </c>
      <c r="C2473" s="42" t="s">
        <v>585</v>
      </c>
      <c r="D2473" s="43" t="s">
        <v>1169</v>
      </c>
      <c r="E2473" s="43" t="s">
        <v>1176</v>
      </c>
      <c r="F2473" s="36">
        <v>100</v>
      </c>
      <c r="G2473" s="44">
        <v>1581.2</v>
      </c>
      <c r="H2473" s="44">
        <f t="shared" si="160"/>
        <v>1850.004</v>
      </c>
      <c r="I2473" s="44">
        <f>SUM(H2473:H2474)</f>
        <v>37400.00355</v>
      </c>
    </row>
    <row r="2474" customHeight="1" spans="2:8">
      <c r="B2474" s="42" t="s">
        <v>333</v>
      </c>
      <c r="C2474" s="42" t="s">
        <v>229</v>
      </c>
      <c r="D2474" s="43" t="s">
        <v>1741</v>
      </c>
      <c r="E2474" s="43" t="s">
        <v>1742</v>
      </c>
      <c r="F2474" s="36">
        <v>1000</v>
      </c>
      <c r="G2474" s="44">
        <v>30384.615</v>
      </c>
      <c r="H2474" s="44">
        <f t="shared" si="160"/>
        <v>35549.99955</v>
      </c>
    </row>
    <row r="2475" customHeight="1" spans="2:9">
      <c r="B2475" s="42" t="s">
        <v>2520</v>
      </c>
      <c r="C2475" s="42" t="s">
        <v>216</v>
      </c>
      <c r="D2475" s="43" t="s">
        <v>1841</v>
      </c>
      <c r="E2475" s="43" t="s">
        <v>218</v>
      </c>
      <c r="F2475" s="36">
        <v>500</v>
      </c>
      <c r="G2475" s="44">
        <v>8119.654</v>
      </c>
      <c r="H2475" s="44">
        <f t="shared" si="160"/>
        <v>9499.99518</v>
      </c>
      <c r="I2475" s="44">
        <f>SUM(H2475:H2477)</f>
        <v>71060.00148</v>
      </c>
    </row>
    <row r="2476" customHeight="1" spans="2:8">
      <c r="B2476" s="42" t="s">
        <v>2520</v>
      </c>
      <c r="C2476" s="42" t="s">
        <v>589</v>
      </c>
      <c r="D2476" s="43" t="s">
        <v>590</v>
      </c>
      <c r="E2476" s="43" t="s">
        <v>591</v>
      </c>
      <c r="F2476" s="36">
        <v>900</v>
      </c>
      <c r="G2476" s="44">
        <v>16153.85</v>
      </c>
      <c r="H2476" s="44">
        <f>G2476*1.17</f>
        <v>18900.0045</v>
      </c>
    </row>
    <row r="2477" customHeight="1" spans="2:8">
      <c r="B2477" s="42" t="s">
        <v>2520</v>
      </c>
      <c r="C2477" s="42" t="s">
        <v>229</v>
      </c>
      <c r="D2477" s="43" t="s">
        <v>1741</v>
      </c>
      <c r="E2477" s="43" t="s">
        <v>1742</v>
      </c>
      <c r="F2477" s="36">
        <v>1200</v>
      </c>
      <c r="G2477" s="44">
        <v>36461.54</v>
      </c>
      <c r="H2477" s="44">
        <f>G2477*1.17</f>
        <v>42660.0018</v>
      </c>
    </row>
    <row r="2478" customHeight="1" spans="2:9">
      <c r="B2478" s="42" t="s">
        <v>2527</v>
      </c>
      <c r="C2478" s="42" t="s">
        <v>2528</v>
      </c>
      <c r="D2478" s="43" t="s">
        <v>2529</v>
      </c>
      <c r="E2478" s="43" t="s">
        <v>2530</v>
      </c>
      <c r="F2478" s="36">
        <v>10</v>
      </c>
      <c r="G2478" s="44">
        <f>H2478/1.17</f>
        <v>72.6495726495726</v>
      </c>
      <c r="H2478" s="44">
        <v>85</v>
      </c>
      <c r="I2478" s="44">
        <f>SUM(H2478:H2502)</f>
        <v>8055</v>
      </c>
    </row>
    <row r="2479" customHeight="1" spans="2:8">
      <c r="B2479" s="42" t="s">
        <v>2527</v>
      </c>
      <c r="C2479" s="42" t="s">
        <v>172</v>
      </c>
      <c r="D2479" s="43" t="s">
        <v>1592</v>
      </c>
      <c r="E2479" s="43" t="s">
        <v>1593</v>
      </c>
      <c r="F2479" s="36">
        <v>240</v>
      </c>
      <c r="G2479" s="44">
        <f t="shared" ref="G2479:G2486" si="166">H2479/1.17</f>
        <v>369.230769230769</v>
      </c>
      <c r="H2479" s="44">
        <v>432</v>
      </c>
    </row>
    <row r="2480" customHeight="1" spans="2:8">
      <c r="B2480" s="42" t="s">
        <v>2527</v>
      </c>
      <c r="C2480" s="42" t="s">
        <v>1627</v>
      </c>
      <c r="D2480" s="43" t="s">
        <v>2531</v>
      </c>
      <c r="E2480" s="43" t="s">
        <v>2532</v>
      </c>
      <c r="F2480" s="36">
        <v>10</v>
      </c>
      <c r="G2480" s="44">
        <f t="shared" si="166"/>
        <v>81.1965811965812</v>
      </c>
      <c r="H2480" s="44">
        <v>95</v>
      </c>
    </row>
    <row r="2481" customHeight="1" spans="2:8">
      <c r="B2481" s="42" t="s">
        <v>2527</v>
      </c>
      <c r="C2481" s="42" t="s">
        <v>1855</v>
      </c>
      <c r="D2481" s="43" t="s">
        <v>766</v>
      </c>
      <c r="E2481" s="43" t="s">
        <v>2533</v>
      </c>
      <c r="F2481" s="36">
        <v>50</v>
      </c>
      <c r="G2481" s="44">
        <f t="shared" si="166"/>
        <v>213.675213675214</v>
      </c>
      <c r="H2481" s="44">
        <v>250</v>
      </c>
    </row>
    <row r="2482" customHeight="1" spans="2:8">
      <c r="B2482" s="42" t="s">
        <v>2527</v>
      </c>
      <c r="C2482" s="42" t="s">
        <v>2534</v>
      </c>
      <c r="D2482" s="43" t="s">
        <v>1623</v>
      </c>
      <c r="E2482" s="43" t="s">
        <v>2535</v>
      </c>
      <c r="F2482" s="36">
        <v>20</v>
      </c>
      <c r="G2482" s="44">
        <f t="shared" si="166"/>
        <v>324.786324786325</v>
      </c>
      <c r="H2482" s="44">
        <v>380</v>
      </c>
    </row>
    <row r="2483" customHeight="1" spans="2:8">
      <c r="B2483" s="42" t="s">
        <v>2527</v>
      </c>
      <c r="C2483" s="42" t="s">
        <v>2536</v>
      </c>
      <c r="D2483" s="43" t="s">
        <v>2537</v>
      </c>
      <c r="E2483" s="43" t="s">
        <v>2538</v>
      </c>
      <c r="F2483" s="36">
        <v>20</v>
      </c>
      <c r="G2483" s="44">
        <f t="shared" si="166"/>
        <v>324.786324786325</v>
      </c>
      <c r="H2483" s="44">
        <v>380</v>
      </c>
    </row>
    <row r="2484" customHeight="1" spans="2:8">
      <c r="B2484" s="42" t="s">
        <v>2527</v>
      </c>
      <c r="C2484" s="42" t="s">
        <v>2539</v>
      </c>
      <c r="D2484" s="43" t="s">
        <v>2540</v>
      </c>
      <c r="E2484" s="43" t="s">
        <v>2541</v>
      </c>
      <c r="F2484" s="36">
        <v>20</v>
      </c>
      <c r="G2484" s="44">
        <f t="shared" si="166"/>
        <v>581.196581196581</v>
      </c>
      <c r="H2484" s="44">
        <v>680</v>
      </c>
    </row>
    <row r="2485" customHeight="1" spans="2:8">
      <c r="B2485" s="42" t="s">
        <v>2527</v>
      </c>
      <c r="C2485" s="42" t="s">
        <v>1627</v>
      </c>
      <c r="D2485" s="43" t="s">
        <v>2531</v>
      </c>
      <c r="E2485" s="43" t="s">
        <v>2532</v>
      </c>
      <c r="F2485" s="36">
        <v>10</v>
      </c>
      <c r="G2485" s="44">
        <f t="shared" si="166"/>
        <v>81.1965811965812</v>
      </c>
      <c r="H2485" s="44">
        <v>95</v>
      </c>
    </row>
    <row r="2486" customHeight="1" spans="2:8">
      <c r="B2486" s="42" t="s">
        <v>2527</v>
      </c>
      <c r="C2486" s="42" t="s">
        <v>2542</v>
      </c>
      <c r="D2486" s="43" t="s">
        <v>940</v>
      </c>
      <c r="E2486" s="43" t="s">
        <v>2543</v>
      </c>
      <c r="F2486" s="36">
        <v>20</v>
      </c>
      <c r="G2486" s="44">
        <f t="shared" si="166"/>
        <v>377.777777777778</v>
      </c>
      <c r="H2486" s="44">
        <v>442</v>
      </c>
    </row>
    <row r="2487" customHeight="1" spans="2:8">
      <c r="B2487" s="42" t="s">
        <v>2527</v>
      </c>
      <c r="C2487" s="42" t="s">
        <v>779</v>
      </c>
      <c r="D2487" s="43" t="s">
        <v>799</v>
      </c>
      <c r="E2487" s="43" t="s">
        <v>781</v>
      </c>
      <c r="F2487" s="36">
        <v>30</v>
      </c>
      <c r="G2487" s="44">
        <f t="shared" ref="G2487:G2492" si="167">H2487/1.17</f>
        <v>705.128205128205</v>
      </c>
      <c r="H2487" s="44">
        <v>825</v>
      </c>
    </row>
    <row r="2488" customHeight="1" spans="2:8">
      <c r="B2488" s="42" t="s">
        <v>2527</v>
      </c>
      <c r="C2488" s="42" t="s">
        <v>374</v>
      </c>
      <c r="D2488" s="43" t="s">
        <v>375</v>
      </c>
      <c r="E2488" s="43" t="s">
        <v>2544</v>
      </c>
      <c r="F2488" s="36">
        <v>20</v>
      </c>
      <c r="G2488" s="44">
        <f t="shared" si="167"/>
        <v>239.316239316239</v>
      </c>
      <c r="H2488" s="44">
        <v>280</v>
      </c>
    </row>
    <row r="2489" customHeight="1" spans="2:8">
      <c r="B2489" s="42" t="s">
        <v>2527</v>
      </c>
      <c r="C2489" s="42" t="s">
        <v>2340</v>
      </c>
      <c r="D2489" s="43" t="s">
        <v>2545</v>
      </c>
      <c r="E2489" s="43" t="s">
        <v>1548</v>
      </c>
      <c r="F2489" s="36">
        <v>10</v>
      </c>
      <c r="G2489" s="44">
        <f t="shared" si="167"/>
        <v>61.5384615384615</v>
      </c>
      <c r="H2489" s="44">
        <v>72</v>
      </c>
    </row>
    <row r="2490" customHeight="1" spans="2:8">
      <c r="B2490" s="42" t="s">
        <v>2527</v>
      </c>
      <c r="C2490" s="109" t="s">
        <v>2546</v>
      </c>
      <c r="D2490" s="43" t="s">
        <v>138</v>
      </c>
      <c r="E2490" s="43" t="s">
        <v>111</v>
      </c>
      <c r="F2490" s="36">
        <v>10</v>
      </c>
      <c r="G2490" s="44">
        <f t="shared" si="167"/>
        <v>51.2820512820513</v>
      </c>
      <c r="H2490" s="44">
        <v>60</v>
      </c>
    </row>
    <row r="2491" customHeight="1" spans="2:8">
      <c r="B2491" s="42" t="s">
        <v>2527</v>
      </c>
      <c r="C2491" s="42" t="s">
        <v>109</v>
      </c>
      <c r="D2491" s="43" t="s">
        <v>110</v>
      </c>
      <c r="E2491" s="43" t="s">
        <v>111</v>
      </c>
      <c r="F2491" s="36">
        <v>100</v>
      </c>
      <c r="G2491" s="44">
        <f t="shared" si="167"/>
        <v>209.401709401709</v>
      </c>
      <c r="H2491" s="44">
        <v>245</v>
      </c>
    </row>
    <row r="2492" customHeight="1" spans="2:8">
      <c r="B2492" s="42" t="s">
        <v>2527</v>
      </c>
      <c r="C2492" s="42" t="s">
        <v>109</v>
      </c>
      <c r="D2492" s="43" t="s">
        <v>110</v>
      </c>
      <c r="E2492" s="43" t="s">
        <v>111</v>
      </c>
      <c r="F2492" s="36">
        <v>100</v>
      </c>
      <c r="G2492" s="44">
        <f t="shared" si="167"/>
        <v>209.401709401709</v>
      </c>
      <c r="H2492" s="44">
        <v>245</v>
      </c>
    </row>
    <row r="2493" customHeight="1" spans="2:8">
      <c r="B2493" s="42" t="s">
        <v>2527</v>
      </c>
      <c r="C2493" s="42" t="s">
        <v>2539</v>
      </c>
      <c r="D2493" s="43" t="s">
        <v>2540</v>
      </c>
      <c r="E2493" s="43" t="s">
        <v>2541</v>
      </c>
      <c r="F2493" s="36">
        <v>10</v>
      </c>
      <c r="G2493" s="44">
        <f t="shared" ref="G2493:G2502" si="168">H2493/1.17</f>
        <v>290.598290598291</v>
      </c>
      <c r="H2493" s="44">
        <v>340</v>
      </c>
    </row>
    <row r="2494" customHeight="1" spans="2:8">
      <c r="B2494" s="42" t="s">
        <v>2527</v>
      </c>
      <c r="C2494" s="42" t="s">
        <v>1652</v>
      </c>
      <c r="D2494" s="43" t="s">
        <v>1895</v>
      </c>
      <c r="E2494" s="43" t="s">
        <v>393</v>
      </c>
      <c r="F2494" s="36">
        <v>20</v>
      </c>
      <c r="G2494" s="44">
        <f t="shared" si="168"/>
        <v>99.1452991452991</v>
      </c>
      <c r="H2494" s="44">
        <v>116</v>
      </c>
    </row>
    <row r="2495" customHeight="1" spans="2:8">
      <c r="B2495" s="42" t="s">
        <v>2527</v>
      </c>
      <c r="C2495" s="42" t="s">
        <v>2120</v>
      </c>
      <c r="D2495" s="43" t="s">
        <v>560</v>
      </c>
      <c r="E2495" s="43" t="s">
        <v>2121</v>
      </c>
      <c r="F2495" s="36">
        <v>30</v>
      </c>
      <c r="G2495" s="44">
        <f t="shared" si="168"/>
        <v>41.025641025641</v>
      </c>
      <c r="H2495" s="44">
        <v>48</v>
      </c>
    </row>
    <row r="2496" customHeight="1" spans="2:8">
      <c r="B2496" s="42" t="s">
        <v>2527</v>
      </c>
      <c r="C2496" s="42" t="s">
        <v>2547</v>
      </c>
      <c r="D2496" s="43" t="s">
        <v>2548</v>
      </c>
      <c r="E2496" s="43" t="s">
        <v>2549</v>
      </c>
      <c r="F2496" s="36">
        <v>20</v>
      </c>
      <c r="G2496" s="44">
        <f t="shared" si="168"/>
        <v>136.752136752137</v>
      </c>
      <c r="H2496" s="44">
        <v>160</v>
      </c>
    </row>
    <row r="2497" customHeight="1" spans="2:8">
      <c r="B2497" s="42" t="s">
        <v>2527</v>
      </c>
      <c r="C2497" s="42" t="s">
        <v>2550</v>
      </c>
      <c r="D2497" s="43" t="s">
        <v>2551</v>
      </c>
      <c r="E2497" s="43" t="s">
        <v>835</v>
      </c>
      <c r="F2497" s="36">
        <v>30</v>
      </c>
      <c r="G2497" s="44">
        <f t="shared" si="168"/>
        <v>1333.33333333333</v>
      </c>
      <c r="H2497" s="44">
        <v>1560</v>
      </c>
    </row>
    <row r="2498" customHeight="1" spans="2:8">
      <c r="B2498" s="42" t="s">
        <v>2527</v>
      </c>
      <c r="C2498" s="42" t="s">
        <v>2102</v>
      </c>
      <c r="D2498" s="43" t="s">
        <v>123</v>
      </c>
      <c r="E2498" s="43" t="s">
        <v>1144</v>
      </c>
      <c r="F2498" s="36">
        <v>20</v>
      </c>
      <c r="G2498" s="44">
        <f t="shared" si="168"/>
        <v>179.48717948718</v>
      </c>
      <c r="H2498" s="44">
        <v>210</v>
      </c>
    </row>
    <row r="2499" customHeight="1" spans="2:8">
      <c r="B2499" s="42" t="s">
        <v>2527</v>
      </c>
      <c r="C2499" s="42" t="s">
        <v>2552</v>
      </c>
      <c r="D2499" s="43" t="s">
        <v>740</v>
      </c>
      <c r="E2499" s="43" t="s">
        <v>2553</v>
      </c>
      <c r="F2499" s="36">
        <v>10</v>
      </c>
      <c r="G2499" s="44">
        <f t="shared" si="168"/>
        <v>17.0940170940171</v>
      </c>
      <c r="H2499" s="44">
        <v>20</v>
      </c>
    </row>
    <row r="2500" customHeight="1" spans="2:8">
      <c r="B2500" s="42" t="s">
        <v>2527</v>
      </c>
      <c r="C2500" s="42" t="s">
        <v>818</v>
      </c>
      <c r="D2500" s="43" t="s">
        <v>819</v>
      </c>
      <c r="E2500" s="43" t="s">
        <v>370</v>
      </c>
      <c r="F2500" s="36">
        <v>10</v>
      </c>
      <c r="G2500" s="44">
        <f t="shared" si="168"/>
        <v>149.57264957265</v>
      </c>
      <c r="H2500" s="44">
        <v>175</v>
      </c>
    </row>
    <row r="2501" customHeight="1" spans="2:8">
      <c r="B2501" s="42" t="s">
        <v>2527</v>
      </c>
      <c r="C2501" s="42" t="s">
        <v>779</v>
      </c>
      <c r="D2501" s="43" t="s">
        <v>799</v>
      </c>
      <c r="E2501" s="43" t="s">
        <v>781</v>
      </c>
      <c r="F2501" s="36">
        <v>30</v>
      </c>
      <c r="G2501" s="44">
        <f t="shared" si="168"/>
        <v>705.128205128205</v>
      </c>
      <c r="H2501" s="44">
        <v>825</v>
      </c>
    </row>
    <row r="2502" customHeight="1" spans="2:8">
      <c r="B2502" s="42" t="s">
        <v>2527</v>
      </c>
      <c r="C2502" s="42" t="s">
        <v>149</v>
      </c>
      <c r="D2502" s="43" t="s">
        <v>123</v>
      </c>
      <c r="E2502" s="43" t="s">
        <v>891</v>
      </c>
      <c r="F2502" s="36">
        <v>10</v>
      </c>
      <c r="G2502" s="44">
        <f t="shared" si="168"/>
        <v>29.9145299145299</v>
      </c>
      <c r="H2502" s="44">
        <v>35</v>
      </c>
    </row>
    <row r="2503" customHeight="1" spans="2:9">
      <c r="B2503" s="42" t="s">
        <v>2527</v>
      </c>
      <c r="C2503" s="42" t="s">
        <v>102</v>
      </c>
      <c r="D2503" s="43" t="s">
        <v>530</v>
      </c>
      <c r="E2503" s="43" t="s">
        <v>1688</v>
      </c>
      <c r="F2503" s="36">
        <v>50</v>
      </c>
      <c r="G2503" s="44">
        <f t="shared" ref="G2503:G2529" si="169">H2503/1.17</f>
        <v>290.598290598291</v>
      </c>
      <c r="H2503" s="44">
        <v>340</v>
      </c>
      <c r="I2503" s="44">
        <f>SUM(H2503:H2555)</f>
        <v>26688.5</v>
      </c>
    </row>
    <row r="2504" customHeight="1" spans="2:8">
      <c r="B2504" s="42" t="s">
        <v>2527</v>
      </c>
      <c r="C2504" s="42" t="s">
        <v>2554</v>
      </c>
      <c r="D2504" s="43" t="s">
        <v>160</v>
      </c>
      <c r="E2504" s="43" t="s">
        <v>37</v>
      </c>
      <c r="F2504" s="36">
        <v>10</v>
      </c>
      <c r="G2504" s="44">
        <f t="shared" si="169"/>
        <v>68.3760683760684</v>
      </c>
      <c r="H2504" s="44">
        <v>80</v>
      </c>
    </row>
    <row r="2505" customHeight="1" spans="2:8">
      <c r="B2505" s="42" t="s">
        <v>2527</v>
      </c>
      <c r="C2505" s="42" t="s">
        <v>2555</v>
      </c>
      <c r="D2505" s="43" t="s">
        <v>2556</v>
      </c>
      <c r="E2505" s="43" t="s">
        <v>1632</v>
      </c>
      <c r="F2505" s="36">
        <v>10</v>
      </c>
      <c r="G2505" s="44">
        <f t="shared" si="169"/>
        <v>1025.64102564103</v>
      </c>
      <c r="H2505" s="44">
        <v>1200</v>
      </c>
    </row>
    <row r="2506" customHeight="1" spans="2:8">
      <c r="B2506" s="42" t="s">
        <v>2527</v>
      </c>
      <c r="C2506" s="42" t="s">
        <v>779</v>
      </c>
      <c r="D2506" s="43" t="s">
        <v>799</v>
      </c>
      <c r="E2506" s="43" t="s">
        <v>781</v>
      </c>
      <c r="F2506" s="36">
        <v>16</v>
      </c>
      <c r="G2506" s="44">
        <f t="shared" si="169"/>
        <v>376.068376068376</v>
      </c>
      <c r="H2506" s="44">
        <v>440</v>
      </c>
    </row>
    <row r="2507" customHeight="1" spans="2:8">
      <c r="B2507" s="42" t="s">
        <v>2527</v>
      </c>
      <c r="C2507" s="42" t="s">
        <v>2102</v>
      </c>
      <c r="D2507" s="43" t="s">
        <v>123</v>
      </c>
      <c r="E2507" s="43" t="s">
        <v>1144</v>
      </c>
      <c r="F2507" s="36">
        <v>30</v>
      </c>
      <c r="G2507" s="44">
        <f t="shared" si="169"/>
        <v>269.230769230769</v>
      </c>
      <c r="H2507" s="44">
        <v>315</v>
      </c>
    </row>
    <row r="2508" customHeight="1" spans="2:8">
      <c r="B2508" s="42" t="s">
        <v>2527</v>
      </c>
      <c r="C2508" s="42" t="s">
        <v>2102</v>
      </c>
      <c r="D2508" s="43" t="s">
        <v>123</v>
      </c>
      <c r="E2508" s="43" t="s">
        <v>1144</v>
      </c>
      <c r="F2508" s="36">
        <v>30</v>
      </c>
      <c r="G2508" s="44">
        <f t="shared" si="169"/>
        <v>269.230769230769</v>
      </c>
      <c r="H2508" s="44">
        <v>315</v>
      </c>
    </row>
    <row r="2509" customHeight="1" spans="2:8">
      <c r="B2509" s="42" t="s">
        <v>2527</v>
      </c>
      <c r="C2509" s="42" t="s">
        <v>2539</v>
      </c>
      <c r="D2509" s="43" t="s">
        <v>2540</v>
      </c>
      <c r="E2509" s="43" t="s">
        <v>2541</v>
      </c>
      <c r="F2509" s="36">
        <v>40</v>
      </c>
      <c r="G2509" s="44">
        <f t="shared" si="169"/>
        <v>1162.39316239316</v>
      </c>
      <c r="H2509" s="44">
        <v>1360</v>
      </c>
    </row>
    <row r="2510" customHeight="1" spans="2:8">
      <c r="B2510" s="42" t="s">
        <v>2527</v>
      </c>
      <c r="C2510" s="42" t="s">
        <v>779</v>
      </c>
      <c r="D2510" s="43" t="s">
        <v>799</v>
      </c>
      <c r="E2510" s="43" t="s">
        <v>781</v>
      </c>
      <c r="F2510" s="36">
        <v>34</v>
      </c>
      <c r="G2510" s="44">
        <f t="shared" si="169"/>
        <v>799.145299145299</v>
      </c>
      <c r="H2510" s="44">
        <v>935</v>
      </c>
    </row>
    <row r="2511" customHeight="1" spans="2:8">
      <c r="B2511" s="42" t="s">
        <v>2527</v>
      </c>
      <c r="C2511" s="42" t="s">
        <v>2557</v>
      </c>
      <c r="D2511" s="43" t="s">
        <v>1533</v>
      </c>
      <c r="E2511" s="110" t="s">
        <v>2558</v>
      </c>
      <c r="F2511" s="36">
        <v>600</v>
      </c>
      <c r="G2511" s="44">
        <f t="shared" si="169"/>
        <v>3333.33333333333</v>
      </c>
      <c r="H2511" s="44">
        <v>3900</v>
      </c>
    </row>
    <row r="2512" customHeight="1" spans="2:8">
      <c r="B2512" s="42" t="s">
        <v>2527</v>
      </c>
      <c r="C2512" s="42" t="s">
        <v>2542</v>
      </c>
      <c r="D2512" s="43" t="s">
        <v>940</v>
      </c>
      <c r="E2512" s="43" t="s">
        <v>2543</v>
      </c>
      <c r="F2512" s="36">
        <v>20</v>
      </c>
      <c r="G2512" s="44">
        <f t="shared" si="169"/>
        <v>377.777777777778</v>
      </c>
      <c r="H2512" s="44">
        <v>442</v>
      </c>
    </row>
    <row r="2513" customHeight="1" spans="2:8">
      <c r="B2513" s="42" t="s">
        <v>2527</v>
      </c>
      <c r="C2513" s="42" t="s">
        <v>535</v>
      </c>
      <c r="D2513" s="43" t="s">
        <v>2559</v>
      </c>
      <c r="E2513" s="43" t="s">
        <v>1061</v>
      </c>
      <c r="F2513" s="36">
        <v>10</v>
      </c>
      <c r="G2513" s="44">
        <f t="shared" si="169"/>
        <v>410.25641025641</v>
      </c>
      <c r="H2513" s="44">
        <v>480</v>
      </c>
    </row>
    <row r="2514" customHeight="1" spans="2:8">
      <c r="B2514" s="42" t="s">
        <v>2527</v>
      </c>
      <c r="C2514" s="42" t="s">
        <v>779</v>
      </c>
      <c r="D2514" s="43" t="s">
        <v>799</v>
      </c>
      <c r="E2514" s="43" t="s">
        <v>781</v>
      </c>
      <c r="F2514" s="36">
        <v>50</v>
      </c>
      <c r="G2514" s="44">
        <f t="shared" si="169"/>
        <v>1175.21367521368</v>
      </c>
      <c r="H2514" s="44">
        <v>1375</v>
      </c>
    </row>
    <row r="2515" customHeight="1" spans="2:8">
      <c r="B2515" s="42" t="s">
        <v>2527</v>
      </c>
      <c r="C2515" s="42" t="s">
        <v>2560</v>
      </c>
      <c r="D2515" s="43" t="s">
        <v>77</v>
      </c>
      <c r="E2515" s="43" t="s">
        <v>63</v>
      </c>
      <c r="F2515" s="36">
        <v>10</v>
      </c>
      <c r="G2515" s="44">
        <f t="shared" si="169"/>
        <v>51.2820512820513</v>
      </c>
      <c r="H2515" s="44">
        <v>60</v>
      </c>
    </row>
    <row r="2516" customHeight="1" spans="2:8">
      <c r="B2516" s="42" t="s">
        <v>2527</v>
      </c>
      <c r="C2516" s="42" t="s">
        <v>2162</v>
      </c>
      <c r="D2516" s="43" t="s">
        <v>302</v>
      </c>
      <c r="E2516" s="43" t="s">
        <v>2163</v>
      </c>
      <c r="F2516" s="36">
        <v>5</v>
      </c>
      <c r="G2516" s="44">
        <f t="shared" si="169"/>
        <v>117.521367521368</v>
      </c>
      <c r="H2516" s="44">
        <v>137.5</v>
      </c>
    </row>
    <row r="2517" customHeight="1" spans="2:8">
      <c r="B2517" s="42" t="s">
        <v>2527</v>
      </c>
      <c r="C2517" s="42" t="s">
        <v>371</v>
      </c>
      <c r="D2517" s="43" t="s">
        <v>372</v>
      </c>
      <c r="E2517" s="43" t="s">
        <v>1147</v>
      </c>
      <c r="F2517" s="36">
        <v>50</v>
      </c>
      <c r="G2517" s="44">
        <f t="shared" si="169"/>
        <v>341.880341880342</v>
      </c>
      <c r="H2517" s="44">
        <v>400</v>
      </c>
    </row>
    <row r="2518" customHeight="1" spans="2:8">
      <c r="B2518" s="42" t="s">
        <v>2527</v>
      </c>
      <c r="C2518" s="42" t="s">
        <v>1447</v>
      </c>
      <c r="D2518" s="43" t="s">
        <v>1448</v>
      </c>
      <c r="E2518" s="43" t="s">
        <v>1459</v>
      </c>
      <c r="F2518" s="36">
        <v>5</v>
      </c>
      <c r="G2518" s="44">
        <f t="shared" si="169"/>
        <v>85.4700854700855</v>
      </c>
      <c r="H2518" s="44">
        <v>100</v>
      </c>
    </row>
    <row r="2519" customHeight="1" spans="2:8">
      <c r="B2519" s="42" t="s">
        <v>2527</v>
      </c>
      <c r="C2519" s="42" t="s">
        <v>2102</v>
      </c>
      <c r="D2519" s="43" t="s">
        <v>123</v>
      </c>
      <c r="E2519" s="43" t="s">
        <v>1144</v>
      </c>
      <c r="F2519" s="36">
        <v>30</v>
      </c>
      <c r="G2519" s="44">
        <f t="shared" si="169"/>
        <v>269.230769230769</v>
      </c>
      <c r="H2519" s="44">
        <v>315</v>
      </c>
    </row>
    <row r="2520" customHeight="1" spans="2:8">
      <c r="B2520" s="42" t="s">
        <v>2527</v>
      </c>
      <c r="C2520" s="42" t="s">
        <v>2555</v>
      </c>
      <c r="D2520" s="43" t="s">
        <v>2556</v>
      </c>
      <c r="E2520" s="43" t="s">
        <v>1632</v>
      </c>
      <c r="F2520" s="36">
        <v>5</v>
      </c>
      <c r="G2520" s="44">
        <f t="shared" si="169"/>
        <v>512.820512820513</v>
      </c>
      <c r="H2520" s="44">
        <v>600</v>
      </c>
    </row>
    <row r="2521" customHeight="1" spans="2:8">
      <c r="B2521" s="42" t="s">
        <v>2527</v>
      </c>
      <c r="C2521" s="42" t="s">
        <v>2102</v>
      </c>
      <c r="D2521" s="43" t="s">
        <v>123</v>
      </c>
      <c r="E2521" s="43" t="s">
        <v>1144</v>
      </c>
      <c r="F2521" s="36">
        <v>30</v>
      </c>
      <c r="G2521" s="44">
        <f t="shared" si="169"/>
        <v>269.230769230769</v>
      </c>
      <c r="H2521" s="44">
        <v>315</v>
      </c>
    </row>
    <row r="2522" customHeight="1" spans="2:8">
      <c r="B2522" s="42" t="s">
        <v>2527</v>
      </c>
      <c r="C2522" s="42" t="s">
        <v>2555</v>
      </c>
      <c r="D2522" s="43" t="s">
        <v>2556</v>
      </c>
      <c r="E2522" s="43" t="s">
        <v>1632</v>
      </c>
      <c r="F2522" s="36">
        <v>10</v>
      </c>
      <c r="G2522" s="44">
        <f t="shared" si="169"/>
        <v>1025.64102564103</v>
      </c>
      <c r="H2522" s="44">
        <v>1200</v>
      </c>
    </row>
    <row r="2523" customHeight="1" spans="2:8">
      <c r="B2523" s="42" t="s">
        <v>2527</v>
      </c>
      <c r="C2523" s="42" t="s">
        <v>391</v>
      </c>
      <c r="D2523" s="43" t="s">
        <v>392</v>
      </c>
      <c r="E2523" s="43" t="s">
        <v>393</v>
      </c>
      <c r="F2523" s="36">
        <v>100</v>
      </c>
      <c r="G2523" s="44">
        <f t="shared" si="169"/>
        <v>384.615384615385</v>
      </c>
      <c r="H2523" s="44">
        <v>450</v>
      </c>
    </row>
    <row r="2524" customHeight="1" spans="2:8">
      <c r="B2524" s="42" t="s">
        <v>2527</v>
      </c>
      <c r="C2524" s="42" t="s">
        <v>2561</v>
      </c>
      <c r="D2524" s="43" t="s">
        <v>123</v>
      </c>
      <c r="E2524" s="43" t="s">
        <v>1635</v>
      </c>
      <c r="F2524" s="36">
        <v>50</v>
      </c>
      <c r="G2524" s="44">
        <f t="shared" si="169"/>
        <v>299.145299145299</v>
      </c>
      <c r="H2524" s="44">
        <v>350</v>
      </c>
    </row>
    <row r="2525" customHeight="1" spans="2:8">
      <c r="B2525" s="42" t="s">
        <v>2527</v>
      </c>
      <c r="C2525" s="42" t="s">
        <v>2562</v>
      </c>
      <c r="D2525" s="43" t="s">
        <v>1134</v>
      </c>
      <c r="E2525" s="43" t="s">
        <v>1565</v>
      </c>
      <c r="F2525" s="36">
        <v>60</v>
      </c>
      <c r="G2525" s="44">
        <f t="shared" si="169"/>
        <v>384.615384615385</v>
      </c>
      <c r="H2525" s="44">
        <v>450</v>
      </c>
    </row>
    <row r="2526" customHeight="1" spans="2:8">
      <c r="B2526" s="42" t="s">
        <v>2527</v>
      </c>
      <c r="C2526" s="42" t="s">
        <v>535</v>
      </c>
      <c r="D2526" s="43" t="s">
        <v>2559</v>
      </c>
      <c r="E2526" s="43" t="s">
        <v>1061</v>
      </c>
      <c r="F2526" s="36">
        <v>10</v>
      </c>
      <c r="G2526" s="44">
        <f t="shared" si="169"/>
        <v>410.25641025641</v>
      </c>
      <c r="H2526" s="44">
        <v>480</v>
      </c>
    </row>
    <row r="2527" customHeight="1" spans="2:8">
      <c r="B2527" s="42" t="s">
        <v>2527</v>
      </c>
      <c r="C2527" s="42" t="s">
        <v>2555</v>
      </c>
      <c r="D2527" s="43" t="s">
        <v>2556</v>
      </c>
      <c r="E2527" s="43" t="s">
        <v>1632</v>
      </c>
      <c r="F2527" s="36">
        <v>10</v>
      </c>
      <c r="G2527" s="44">
        <f t="shared" si="169"/>
        <v>1025.64102564103</v>
      </c>
      <c r="H2527" s="44">
        <v>1200</v>
      </c>
    </row>
    <row r="2528" customHeight="1" spans="2:8">
      <c r="B2528" s="42" t="s">
        <v>2527</v>
      </c>
      <c r="C2528" s="42" t="s">
        <v>1447</v>
      </c>
      <c r="D2528" s="43" t="s">
        <v>1448</v>
      </c>
      <c r="E2528" s="43" t="s">
        <v>1459</v>
      </c>
      <c r="F2528" s="36">
        <v>5</v>
      </c>
      <c r="G2528" s="44">
        <f t="shared" si="169"/>
        <v>85.4700854700855</v>
      </c>
      <c r="H2528" s="44">
        <v>100</v>
      </c>
    </row>
    <row r="2529" customHeight="1" spans="2:8">
      <c r="B2529" s="42" t="s">
        <v>2527</v>
      </c>
      <c r="C2529" s="42" t="s">
        <v>102</v>
      </c>
      <c r="D2529" s="43" t="s">
        <v>530</v>
      </c>
      <c r="E2529" s="43" t="s">
        <v>1688</v>
      </c>
      <c r="F2529" s="36">
        <v>50</v>
      </c>
      <c r="G2529" s="44">
        <f t="shared" si="169"/>
        <v>290.598290598291</v>
      </c>
      <c r="H2529" s="44">
        <v>340</v>
      </c>
    </row>
    <row r="2530" customHeight="1" spans="2:8">
      <c r="B2530" s="42" t="s">
        <v>2527</v>
      </c>
      <c r="C2530" s="42" t="s">
        <v>368</v>
      </c>
      <c r="D2530" s="43" t="s">
        <v>1874</v>
      </c>
      <c r="E2530" s="43" t="s">
        <v>370</v>
      </c>
      <c r="F2530" s="36">
        <v>10</v>
      </c>
      <c r="G2530" s="44">
        <f t="shared" ref="G2530:G2535" si="170">H2530/1.17</f>
        <v>89.7435897435898</v>
      </c>
      <c r="H2530" s="44">
        <v>105</v>
      </c>
    </row>
    <row r="2531" customHeight="1" spans="2:8">
      <c r="B2531" s="42" t="s">
        <v>2527</v>
      </c>
      <c r="C2531" s="42" t="s">
        <v>2563</v>
      </c>
      <c r="D2531" s="43" t="s">
        <v>2119</v>
      </c>
      <c r="E2531" s="43" t="s">
        <v>911</v>
      </c>
      <c r="F2531" s="36">
        <v>9</v>
      </c>
      <c r="G2531" s="44">
        <f t="shared" si="170"/>
        <v>153.846153846154</v>
      </c>
      <c r="H2531" s="44">
        <v>180</v>
      </c>
    </row>
    <row r="2532" customHeight="1" spans="2:8">
      <c r="B2532" s="42" t="s">
        <v>2527</v>
      </c>
      <c r="C2532" s="42" t="s">
        <v>149</v>
      </c>
      <c r="D2532" s="43" t="s">
        <v>123</v>
      </c>
      <c r="E2532" s="43" t="s">
        <v>2564</v>
      </c>
      <c r="F2532" s="36">
        <v>200</v>
      </c>
      <c r="G2532" s="44">
        <f t="shared" si="170"/>
        <v>512.820512820513</v>
      </c>
      <c r="H2532" s="44">
        <v>600</v>
      </c>
    </row>
    <row r="2533" customHeight="1" spans="2:8">
      <c r="B2533" s="42" t="s">
        <v>2527</v>
      </c>
      <c r="C2533" s="42" t="s">
        <v>2565</v>
      </c>
      <c r="D2533" s="43" t="s">
        <v>716</v>
      </c>
      <c r="E2533" s="43" t="s">
        <v>2566</v>
      </c>
      <c r="F2533" s="36">
        <v>20</v>
      </c>
      <c r="G2533" s="44">
        <f t="shared" si="170"/>
        <v>25.6410256410256</v>
      </c>
      <c r="H2533" s="44">
        <v>30</v>
      </c>
    </row>
    <row r="2534" customHeight="1" spans="2:8">
      <c r="B2534" s="42" t="s">
        <v>2527</v>
      </c>
      <c r="C2534" s="42" t="s">
        <v>2567</v>
      </c>
      <c r="D2534" s="43" t="s">
        <v>1932</v>
      </c>
      <c r="E2534" s="43" t="s">
        <v>2568</v>
      </c>
      <c r="F2534" s="36">
        <v>10</v>
      </c>
      <c r="G2534" s="44">
        <f t="shared" si="170"/>
        <v>21.3675213675214</v>
      </c>
      <c r="H2534" s="44">
        <v>25</v>
      </c>
    </row>
    <row r="2535" customHeight="1" spans="2:8">
      <c r="B2535" s="42" t="s">
        <v>2527</v>
      </c>
      <c r="C2535" s="42" t="s">
        <v>861</v>
      </c>
      <c r="D2535" s="43" t="s">
        <v>876</v>
      </c>
      <c r="E2535" s="43" t="s">
        <v>37</v>
      </c>
      <c r="F2535" s="36">
        <v>10</v>
      </c>
      <c r="G2535" s="44">
        <f t="shared" si="170"/>
        <v>42.7350427350427</v>
      </c>
      <c r="H2535" s="44">
        <v>50</v>
      </c>
    </row>
    <row r="2536" customHeight="1" spans="2:8">
      <c r="B2536" s="42" t="s">
        <v>2527</v>
      </c>
      <c r="C2536" s="42" t="s">
        <v>2555</v>
      </c>
      <c r="D2536" s="43" t="s">
        <v>2556</v>
      </c>
      <c r="E2536" s="43" t="s">
        <v>1632</v>
      </c>
      <c r="F2536" s="36">
        <v>20</v>
      </c>
      <c r="G2536" s="44">
        <f t="shared" ref="G2536:G2599" si="171">H2536/1.17</f>
        <v>2051.28205128205</v>
      </c>
      <c r="H2536" s="44">
        <v>2400</v>
      </c>
    </row>
    <row r="2537" customHeight="1" spans="2:8">
      <c r="B2537" s="42" t="s">
        <v>2527</v>
      </c>
      <c r="C2537" s="42" t="s">
        <v>2542</v>
      </c>
      <c r="D2537" s="43" t="s">
        <v>940</v>
      </c>
      <c r="E2537" s="43" t="s">
        <v>2543</v>
      </c>
      <c r="F2537" s="36">
        <v>20</v>
      </c>
      <c r="G2537" s="44">
        <f t="shared" si="171"/>
        <v>377.777777777778</v>
      </c>
      <c r="H2537" s="44">
        <v>442</v>
      </c>
    </row>
    <row r="2538" customHeight="1" spans="2:8">
      <c r="B2538" s="42" t="s">
        <v>2527</v>
      </c>
      <c r="C2538" s="42" t="s">
        <v>1627</v>
      </c>
      <c r="D2538" s="43" t="s">
        <v>2531</v>
      </c>
      <c r="E2538" s="43" t="s">
        <v>2532</v>
      </c>
      <c r="F2538" s="36">
        <v>10</v>
      </c>
      <c r="G2538" s="44">
        <f t="shared" si="171"/>
        <v>81.1965811965812</v>
      </c>
      <c r="H2538" s="44">
        <v>95</v>
      </c>
    </row>
    <row r="2539" customHeight="1" spans="2:8">
      <c r="B2539" s="42" t="s">
        <v>2527</v>
      </c>
      <c r="C2539" s="42" t="s">
        <v>2547</v>
      </c>
      <c r="D2539" s="43" t="s">
        <v>2548</v>
      </c>
      <c r="E2539" s="43" t="s">
        <v>2549</v>
      </c>
      <c r="F2539" s="36">
        <v>30</v>
      </c>
      <c r="G2539" s="44">
        <f t="shared" si="171"/>
        <v>205.128205128205</v>
      </c>
      <c r="H2539" s="44">
        <v>240</v>
      </c>
    </row>
    <row r="2540" customHeight="1" spans="2:8">
      <c r="B2540" s="42" t="s">
        <v>2527</v>
      </c>
      <c r="C2540" s="42" t="s">
        <v>2550</v>
      </c>
      <c r="D2540" s="43" t="s">
        <v>2551</v>
      </c>
      <c r="E2540" s="43" t="s">
        <v>835</v>
      </c>
      <c r="F2540" s="36">
        <v>10</v>
      </c>
      <c r="G2540" s="44">
        <f t="shared" si="171"/>
        <v>444.444444444444</v>
      </c>
      <c r="H2540" s="44">
        <v>520</v>
      </c>
    </row>
    <row r="2541" customHeight="1" spans="2:8">
      <c r="B2541" s="42" t="s">
        <v>2527</v>
      </c>
      <c r="C2541" s="42" t="s">
        <v>2102</v>
      </c>
      <c r="D2541" s="43" t="s">
        <v>123</v>
      </c>
      <c r="E2541" s="43" t="s">
        <v>1144</v>
      </c>
      <c r="F2541" s="36">
        <v>20</v>
      </c>
      <c r="G2541" s="44">
        <f t="shared" si="171"/>
        <v>179.48717948718</v>
      </c>
      <c r="H2541" s="44">
        <v>210</v>
      </c>
    </row>
    <row r="2542" customHeight="1" spans="2:8">
      <c r="B2542" s="42" t="s">
        <v>2527</v>
      </c>
      <c r="C2542" s="42" t="s">
        <v>2555</v>
      </c>
      <c r="D2542" s="43" t="s">
        <v>2556</v>
      </c>
      <c r="E2542" s="43" t="s">
        <v>1632</v>
      </c>
      <c r="F2542" s="36">
        <v>2</v>
      </c>
      <c r="G2542" s="44">
        <f t="shared" si="171"/>
        <v>205.128205128205</v>
      </c>
      <c r="H2542" s="44">
        <v>240</v>
      </c>
    </row>
    <row r="2543" customHeight="1" spans="2:8">
      <c r="B2543" s="42" t="s">
        <v>2527</v>
      </c>
      <c r="C2543" s="42" t="s">
        <v>2555</v>
      </c>
      <c r="D2543" s="43" t="s">
        <v>2556</v>
      </c>
      <c r="E2543" s="43" t="s">
        <v>1632</v>
      </c>
      <c r="F2543" s="36">
        <v>8</v>
      </c>
      <c r="G2543" s="44">
        <f t="shared" si="171"/>
        <v>820.512820512821</v>
      </c>
      <c r="H2543" s="44">
        <v>960</v>
      </c>
    </row>
    <row r="2544" customHeight="1" spans="2:8">
      <c r="B2544" s="42" t="s">
        <v>2527</v>
      </c>
      <c r="C2544" s="42" t="s">
        <v>2552</v>
      </c>
      <c r="D2544" s="43" t="s">
        <v>2569</v>
      </c>
      <c r="E2544" s="110" t="s">
        <v>2570</v>
      </c>
      <c r="F2544" s="36">
        <v>10</v>
      </c>
      <c r="G2544" s="44">
        <f t="shared" si="171"/>
        <v>29.9145299145299</v>
      </c>
      <c r="H2544" s="44">
        <v>35</v>
      </c>
    </row>
    <row r="2545" customHeight="1" spans="2:8">
      <c r="B2545" s="42" t="s">
        <v>2527</v>
      </c>
      <c r="C2545" s="42" t="s">
        <v>2567</v>
      </c>
      <c r="D2545" s="43" t="s">
        <v>1932</v>
      </c>
      <c r="E2545" s="43" t="s">
        <v>2568</v>
      </c>
      <c r="F2545" s="36">
        <v>10</v>
      </c>
      <c r="G2545" s="44">
        <f t="shared" si="171"/>
        <v>21.3675213675214</v>
      </c>
      <c r="H2545" s="44">
        <v>25</v>
      </c>
    </row>
    <row r="2546" customHeight="1" spans="2:8">
      <c r="B2546" s="42" t="s">
        <v>2527</v>
      </c>
      <c r="C2546" s="42" t="s">
        <v>861</v>
      </c>
      <c r="D2546" s="43" t="s">
        <v>876</v>
      </c>
      <c r="E2546" s="43" t="s">
        <v>37</v>
      </c>
      <c r="F2546" s="36">
        <v>20</v>
      </c>
      <c r="G2546" s="44">
        <f t="shared" si="171"/>
        <v>99.1452991452991</v>
      </c>
      <c r="H2546" s="44">
        <v>116</v>
      </c>
    </row>
    <row r="2547" customHeight="1" spans="2:8">
      <c r="B2547" s="42" t="s">
        <v>2527</v>
      </c>
      <c r="C2547" s="42" t="s">
        <v>2571</v>
      </c>
      <c r="D2547" s="43" t="s">
        <v>759</v>
      </c>
      <c r="E2547" s="43" t="s">
        <v>63</v>
      </c>
      <c r="F2547" s="36">
        <v>10</v>
      </c>
      <c r="G2547" s="44">
        <f t="shared" si="171"/>
        <v>102.564102564103</v>
      </c>
      <c r="H2547" s="44">
        <v>120</v>
      </c>
    </row>
    <row r="2548" customHeight="1" spans="2:8">
      <c r="B2548" s="42" t="s">
        <v>2527</v>
      </c>
      <c r="C2548" s="42" t="s">
        <v>1447</v>
      </c>
      <c r="D2548" s="43" t="s">
        <v>1448</v>
      </c>
      <c r="E2548" s="43" t="s">
        <v>1459</v>
      </c>
      <c r="F2548" s="36">
        <v>15</v>
      </c>
      <c r="G2548" s="44">
        <f t="shared" si="171"/>
        <v>256.410256410256</v>
      </c>
      <c r="H2548" s="44">
        <v>300</v>
      </c>
    </row>
    <row r="2549" customHeight="1" spans="2:8">
      <c r="B2549" s="42" t="s">
        <v>2527</v>
      </c>
      <c r="C2549" s="42" t="s">
        <v>535</v>
      </c>
      <c r="D2549" s="43" t="s">
        <v>2559</v>
      </c>
      <c r="E2549" s="43" t="s">
        <v>1061</v>
      </c>
      <c r="F2549" s="36">
        <v>10</v>
      </c>
      <c r="G2549" s="44">
        <f t="shared" si="171"/>
        <v>410.25641025641</v>
      </c>
      <c r="H2549" s="44">
        <v>480</v>
      </c>
    </row>
    <row r="2550" customHeight="1" spans="2:8">
      <c r="B2550" s="42" t="s">
        <v>2527</v>
      </c>
      <c r="C2550" s="42" t="s">
        <v>779</v>
      </c>
      <c r="D2550" s="43" t="s">
        <v>799</v>
      </c>
      <c r="E2550" s="43" t="s">
        <v>781</v>
      </c>
      <c r="F2550" s="36">
        <v>30</v>
      </c>
      <c r="G2550" s="44">
        <f t="shared" si="171"/>
        <v>705.128205128205</v>
      </c>
      <c r="H2550" s="44">
        <v>825</v>
      </c>
    </row>
    <row r="2551" customHeight="1" spans="2:8">
      <c r="B2551" s="42" t="s">
        <v>2527</v>
      </c>
      <c r="C2551" s="42" t="s">
        <v>1882</v>
      </c>
      <c r="D2551" s="43" t="s">
        <v>2572</v>
      </c>
      <c r="E2551" s="43" t="s">
        <v>1505</v>
      </c>
      <c r="F2551" s="36">
        <v>20</v>
      </c>
      <c r="G2551" s="44">
        <f t="shared" si="171"/>
        <v>196.581196581197</v>
      </c>
      <c r="H2551" s="44">
        <v>230</v>
      </c>
    </row>
    <row r="2552" customHeight="1" spans="2:8">
      <c r="B2552" s="42" t="s">
        <v>2527</v>
      </c>
      <c r="C2552" s="42" t="s">
        <v>2573</v>
      </c>
      <c r="D2552" s="43" t="s">
        <v>990</v>
      </c>
      <c r="E2552" s="43" t="s">
        <v>2574</v>
      </c>
      <c r="F2552" s="36">
        <v>10</v>
      </c>
      <c r="G2552" s="44">
        <f t="shared" si="171"/>
        <v>23.9316239316239</v>
      </c>
      <c r="H2552" s="44">
        <v>28</v>
      </c>
    </row>
    <row r="2553" customHeight="1" spans="2:8">
      <c r="B2553" s="42" t="s">
        <v>2527</v>
      </c>
      <c r="C2553" s="42" t="s">
        <v>2567</v>
      </c>
      <c r="D2553" s="43" t="s">
        <v>1932</v>
      </c>
      <c r="E2553" s="43" t="s">
        <v>2568</v>
      </c>
      <c r="F2553" s="36">
        <v>10</v>
      </c>
      <c r="G2553" s="44">
        <f t="shared" si="171"/>
        <v>21.3675213675214</v>
      </c>
      <c r="H2553" s="44">
        <v>25</v>
      </c>
    </row>
    <row r="2554" customHeight="1" spans="2:8">
      <c r="B2554" s="42" t="s">
        <v>2527</v>
      </c>
      <c r="C2554" s="42" t="s">
        <v>1142</v>
      </c>
      <c r="D2554" s="43" t="s">
        <v>1143</v>
      </c>
      <c r="E2554" s="43" t="s">
        <v>2575</v>
      </c>
      <c r="F2554" s="36">
        <v>10</v>
      </c>
      <c r="G2554" s="44">
        <f t="shared" si="171"/>
        <v>55.5555555555556</v>
      </c>
      <c r="H2554" s="44">
        <v>65</v>
      </c>
    </row>
    <row r="2555" customHeight="1" spans="2:8">
      <c r="B2555" s="42" t="s">
        <v>2527</v>
      </c>
      <c r="C2555" s="42" t="s">
        <v>2542</v>
      </c>
      <c r="D2555" s="43" t="s">
        <v>940</v>
      </c>
      <c r="E2555" s="43" t="s">
        <v>2543</v>
      </c>
      <c r="F2555" s="36">
        <v>30</v>
      </c>
      <c r="G2555" s="44">
        <f t="shared" si="171"/>
        <v>566.666666666667</v>
      </c>
      <c r="H2555" s="44">
        <v>663</v>
      </c>
    </row>
    <row r="2556" customHeight="1" spans="2:9">
      <c r="B2556" s="42" t="s">
        <v>2576</v>
      </c>
      <c r="C2556" s="42" t="s">
        <v>2577</v>
      </c>
      <c r="D2556" s="43" t="s">
        <v>493</v>
      </c>
      <c r="E2556" s="43" t="s">
        <v>1903</v>
      </c>
      <c r="F2556" s="36">
        <v>1</v>
      </c>
      <c r="G2556" s="44">
        <f t="shared" si="171"/>
        <v>76.9230769230769</v>
      </c>
      <c r="H2556" s="44">
        <v>90</v>
      </c>
      <c r="I2556" s="44">
        <f>SUM(H2556:H2562)</f>
        <v>709</v>
      </c>
    </row>
    <row r="2557" customHeight="1" spans="2:8">
      <c r="B2557" s="42" t="s">
        <v>2576</v>
      </c>
      <c r="C2557" s="42" t="s">
        <v>2578</v>
      </c>
      <c r="D2557" s="43" t="s">
        <v>490</v>
      </c>
      <c r="E2557" s="43" t="s">
        <v>1903</v>
      </c>
      <c r="F2557" s="36">
        <v>1</v>
      </c>
      <c r="G2557" s="44">
        <f t="shared" si="171"/>
        <v>51.2820512820513</v>
      </c>
      <c r="H2557" s="44">
        <v>60</v>
      </c>
    </row>
    <row r="2558" customHeight="1" spans="2:8">
      <c r="B2558" s="42" t="s">
        <v>2576</v>
      </c>
      <c r="C2558" s="42" t="s">
        <v>2579</v>
      </c>
      <c r="D2558" s="43" t="s">
        <v>493</v>
      </c>
      <c r="E2558" s="43" t="s">
        <v>1903</v>
      </c>
      <c r="F2558" s="36">
        <v>1</v>
      </c>
      <c r="G2558" s="44">
        <f t="shared" si="171"/>
        <v>23.9316239316239</v>
      </c>
      <c r="H2558" s="44">
        <v>28</v>
      </c>
    </row>
    <row r="2559" customHeight="1" spans="2:8">
      <c r="B2559" s="42" t="s">
        <v>2576</v>
      </c>
      <c r="C2559" s="42" t="s">
        <v>2580</v>
      </c>
      <c r="D2559" s="43" t="s">
        <v>493</v>
      </c>
      <c r="E2559" s="43" t="s">
        <v>1903</v>
      </c>
      <c r="F2559" s="36">
        <v>2</v>
      </c>
      <c r="G2559" s="44">
        <f t="shared" si="171"/>
        <v>102.564102564103</v>
      </c>
      <c r="H2559" s="44">
        <v>120</v>
      </c>
    </row>
    <row r="2560" customHeight="1" spans="2:8">
      <c r="B2560" s="42" t="s">
        <v>2576</v>
      </c>
      <c r="C2560" s="42" t="s">
        <v>488</v>
      </c>
      <c r="D2560" s="43" t="s">
        <v>2581</v>
      </c>
      <c r="E2560" s="43" t="s">
        <v>1903</v>
      </c>
      <c r="F2560" s="36">
        <v>2</v>
      </c>
      <c r="G2560" s="44">
        <f t="shared" si="171"/>
        <v>53.8461538461538</v>
      </c>
      <c r="H2560" s="44">
        <v>63</v>
      </c>
    </row>
    <row r="2561" customHeight="1" spans="2:8">
      <c r="B2561" s="42" t="s">
        <v>2576</v>
      </c>
      <c r="C2561" s="42" t="s">
        <v>2582</v>
      </c>
      <c r="D2561" s="43" t="s">
        <v>486</v>
      </c>
      <c r="E2561" s="43" t="s">
        <v>1903</v>
      </c>
      <c r="F2561" s="36">
        <v>3</v>
      </c>
      <c r="G2561" s="44">
        <f t="shared" si="171"/>
        <v>166.666666666667</v>
      </c>
      <c r="H2561" s="44">
        <v>195</v>
      </c>
    </row>
    <row r="2562" customHeight="1" spans="2:8">
      <c r="B2562" s="42" t="s">
        <v>2576</v>
      </c>
      <c r="C2562" s="42" t="s">
        <v>2583</v>
      </c>
      <c r="D2562" s="43" t="s">
        <v>493</v>
      </c>
      <c r="E2562" s="43" t="s">
        <v>1903</v>
      </c>
      <c r="F2562" s="36">
        <v>3</v>
      </c>
      <c r="G2562" s="44">
        <f t="shared" si="171"/>
        <v>130.769230769231</v>
      </c>
      <c r="H2562" s="44">
        <v>153</v>
      </c>
    </row>
    <row r="2563" customHeight="1" spans="2:9">
      <c r="B2563" s="42" t="s">
        <v>349</v>
      </c>
      <c r="C2563" s="42" t="s">
        <v>441</v>
      </c>
      <c r="D2563" s="43" t="s">
        <v>1888</v>
      </c>
      <c r="E2563" s="43" t="s">
        <v>1889</v>
      </c>
      <c r="F2563" s="36">
        <v>10</v>
      </c>
      <c r="G2563" s="44">
        <f t="shared" si="171"/>
        <v>33.3333333333333</v>
      </c>
      <c r="H2563" s="44">
        <v>39</v>
      </c>
      <c r="I2563" s="44">
        <f>SUM(H2563:H2608)</f>
        <v>9667.4</v>
      </c>
    </row>
    <row r="2564" customHeight="1" spans="2:8">
      <c r="B2564" s="42" t="s">
        <v>349</v>
      </c>
      <c r="C2564" s="42" t="s">
        <v>997</v>
      </c>
      <c r="D2564" s="43" t="s">
        <v>2584</v>
      </c>
      <c r="E2564" s="43" t="s">
        <v>2585</v>
      </c>
      <c r="F2564" s="36">
        <v>10</v>
      </c>
      <c r="G2564" s="44">
        <f t="shared" si="171"/>
        <v>21.3675213675214</v>
      </c>
      <c r="H2564" s="44">
        <v>25</v>
      </c>
    </row>
    <row r="2565" customHeight="1" spans="2:8">
      <c r="B2565" s="42" t="s">
        <v>349</v>
      </c>
      <c r="C2565" s="42" t="s">
        <v>2090</v>
      </c>
      <c r="D2565" s="43" t="s">
        <v>2091</v>
      </c>
      <c r="E2565" s="43" t="s">
        <v>1144</v>
      </c>
      <c r="F2565" s="36">
        <v>20</v>
      </c>
      <c r="G2565" s="44">
        <f t="shared" si="171"/>
        <v>119.65811965812</v>
      </c>
      <c r="H2565" s="44">
        <v>140</v>
      </c>
    </row>
    <row r="2566" customHeight="1" spans="2:8">
      <c r="B2566" s="42" t="s">
        <v>349</v>
      </c>
      <c r="C2566" s="42" t="s">
        <v>2169</v>
      </c>
      <c r="D2566" s="43" t="s">
        <v>2170</v>
      </c>
      <c r="E2566" s="43" t="s">
        <v>772</v>
      </c>
      <c r="F2566" s="36">
        <v>10</v>
      </c>
      <c r="G2566" s="44">
        <f t="shared" si="171"/>
        <v>15.3846153846154</v>
      </c>
      <c r="H2566" s="44">
        <v>18</v>
      </c>
    </row>
    <row r="2567" customHeight="1" spans="2:8">
      <c r="B2567" s="42" t="s">
        <v>349</v>
      </c>
      <c r="C2567" s="42" t="s">
        <v>1890</v>
      </c>
      <c r="D2567" s="43" t="s">
        <v>766</v>
      </c>
      <c r="E2567" s="43" t="s">
        <v>2586</v>
      </c>
      <c r="F2567" s="36">
        <v>20</v>
      </c>
      <c r="G2567" s="44">
        <f t="shared" si="171"/>
        <v>35.8974358974359</v>
      </c>
      <c r="H2567" s="44">
        <v>42</v>
      </c>
    </row>
    <row r="2568" customHeight="1" spans="2:8">
      <c r="B2568" s="42" t="s">
        <v>349</v>
      </c>
      <c r="C2568" s="42" t="s">
        <v>2587</v>
      </c>
      <c r="D2568" s="43" t="s">
        <v>2588</v>
      </c>
      <c r="E2568" s="43" t="s">
        <v>772</v>
      </c>
      <c r="F2568" s="36">
        <v>5</v>
      </c>
      <c r="G2568" s="44">
        <f t="shared" si="171"/>
        <v>23.5042735042735</v>
      </c>
      <c r="H2568" s="44">
        <v>27.5</v>
      </c>
    </row>
    <row r="2569" customHeight="1" spans="2:8">
      <c r="B2569" s="42" t="s">
        <v>349</v>
      </c>
      <c r="C2569" s="42" t="s">
        <v>1872</v>
      </c>
      <c r="D2569" s="43" t="s">
        <v>1873</v>
      </c>
      <c r="E2569" s="43" t="s">
        <v>772</v>
      </c>
      <c r="F2569" s="36">
        <v>3</v>
      </c>
      <c r="G2569" s="44">
        <f t="shared" si="171"/>
        <v>12.8205128205128</v>
      </c>
      <c r="H2569" s="44">
        <v>15</v>
      </c>
    </row>
    <row r="2570" customHeight="1" spans="2:8">
      <c r="B2570" s="42" t="s">
        <v>349</v>
      </c>
      <c r="C2570" s="42" t="s">
        <v>478</v>
      </c>
      <c r="D2570" s="43" t="s">
        <v>372</v>
      </c>
      <c r="E2570" s="43" t="s">
        <v>1928</v>
      </c>
      <c r="F2570" s="36">
        <v>20</v>
      </c>
      <c r="G2570" s="44">
        <f t="shared" si="171"/>
        <v>94.017094017094</v>
      </c>
      <c r="H2570" s="44">
        <v>110</v>
      </c>
    </row>
    <row r="2571" customHeight="1" spans="2:8">
      <c r="B2571" s="42" t="s">
        <v>349</v>
      </c>
      <c r="C2571" s="42" t="s">
        <v>350</v>
      </c>
      <c r="D2571" s="43" t="s">
        <v>1390</v>
      </c>
      <c r="E2571" s="43" t="s">
        <v>2118</v>
      </c>
      <c r="F2571" s="36">
        <v>20</v>
      </c>
      <c r="G2571" s="44">
        <f t="shared" si="171"/>
        <v>136.752136752137</v>
      </c>
      <c r="H2571" s="44">
        <v>160</v>
      </c>
    </row>
    <row r="2572" customHeight="1" spans="2:8">
      <c r="B2572" s="42" t="s">
        <v>349</v>
      </c>
      <c r="C2572" s="42" t="s">
        <v>2589</v>
      </c>
      <c r="D2572" s="43" t="s">
        <v>2590</v>
      </c>
      <c r="E2572" s="43" t="s">
        <v>1690</v>
      </c>
      <c r="F2572" s="36">
        <v>13</v>
      </c>
      <c r="G2572" s="44">
        <f t="shared" si="171"/>
        <v>66.6666666666667</v>
      </c>
      <c r="H2572" s="44">
        <v>78</v>
      </c>
    </row>
    <row r="2573" customHeight="1" spans="2:8">
      <c r="B2573" s="42" t="s">
        <v>349</v>
      </c>
      <c r="C2573" s="42" t="s">
        <v>2589</v>
      </c>
      <c r="D2573" s="43" t="s">
        <v>2590</v>
      </c>
      <c r="E2573" s="43" t="s">
        <v>1690</v>
      </c>
      <c r="F2573" s="36">
        <v>7</v>
      </c>
      <c r="G2573" s="44">
        <f t="shared" si="171"/>
        <v>35.8974358974359</v>
      </c>
      <c r="H2573" s="44">
        <v>42</v>
      </c>
    </row>
    <row r="2574" customHeight="1" spans="2:8">
      <c r="B2574" s="42" t="s">
        <v>349</v>
      </c>
      <c r="C2574" s="42" t="s">
        <v>2132</v>
      </c>
      <c r="D2574" s="43" t="s">
        <v>2591</v>
      </c>
      <c r="E2574" s="43" t="s">
        <v>828</v>
      </c>
      <c r="F2574" s="36">
        <v>10</v>
      </c>
      <c r="G2574" s="44">
        <f t="shared" si="171"/>
        <v>123.931623931624</v>
      </c>
      <c r="H2574" s="44">
        <v>145</v>
      </c>
    </row>
    <row r="2575" customHeight="1" spans="2:8">
      <c r="B2575" s="42" t="s">
        <v>349</v>
      </c>
      <c r="C2575" s="42" t="s">
        <v>2331</v>
      </c>
      <c r="D2575" s="43" t="s">
        <v>2289</v>
      </c>
      <c r="E2575" s="43" t="s">
        <v>2592</v>
      </c>
      <c r="F2575" s="36">
        <v>20</v>
      </c>
      <c r="G2575" s="44">
        <f t="shared" si="171"/>
        <v>56.4102564102564</v>
      </c>
      <c r="H2575" s="44">
        <v>66</v>
      </c>
    </row>
    <row r="2576" customHeight="1" spans="2:8">
      <c r="B2576" s="42" t="s">
        <v>349</v>
      </c>
      <c r="C2576" s="42" t="s">
        <v>1074</v>
      </c>
      <c r="D2576" s="43" t="s">
        <v>1873</v>
      </c>
      <c r="E2576" s="43" t="s">
        <v>772</v>
      </c>
      <c r="F2576" s="36">
        <v>3</v>
      </c>
      <c r="G2576" s="44">
        <f t="shared" si="171"/>
        <v>12.3076923076923</v>
      </c>
      <c r="H2576" s="44">
        <v>14.4</v>
      </c>
    </row>
    <row r="2577" customHeight="1" spans="2:8">
      <c r="B2577" s="42" t="s">
        <v>349</v>
      </c>
      <c r="C2577" s="42" t="s">
        <v>1083</v>
      </c>
      <c r="D2577" s="43" t="s">
        <v>1897</v>
      </c>
      <c r="E2577" s="43" t="s">
        <v>772</v>
      </c>
      <c r="F2577" s="36">
        <v>2</v>
      </c>
      <c r="G2577" s="44">
        <f t="shared" si="171"/>
        <v>23.9316239316239</v>
      </c>
      <c r="H2577" s="44">
        <v>28</v>
      </c>
    </row>
    <row r="2578" customHeight="1" spans="2:8">
      <c r="B2578" s="42" t="s">
        <v>349</v>
      </c>
      <c r="C2578" s="42" t="s">
        <v>1971</v>
      </c>
      <c r="D2578" s="43" t="s">
        <v>1084</v>
      </c>
      <c r="E2578" s="43" t="s">
        <v>1972</v>
      </c>
      <c r="F2578" s="36">
        <v>10</v>
      </c>
      <c r="G2578" s="44">
        <f t="shared" si="171"/>
        <v>55.5555555555556</v>
      </c>
      <c r="H2578" s="44">
        <v>65</v>
      </c>
    </row>
    <row r="2579" customHeight="1" spans="2:8">
      <c r="B2579" s="42" t="s">
        <v>349</v>
      </c>
      <c r="C2579" s="42" t="s">
        <v>1878</v>
      </c>
      <c r="D2579" s="43" t="s">
        <v>48</v>
      </c>
      <c r="E2579" s="43" t="s">
        <v>1879</v>
      </c>
      <c r="F2579" s="36">
        <v>100</v>
      </c>
      <c r="G2579" s="44">
        <f t="shared" si="171"/>
        <v>341.880341880342</v>
      </c>
      <c r="H2579" s="44">
        <v>400</v>
      </c>
    </row>
    <row r="2580" customHeight="1" spans="2:8">
      <c r="B2580" s="42" t="s">
        <v>349</v>
      </c>
      <c r="C2580" s="42" t="s">
        <v>2593</v>
      </c>
      <c r="D2580" s="43" t="s">
        <v>764</v>
      </c>
      <c r="E2580" s="43" t="s">
        <v>2594</v>
      </c>
      <c r="F2580" s="36">
        <v>10</v>
      </c>
      <c r="G2580" s="44">
        <f t="shared" si="171"/>
        <v>166.666666666667</v>
      </c>
      <c r="H2580" s="44">
        <v>195</v>
      </c>
    </row>
    <row r="2581" customHeight="1" spans="2:8">
      <c r="B2581" s="42" t="s">
        <v>349</v>
      </c>
      <c r="C2581" s="42" t="s">
        <v>478</v>
      </c>
      <c r="D2581" s="43" t="s">
        <v>372</v>
      </c>
      <c r="E2581" s="43" t="s">
        <v>1928</v>
      </c>
      <c r="F2581" s="36">
        <v>40</v>
      </c>
      <c r="G2581" s="44">
        <f t="shared" si="171"/>
        <v>188.034188034188</v>
      </c>
      <c r="H2581" s="44">
        <v>220</v>
      </c>
    </row>
    <row r="2582" customHeight="1" spans="2:8">
      <c r="B2582" s="42" t="s">
        <v>349</v>
      </c>
      <c r="C2582" s="42" t="s">
        <v>483</v>
      </c>
      <c r="D2582" s="43" t="s">
        <v>340</v>
      </c>
      <c r="E2582" s="43" t="s">
        <v>1934</v>
      </c>
      <c r="F2582" s="36">
        <v>10</v>
      </c>
      <c r="G2582" s="44">
        <f t="shared" si="171"/>
        <v>239.316239316239</v>
      </c>
      <c r="H2582" s="44">
        <v>280</v>
      </c>
    </row>
    <row r="2583" customHeight="1" spans="2:8">
      <c r="B2583" s="42" t="s">
        <v>349</v>
      </c>
      <c r="C2583" s="42" t="s">
        <v>2595</v>
      </c>
      <c r="D2583" s="43" t="s">
        <v>2596</v>
      </c>
      <c r="E2583" s="43" t="s">
        <v>911</v>
      </c>
      <c r="F2583" s="36">
        <v>2</v>
      </c>
      <c r="G2583" s="44">
        <f t="shared" si="171"/>
        <v>47.8632478632479</v>
      </c>
      <c r="H2583" s="44">
        <v>56</v>
      </c>
    </row>
    <row r="2584" customHeight="1" spans="2:8">
      <c r="B2584" s="42" t="s">
        <v>349</v>
      </c>
      <c r="C2584" s="42" t="s">
        <v>1880</v>
      </c>
      <c r="D2584" s="43" t="s">
        <v>1680</v>
      </c>
      <c r="E2584" s="43" t="s">
        <v>1881</v>
      </c>
      <c r="F2584" s="36">
        <v>50</v>
      </c>
      <c r="G2584" s="44">
        <f t="shared" si="171"/>
        <v>982.905982905983</v>
      </c>
      <c r="H2584" s="44">
        <v>1150</v>
      </c>
    </row>
    <row r="2585" customHeight="1" spans="2:8">
      <c r="B2585" s="42" t="s">
        <v>349</v>
      </c>
      <c r="C2585" s="42" t="s">
        <v>1975</v>
      </c>
      <c r="D2585" s="43" t="s">
        <v>1976</v>
      </c>
      <c r="E2585" s="43" t="s">
        <v>1881</v>
      </c>
      <c r="F2585" s="36">
        <v>80</v>
      </c>
      <c r="G2585" s="44">
        <f t="shared" si="171"/>
        <v>1264.95726495727</v>
      </c>
      <c r="H2585" s="44">
        <v>1480</v>
      </c>
    </row>
    <row r="2586" customHeight="1" spans="2:8">
      <c r="B2586" s="42" t="s">
        <v>349</v>
      </c>
      <c r="C2586" s="42" t="s">
        <v>1718</v>
      </c>
      <c r="D2586" s="43" t="s">
        <v>1719</v>
      </c>
      <c r="E2586" s="43" t="s">
        <v>1066</v>
      </c>
      <c r="F2586" s="36">
        <v>10</v>
      </c>
      <c r="G2586" s="44">
        <f t="shared" si="171"/>
        <v>89.7435897435898</v>
      </c>
      <c r="H2586" s="44">
        <v>105</v>
      </c>
    </row>
    <row r="2587" customHeight="1" spans="2:8">
      <c r="B2587" s="42" t="s">
        <v>349</v>
      </c>
      <c r="C2587" s="42" t="s">
        <v>381</v>
      </c>
      <c r="D2587" s="43" t="s">
        <v>382</v>
      </c>
      <c r="E2587" s="43" t="s">
        <v>383</v>
      </c>
      <c r="F2587" s="36">
        <v>20</v>
      </c>
      <c r="G2587" s="44">
        <f t="shared" si="171"/>
        <v>78.6324786324786</v>
      </c>
      <c r="H2587" s="44">
        <v>92</v>
      </c>
    </row>
    <row r="2588" customHeight="1" spans="2:8">
      <c r="B2588" s="42" t="s">
        <v>349</v>
      </c>
      <c r="C2588" s="42" t="s">
        <v>849</v>
      </c>
      <c r="D2588" s="43" t="s">
        <v>850</v>
      </c>
      <c r="E2588" s="43" t="s">
        <v>657</v>
      </c>
      <c r="F2588" s="36">
        <v>10</v>
      </c>
      <c r="G2588" s="44">
        <f t="shared" si="171"/>
        <v>55.5555555555556</v>
      </c>
      <c r="H2588" s="44">
        <v>65</v>
      </c>
    </row>
    <row r="2589" customHeight="1" spans="2:8">
      <c r="B2589" s="42" t="s">
        <v>349</v>
      </c>
      <c r="C2589" s="42" t="s">
        <v>417</v>
      </c>
      <c r="D2589" s="43" t="s">
        <v>2597</v>
      </c>
      <c r="E2589" s="43" t="s">
        <v>1519</v>
      </c>
      <c r="F2589" s="36">
        <v>20</v>
      </c>
      <c r="G2589" s="44">
        <f t="shared" si="171"/>
        <v>410.25641025641</v>
      </c>
      <c r="H2589" s="44">
        <v>480</v>
      </c>
    </row>
    <row r="2590" customHeight="1" spans="2:8">
      <c r="B2590" s="42" t="s">
        <v>349</v>
      </c>
      <c r="C2590" s="42" t="s">
        <v>1152</v>
      </c>
      <c r="D2590" s="43" t="s">
        <v>71</v>
      </c>
      <c r="E2590" s="43" t="s">
        <v>63</v>
      </c>
      <c r="F2590" s="36">
        <v>40</v>
      </c>
      <c r="G2590" s="44">
        <f t="shared" si="171"/>
        <v>205.128205128205</v>
      </c>
      <c r="H2590" s="44">
        <v>240</v>
      </c>
    </row>
    <row r="2591" customHeight="1" spans="2:8">
      <c r="B2591" s="42" t="s">
        <v>349</v>
      </c>
      <c r="C2591" s="42" t="s">
        <v>1962</v>
      </c>
      <c r="D2591" s="43" t="s">
        <v>493</v>
      </c>
      <c r="E2591" s="43" t="s">
        <v>2598</v>
      </c>
      <c r="F2591" s="36">
        <v>3</v>
      </c>
      <c r="G2591" s="44">
        <f t="shared" si="171"/>
        <v>538.461538461538</v>
      </c>
      <c r="H2591" s="44">
        <v>630</v>
      </c>
    </row>
    <row r="2592" customHeight="1" spans="2:8">
      <c r="B2592" s="42" t="s">
        <v>349</v>
      </c>
      <c r="C2592" s="42" t="s">
        <v>506</v>
      </c>
      <c r="D2592" s="43" t="s">
        <v>2599</v>
      </c>
      <c r="E2592" s="43" t="s">
        <v>2598</v>
      </c>
      <c r="F2592" s="36">
        <v>2</v>
      </c>
      <c r="G2592" s="44">
        <f t="shared" si="171"/>
        <v>75.2136752136752</v>
      </c>
      <c r="H2592" s="44">
        <v>88</v>
      </c>
    </row>
    <row r="2593" customHeight="1" spans="2:8">
      <c r="B2593" s="42" t="s">
        <v>349</v>
      </c>
      <c r="C2593" s="42" t="s">
        <v>1857</v>
      </c>
      <c r="D2593" s="43" t="s">
        <v>1858</v>
      </c>
      <c r="E2593" s="43" t="s">
        <v>90</v>
      </c>
      <c r="F2593" s="36">
        <v>40</v>
      </c>
      <c r="G2593" s="44">
        <f t="shared" si="171"/>
        <v>54.7008547008547</v>
      </c>
      <c r="H2593" s="44">
        <v>64</v>
      </c>
    </row>
    <row r="2594" customHeight="1" spans="2:8">
      <c r="B2594" s="42" t="s">
        <v>349</v>
      </c>
      <c r="C2594" s="42" t="s">
        <v>182</v>
      </c>
      <c r="D2594" s="43" t="s">
        <v>1932</v>
      </c>
      <c r="E2594" s="43" t="s">
        <v>1933</v>
      </c>
      <c r="F2594" s="36">
        <v>30</v>
      </c>
      <c r="G2594" s="44">
        <f t="shared" si="171"/>
        <v>107.692307692308</v>
      </c>
      <c r="H2594" s="44">
        <v>126</v>
      </c>
    </row>
    <row r="2595" customHeight="1" spans="2:8">
      <c r="B2595" s="42" t="s">
        <v>349</v>
      </c>
      <c r="C2595" s="42" t="s">
        <v>2167</v>
      </c>
      <c r="D2595" s="43" t="s">
        <v>2600</v>
      </c>
      <c r="E2595" s="43" t="s">
        <v>2575</v>
      </c>
      <c r="F2595" s="36">
        <v>40</v>
      </c>
      <c r="G2595" s="44">
        <f t="shared" si="171"/>
        <v>68.3760683760684</v>
      </c>
      <c r="H2595" s="44">
        <v>80</v>
      </c>
    </row>
    <row r="2596" customHeight="1" spans="2:8">
      <c r="B2596" s="42" t="s">
        <v>349</v>
      </c>
      <c r="C2596" s="42" t="s">
        <v>2601</v>
      </c>
      <c r="D2596" s="43" t="s">
        <v>2602</v>
      </c>
      <c r="E2596" s="43" t="s">
        <v>2603</v>
      </c>
      <c r="F2596" s="36">
        <v>10</v>
      </c>
      <c r="G2596" s="44">
        <f t="shared" si="171"/>
        <v>203.418803418803</v>
      </c>
      <c r="H2596" s="44">
        <v>238</v>
      </c>
    </row>
    <row r="2597" customHeight="1" spans="2:8">
      <c r="B2597" s="42" t="s">
        <v>349</v>
      </c>
      <c r="C2597" s="42" t="s">
        <v>2090</v>
      </c>
      <c r="D2597" s="43" t="s">
        <v>2091</v>
      </c>
      <c r="E2597" s="43" t="s">
        <v>2171</v>
      </c>
      <c r="F2597" s="36">
        <v>20</v>
      </c>
      <c r="G2597" s="44">
        <f t="shared" si="171"/>
        <v>119.65811965812</v>
      </c>
      <c r="H2597" s="44">
        <v>140</v>
      </c>
    </row>
    <row r="2598" customHeight="1" spans="2:8">
      <c r="B2598" s="42" t="s">
        <v>349</v>
      </c>
      <c r="C2598" s="42" t="s">
        <v>1177</v>
      </c>
      <c r="D2598" s="43" t="s">
        <v>940</v>
      </c>
      <c r="E2598" s="43" t="s">
        <v>2604</v>
      </c>
      <c r="F2598" s="36">
        <v>50</v>
      </c>
      <c r="G2598" s="44">
        <f t="shared" si="171"/>
        <v>790.598290598291</v>
      </c>
      <c r="H2598" s="44">
        <v>925</v>
      </c>
    </row>
    <row r="2599" customHeight="1" spans="2:8">
      <c r="B2599" s="42" t="s">
        <v>349</v>
      </c>
      <c r="C2599" s="42" t="s">
        <v>2605</v>
      </c>
      <c r="D2599" s="43" t="s">
        <v>2606</v>
      </c>
      <c r="E2599" s="43" t="s">
        <v>2607</v>
      </c>
      <c r="F2599" s="36">
        <v>10</v>
      </c>
      <c r="G2599" s="44">
        <f t="shared" si="171"/>
        <v>47.008547008547</v>
      </c>
      <c r="H2599" s="44">
        <v>55</v>
      </c>
    </row>
    <row r="2600" customHeight="1" spans="2:8">
      <c r="B2600" s="42" t="s">
        <v>349</v>
      </c>
      <c r="C2600" s="42" t="s">
        <v>1882</v>
      </c>
      <c r="D2600" s="43" t="s">
        <v>1883</v>
      </c>
      <c r="E2600" s="43" t="s">
        <v>1775</v>
      </c>
      <c r="F2600" s="36">
        <v>10</v>
      </c>
      <c r="G2600" s="44">
        <f>H2600/1.17</f>
        <v>59.8290598290598</v>
      </c>
      <c r="H2600" s="44">
        <v>70</v>
      </c>
    </row>
    <row r="2601" customHeight="1" spans="2:8">
      <c r="B2601" s="42" t="s">
        <v>349</v>
      </c>
      <c r="C2601" s="42" t="s">
        <v>2608</v>
      </c>
      <c r="D2601" s="43" t="s">
        <v>969</v>
      </c>
      <c r="E2601" s="43" t="s">
        <v>1149</v>
      </c>
      <c r="F2601" s="36">
        <v>20</v>
      </c>
      <c r="G2601" s="44">
        <f>H2601/1.17</f>
        <v>162.393162393162</v>
      </c>
      <c r="H2601" s="44">
        <v>190</v>
      </c>
    </row>
    <row r="2602" customHeight="1" spans="2:8">
      <c r="B2602" s="42" t="s">
        <v>349</v>
      </c>
      <c r="C2602" s="42" t="s">
        <v>114</v>
      </c>
      <c r="D2602" s="43" t="s">
        <v>708</v>
      </c>
      <c r="E2602" s="43" t="s">
        <v>31</v>
      </c>
      <c r="F2602" s="36">
        <v>50</v>
      </c>
      <c r="G2602" s="44">
        <f t="shared" ref="G2602:G2615" si="172">H2602/1.17</f>
        <v>76.9230769230769</v>
      </c>
      <c r="H2602" s="44">
        <v>90</v>
      </c>
    </row>
    <row r="2603" customHeight="1" spans="2:8">
      <c r="B2603" s="42" t="s">
        <v>349</v>
      </c>
      <c r="C2603" s="42" t="s">
        <v>2609</v>
      </c>
      <c r="D2603" s="43" t="s">
        <v>2610</v>
      </c>
      <c r="E2603" s="43" t="s">
        <v>2611</v>
      </c>
      <c r="F2603" s="36">
        <v>30</v>
      </c>
      <c r="G2603" s="44">
        <f t="shared" si="172"/>
        <v>589.74358974359</v>
      </c>
      <c r="H2603" s="44">
        <v>690</v>
      </c>
    </row>
    <row r="2604" customHeight="1" spans="2:8">
      <c r="B2604" s="42" t="s">
        <v>349</v>
      </c>
      <c r="C2604" s="42" t="s">
        <v>2612</v>
      </c>
      <c r="D2604" s="43" t="s">
        <v>2613</v>
      </c>
      <c r="E2604" s="110" t="s">
        <v>2614</v>
      </c>
      <c r="F2604" s="36">
        <v>5</v>
      </c>
      <c r="G2604" s="44">
        <f t="shared" si="172"/>
        <v>179.48717948718</v>
      </c>
      <c r="H2604" s="44">
        <v>210</v>
      </c>
    </row>
    <row r="2605" customHeight="1" spans="2:8">
      <c r="B2605" s="42" t="s">
        <v>349</v>
      </c>
      <c r="C2605" s="42" t="s">
        <v>1160</v>
      </c>
      <c r="D2605" s="43" t="s">
        <v>1980</v>
      </c>
      <c r="E2605" s="43" t="s">
        <v>772</v>
      </c>
      <c r="F2605" s="36">
        <v>2</v>
      </c>
      <c r="G2605" s="44">
        <f t="shared" si="172"/>
        <v>30.7692307692308</v>
      </c>
      <c r="H2605" s="44">
        <v>36</v>
      </c>
    </row>
    <row r="2606" customHeight="1" spans="2:8">
      <c r="B2606" s="42" t="s">
        <v>349</v>
      </c>
      <c r="C2606" s="42" t="s">
        <v>1081</v>
      </c>
      <c r="D2606" s="43" t="s">
        <v>990</v>
      </c>
      <c r="E2606" s="43" t="s">
        <v>1082</v>
      </c>
      <c r="F2606" s="36">
        <v>10</v>
      </c>
      <c r="G2606" s="44">
        <f t="shared" si="172"/>
        <v>38.4615384615385</v>
      </c>
      <c r="H2606" s="44">
        <v>45</v>
      </c>
    </row>
    <row r="2607" customHeight="1" spans="2:8">
      <c r="B2607" s="42" t="s">
        <v>349</v>
      </c>
      <c r="C2607" s="42" t="s">
        <v>816</v>
      </c>
      <c r="D2607" s="43" t="s">
        <v>817</v>
      </c>
      <c r="E2607" s="43" t="s">
        <v>370</v>
      </c>
      <c r="F2607" s="36">
        <v>20</v>
      </c>
      <c r="G2607" s="44">
        <f t="shared" si="172"/>
        <v>145.299145299145</v>
      </c>
      <c r="H2607" s="44">
        <v>170</v>
      </c>
    </row>
    <row r="2608" customHeight="1" spans="2:8">
      <c r="B2608" s="42" t="s">
        <v>349</v>
      </c>
      <c r="C2608" s="42" t="s">
        <v>2615</v>
      </c>
      <c r="D2608" s="43" t="s">
        <v>1666</v>
      </c>
      <c r="E2608" s="43" t="s">
        <v>1541</v>
      </c>
      <c r="F2608" s="36">
        <v>5</v>
      </c>
      <c r="G2608" s="44">
        <f t="shared" si="172"/>
        <v>36.3247863247863</v>
      </c>
      <c r="H2608" s="44">
        <v>42.5</v>
      </c>
    </row>
    <row r="2609" customHeight="1" spans="2:9">
      <c r="B2609" s="42" t="s">
        <v>545</v>
      </c>
      <c r="C2609" s="42" t="s">
        <v>2169</v>
      </c>
      <c r="D2609" s="43" t="s">
        <v>2170</v>
      </c>
      <c r="E2609" s="43" t="s">
        <v>772</v>
      </c>
      <c r="F2609" s="36">
        <v>50</v>
      </c>
      <c r="G2609" s="44">
        <f t="shared" si="172"/>
        <v>76.9230769230769</v>
      </c>
      <c r="H2609" s="44">
        <v>90</v>
      </c>
      <c r="I2609" s="44">
        <f>SUM(H2609:H2612)</f>
        <v>711</v>
      </c>
    </row>
    <row r="2610" customHeight="1" spans="2:8">
      <c r="B2610" s="42" t="s">
        <v>545</v>
      </c>
      <c r="C2610" s="42" t="s">
        <v>68</v>
      </c>
      <c r="D2610" s="43" t="s">
        <v>144</v>
      </c>
      <c r="E2610" s="43" t="s">
        <v>557</v>
      </c>
      <c r="F2610" s="36">
        <v>120</v>
      </c>
      <c r="G2610" s="44">
        <f t="shared" si="172"/>
        <v>184.615384615385</v>
      </c>
      <c r="H2610" s="44">
        <v>216</v>
      </c>
    </row>
    <row r="2611" customHeight="1" spans="2:8">
      <c r="B2611" s="42" t="s">
        <v>545</v>
      </c>
      <c r="C2611" s="42" t="s">
        <v>68</v>
      </c>
      <c r="D2611" s="43" t="s">
        <v>69</v>
      </c>
      <c r="E2611" s="43" t="s">
        <v>557</v>
      </c>
      <c r="F2611" s="36">
        <v>90</v>
      </c>
      <c r="G2611" s="44">
        <f t="shared" si="172"/>
        <v>161.538461538462</v>
      </c>
      <c r="H2611" s="44">
        <v>189</v>
      </c>
    </row>
    <row r="2612" customHeight="1" spans="2:8">
      <c r="B2612" s="42" t="s">
        <v>545</v>
      </c>
      <c r="C2612" s="42" t="s">
        <v>68</v>
      </c>
      <c r="D2612" s="43" t="s">
        <v>144</v>
      </c>
      <c r="E2612" s="43" t="s">
        <v>557</v>
      </c>
      <c r="F2612" s="36">
        <v>120</v>
      </c>
      <c r="G2612" s="44">
        <f t="shared" si="172"/>
        <v>184.615384615385</v>
      </c>
      <c r="H2612" s="44">
        <v>216</v>
      </c>
    </row>
    <row r="2613" customHeight="1" spans="2:9">
      <c r="B2613" s="42" t="s">
        <v>524</v>
      </c>
      <c r="C2613" s="42" t="s">
        <v>1990</v>
      </c>
      <c r="D2613" s="43" t="s">
        <v>1670</v>
      </c>
      <c r="E2613" s="43" t="s">
        <v>781</v>
      </c>
      <c r="F2613" s="36">
        <v>20</v>
      </c>
      <c r="G2613" s="44">
        <f t="shared" si="172"/>
        <v>548.717948717949</v>
      </c>
      <c r="H2613" s="44">
        <v>642</v>
      </c>
      <c r="I2613" s="44">
        <f>SUM(H2613:H2621)</f>
        <v>5065</v>
      </c>
    </row>
    <row r="2614" customHeight="1" spans="2:8">
      <c r="B2614" s="42" t="s">
        <v>524</v>
      </c>
      <c r="C2614" s="42" t="s">
        <v>1152</v>
      </c>
      <c r="D2614" s="43" t="s">
        <v>71</v>
      </c>
      <c r="E2614" s="43" t="s">
        <v>63</v>
      </c>
      <c r="F2614" s="36">
        <v>40</v>
      </c>
      <c r="G2614" s="44">
        <f t="shared" si="172"/>
        <v>208.547008547009</v>
      </c>
      <c r="H2614" s="44">
        <v>244</v>
      </c>
    </row>
    <row r="2615" customHeight="1" spans="2:8">
      <c r="B2615" s="42" t="s">
        <v>524</v>
      </c>
      <c r="C2615" s="42" t="s">
        <v>102</v>
      </c>
      <c r="D2615" s="43" t="s">
        <v>530</v>
      </c>
      <c r="E2615" s="43" t="s">
        <v>1688</v>
      </c>
      <c r="F2615" s="36">
        <v>50</v>
      </c>
      <c r="G2615" s="44">
        <f t="shared" si="172"/>
        <v>401.709401709402</v>
      </c>
      <c r="H2615" s="44">
        <v>470</v>
      </c>
    </row>
    <row r="2616" customHeight="1" spans="2:8">
      <c r="B2616" s="42" t="s">
        <v>524</v>
      </c>
      <c r="C2616" s="42" t="s">
        <v>1990</v>
      </c>
      <c r="D2616" s="43" t="s">
        <v>1670</v>
      </c>
      <c r="E2616" s="43" t="s">
        <v>781</v>
      </c>
      <c r="F2616" s="36">
        <v>40</v>
      </c>
      <c r="G2616" s="44">
        <f t="shared" ref="G2616:G2621" si="173">H2616/1.17</f>
        <v>1097.4358974359</v>
      </c>
      <c r="H2616" s="44">
        <v>1284</v>
      </c>
    </row>
    <row r="2617" customHeight="1" spans="2:8">
      <c r="B2617" s="42" t="s">
        <v>524</v>
      </c>
      <c r="C2617" s="42" t="s">
        <v>2616</v>
      </c>
      <c r="D2617" s="43" t="s">
        <v>754</v>
      </c>
      <c r="E2617" s="110" t="s">
        <v>2617</v>
      </c>
      <c r="F2617" s="36">
        <v>5</v>
      </c>
      <c r="G2617" s="44">
        <f t="shared" si="173"/>
        <v>94.017094017094</v>
      </c>
      <c r="H2617" s="44">
        <v>110</v>
      </c>
    </row>
    <row r="2618" customHeight="1" spans="2:8">
      <c r="B2618" s="42" t="s">
        <v>524</v>
      </c>
      <c r="C2618" s="42" t="s">
        <v>2618</v>
      </c>
      <c r="D2618" s="43" t="s">
        <v>2619</v>
      </c>
      <c r="E2618" s="43" t="s">
        <v>772</v>
      </c>
      <c r="F2618" s="36">
        <v>10</v>
      </c>
      <c r="G2618" s="44">
        <f t="shared" si="173"/>
        <v>64.1025641025641</v>
      </c>
      <c r="H2618" s="44">
        <v>75</v>
      </c>
    </row>
    <row r="2619" customHeight="1" spans="2:8">
      <c r="B2619" s="42" t="s">
        <v>524</v>
      </c>
      <c r="C2619" s="42" t="s">
        <v>2379</v>
      </c>
      <c r="D2619" s="43" t="s">
        <v>568</v>
      </c>
      <c r="E2619" s="43" t="s">
        <v>2380</v>
      </c>
      <c r="F2619" s="36">
        <v>10</v>
      </c>
      <c r="G2619" s="44">
        <f t="shared" si="173"/>
        <v>205.128205128205</v>
      </c>
      <c r="H2619" s="44">
        <v>240</v>
      </c>
    </row>
    <row r="2620" customHeight="1" spans="2:8">
      <c r="B2620" s="42" t="s">
        <v>524</v>
      </c>
      <c r="C2620" s="42" t="s">
        <v>2620</v>
      </c>
      <c r="D2620" s="43" t="s">
        <v>15</v>
      </c>
      <c r="E2620" s="43" t="s">
        <v>383</v>
      </c>
      <c r="F2620" s="36">
        <v>1000</v>
      </c>
      <c r="G2620" s="44">
        <f t="shared" si="173"/>
        <v>1324.78632478632</v>
      </c>
      <c r="H2620" s="44">
        <v>1550</v>
      </c>
    </row>
    <row r="2621" customHeight="1" spans="2:8">
      <c r="B2621" s="42" t="s">
        <v>524</v>
      </c>
      <c r="C2621" s="42" t="s">
        <v>2621</v>
      </c>
      <c r="D2621" s="43" t="s">
        <v>144</v>
      </c>
      <c r="E2621" s="43" t="s">
        <v>413</v>
      </c>
      <c r="F2621" s="36">
        <v>60</v>
      </c>
      <c r="G2621" s="44">
        <f t="shared" si="173"/>
        <v>384.615384615385</v>
      </c>
      <c r="H2621" s="44">
        <v>450</v>
      </c>
    </row>
    <row r="2622" customHeight="1" spans="2:9">
      <c r="B2622" s="42" t="s">
        <v>2622</v>
      </c>
      <c r="C2622" s="42" t="s">
        <v>585</v>
      </c>
      <c r="D2622" s="43" t="s">
        <v>1169</v>
      </c>
      <c r="E2622" s="43" t="s">
        <v>1176</v>
      </c>
      <c r="F2622" s="36">
        <v>100</v>
      </c>
      <c r="G2622" s="44">
        <v>1410.26</v>
      </c>
      <c r="H2622" s="44">
        <f t="shared" ref="H2622:H2661" si="174">G2622*1.17</f>
        <v>1650.0042</v>
      </c>
      <c r="I2622" s="44">
        <f>SUM(H2622:H2623)</f>
        <v>3950.0019</v>
      </c>
    </row>
    <row r="2623" customHeight="1" spans="2:8">
      <c r="B2623" s="42" t="s">
        <v>2622</v>
      </c>
      <c r="C2623" s="42" t="s">
        <v>308</v>
      </c>
      <c r="D2623" s="43" t="s">
        <v>309</v>
      </c>
      <c r="E2623" s="43" t="s">
        <v>1826</v>
      </c>
      <c r="F2623" s="36">
        <v>100</v>
      </c>
      <c r="G2623" s="44">
        <v>1965.81</v>
      </c>
      <c r="H2623" s="44">
        <f t="shared" si="174"/>
        <v>2299.9977</v>
      </c>
    </row>
    <row r="2624" customHeight="1" spans="2:9">
      <c r="B2624" s="42" t="s">
        <v>2622</v>
      </c>
      <c r="C2624" s="42" t="s">
        <v>587</v>
      </c>
      <c r="E2624" s="43" t="s">
        <v>1342</v>
      </c>
      <c r="F2624" s="36">
        <v>800</v>
      </c>
      <c r="G2624" s="44">
        <v>376.07</v>
      </c>
      <c r="H2624" s="44">
        <f t="shared" si="174"/>
        <v>440.0019</v>
      </c>
      <c r="I2624" s="44">
        <f t="shared" ref="I2624:I2632" si="175">H2624</f>
        <v>440.0019</v>
      </c>
    </row>
    <row r="2625" customHeight="1" spans="2:9">
      <c r="B2625" s="42" t="s">
        <v>2623</v>
      </c>
      <c r="C2625" s="42" t="s">
        <v>605</v>
      </c>
      <c r="D2625" s="43" t="s">
        <v>2516</v>
      </c>
      <c r="E2625" s="43" t="s">
        <v>1299</v>
      </c>
      <c r="F2625" s="36">
        <v>100</v>
      </c>
      <c r="G2625" s="44">
        <v>1282.05</v>
      </c>
      <c r="H2625" s="44">
        <f t="shared" si="174"/>
        <v>1499.9985</v>
      </c>
      <c r="I2625" s="44">
        <f t="shared" si="175"/>
        <v>1499.9985</v>
      </c>
    </row>
    <row r="2626" customHeight="1" spans="2:9">
      <c r="B2626" s="42" t="s">
        <v>570</v>
      </c>
      <c r="C2626" s="42" t="s">
        <v>2624</v>
      </c>
      <c r="D2626" s="43" t="s">
        <v>2625</v>
      </c>
      <c r="E2626" s="43" t="s">
        <v>1342</v>
      </c>
      <c r="F2626" s="36">
        <v>2400</v>
      </c>
      <c r="G2626" s="44">
        <v>1805.13</v>
      </c>
      <c r="H2626" s="44">
        <f t="shared" si="174"/>
        <v>2112.0021</v>
      </c>
      <c r="I2626" s="44">
        <f t="shared" si="175"/>
        <v>2112.0021</v>
      </c>
    </row>
    <row r="2627" customHeight="1" spans="2:9">
      <c r="B2627" s="42" t="s">
        <v>311</v>
      </c>
      <c r="C2627" s="42" t="s">
        <v>575</v>
      </c>
      <c r="D2627" s="43" t="s">
        <v>576</v>
      </c>
      <c r="E2627" s="43" t="s">
        <v>1999</v>
      </c>
      <c r="F2627" s="36">
        <v>400</v>
      </c>
      <c r="G2627" s="44">
        <v>6140.17</v>
      </c>
      <c r="H2627" s="44">
        <f t="shared" si="174"/>
        <v>7183.9989</v>
      </c>
      <c r="I2627" s="44">
        <f t="shared" si="175"/>
        <v>7183.9989</v>
      </c>
    </row>
    <row r="2628" customHeight="1" spans="2:9">
      <c r="B2628" s="42" t="s">
        <v>311</v>
      </c>
      <c r="C2628" s="42" t="s">
        <v>575</v>
      </c>
      <c r="D2628" s="43" t="s">
        <v>576</v>
      </c>
      <c r="E2628" s="43" t="s">
        <v>1999</v>
      </c>
      <c r="F2628" s="36">
        <v>170</v>
      </c>
      <c r="G2628" s="44">
        <v>2609.57</v>
      </c>
      <c r="H2628" s="44">
        <f t="shared" si="174"/>
        <v>3053.1969</v>
      </c>
      <c r="I2628" s="44">
        <f t="shared" si="175"/>
        <v>3053.1969</v>
      </c>
    </row>
    <row r="2629" customHeight="1" spans="2:9">
      <c r="B2629" s="42" t="s">
        <v>317</v>
      </c>
      <c r="C2629" s="42" t="s">
        <v>2022</v>
      </c>
      <c r="D2629" s="43" t="s">
        <v>2023</v>
      </c>
      <c r="E2629" s="43" t="s">
        <v>2024</v>
      </c>
      <c r="F2629" s="36">
        <v>160</v>
      </c>
      <c r="G2629" s="44">
        <v>2201.71</v>
      </c>
      <c r="H2629" s="44">
        <f t="shared" si="174"/>
        <v>2576.0007</v>
      </c>
      <c r="I2629" s="44">
        <f t="shared" si="175"/>
        <v>2576.0007</v>
      </c>
    </row>
    <row r="2630" customHeight="1" spans="2:9">
      <c r="B2630" s="42" t="s">
        <v>570</v>
      </c>
      <c r="C2630" s="42" t="s">
        <v>38</v>
      </c>
      <c r="D2630" s="43" t="s">
        <v>948</v>
      </c>
      <c r="E2630" s="43" t="s">
        <v>37</v>
      </c>
      <c r="F2630" s="36">
        <v>200</v>
      </c>
      <c r="G2630" s="44">
        <v>2905.98</v>
      </c>
      <c r="H2630" s="44">
        <f t="shared" si="174"/>
        <v>3399.9966</v>
      </c>
      <c r="I2630" s="44">
        <f t="shared" si="175"/>
        <v>3399.9966</v>
      </c>
    </row>
    <row r="2631" customHeight="1" spans="2:9">
      <c r="B2631" s="42" t="s">
        <v>288</v>
      </c>
      <c r="C2631" s="42" t="s">
        <v>201</v>
      </c>
      <c r="D2631" s="43" t="s">
        <v>202</v>
      </c>
      <c r="E2631" s="43" t="s">
        <v>203</v>
      </c>
      <c r="F2631" s="36">
        <v>360</v>
      </c>
      <c r="G2631" s="44">
        <v>12307.69</v>
      </c>
      <c r="H2631" s="44">
        <f t="shared" si="174"/>
        <v>14399.9973</v>
      </c>
      <c r="I2631" s="44">
        <f t="shared" si="175"/>
        <v>14399.9973</v>
      </c>
    </row>
    <row r="2632" customHeight="1" spans="2:9">
      <c r="B2632" s="42" t="s">
        <v>288</v>
      </c>
      <c r="C2632" s="42" t="s">
        <v>201</v>
      </c>
      <c r="D2632" s="43" t="s">
        <v>202</v>
      </c>
      <c r="E2632" s="43" t="s">
        <v>203</v>
      </c>
      <c r="F2632" s="36">
        <v>60</v>
      </c>
      <c r="G2632" s="44">
        <v>2051.28</v>
      </c>
      <c r="H2632" s="44">
        <f t="shared" si="174"/>
        <v>2399.9976</v>
      </c>
      <c r="I2632" s="44">
        <f t="shared" si="175"/>
        <v>2399.9976</v>
      </c>
    </row>
    <row r="2633" customHeight="1" spans="2:9">
      <c r="B2633" s="42" t="s">
        <v>603</v>
      </c>
      <c r="C2633" s="42" t="s">
        <v>229</v>
      </c>
      <c r="D2633" s="43" t="s">
        <v>1741</v>
      </c>
      <c r="E2633" s="43" t="s">
        <v>1742</v>
      </c>
      <c r="F2633" s="36">
        <v>600</v>
      </c>
      <c r="G2633" s="44">
        <v>18230.765</v>
      </c>
      <c r="H2633" s="44">
        <f t="shared" si="174"/>
        <v>21329.99505</v>
      </c>
      <c r="I2633" s="44">
        <f>SUM(H2633:H2634)</f>
        <v>34079.99985</v>
      </c>
    </row>
    <row r="2634" customHeight="1" spans="2:8">
      <c r="B2634" s="42" t="s">
        <v>603</v>
      </c>
      <c r="C2634" s="42" t="s">
        <v>589</v>
      </c>
      <c r="D2634" s="43" t="s">
        <v>590</v>
      </c>
      <c r="E2634" s="43" t="s">
        <v>591</v>
      </c>
      <c r="F2634" s="36">
        <v>500</v>
      </c>
      <c r="G2634" s="44">
        <v>10897.44</v>
      </c>
      <c r="H2634" s="44">
        <f t="shared" si="174"/>
        <v>12750.0048</v>
      </c>
    </row>
    <row r="2635" customHeight="1" spans="2:9">
      <c r="B2635" s="42" t="s">
        <v>288</v>
      </c>
      <c r="C2635" s="42" t="s">
        <v>201</v>
      </c>
      <c r="D2635" s="43" t="s">
        <v>202</v>
      </c>
      <c r="E2635" s="43" t="s">
        <v>203</v>
      </c>
      <c r="F2635" s="36">
        <v>300</v>
      </c>
      <c r="G2635" s="44">
        <v>10256.41</v>
      </c>
      <c r="H2635" s="44">
        <f t="shared" si="174"/>
        <v>11999.9997</v>
      </c>
      <c r="I2635" s="44">
        <f t="shared" ref="I2635:I2643" si="176">H2635</f>
        <v>11999.9997</v>
      </c>
    </row>
    <row r="2636" customHeight="1" spans="2:9">
      <c r="B2636" s="42" t="s">
        <v>288</v>
      </c>
      <c r="C2636" s="42" t="s">
        <v>263</v>
      </c>
      <c r="D2636" s="43" t="s">
        <v>340</v>
      </c>
      <c r="E2636" s="43" t="s">
        <v>2626</v>
      </c>
      <c r="F2636" s="36">
        <v>200</v>
      </c>
      <c r="G2636" s="44">
        <v>3760.68</v>
      </c>
      <c r="H2636" s="44">
        <f t="shared" si="174"/>
        <v>4399.9956</v>
      </c>
      <c r="I2636" s="44">
        <f t="shared" si="176"/>
        <v>4399.9956</v>
      </c>
    </row>
    <row r="2637" customHeight="1" spans="2:9">
      <c r="B2637" s="42" t="s">
        <v>2004</v>
      </c>
      <c r="C2637" s="42" t="s">
        <v>25</v>
      </c>
      <c r="D2637" s="43" t="s">
        <v>26</v>
      </c>
      <c r="E2637" s="43" t="s">
        <v>27</v>
      </c>
      <c r="F2637" s="36">
        <v>2100</v>
      </c>
      <c r="G2637" s="44">
        <v>85184.615</v>
      </c>
      <c r="H2637" s="44">
        <f t="shared" si="174"/>
        <v>99665.99955</v>
      </c>
      <c r="I2637" s="44">
        <f t="shared" si="176"/>
        <v>99665.99955</v>
      </c>
    </row>
    <row r="2638" customHeight="1" spans="2:9">
      <c r="B2638" s="42" t="s">
        <v>2004</v>
      </c>
      <c r="C2638" s="42" t="s">
        <v>25</v>
      </c>
      <c r="D2638" s="43" t="s">
        <v>26</v>
      </c>
      <c r="E2638" s="43" t="s">
        <v>27</v>
      </c>
      <c r="F2638" s="36">
        <v>2100</v>
      </c>
      <c r="G2638" s="44">
        <v>85184.615</v>
      </c>
      <c r="H2638" s="44">
        <f t="shared" si="174"/>
        <v>99665.99955</v>
      </c>
      <c r="I2638" s="44">
        <f t="shared" si="176"/>
        <v>99665.99955</v>
      </c>
    </row>
    <row r="2639" customHeight="1" spans="2:9">
      <c r="B2639" s="42" t="s">
        <v>2004</v>
      </c>
      <c r="C2639" s="42" t="s">
        <v>25</v>
      </c>
      <c r="D2639" s="43" t="s">
        <v>26</v>
      </c>
      <c r="E2639" s="43" t="s">
        <v>27</v>
      </c>
      <c r="F2639" s="36">
        <v>1800</v>
      </c>
      <c r="G2639" s="44">
        <v>73015.384</v>
      </c>
      <c r="H2639" s="44">
        <f t="shared" si="174"/>
        <v>85427.99928</v>
      </c>
      <c r="I2639" s="44">
        <f t="shared" si="176"/>
        <v>85427.99928</v>
      </c>
    </row>
    <row r="2640" customHeight="1" spans="2:9">
      <c r="B2640" s="42" t="s">
        <v>2004</v>
      </c>
      <c r="C2640" s="42" t="s">
        <v>1765</v>
      </c>
      <c r="D2640" s="43" t="s">
        <v>147</v>
      </c>
      <c r="E2640" s="43" t="s">
        <v>1766</v>
      </c>
      <c r="F2640" s="36">
        <v>1500</v>
      </c>
      <c r="G2640" s="44">
        <v>64987.18</v>
      </c>
      <c r="H2640" s="44">
        <f t="shared" si="174"/>
        <v>76035.0006</v>
      </c>
      <c r="I2640" s="44">
        <f t="shared" si="176"/>
        <v>76035.0006</v>
      </c>
    </row>
    <row r="2641" customHeight="1" spans="2:9">
      <c r="B2641" s="42" t="s">
        <v>2004</v>
      </c>
      <c r="C2641" s="42" t="s">
        <v>1765</v>
      </c>
      <c r="D2641" s="43" t="s">
        <v>147</v>
      </c>
      <c r="E2641" s="43" t="s">
        <v>1766</v>
      </c>
      <c r="F2641" s="36">
        <v>1500</v>
      </c>
      <c r="G2641" s="44">
        <v>64987.18</v>
      </c>
      <c r="H2641" s="44">
        <f t="shared" si="174"/>
        <v>76035.0006</v>
      </c>
      <c r="I2641" s="44">
        <f t="shared" si="176"/>
        <v>76035.0006</v>
      </c>
    </row>
    <row r="2642" customHeight="1" spans="2:9">
      <c r="B2642" s="42" t="s">
        <v>2004</v>
      </c>
      <c r="C2642" s="42" t="s">
        <v>221</v>
      </c>
      <c r="D2642" s="43" t="s">
        <v>222</v>
      </c>
      <c r="E2642" s="43" t="s">
        <v>1651</v>
      </c>
      <c r="F2642" s="36">
        <v>3200</v>
      </c>
      <c r="G2642" s="44">
        <v>79316.24</v>
      </c>
      <c r="H2642" s="44">
        <f t="shared" si="174"/>
        <v>92800.0008</v>
      </c>
      <c r="I2642" s="44">
        <f t="shared" si="176"/>
        <v>92800.0008</v>
      </c>
    </row>
    <row r="2643" customHeight="1" spans="2:9">
      <c r="B2643" s="42" t="s">
        <v>2004</v>
      </c>
      <c r="C2643" s="42" t="s">
        <v>2005</v>
      </c>
      <c r="D2643" s="43" t="s">
        <v>2006</v>
      </c>
      <c r="E2643" s="43" t="s">
        <v>1665</v>
      </c>
      <c r="F2643" s="36">
        <v>2000</v>
      </c>
      <c r="G2643" s="44">
        <v>77829.06</v>
      </c>
      <c r="H2643" s="44">
        <f t="shared" si="174"/>
        <v>91060.0002</v>
      </c>
      <c r="I2643" s="44">
        <f t="shared" si="176"/>
        <v>91060.0002</v>
      </c>
    </row>
    <row r="2644" customHeight="1" spans="2:9">
      <c r="B2644" s="42" t="s">
        <v>2004</v>
      </c>
      <c r="C2644" s="42" t="s">
        <v>2627</v>
      </c>
      <c r="D2644" s="43" t="s">
        <v>1496</v>
      </c>
      <c r="E2644" s="43" t="s">
        <v>2336</v>
      </c>
      <c r="F2644" s="36">
        <v>300</v>
      </c>
      <c r="G2644" s="44">
        <v>5271.79</v>
      </c>
      <c r="H2644" s="44">
        <f t="shared" si="174"/>
        <v>6167.9943</v>
      </c>
      <c r="I2644" s="44">
        <f t="shared" ref="I2644:I2649" si="177">SUM(H2644:H2645)</f>
        <v>9257.9994</v>
      </c>
    </row>
    <row r="2645" customHeight="1" spans="2:8">
      <c r="B2645" s="42" t="s">
        <v>2004</v>
      </c>
      <c r="C2645" s="42" t="s">
        <v>1739</v>
      </c>
      <c r="D2645" s="43" t="s">
        <v>147</v>
      </c>
      <c r="E2645" s="43" t="s">
        <v>1740</v>
      </c>
      <c r="F2645" s="36">
        <v>60</v>
      </c>
      <c r="G2645" s="44">
        <v>2641.03</v>
      </c>
      <c r="H2645" s="44">
        <f t="shared" si="174"/>
        <v>3090.0051</v>
      </c>
    </row>
    <row r="2646" customHeight="1" spans="2:9">
      <c r="B2646" s="42" t="s">
        <v>333</v>
      </c>
      <c r="C2646" s="42" t="s">
        <v>229</v>
      </c>
      <c r="D2646" s="43" t="s">
        <v>1741</v>
      </c>
      <c r="E2646" s="43" t="s">
        <v>1742</v>
      </c>
      <c r="F2646" s="36">
        <v>1000</v>
      </c>
      <c r="G2646" s="44">
        <v>30384.615385</v>
      </c>
      <c r="H2646" s="44">
        <f t="shared" si="174"/>
        <v>35550.00000045</v>
      </c>
      <c r="I2646" s="44">
        <f t="shared" si="177"/>
        <v>39450.000000411</v>
      </c>
    </row>
    <row r="2647" customHeight="1" spans="2:8">
      <c r="B2647" s="42" t="s">
        <v>333</v>
      </c>
      <c r="C2647" s="42" t="s">
        <v>579</v>
      </c>
      <c r="D2647" s="43" t="s">
        <v>309</v>
      </c>
      <c r="E2647" s="43" t="s">
        <v>1826</v>
      </c>
      <c r="F2647" s="36">
        <v>200</v>
      </c>
      <c r="G2647" s="44">
        <v>3333.3333333</v>
      </c>
      <c r="H2647" s="44">
        <f t="shared" si="174"/>
        <v>3899.999999961</v>
      </c>
    </row>
    <row r="2648" customHeight="1" spans="2:11">
      <c r="B2648" s="42" t="s">
        <v>288</v>
      </c>
      <c r="C2648" s="42" t="s">
        <v>201</v>
      </c>
      <c r="D2648" s="43" t="s">
        <v>202</v>
      </c>
      <c r="E2648" s="43" t="s">
        <v>203</v>
      </c>
      <c r="F2648" s="36">
        <v>180</v>
      </c>
      <c r="G2648" s="44">
        <v>6153.85</v>
      </c>
      <c r="H2648" s="44">
        <f t="shared" si="174"/>
        <v>7200.0045</v>
      </c>
      <c r="I2648" s="44">
        <f>H2648</f>
        <v>7200.0045</v>
      </c>
      <c r="K2648" s="36">
        <v>1842054.94</v>
      </c>
    </row>
    <row r="2649" customHeight="1" spans="2:9">
      <c r="B2649" s="42" t="s">
        <v>2082</v>
      </c>
      <c r="C2649" s="42" t="s">
        <v>266</v>
      </c>
      <c r="D2649" s="43" t="s">
        <v>267</v>
      </c>
      <c r="E2649" s="43" t="s">
        <v>1721</v>
      </c>
      <c r="F2649" s="36">
        <v>200</v>
      </c>
      <c r="G2649" s="44">
        <v>4723.08</v>
      </c>
      <c r="H2649" s="44">
        <f t="shared" si="174"/>
        <v>5526.0036</v>
      </c>
      <c r="I2649" s="44">
        <f t="shared" si="177"/>
        <v>19476.7209</v>
      </c>
    </row>
    <row r="2650" customHeight="1" spans="2:8">
      <c r="B2650" s="42" t="s">
        <v>2082</v>
      </c>
      <c r="C2650" s="42" t="s">
        <v>294</v>
      </c>
      <c r="D2650" s="43" t="s">
        <v>295</v>
      </c>
      <c r="E2650" s="43" t="s">
        <v>296</v>
      </c>
      <c r="F2650" s="36">
        <v>384</v>
      </c>
      <c r="G2650" s="44">
        <v>11923.69</v>
      </c>
      <c r="H2650" s="44">
        <f t="shared" si="174"/>
        <v>13950.7173</v>
      </c>
    </row>
    <row r="2651" customHeight="1" spans="2:9">
      <c r="B2651" s="42" t="s">
        <v>332</v>
      </c>
      <c r="C2651" s="42" t="s">
        <v>314</v>
      </c>
      <c r="D2651" s="43" t="s">
        <v>315</v>
      </c>
      <c r="E2651" s="43" t="s">
        <v>1997</v>
      </c>
      <c r="F2651" s="36">
        <v>3000</v>
      </c>
      <c r="G2651" s="44">
        <v>23076.92</v>
      </c>
      <c r="H2651" s="44">
        <f t="shared" si="174"/>
        <v>26999.9964</v>
      </c>
      <c r="I2651" s="44">
        <f t="shared" ref="I2651:I2654" si="178">H2651</f>
        <v>26999.9964</v>
      </c>
    </row>
    <row r="2652" customHeight="1" spans="2:9">
      <c r="B2652" s="42" t="s">
        <v>2628</v>
      </c>
      <c r="C2652" s="42" t="s">
        <v>244</v>
      </c>
      <c r="D2652" s="43" t="s">
        <v>586</v>
      </c>
      <c r="E2652" s="43" t="s">
        <v>1787</v>
      </c>
      <c r="F2652" s="36">
        <v>200</v>
      </c>
      <c r="G2652" s="44">
        <v>4991.45</v>
      </c>
      <c r="H2652" s="44">
        <f t="shared" si="174"/>
        <v>5839.9965</v>
      </c>
      <c r="I2652" s="44">
        <f t="shared" si="178"/>
        <v>5839.9965</v>
      </c>
    </row>
    <row r="2653" customHeight="1" spans="2:9">
      <c r="B2653" s="42" t="s">
        <v>2629</v>
      </c>
      <c r="C2653" s="42" t="s">
        <v>585</v>
      </c>
      <c r="D2653" s="43" t="s">
        <v>1169</v>
      </c>
      <c r="E2653" s="43" t="s">
        <v>1176</v>
      </c>
      <c r="F2653" s="36">
        <v>200</v>
      </c>
      <c r="G2653" s="44">
        <v>2820.51</v>
      </c>
      <c r="H2653" s="44">
        <f t="shared" si="174"/>
        <v>3299.9967</v>
      </c>
      <c r="I2653" s="44">
        <f t="shared" si="178"/>
        <v>3299.9967</v>
      </c>
    </row>
    <row r="2654" customHeight="1" spans="2:9">
      <c r="B2654" s="42" t="s">
        <v>2630</v>
      </c>
      <c r="C2654" s="42" t="s">
        <v>2631</v>
      </c>
      <c r="D2654" s="43" t="s">
        <v>749</v>
      </c>
      <c r="E2654" s="43" t="s">
        <v>2632</v>
      </c>
      <c r="F2654" s="36">
        <v>50</v>
      </c>
      <c r="G2654" s="44">
        <v>619.66</v>
      </c>
      <c r="H2654" s="44">
        <f t="shared" si="174"/>
        <v>725.0022</v>
      </c>
      <c r="I2654" s="44">
        <f t="shared" si="178"/>
        <v>725.0022</v>
      </c>
    </row>
    <row r="2655" customHeight="1" spans="2:9">
      <c r="B2655" s="42" t="s">
        <v>2630</v>
      </c>
      <c r="C2655" s="42" t="s">
        <v>229</v>
      </c>
      <c r="D2655" s="43" t="s">
        <v>1741</v>
      </c>
      <c r="E2655" s="43" t="s">
        <v>1742</v>
      </c>
      <c r="F2655" s="36">
        <v>200</v>
      </c>
      <c r="G2655" s="44">
        <v>6076.92</v>
      </c>
      <c r="H2655" s="44">
        <f t="shared" si="174"/>
        <v>7109.9964</v>
      </c>
      <c r="I2655" s="44">
        <f>SUM(H2655:H2657)</f>
        <v>19049.9985</v>
      </c>
    </row>
    <row r="2656" customHeight="1" spans="2:8">
      <c r="B2656" s="42" t="s">
        <v>2630</v>
      </c>
      <c r="C2656" s="42" t="s">
        <v>589</v>
      </c>
      <c r="D2656" s="43" t="s">
        <v>590</v>
      </c>
      <c r="E2656" s="43" t="s">
        <v>591</v>
      </c>
      <c r="F2656" s="36">
        <v>300</v>
      </c>
      <c r="G2656" s="44">
        <v>6410.26</v>
      </c>
      <c r="H2656" s="44">
        <f t="shared" si="174"/>
        <v>7500.0042</v>
      </c>
    </row>
    <row r="2657" customHeight="1" spans="2:8">
      <c r="B2657" s="42" t="s">
        <v>2630</v>
      </c>
      <c r="C2657" s="42" t="s">
        <v>1833</v>
      </c>
      <c r="D2657" s="43" t="s">
        <v>1834</v>
      </c>
      <c r="E2657" s="43" t="s">
        <v>1835</v>
      </c>
      <c r="F2657" s="36">
        <v>600</v>
      </c>
      <c r="G2657" s="44">
        <v>3794.87</v>
      </c>
      <c r="H2657" s="44">
        <f t="shared" si="174"/>
        <v>4439.9979</v>
      </c>
    </row>
    <row r="2658" customHeight="1" spans="2:9">
      <c r="B2658" s="42" t="s">
        <v>1998</v>
      </c>
      <c r="C2658" s="42" t="s">
        <v>575</v>
      </c>
      <c r="D2658" s="43" t="s">
        <v>576</v>
      </c>
      <c r="E2658" s="43" t="s">
        <v>1999</v>
      </c>
      <c r="F2658" s="36">
        <v>200</v>
      </c>
      <c r="G2658" s="44">
        <v>3068.38</v>
      </c>
      <c r="H2658" s="44">
        <f t="shared" si="174"/>
        <v>3590.0046</v>
      </c>
      <c r="I2658" s="44">
        <f>SUM(H2658:H2659)</f>
        <v>17949.9996</v>
      </c>
    </row>
    <row r="2659" customHeight="1" spans="2:8">
      <c r="B2659" s="42" t="s">
        <v>1998</v>
      </c>
      <c r="C2659" s="42" t="s">
        <v>575</v>
      </c>
      <c r="D2659" s="43" t="s">
        <v>1862</v>
      </c>
      <c r="E2659" s="43" t="s">
        <v>1999</v>
      </c>
      <c r="F2659" s="36">
        <v>400</v>
      </c>
      <c r="G2659" s="44">
        <v>12273.5</v>
      </c>
      <c r="H2659" s="44">
        <f t="shared" si="174"/>
        <v>14359.995</v>
      </c>
    </row>
    <row r="2660" customHeight="1" spans="2:9">
      <c r="B2660" s="42" t="s">
        <v>317</v>
      </c>
      <c r="C2660" s="42" t="s">
        <v>321</v>
      </c>
      <c r="D2660" s="43" t="s">
        <v>322</v>
      </c>
      <c r="E2660" s="43" t="s">
        <v>2633</v>
      </c>
      <c r="F2660" s="36">
        <v>120</v>
      </c>
      <c r="G2660" s="44">
        <v>9230.77</v>
      </c>
      <c r="H2660" s="44">
        <f t="shared" si="174"/>
        <v>10800.0009</v>
      </c>
      <c r="I2660" s="44">
        <f>SUM(H2660:H2661)</f>
        <v>16533.9954</v>
      </c>
    </row>
    <row r="2661" customHeight="1" spans="2:8">
      <c r="B2661" s="42" t="s">
        <v>317</v>
      </c>
      <c r="C2661" s="42" t="s">
        <v>600</v>
      </c>
      <c r="D2661" s="43" t="s">
        <v>395</v>
      </c>
      <c r="E2661" s="43" t="s">
        <v>602</v>
      </c>
      <c r="F2661" s="36">
        <v>100</v>
      </c>
      <c r="G2661" s="44">
        <v>4900.85</v>
      </c>
      <c r="H2661" s="44">
        <f t="shared" si="174"/>
        <v>5733.9945</v>
      </c>
    </row>
    <row r="2662" customHeight="1" spans="2:9">
      <c r="B2662" s="42" t="s">
        <v>2027</v>
      </c>
      <c r="C2662" s="42" t="s">
        <v>290</v>
      </c>
      <c r="D2662" s="43" t="s">
        <v>2218</v>
      </c>
      <c r="E2662" s="43" t="s">
        <v>1837</v>
      </c>
      <c r="F2662" s="36">
        <v>150</v>
      </c>
      <c r="G2662" s="44">
        <f>H2662/1.17</f>
        <v>2930.76923076923</v>
      </c>
      <c r="H2662" s="44">
        <v>3429</v>
      </c>
      <c r="I2662" s="44">
        <f>SUM(H2662:H2797)</f>
        <v>548197.03</v>
      </c>
    </row>
    <row r="2663" customHeight="1" spans="2:8">
      <c r="B2663" s="42" t="s">
        <v>2027</v>
      </c>
      <c r="C2663" s="42" t="s">
        <v>1387</v>
      </c>
      <c r="D2663" s="43" t="s">
        <v>2634</v>
      </c>
      <c r="E2663" s="43" t="s">
        <v>111</v>
      </c>
      <c r="F2663" s="36">
        <v>900</v>
      </c>
      <c r="G2663" s="44">
        <f t="shared" ref="G2663:G2680" si="179">H2663/1.17</f>
        <v>3330.76923076923</v>
      </c>
      <c r="H2663" s="44">
        <v>3897</v>
      </c>
    </row>
    <row r="2664" customHeight="1" spans="2:8">
      <c r="B2664" s="42" t="s">
        <v>2027</v>
      </c>
      <c r="C2664" s="42" t="s">
        <v>2635</v>
      </c>
      <c r="D2664" s="43" t="s">
        <v>2531</v>
      </c>
      <c r="E2664" s="43" t="s">
        <v>2636</v>
      </c>
      <c r="F2664" s="36">
        <v>50</v>
      </c>
      <c r="G2664" s="44">
        <f t="shared" si="179"/>
        <v>1183.76068376068</v>
      </c>
      <c r="H2664" s="44">
        <v>1385</v>
      </c>
    </row>
    <row r="2665" customHeight="1" spans="2:8">
      <c r="B2665" s="42" t="s">
        <v>2027</v>
      </c>
      <c r="C2665" s="42" t="s">
        <v>88</v>
      </c>
      <c r="D2665" s="43" t="s">
        <v>2637</v>
      </c>
      <c r="E2665" s="43" t="s">
        <v>1565</v>
      </c>
      <c r="F2665" s="36">
        <v>100</v>
      </c>
      <c r="G2665" s="44">
        <f t="shared" si="179"/>
        <v>732.478632478633</v>
      </c>
      <c r="H2665" s="44">
        <v>857</v>
      </c>
    </row>
    <row r="2666" customHeight="1" spans="2:8">
      <c r="B2666" s="42" t="s">
        <v>2027</v>
      </c>
      <c r="C2666" s="42" t="s">
        <v>2051</v>
      </c>
      <c r="D2666" s="43" t="s">
        <v>144</v>
      </c>
      <c r="E2666" s="43" t="s">
        <v>63</v>
      </c>
      <c r="F2666" s="36">
        <v>80</v>
      </c>
      <c r="G2666" s="44">
        <f t="shared" si="179"/>
        <v>1574.70085470085</v>
      </c>
      <c r="H2666" s="44">
        <v>1842.4</v>
      </c>
    </row>
    <row r="2667" customHeight="1" spans="2:8">
      <c r="B2667" s="42" t="s">
        <v>2027</v>
      </c>
      <c r="C2667" s="42" t="s">
        <v>2638</v>
      </c>
      <c r="D2667" s="43" t="s">
        <v>2639</v>
      </c>
      <c r="E2667" s="43" t="s">
        <v>2640</v>
      </c>
      <c r="F2667" s="36">
        <v>150</v>
      </c>
      <c r="G2667" s="44">
        <f t="shared" si="179"/>
        <v>3076.92307692308</v>
      </c>
      <c r="H2667" s="44">
        <v>3600</v>
      </c>
    </row>
    <row r="2668" customHeight="1" spans="2:8">
      <c r="B2668" s="42" t="s">
        <v>2027</v>
      </c>
      <c r="C2668" s="42" t="s">
        <v>2051</v>
      </c>
      <c r="D2668" s="43" t="s">
        <v>144</v>
      </c>
      <c r="E2668" s="43" t="s">
        <v>63</v>
      </c>
      <c r="F2668" s="36">
        <v>80</v>
      </c>
      <c r="G2668" s="44">
        <f t="shared" si="179"/>
        <v>1574.70085470085</v>
      </c>
      <c r="H2668" s="44">
        <v>1842.4</v>
      </c>
    </row>
    <row r="2669" customHeight="1" spans="2:8">
      <c r="B2669" s="42" t="s">
        <v>2027</v>
      </c>
      <c r="C2669" s="42" t="s">
        <v>2052</v>
      </c>
      <c r="D2669" s="43" t="s">
        <v>2059</v>
      </c>
      <c r="E2669" s="43" t="s">
        <v>2054</v>
      </c>
      <c r="F2669" s="36">
        <v>180</v>
      </c>
      <c r="G2669" s="44">
        <f t="shared" si="179"/>
        <v>4790.76923076923</v>
      </c>
      <c r="H2669" s="44">
        <v>5605.2</v>
      </c>
    </row>
    <row r="2670" customHeight="1" spans="2:8">
      <c r="B2670" s="42" t="s">
        <v>2027</v>
      </c>
      <c r="C2670" s="42" t="s">
        <v>2052</v>
      </c>
      <c r="D2670" s="43" t="s">
        <v>2059</v>
      </c>
      <c r="E2670" s="43" t="s">
        <v>2054</v>
      </c>
      <c r="F2670" s="36">
        <v>120</v>
      </c>
      <c r="G2670" s="44">
        <f t="shared" si="179"/>
        <v>3193.84615384615</v>
      </c>
      <c r="H2670" s="44">
        <v>3736.8</v>
      </c>
    </row>
    <row r="2671" customHeight="1" spans="2:8">
      <c r="B2671" s="42" t="s">
        <v>2027</v>
      </c>
      <c r="C2671" s="42" t="s">
        <v>922</v>
      </c>
      <c r="D2671" s="43" t="s">
        <v>923</v>
      </c>
      <c r="E2671" s="43" t="s">
        <v>924</v>
      </c>
      <c r="F2671" s="36">
        <v>200</v>
      </c>
      <c r="G2671" s="44">
        <f t="shared" si="179"/>
        <v>5656.41025641026</v>
      </c>
      <c r="H2671" s="44">
        <v>6618</v>
      </c>
    </row>
    <row r="2672" customHeight="1" spans="2:8">
      <c r="B2672" s="42" t="s">
        <v>2027</v>
      </c>
      <c r="C2672" s="42" t="s">
        <v>2641</v>
      </c>
      <c r="D2672" s="43" t="s">
        <v>1825</v>
      </c>
      <c r="E2672" s="43" t="s">
        <v>2642</v>
      </c>
      <c r="F2672" s="36">
        <v>200</v>
      </c>
      <c r="G2672" s="44">
        <f t="shared" si="179"/>
        <v>8119.65811965812</v>
      </c>
      <c r="H2672" s="44">
        <v>9500</v>
      </c>
    </row>
    <row r="2673" customHeight="1" spans="2:8">
      <c r="B2673" s="42" t="s">
        <v>2027</v>
      </c>
      <c r="C2673" s="42" t="s">
        <v>2047</v>
      </c>
      <c r="D2673" s="43" t="s">
        <v>2048</v>
      </c>
      <c r="E2673" s="43" t="s">
        <v>393</v>
      </c>
      <c r="F2673" s="36">
        <v>30</v>
      </c>
      <c r="G2673" s="44">
        <f t="shared" si="179"/>
        <v>343.076923076923</v>
      </c>
      <c r="H2673" s="44">
        <v>401.4</v>
      </c>
    </row>
    <row r="2674" customHeight="1" spans="2:8">
      <c r="B2674" s="42" t="s">
        <v>2027</v>
      </c>
      <c r="C2674" s="42" t="s">
        <v>2036</v>
      </c>
      <c r="D2674" s="43" t="s">
        <v>2037</v>
      </c>
      <c r="E2674" s="43" t="s">
        <v>2038</v>
      </c>
      <c r="F2674" s="36">
        <v>240</v>
      </c>
      <c r="G2674" s="44">
        <f t="shared" si="179"/>
        <v>7622.5641025641</v>
      </c>
      <c r="H2674" s="44">
        <v>8918.4</v>
      </c>
    </row>
    <row r="2675" customHeight="1" spans="2:8">
      <c r="B2675" s="42" t="s">
        <v>2027</v>
      </c>
      <c r="C2675" s="42" t="s">
        <v>1387</v>
      </c>
      <c r="D2675" s="43" t="s">
        <v>526</v>
      </c>
      <c r="E2675" s="43" t="s">
        <v>111</v>
      </c>
      <c r="F2675" s="36">
        <v>900</v>
      </c>
      <c r="G2675" s="44">
        <f t="shared" si="179"/>
        <v>3330.76923076923</v>
      </c>
      <c r="H2675" s="44">
        <v>3897</v>
      </c>
    </row>
    <row r="2676" customHeight="1" spans="2:8">
      <c r="B2676" s="42" t="s">
        <v>2027</v>
      </c>
      <c r="C2676" s="42" t="s">
        <v>2643</v>
      </c>
      <c r="D2676" s="43" t="s">
        <v>144</v>
      </c>
      <c r="E2676" s="43" t="s">
        <v>2644</v>
      </c>
      <c r="F2676" s="36">
        <v>200</v>
      </c>
      <c r="G2676" s="44">
        <f t="shared" si="179"/>
        <v>2905.98290598291</v>
      </c>
      <c r="H2676" s="44">
        <v>3400</v>
      </c>
    </row>
    <row r="2677" customHeight="1" spans="2:8">
      <c r="B2677" s="42" t="s">
        <v>2027</v>
      </c>
      <c r="C2677" s="42" t="s">
        <v>2045</v>
      </c>
      <c r="D2677" s="43" t="s">
        <v>2019</v>
      </c>
      <c r="E2677" s="43" t="s">
        <v>1161</v>
      </c>
      <c r="F2677" s="36">
        <v>800</v>
      </c>
      <c r="G2677" s="44">
        <f t="shared" si="179"/>
        <v>13080.3418803419</v>
      </c>
      <c r="H2677" s="44">
        <v>15304</v>
      </c>
    </row>
    <row r="2678" customHeight="1" spans="2:8">
      <c r="B2678" s="42" t="s">
        <v>2027</v>
      </c>
      <c r="C2678" s="42" t="s">
        <v>2635</v>
      </c>
      <c r="D2678" s="43" t="s">
        <v>2531</v>
      </c>
      <c r="E2678" s="43" t="s">
        <v>2636</v>
      </c>
      <c r="F2678" s="36">
        <v>100</v>
      </c>
      <c r="G2678" s="44">
        <f t="shared" si="179"/>
        <v>2367.52136752137</v>
      </c>
      <c r="H2678" s="44">
        <v>2770</v>
      </c>
    </row>
    <row r="2679" customHeight="1" spans="2:8">
      <c r="B2679" s="42" t="s">
        <v>2027</v>
      </c>
      <c r="C2679" s="42" t="s">
        <v>2033</v>
      </c>
      <c r="D2679" s="43" t="s">
        <v>2034</v>
      </c>
      <c r="E2679" s="43" t="s">
        <v>2035</v>
      </c>
      <c r="F2679" s="36">
        <v>24</v>
      </c>
      <c r="G2679" s="44">
        <f t="shared" si="179"/>
        <v>267.897435897436</v>
      </c>
      <c r="H2679" s="44">
        <v>313.44</v>
      </c>
    </row>
    <row r="2680" customHeight="1" spans="2:8">
      <c r="B2680" s="42" t="s">
        <v>2027</v>
      </c>
      <c r="C2680" s="42" t="s">
        <v>892</v>
      </c>
      <c r="D2680" s="43" t="s">
        <v>893</v>
      </c>
      <c r="E2680" s="43" t="s">
        <v>894</v>
      </c>
      <c r="F2680" s="36">
        <v>200</v>
      </c>
      <c r="G2680" s="44">
        <f t="shared" si="179"/>
        <v>3764.10256410256</v>
      </c>
      <c r="H2680" s="44">
        <v>4404</v>
      </c>
    </row>
    <row r="2681" customHeight="1" spans="2:8">
      <c r="B2681" s="42" t="s">
        <v>2027</v>
      </c>
      <c r="C2681" s="42" t="s">
        <v>965</v>
      </c>
      <c r="D2681" s="43" t="s">
        <v>2645</v>
      </c>
      <c r="E2681" s="43" t="s">
        <v>2032</v>
      </c>
      <c r="F2681" s="36">
        <v>40</v>
      </c>
      <c r="G2681" s="44">
        <f t="shared" ref="G2681:G2698" si="180">H2681/1.17</f>
        <v>2448.20512820513</v>
      </c>
      <c r="H2681" s="44">
        <v>2864.4</v>
      </c>
    </row>
    <row r="2682" customHeight="1" spans="2:8">
      <c r="B2682" s="42" t="s">
        <v>2027</v>
      </c>
      <c r="C2682" s="42" t="s">
        <v>2022</v>
      </c>
      <c r="D2682" s="43" t="s">
        <v>2023</v>
      </c>
      <c r="E2682" s="43" t="s">
        <v>2058</v>
      </c>
      <c r="F2682" s="36">
        <v>300</v>
      </c>
      <c r="G2682" s="44">
        <f t="shared" si="180"/>
        <v>4146.15384615385</v>
      </c>
      <c r="H2682" s="44">
        <v>4851</v>
      </c>
    </row>
    <row r="2683" customHeight="1" spans="2:8">
      <c r="B2683" s="42" t="s">
        <v>2027</v>
      </c>
      <c r="C2683" s="42" t="s">
        <v>35</v>
      </c>
      <c r="D2683" s="43" t="s">
        <v>36</v>
      </c>
      <c r="E2683" s="43" t="s">
        <v>2646</v>
      </c>
      <c r="F2683" s="36">
        <v>50</v>
      </c>
      <c r="G2683" s="44">
        <f t="shared" si="180"/>
        <v>798.290598290598</v>
      </c>
      <c r="H2683" s="44">
        <v>934</v>
      </c>
    </row>
    <row r="2684" customHeight="1" spans="2:8">
      <c r="B2684" s="42" t="s">
        <v>2027</v>
      </c>
      <c r="C2684" s="42" t="s">
        <v>2039</v>
      </c>
      <c r="D2684" s="43" t="s">
        <v>1825</v>
      </c>
      <c r="E2684" s="43" t="s">
        <v>2041</v>
      </c>
      <c r="F2684" s="36">
        <v>300</v>
      </c>
      <c r="G2684" s="44">
        <f t="shared" si="180"/>
        <v>2535.89743589744</v>
      </c>
      <c r="H2684" s="44">
        <v>2967</v>
      </c>
    </row>
    <row r="2685" customHeight="1" spans="2:8">
      <c r="B2685" s="42" t="s">
        <v>2027</v>
      </c>
      <c r="C2685" s="42" t="s">
        <v>35</v>
      </c>
      <c r="D2685" s="43" t="s">
        <v>36</v>
      </c>
      <c r="E2685" s="43" t="s">
        <v>2646</v>
      </c>
      <c r="F2685" s="36">
        <v>180</v>
      </c>
      <c r="G2685" s="44">
        <f t="shared" si="180"/>
        <v>2873.84615384615</v>
      </c>
      <c r="H2685" s="44">
        <v>3362.4</v>
      </c>
    </row>
    <row r="2686" customHeight="1" spans="2:8">
      <c r="B2686" s="42" t="s">
        <v>2027</v>
      </c>
      <c r="C2686" s="42" t="s">
        <v>1139</v>
      </c>
      <c r="D2686" s="43" t="s">
        <v>1645</v>
      </c>
      <c r="E2686" s="43" t="s">
        <v>1141</v>
      </c>
      <c r="F2686" s="36">
        <v>40</v>
      </c>
      <c r="G2686" s="44">
        <f t="shared" si="180"/>
        <v>2276.92307692308</v>
      </c>
      <c r="H2686" s="44">
        <v>2664</v>
      </c>
    </row>
    <row r="2687" customHeight="1" spans="2:8">
      <c r="B2687" s="42" t="s">
        <v>2027</v>
      </c>
      <c r="C2687" s="42" t="s">
        <v>2052</v>
      </c>
      <c r="D2687" s="43" t="s">
        <v>2059</v>
      </c>
      <c r="E2687" s="43" t="s">
        <v>2054</v>
      </c>
      <c r="F2687" s="36">
        <v>60</v>
      </c>
      <c r="G2687" s="44">
        <f t="shared" si="180"/>
        <v>1596.92307692308</v>
      </c>
      <c r="H2687" s="44">
        <v>1868.4</v>
      </c>
    </row>
    <row r="2688" customHeight="1" spans="2:8">
      <c r="B2688" s="42" t="s">
        <v>2027</v>
      </c>
      <c r="C2688" s="42" t="s">
        <v>2647</v>
      </c>
      <c r="D2688" s="43" t="s">
        <v>2648</v>
      </c>
      <c r="E2688" s="43" t="s">
        <v>2649</v>
      </c>
      <c r="F2688" s="36">
        <v>100</v>
      </c>
      <c r="G2688" s="44">
        <f t="shared" si="180"/>
        <v>734.188034188034</v>
      </c>
      <c r="H2688" s="44">
        <v>859</v>
      </c>
    </row>
    <row r="2689" customHeight="1" spans="2:8">
      <c r="B2689" s="42" t="s">
        <v>2027</v>
      </c>
      <c r="C2689" s="42" t="s">
        <v>922</v>
      </c>
      <c r="D2689" s="43" t="s">
        <v>923</v>
      </c>
      <c r="E2689" s="43" t="s">
        <v>924</v>
      </c>
      <c r="F2689" s="36">
        <v>190</v>
      </c>
      <c r="G2689" s="44">
        <f t="shared" si="180"/>
        <v>5373.58974358974</v>
      </c>
      <c r="H2689" s="44">
        <v>6287.1</v>
      </c>
    </row>
    <row r="2690" customHeight="1" spans="2:8">
      <c r="B2690" s="42" t="s">
        <v>2027</v>
      </c>
      <c r="C2690" s="42" t="s">
        <v>2641</v>
      </c>
      <c r="D2690" s="43" t="s">
        <v>1825</v>
      </c>
      <c r="E2690" s="43" t="s">
        <v>2642</v>
      </c>
      <c r="F2690" s="36">
        <v>200</v>
      </c>
      <c r="G2690" s="44">
        <f t="shared" si="180"/>
        <v>8119.65811965812</v>
      </c>
      <c r="H2690" s="44">
        <v>9500</v>
      </c>
    </row>
    <row r="2691" customHeight="1" spans="2:8">
      <c r="B2691" s="42" t="s">
        <v>2027</v>
      </c>
      <c r="C2691" s="42" t="s">
        <v>2036</v>
      </c>
      <c r="D2691" s="43" t="s">
        <v>2037</v>
      </c>
      <c r="E2691" s="43" t="s">
        <v>2038</v>
      </c>
      <c r="F2691" s="36">
        <v>240</v>
      </c>
      <c r="G2691" s="44">
        <f t="shared" si="180"/>
        <v>7622.5641025641</v>
      </c>
      <c r="H2691" s="44">
        <v>8918.4</v>
      </c>
    </row>
    <row r="2692" customHeight="1" spans="2:8">
      <c r="B2692" s="42" t="s">
        <v>2027</v>
      </c>
      <c r="C2692" s="42" t="s">
        <v>2650</v>
      </c>
      <c r="D2692" s="43" t="s">
        <v>144</v>
      </c>
      <c r="E2692" s="43" t="s">
        <v>2651</v>
      </c>
      <c r="F2692" s="36">
        <v>30</v>
      </c>
      <c r="G2692" s="44">
        <f t="shared" si="180"/>
        <v>705.128205128205</v>
      </c>
      <c r="H2692" s="44">
        <v>825</v>
      </c>
    </row>
    <row r="2693" customHeight="1" spans="2:8">
      <c r="B2693" s="42" t="s">
        <v>2027</v>
      </c>
      <c r="C2693" s="42" t="s">
        <v>2065</v>
      </c>
      <c r="D2693" s="43" t="s">
        <v>2066</v>
      </c>
      <c r="E2693" s="43" t="s">
        <v>2067</v>
      </c>
      <c r="F2693" s="36">
        <v>30</v>
      </c>
      <c r="G2693" s="44">
        <f t="shared" si="180"/>
        <v>692.051282051282</v>
      </c>
      <c r="H2693" s="44">
        <v>809.7</v>
      </c>
    </row>
    <row r="2694" customHeight="1" spans="2:8">
      <c r="B2694" s="42" t="s">
        <v>2027</v>
      </c>
      <c r="C2694" s="42" t="s">
        <v>2638</v>
      </c>
      <c r="D2694" s="43" t="s">
        <v>2639</v>
      </c>
      <c r="E2694" s="43" t="s">
        <v>2640</v>
      </c>
      <c r="F2694" s="36">
        <v>150</v>
      </c>
      <c r="G2694" s="44">
        <f t="shared" si="180"/>
        <v>3076.92307692308</v>
      </c>
      <c r="H2694" s="44">
        <v>3600</v>
      </c>
    </row>
    <row r="2695" customHeight="1" spans="2:8">
      <c r="B2695" s="42" t="s">
        <v>2027</v>
      </c>
      <c r="C2695" s="42" t="s">
        <v>2638</v>
      </c>
      <c r="D2695" s="43" t="s">
        <v>2639</v>
      </c>
      <c r="E2695" s="43" t="s">
        <v>2640</v>
      </c>
      <c r="F2695" s="36">
        <v>150</v>
      </c>
      <c r="G2695" s="44">
        <f t="shared" si="180"/>
        <v>3076.92307692308</v>
      </c>
      <c r="H2695" s="44">
        <v>3600</v>
      </c>
    </row>
    <row r="2696" customHeight="1" spans="2:8">
      <c r="B2696" s="42" t="s">
        <v>2027</v>
      </c>
      <c r="C2696" s="42" t="s">
        <v>2635</v>
      </c>
      <c r="D2696" s="43" t="s">
        <v>2531</v>
      </c>
      <c r="E2696" s="43" t="s">
        <v>2636</v>
      </c>
      <c r="F2696" s="36">
        <v>100</v>
      </c>
      <c r="G2696" s="44">
        <f t="shared" si="180"/>
        <v>2367.52136752137</v>
      </c>
      <c r="H2696" s="44">
        <v>2770</v>
      </c>
    </row>
    <row r="2697" customHeight="1" spans="2:8">
      <c r="B2697" s="42" t="s">
        <v>2027</v>
      </c>
      <c r="C2697" s="42" t="s">
        <v>2641</v>
      </c>
      <c r="D2697" s="43" t="s">
        <v>1825</v>
      </c>
      <c r="E2697" s="43" t="s">
        <v>2642</v>
      </c>
      <c r="F2697" s="36">
        <v>400</v>
      </c>
      <c r="G2697" s="44">
        <f t="shared" si="180"/>
        <v>16239.3162393162</v>
      </c>
      <c r="H2697" s="44">
        <v>19000</v>
      </c>
    </row>
    <row r="2698" customHeight="1" spans="2:8">
      <c r="B2698" s="42" t="s">
        <v>2027</v>
      </c>
      <c r="C2698" s="42" t="s">
        <v>965</v>
      </c>
      <c r="D2698" s="43" t="s">
        <v>2645</v>
      </c>
      <c r="E2698" s="43" t="s">
        <v>2032</v>
      </c>
      <c r="F2698" s="36">
        <v>60</v>
      </c>
      <c r="G2698" s="44">
        <f t="shared" si="180"/>
        <v>3672.30769230769</v>
      </c>
      <c r="H2698" s="44">
        <v>4296.6</v>
      </c>
    </row>
    <row r="2699" customHeight="1" spans="2:8">
      <c r="B2699" s="42" t="s">
        <v>2027</v>
      </c>
      <c r="C2699" s="42" t="s">
        <v>1387</v>
      </c>
      <c r="D2699" s="43" t="s">
        <v>526</v>
      </c>
      <c r="E2699" s="43" t="s">
        <v>111</v>
      </c>
      <c r="F2699" s="36">
        <v>900</v>
      </c>
      <c r="G2699" s="44">
        <f t="shared" ref="G2699:G2711" si="181">H2699/1.17</f>
        <v>3330.76923076923</v>
      </c>
      <c r="H2699" s="44">
        <v>3897</v>
      </c>
    </row>
    <row r="2700" customHeight="1" spans="2:8">
      <c r="B2700" s="42" t="s">
        <v>2027</v>
      </c>
      <c r="C2700" s="42" t="s">
        <v>2047</v>
      </c>
      <c r="D2700" s="43" t="s">
        <v>2048</v>
      </c>
      <c r="E2700" s="43" t="s">
        <v>393</v>
      </c>
      <c r="F2700" s="36">
        <v>20</v>
      </c>
      <c r="G2700" s="44">
        <f t="shared" si="181"/>
        <v>228.717948717949</v>
      </c>
      <c r="H2700" s="44">
        <v>267.6</v>
      </c>
    </row>
    <row r="2701" customHeight="1" spans="2:8">
      <c r="B2701" s="42" t="s">
        <v>2027</v>
      </c>
      <c r="C2701" s="42" t="s">
        <v>996</v>
      </c>
      <c r="D2701" s="43" t="s">
        <v>1644</v>
      </c>
      <c r="E2701" s="43" t="s">
        <v>1088</v>
      </c>
      <c r="F2701" s="36">
        <v>100</v>
      </c>
      <c r="G2701" s="44">
        <f t="shared" si="181"/>
        <v>2333.33333333333</v>
      </c>
      <c r="H2701" s="44">
        <v>2730</v>
      </c>
    </row>
    <row r="2702" customHeight="1" spans="2:8">
      <c r="B2702" s="42" t="s">
        <v>2027</v>
      </c>
      <c r="C2702" s="42" t="s">
        <v>2036</v>
      </c>
      <c r="D2702" s="43" t="s">
        <v>2037</v>
      </c>
      <c r="E2702" s="43" t="s">
        <v>2038</v>
      </c>
      <c r="F2702" s="36">
        <v>240</v>
      </c>
      <c r="G2702" s="44">
        <f t="shared" si="181"/>
        <v>7622.5641025641</v>
      </c>
      <c r="H2702" s="44">
        <v>8918.4</v>
      </c>
    </row>
    <row r="2703" customHeight="1" spans="2:8">
      <c r="B2703" s="42" t="s">
        <v>2027</v>
      </c>
      <c r="C2703" s="42" t="s">
        <v>88</v>
      </c>
      <c r="D2703" s="43" t="s">
        <v>2637</v>
      </c>
      <c r="E2703" s="43" t="s">
        <v>1565</v>
      </c>
      <c r="F2703" s="36">
        <v>50</v>
      </c>
      <c r="G2703" s="44">
        <f t="shared" si="181"/>
        <v>366.239316239316</v>
      </c>
      <c r="H2703" s="44">
        <v>428.5</v>
      </c>
    </row>
    <row r="2704" customHeight="1" spans="2:8">
      <c r="B2704" s="42" t="s">
        <v>2027</v>
      </c>
      <c r="C2704" s="42" t="s">
        <v>922</v>
      </c>
      <c r="D2704" s="43" t="s">
        <v>923</v>
      </c>
      <c r="E2704" s="43" t="s">
        <v>924</v>
      </c>
      <c r="F2704" s="36">
        <v>200</v>
      </c>
      <c r="G2704" s="44">
        <f t="shared" si="181"/>
        <v>5656.41025641026</v>
      </c>
      <c r="H2704" s="44">
        <v>6618</v>
      </c>
    </row>
    <row r="2705" customHeight="1" spans="2:8">
      <c r="B2705" s="42" t="s">
        <v>2027</v>
      </c>
      <c r="C2705" s="42" t="s">
        <v>2641</v>
      </c>
      <c r="D2705" s="43" t="s">
        <v>1825</v>
      </c>
      <c r="E2705" s="43" t="s">
        <v>2642</v>
      </c>
      <c r="F2705" s="36">
        <v>300</v>
      </c>
      <c r="G2705" s="44">
        <f t="shared" si="181"/>
        <v>12179.4871794872</v>
      </c>
      <c r="H2705" s="44">
        <v>14250</v>
      </c>
    </row>
    <row r="2706" customHeight="1" spans="2:8">
      <c r="B2706" s="42" t="s">
        <v>2027</v>
      </c>
      <c r="C2706" s="42" t="s">
        <v>2063</v>
      </c>
      <c r="D2706" s="43" t="s">
        <v>2064</v>
      </c>
      <c r="E2706" s="43" t="s">
        <v>959</v>
      </c>
      <c r="F2706" s="36">
        <v>120</v>
      </c>
      <c r="G2706" s="44">
        <f t="shared" si="181"/>
        <v>1962.05128205128</v>
      </c>
      <c r="H2706" s="44">
        <v>2295.6</v>
      </c>
    </row>
    <row r="2707" customHeight="1" spans="2:8">
      <c r="B2707" s="42" t="s">
        <v>2027</v>
      </c>
      <c r="C2707" s="42" t="s">
        <v>35</v>
      </c>
      <c r="D2707" s="43" t="s">
        <v>36</v>
      </c>
      <c r="E2707" s="43" t="s">
        <v>2646</v>
      </c>
      <c r="F2707" s="36">
        <v>100</v>
      </c>
      <c r="G2707" s="44">
        <f t="shared" si="181"/>
        <v>1596.5811965812</v>
      </c>
      <c r="H2707" s="44">
        <v>1868</v>
      </c>
    </row>
    <row r="2708" customHeight="1" spans="2:8">
      <c r="B2708" s="42" t="s">
        <v>2027</v>
      </c>
      <c r="C2708" s="42" t="s">
        <v>2052</v>
      </c>
      <c r="D2708" s="43" t="s">
        <v>2059</v>
      </c>
      <c r="E2708" s="43" t="s">
        <v>2054</v>
      </c>
      <c r="F2708" s="36">
        <v>300</v>
      </c>
      <c r="G2708" s="44">
        <f t="shared" si="181"/>
        <v>7984.61538461538</v>
      </c>
      <c r="H2708" s="44">
        <v>9342</v>
      </c>
    </row>
    <row r="2709" customHeight="1" spans="2:8">
      <c r="B2709" s="42" t="s">
        <v>2027</v>
      </c>
      <c r="C2709" s="42" t="s">
        <v>1139</v>
      </c>
      <c r="D2709" s="43" t="s">
        <v>1645</v>
      </c>
      <c r="E2709" s="43" t="s">
        <v>1141</v>
      </c>
      <c r="F2709" s="36">
        <v>15</v>
      </c>
      <c r="G2709" s="44">
        <f t="shared" si="181"/>
        <v>853.846153846154</v>
      </c>
      <c r="H2709" s="44">
        <v>999</v>
      </c>
    </row>
    <row r="2710" customHeight="1" spans="2:8">
      <c r="B2710" s="42" t="s">
        <v>2027</v>
      </c>
      <c r="C2710" s="42" t="s">
        <v>1139</v>
      </c>
      <c r="D2710" s="43" t="s">
        <v>1645</v>
      </c>
      <c r="E2710" s="43" t="s">
        <v>1141</v>
      </c>
      <c r="F2710" s="36">
        <v>10</v>
      </c>
      <c r="G2710" s="44">
        <f t="shared" si="181"/>
        <v>569.230769230769</v>
      </c>
      <c r="H2710" s="44">
        <v>666</v>
      </c>
    </row>
    <row r="2711" customHeight="1" spans="2:8">
      <c r="B2711" s="42" t="s">
        <v>2027</v>
      </c>
      <c r="C2711" s="42" t="s">
        <v>2029</v>
      </c>
      <c r="D2711" s="43" t="s">
        <v>2030</v>
      </c>
      <c r="E2711" s="43" t="s">
        <v>2031</v>
      </c>
      <c r="F2711" s="36">
        <v>120</v>
      </c>
      <c r="G2711" s="44">
        <f t="shared" si="181"/>
        <v>3383.58974358974</v>
      </c>
      <c r="H2711" s="44">
        <v>3958.8</v>
      </c>
    </row>
    <row r="2712" customHeight="1" spans="2:8">
      <c r="B2712" s="42" t="s">
        <v>2027</v>
      </c>
      <c r="C2712" s="42" t="s">
        <v>2045</v>
      </c>
      <c r="D2712" s="43" t="s">
        <v>2019</v>
      </c>
      <c r="E2712" s="43" t="s">
        <v>1161</v>
      </c>
      <c r="F2712" s="36">
        <v>400</v>
      </c>
      <c r="G2712" s="44">
        <f t="shared" ref="G2712:G2742" si="182">H2712/1.17</f>
        <v>6540.17094017094</v>
      </c>
      <c r="H2712" s="44">
        <v>7652</v>
      </c>
    </row>
    <row r="2713" customHeight="1" spans="2:8">
      <c r="B2713" s="42" t="s">
        <v>2027</v>
      </c>
      <c r="C2713" s="42" t="s">
        <v>2042</v>
      </c>
      <c r="D2713" s="43" t="s">
        <v>2043</v>
      </c>
      <c r="E2713" s="43" t="s">
        <v>2044</v>
      </c>
      <c r="F2713" s="36">
        <v>80</v>
      </c>
      <c r="G2713" s="44">
        <f t="shared" si="182"/>
        <v>1163.07692307692</v>
      </c>
      <c r="H2713" s="44">
        <v>1360.8</v>
      </c>
    </row>
    <row r="2714" customHeight="1" spans="2:8">
      <c r="B2714" s="42" t="s">
        <v>2027</v>
      </c>
      <c r="C2714" s="42" t="s">
        <v>892</v>
      </c>
      <c r="D2714" s="43" t="s">
        <v>893</v>
      </c>
      <c r="E2714" s="43" t="s">
        <v>894</v>
      </c>
      <c r="F2714" s="36">
        <v>200</v>
      </c>
      <c r="G2714" s="44">
        <f t="shared" si="182"/>
        <v>3764.10256410256</v>
      </c>
      <c r="H2714" s="44">
        <v>4404</v>
      </c>
    </row>
    <row r="2715" customHeight="1" spans="2:8">
      <c r="B2715" s="42" t="s">
        <v>2027</v>
      </c>
      <c r="C2715" s="42" t="s">
        <v>2022</v>
      </c>
      <c r="D2715" s="43" t="s">
        <v>2023</v>
      </c>
      <c r="E2715" s="43" t="s">
        <v>2058</v>
      </c>
      <c r="F2715" s="43">
        <v>300</v>
      </c>
      <c r="G2715" s="44">
        <f t="shared" si="182"/>
        <v>4146.15384615385</v>
      </c>
      <c r="H2715" s="44">
        <v>4851</v>
      </c>
    </row>
    <row r="2716" customHeight="1" spans="2:8">
      <c r="B2716" s="42" t="s">
        <v>2027</v>
      </c>
      <c r="C2716" s="42" t="s">
        <v>2643</v>
      </c>
      <c r="D2716" s="43" t="s">
        <v>144</v>
      </c>
      <c r="E2716" s="43" t="s">
        <v>2644</v>
      </c>
      <c r="F2716" s="36">
        <v>150</v>
      </c>
      <c r="G2716" s="44">
        <f t="shared" si="182"/>
        <v>2179.48717948718</v>
      </c>
      <c r="H2716" s="44">
        <v>2550</v>
      </c>
    </row>
    <row r="2717" customHeight="1" spans="2:8">
      <c r="B2717" s="42" t="s">
        <v>2027</v>
      </c>
      <c r="C2717" s="42" t="s">
        <v>2039</v>
      </c>
      <c r="D2717" s="43" t="s">
        <v>1825</v>
      </c>
      <c r="E2717" s="43" t="s">
        <v>2041</v>
      </c>
      <c r="F2717" s="36">
        <v>150</v>
      </c>
      <c r="G2717" s="44">
        <f t="shared" si="182"/>
        <v>1267.94871794872</v>
      </c>
      <c r="H2717" s="44">
        <v>1483.5</v>
      </c>
    </row>
    <row r="2718" customHeight="1" spans="2:8">
      <c r="B2718" s="42" t="s">
        <v>2027</v>
      </c>
      <c r="C2718" s="42" t="s">
        <v>2036</v>
      </c>
      <c r="D2718" s="43" t="s">
        <v>2037</v>
      </c>
      <c r="E2718" s="43" t="s">
        <v>2038</v>
      </c>
      <c r="F2718" s="36">
        <v>240</v>
      </c>
      <c r="G2718" s="44">
        <f t="shared" si="182"/>
        <v>7622.5641025641</v>
      </c>
      <c r="H2718" s="44">
        <v>8918.4</v>
      </c>
    </row>
    <row r="2719" customHeight="1" spans="2:8">
      <c r="B2719" s="42" t="s">
        <v>2027</v>
      </c>
      <c r="C2719" s="42" t="s">
        <v>2022</v>
      </c>
      <c r="D2719" s="43" t="s">
        <v>2023</v>
      </c>
      <c r="E2719" s="43" t="s">
        <v>2058</v>
      </c>
      <c r="F2719" s="36">
        <v>120</v>
      </c>
      <c r="G2719" s="44">
        <f t="shared" si="182"/>
        <v>1658.46153846154</v>
      </c>
      <c r="H2719" s="44">
        <v>1940.4</v>
      </c>
    </row>
    <row r="2720" customHeight="1" spans="2:8">
      <c r="B2720" s="42" t="s">
        <v>2027</v>
      </c>
      <c r="C2720" s="42" t="s">
        <v>2042</v>
      </c>
      <c r="D2720" s="43" t="s">
        <v>2043</v>
      </c>
      <c r="E2720" s="43" t="s">
        <v>2044</v>
      </c>
      <c r="F2720" s="36">
        <v>80</v>
      </c>
      <c r="G2720" s="44">
        <f t="shared" si="182"/>
        <v>1163.07692307692</v>
      </c>
      <c r="H2720" s="44">
        <v>1360.8</v>
      </c>
    </row>
    <row r="2721" customHeight="1" spans="2:8">
      <c r="B2721" s="42" t="s">
        <v>2027</v>
      </c>
      <c r="C2721" s="42" t="s">
        <v>2052</v>
      </c>
      <c r="D2721" s="43" t="s">
        <v>2059</v>
      </c>
      <c r="E2721" s="43" t="s">
        <v>2054</v>
      </c>
      <c r="F2721" s="36">
        <v>180</v>
      </c>
      <c r="G2721" s="44">
        <f t="shared" si="182"/>
        <v>4790.76923076923</v>
      </c>
      <c r="H2721" s="44">
        <v>5605.2</v>
      </c>
    </row>
    <row r="2722" customHeight="1" spans="2:8">
      <c r="B2722" s="42" t="s">
        <v>2027</v>
      </c>
      <c r="C2722" s="42" t="s">
        <v>922</v>
      </c>
      <c r="D2722" s="43" t="s">
        <v>923</v>
      </c>
      <c r="E2722" s="43" t="s">
        <v>924</v>
      </c>
      <c r="F2722" s="36">
        <v>200</v>
      </c>
      <c r="G2722" s="44">
        <f t="shared" si="182"/>
        <v>5656.41025641026</v>
      </c>
      <c r="H2722" s="44">
        <v>6618</v>
      </c>
    </row>
    <row r="2723" customHeight="1" spans="2:8">
      <c r="B2723" s="42" t="s">
        <v>2027</v>
      </c>
      <c r="C2723" s="42" t="s">
        <v>2638</v>
      </c>
      <c r="D2723" s="43" t="s">
        <v>2639</v>
      </c>
      <c r="E2723" s="43" t="s">
        <v>2640</v>
      </c>
      <c r="F2723" s="36">
        <v>150</v>
      </c>
      <c r="G2723" s="44">
        <f t="shared" si="182"/>
        <v>3076.92307692308</v>
      </c>
      <c r="H2723" s="44">
        <v>3600</v>
      </c>
    </row>
    <row r="2724" customHeight="1" spans="2:8">
      <c r="B2724" s="42" t="s">
        <v>2027</v>
      </c>
      <c r="C2724" s="42" t="s">
        <v>2065</v>
      </c>
      <c r="D2724" s="43" t="s">
        <v>2066</v>
      </c>
      <c r="E2724" s="43" t="s">
        <v>2067</v>
      </c>
      <c r="F2724" s="36">
        <v>50</v>
      </c>
      <c r="G2724" s="44">
        <f t="shared" si="182"/>
        <v>1153.4188034188</v>
      </c>
      <c r="H2724" s="44">
        <v>1349.5</v>
      </c>
    </row>
    <row r="2725" customHeight="1" spans="2:8">
      <c r="B2725" s="42" t="s">
        <v>2027</v>
      </c>
      <c r="C2725" s="42" t="s">
        <v>965</v>
      </c>
      <c r="D2725" s="43" t="s">
        <v>2645</v>
      </c>
      <c r="E2725" s="43" t="s">
        <v>2032</v>
      </c>
      <c r="F2725" s="36">
        <v>100</v>
      </c>
      <c r="G2725" s="44">
        <f t="shared" si="182"/>
        <v>6120.51282051282</v>
      </c>
      <c r="H2725" s="44">
        <v>7161</v>
      </c>
    </row>
    <row r="2726" customHeight="1" spans="2:8">
      <c r="B2726" s="42" t="s">
        <v>2027</v>
      </c>
      <c r="C2726" s="42" t="s">
        <v>2051</v>
      </c>
      <c r="D2726" s="43" t="s">
        <v>144</v>
      </c>
      <c r="E2726" s="43" t="s">
        <v>63</v>
      </c>
      <c r="F2726" s="36">
        <v>150</v>
      </c>
      <c r="G2726" s="44">
        <f t="shared" si="182"/>
        <v>3149.40170940171</v>
      </c>
      <c r="H2726" s="44">
        <v>3684.8</v>
      </c>
    </row>
    <row r="2727" customHeight="1" spans="2:8">
      <c r="B2727" s="42" t="s">
        <v>2027</v>
      </c>
      <c r="C2727" s="42" t="s">
        <v>2045</v>
      </c>
      <c r="D2727" s="43" t="s">
        <v>2019</v>
      </c>
      <c r="E2727" s="43" t="s">
        <v>1161</v>
      </c>
      <c r="F2727" s="36">
        <v>800</v>
      </c>
      <c r="G2727" s="44">
        <f t="shared" si="182"/>
        <v>13080.3418803419</v>
      </c>
      <c r="H2727" s="44">
        <v>15304</v>
      </c>
    </row>
    <row r="2728" customHeight="1" spans="2:8">
      <c r="B2728" s="42" t="s">
        <v>2027</v>
      </c>
      <c r="C2728" s="42" t="s">
        <v>2042</v>
      </c>
      <c r="D2728" s="43" t="s">
        <v>2043</v>
      </c>
      <c r="E2728" s="43" t="s">
        <v>2044</v>
      </c>
      <c r="F2728" s="36">
        <v>80</v>
      </c>
      <c r="G2728" s="44">
        <f t="shared" si="182"/>
        <v>1163.07692307692</v>
      </c>
      <c r="H2728" s="44">
        <v>1360.8</v>
      </c>
    </row>
    <row r="2729" customHeight="1" spans="2:8">
      <c r="B2729" s="42" t="s">
        <v>2027</v>
      </c>
      <c r="C2729" s="42" t="s">
        <v>2641</v>
      </c>
      <c r="D2729" s="43" t="s">
        <v>1825</v>
      </c>
      <c r="E2729" s="43" t="s">
        <v>2642</v>
      </c>
      <c r="F2729" s="36">
        <v>100</v>
      </c>
      <c r="G2729" s="44">
        <f t="shared" si="182"/>
        <v>4059.82905982906</v>
      </c>
      <c r="H2729" s="44">
        <v>4750</v>
      </c>
    </row>
    <row r="2730" customHeight="1" spans="2:8">
      <c r="B2730" s="42" t="s">
        <v>2027</v>
      </c>
      <c r="C2730" s="42" t="s">
        <v>2036</v>
      </c>
      <c r="D2730" s="43" t="s">
        <v>2037</v>
      </c>
      <c r="E2730" s="43" t="s">
        <v>2038</v>
      </c>
      <c r="F2730" s="36">
        <v>150</v>
      </c>
      <c r="G2730" s="44">
        <f t="shared" si="182"/>
        <v>4764.10256410256</v>
      </c>
      <c r="H2730" s="44">
        <v>5574</v>
      </c>
    </row>
    <row r="2731" customHeight="1" spans="2:8">
      <c r="B2731" s="42" t="s">
        <v>2027</v>
      </c>
      <c r="C2731" s="42" t="s">
        <v>1387</v>
      </c>
      <c r="D2731" s="43" t="s">
        <v>526</v>
      </c>
      <c r="E2731" s="43" t="s">
        <v>111</v>
      </c>
      <c r="F2731" s="36">
        <v>900</v>
      </c>
      <c r="G2731" s="44">
        <f t="shared" si="182"/>
        <v>3330.76923076923</v>
      </c>
      <c r="H2731" s="44">
        <v>3897</v>
      </c>
    </row>
    <row r="2732" customHeight="1" spans="2:8">
      <c r="B2732" s="42" t="s">
        <v>2027</v>
      </c>
      <c r="C2732" s="42" t="s">
        <v>2643</v>
      </c>
      <c r="D2732" s="43" t="s">
        <v>144</v>
      </c>
      <c r="E2732" s="43" t="s">
        <v>2644</v>
      </c>
      <c r="F2732" s="36">
        <v>100</v>
      </c>
      <c r="G2732" s="44">
        <f t="shared" si="182"/>
        <v>1452.99145299145</v>
      </c>
      <c r="H2732" s="44">
        <v>1700</v>
      </c>
    </row>
    <row r="2733" customHeight="1" spans="2:8">
      <c r="B2733" s="42" t="s">
        <v>2027</v>
      </c>
      <c r="C2733" s="42" t="s">
        <v>2650</v>
      </c>
      <c r="D2733" s="43" t="s">
        <v>144</v>
      </c>
      <c r="E2733" s="43" t="s">
        <v>2651</v>
      </c>
      <c r="F2733" s="36">
        <v>30</v>
      </c>
      <c r="G2733" s="44">
        <f t="shared" si="182"/>
        <v>705.128205128205</v>
      </c>
      <c r="H2733" s="44">
        <v>825</v>
      </c>
    </row>
    <row r="2734" customHeight="1" spans="2:8">
      <c r="B2734" s="42" t="s">
        <v>2027</v>
      </c>
      <c r="C2734" s="42" t="s">
        <v>2042</v>
      </c>
      <c r="D2734" s="43" t="s">
        <v>2043</v>
      </c>
      <c r="E2734" s="43" t="s">
        <v>2044</v>
      </c>
      <c r="F2734" s="36">
        <v>80</v>
      </c>
      <c r="G2734" s="44">
        <f t="shared" si="182"/>
        <v>1163.07692307692</v>
      </c>
      <c r="H2734" s="44">
        <v>1360.8</v>
      </c>
    </row>
    <row r="2735" customHeight="1" spans="2:8">
      <c r="B2735" s="42" t="s">
        <v>2027</v>
      </c>
      <c r="C2735" s="42" t="s">
        <v>965</v>
      </c>
      <c r="D2735" s="43" t="s">
        <v>2645</v>
      </c>
      <c r="E2735" s="43" t="s">
        <v>2032</v>
      </c>
      <c r="F2735" s="36">
        <v>60</v>
      </c>
      <c r="G2735" s="44">
        <f t="shared" si="182"/>
        <v>3672.30769230769</v>
      </c>
      <c r="H2735" s="44">
        <v>4296.6</v>
      </c>
    </row>
    <row r="2736" customHeight="1" spans="2:8">
      <c r="B2736" s="42" t="s">
        <v>2027</v>
      </c>
      <c r="C2736" s="42" t="s">
        <v>2036</v>
      </c>
      <c r="D2736" s="43" t="s">
        <v>2037</v>
      </c>
      <c r="E2736" s="43" t="s">
        <v>2038</v>
      </c>
      <c r="F2736" s="36">
        <v>240</v>
      </c>
      <c r="G2736" s="44">
        <f t="shared" si="182"/>
        <v>7622.5641025641</v>
      </c>
      <c r="H2736" s="44">
        <v>8918.4</v>
      </c>
    </row>
    <row r="2737" customHeight="1" spans="2:8">
      <c r="B2737" s="42" t="s">
        <v>2027</v>
      </c>
      <c r="C2737" s="42" t="s">
        <v>2647</v>
      </c>
      <c r="D2737" s="43" t="s">
        <v>2648</v>
      </c>
      <c r="E2737" s="43" t="s">
        <v>2649</v>
      </c>
      <c r="F2737" s="36">
        <v>100</v>
      </c>
      <c r="G2737" s="44">
        <f t="shared" si="182"/>
        <v>734.188034188034</v>
      </c>
      <c r="H2737" s="44">
        <v>859</v>
      </c>
    </row>
    <row r="2738" customHeight="1" spans="2:8">
      <c r="B2738" s="42" t="s">
        <v>2027</v>
      </c>
      <c r="C2738" s="42" t="s">
        <v>2635</v>
      </c>
      <c r="D2738" s="43" t="s">
        <v>2531</v>
      </c>
      <c r="E2738" s="43" t="s">
        <v>2636</v>
      </c>
      <c r="F2738" s="36">
        <v>100</v>
      </c>
      <c r="G2738" s="44">
        <f t="shared" si="182"/>
        <v>2323.93162393162</v>
      </c>
      <c r="H2738" s="44">
        <v>2719</v>
      </c>
    </row>
    <row r="2739" customHeight="1" spans="2:8">
      <c r="B2739" s="42" t="s">
        <v>2027</v>
      </c>
      <c r="C2739" s="42" t="s">
        <v>290</v>
      </c>
      <c r="D2739" s="43" t="s">
        <v>2218</v>
      </c>
      <c r="E2739" s="43" t="s">
        <v>1837</v>
      </c>
      <c r="F2739" s="36">
        <v>70</v>
      </c>
      <c r="G2739" s="44">
        <f t="shared" si="182"/>
        <v>1367.69230769231</v>
      </c>
      <c r="H2739" s="44">
        <v>1600.2</v>
      </c>
    </row>
    <row r="2740" customHeight="1" spans="2:8">
      <c r="B2740" s="42" t="s">
        <v>2027</v>
      </c>
      <c r="C2740" s="42" t="s">
        <v>2042</v>
      </c>
      <c r="D2740" s="43" t="s">
        <v>2043</v>
      </c>
      <c r="E2740" s="43" t="s">
        <v>2044</v>
      </c>
      <c r="F2740" s="36">
        <v>80</v>
      </c>
      <c r="G2740" s="44">
        <f t="shared" si="182"/>
        <v>1163.07692307692</v>
      </c>
      <c r="H2740" s="44">
        <v>1360.8</v>
      </c>
    </row>
    <row r="2741" customHeight="1" spans="2:8">
      <c r="B2741" s="42" t="s">
        <v>2027</v>
      </c>
      <c r="C2741" s="42" t="s">
        <v>965</v>
      </c>
      <c r="D2741" s="43" t="s">
        <v>2645</v>
      </c>
      <c r="E2741" s="43" t="s">
        <v>2032</v>
      </c>
      <c r="F2741" s="36">
        <v>60</v>
      </c>
      <c r="G2741" s="44">
        <f t="shared" si="182"/>
        <v>3672.30769230769</v>
      </c>
      <c r="H2741" s="44">
        <v>4296.6</v>
      </c>
    </row>
    <row r="2742" customHeight="1" spans="2:8">
      <c r="B2742" s="42" t="s">
        <v>2027</v>
      </c>
      <c r="C2742" s="42" t="s">
        <v>2022</v>
      </c>
      <c r="D2742" s="43" t="s">
        <v>2023</v>
      </c>
      <c r="E2742" s="43" t="s">
        <v>2058</v>
      </c>
      <c r="F2742" s="36">
        <v>120</v>
      </c>
      <c r="G2742" s="44">
        <f t="shared" si="182"/>
        <v>1658.46153846154</v>
      </c>
      <c r="H2742" s="44">
        <v>1940.4</v>
      </c>
    </row>
    <row r="2743" customHeight="1" spans="2:8">
      <c r="B2743" s="42" t="s">
        <v>2027</v>
      </c>
      <c r="C2743" s="42" t="s">
        <v>1387</v>
      </c>
      <c r="D2743" s="43" t="s">
        <v>526</v>
      </c>
      <c r="E2743" s="43" t="s">
        <v>111</v>
      </c>
      <c r="F2743" s="36">
        <v>900</v>
      </c>
      <c r="G2743" s="44">
        <f t="shared" ref="G2743:G2748" si="183">H2743/1.17</f>
        <v>3330.76923076923</v>
      </c>
      <c r="H2743" s="44">
        <v>3897</v>
      </c>
    </row>
    <row r="2744" customHeight="1" spans="2:8">
      <c r="B2744" s="42" t="s">
        <v>2027</v>
      </c>
      <c r="C2744" s="42" t="s">
        <v>2650</v>
      </c>
      <c r="D2744" s="43" t="s">
        <v>144</v>
      </c>
      <c r="E2744" s="43" t="s">
        <v>2651</v>
      </c>
      <c r="F2744" s="36">
        <v>30</v>
      </c>
      <c r="G2744" s="44">
        <f t="shared" si="183"/>
        <v>705.128205128205</v>
      </c>
      <c r="H2744" s="44">
        <v>825</v>
      </c>
    </row>
    <row r="2745" customHeight="1" spans="2:8">
      <c r="B2745" s="42" t="s">
        <v>2027</v>
      </c>
      <c r="C2745" s="42" t="s">
        <v>2033</v>
      </c>
      <c r="D2745" s="43" t="s">
        <v>2034</v>
      </c>
      <c r="E2745" s="43" t="s">
        <v>2035</v>
      </c>
      <c r="F2745" s="36">
        <v>16</v>
      </c>
      <c r="G2745" s="44">
        <f t="shared" si="183"/>
        <v>178.598290598291</v>
      </c>
      <c r="H2745" s="44">
        <v>208.96</v>
      </c>
    </row>
    <row r="2746" customHeight="1" spans="2:8">
      <c r="B2746" s="42" t="s">
        <v>2027</v>
      </c>
      <c r="C2746" s="42" t="s">
        <v>35</v>
      </c>
      <c r="D2746" s="43" t="s">
        <v>36</v>
      </c>
      <c r="E2746" s="43" t="s">
        <v>2646</v>
      </c>
      <c r="F2746" s="36">
        <v>180</v>
      </c>
      <c r="G2746" s="44">
        <f t="shared" si="183"/>
        <v>2873.84615384615</v>
      </c>
      <c r="H2746" s="44">
        <v>3362.4</v>
      </c>
    </row>
    <row r="2747" customHeight="1" spans="2:8">
      <c r="B2747" s="42" t="s">
        <v>2027</v>
      </c>
      <c r="C2747" s="42" t="s">
        <v>88</v>
      </c>
      <c r="D2747" s="43" t="s">
        <v>2637</v>
      </c>
      <c r="E2747" s="43" t="s">
        <v>1565</v>
      </c>
      <c r="F2747" s="36">
        <v>100</v>
      </c>
      <c r="G2747" s="44">
        <f t="shared" si="183"/>
        <v>732.478632478633</v>
      </c>
      <c r="H2747" s="44">
        <v>857</v>
      </c>
    </row>
    <row r="2748" customHeight="1" spans="2:8">
      <c r="B2748" s="42" t="s">
        <v>2027</v>
      </c>
      <c r="C2748" s="42" t="s">
        <v>1387</v>
      </c>
      <c r="D2748" s="43" t="s">
        <v>526</v>
      </c>
      <c r="E2748" s="43" t="s">
        <v>111</v>
      </c>
      <c r="F2748" s="36">
        <v>900</v>
      </c>
      <c r="G2748" s="44">
        <f t="shared" si="183"/>
        <v>3330.76923076923</v>
      </c>
      <c r="H2748" s="44">
        <v>3897</v>
      </c>
    </row>
    <row r="2749" customHeight="1" spans="2:8">
      <c r="B2749" s="42" t="s">
        <v>2027</v>
      </c>
      <c r="C2749" s="42" t="s">
        <v>2638</v>
      </c>
      <c r="D2749" s="43" t="s">
        <v>2639</v>
      </c>
      <c r="E2749" s="43" t="s">
        <v>2640</v>
      </c>
      <c r="F2749" s="36">
        <v>300</v>
      </c>
      <c r="G2749" s="44">
        <f t="shared" ref="G2749:G2764" si="184">H2749/1.17</f>
        <v>6153.84615384615</v>
      </c>
      <c r="H2749" s="44">
        <v>7200</v>
      </c>
    </row>
    <row r="2750" customHeight="1" spans="2:8">
      <c r="B2750" s="42" t="s">
        <v>2027</v>
      </c>
      <c r="C2750" s="42" t="s">
        <v>2051</v>
      </c>
      <c r="D2750" s="43" t="s">
        <v>144</v>
      </c>
      <c r="E2750" s="43" t="s">
        <v>63</v>
      </c>
      <c r="F2750" s="36">
        <v>80</v>
      </c>
      <c r="G2750" s="44">
        <f t="shared" si="184"/>
        <v>1574.70085470085</v>
      </c>
      <c r="H2750" s="44">
        <v>1842.4</v>
      </c>
    </row>
    <row r="2751" customHeight="1" spans="2:8">
      <c r="B2751" s="42" t="s">
        <v>2027</v>
      </c>
      <c r="C2751" s="42" t="s">
        <v>2638</v>
      </c>
      <c r="D2751" s="43" t="s">
        <v>2639</v>
      </c>
      <c r="E2751" s="43" t="s">
        <v>2640</v>
      </c>
      <c r="F2751" s="36">
        <v>300</v>
      </c>
      <c r="G2751" s="44">
        <f t="shared" si="184"/>
        <v>6153.84615384615</v>
      </c>
      <c r="H2751" s="44">
        <v>7200</v>
      </c>
    </row>
    <row r="2752" customHeight="1" spans="2:8">
      <c r="B2752" s="42" t="s">
        <v>2027</v>
      </c>
      <c r="C2752" s="42" t="s">
        <v>2641</v>
      </c>
      <c r="D2752" s="43" t="s">
        <v>1825</v>
      </c>
      <c r="E2752" s="43" t="s">
        <v>2642</v>
      </c>
      <c r="F2752" s="36">
        <v>400</v>
      </c>
      <c r="G2752" s="44">
        <f t="shared" si="184"/>
        <v>16239.3162393162</v>
      </c>
      <c r="H2752" s="44">
        <v>19000</v>
      </c>
    </row>
    <row r="2753" customHeight="1" spans="2:8">
      <c r="B2753" s="42" t="s">
        <v>2027</v>
      </c>
      <c r="C2753" s="42" t="s">
        <v>2052</v>
      </c>
      <c r="D2753" s="43" t="s">
        <v>2059</v>
      </c>
      <c r="E2753" s="43" t="s">
        <v>2054</v>
      </c>
      <c r="F2753" s="36">
        <v>120</v>
      </c>
      <c r="G2753" s="44">
        <f t="shared" si="184"/>
        <v>3193.84615384615</v>
      </c>
      <c r="H2753" s="44">
        <v>3736.8</v>
      </c>
    </row>
    <row r="2754" customHeight="1" spans="2:8">
      <c r="B2754" s="42" t="s">
        <v>2027</v>
      </c>
      <c r="C2754" s="42" t="s">
        <v>2029</v>
      </c>
      <c r="D2754" s="43" t="s">
        <v>2030</v>
      </c>
      <c r="E2754" s="43" t="s">
        <v>2031</v>
      </c>
      <c r="F2754" s="36">
        <v>50</v>
      </c>
      <c r="G2754" s="44">
        <f t="shared" si="184"/>
        <v>1409.82905982906</v>
      </c>
      <c r="H2754" s="44">
        <v>1649.5</v>
      </c>
    </row>
    <row r="2755" customHeight="1" spans="2:8">
      <c r="B2755" s="42" t="s">
        <v>2027</v>
      </c>
      <c r="C2755" s="42" t="s">
        <v>922</v>
      </c>
      <c r="D2755" s="43" t="s">
        <v>923</v>
      </c>
      <c r="E2755" s="43" t="s">
        <v>924</v>
      </c>
      <c r="F2755" s="36">
        <v>200</v>
      </c>
      <c r="G2755" s="44">
        <f t="shared" si="184"/>
        <v>5656.41025641026</v>
      </c>
      <c r="H2755" s="44">
        <v>6618</v>
      </c>
    </row>
    <row r="2756" customHeight="1" spans="2:8">
      <c r="B2756" s="42" t="s">
        <v>2027</v>
      </c>
      <c r="C2756" s="42" t="s">
        <v>2045</v>
      </c>
      <c r="D2756" s="43" t="s">
        <v>2019</v>
      </c>
      <c r="E2756" s="43" t="s">
        <v>1161</v>
      </c>
      <c r="F2756" s="36">
        <v>400</v>
      </c>
      <c r="G2756" s="44">
        <f t="shared" si="184"/>
        <v>6540.17094017094</v>
      </c>
      <c r="H2756" s="44">
        <v>7652</v>
      </c>
    </row>
    <row r="2757" customHeight="1" spans="2:8">
      <c r="B2757" s="42" t="s">
        <v>2027</v>
      </c>
      <c r="C2757" s="42" t="s">
        <v>2650</v>
      </c>
      <c r="D2757" s="43" t="s">
        <v>144</v>
      </c>
      <c r="E2757" s="43" t="s">
        <v>2651</v>
      </c>
      <c r="F2757" s="36">
        <v>30</v>
      </c>
      <c r="G2757" s="44">
        <f t="shared" si="184"/>
        <v>705.128205128205</v>
      </c>
      <c r="H2757" s="44">
        <v>825</v>
      </c>
    </row>
    <row r="2758" customHeight="1" spans="2:8">
      <c r="B2758" s="42" t="s">
        <v>2027</v>
      </c>
      <c r="C2758" s="42" t="s">
        <v>2022</v>
      </c>
      <c r="D2758" s="43" t="s">
        <v>2023</v>
      </c>
      <c r="E2758" s="43" t="s">
        <v>2058</v>
      </c>
      <c r="F2758" s="36">
        <v>300</v>
      </c>
      <c r="G2758" s="44">
        <f t="shared" si="184"/>
        <v>4146.15384615385</v>
      </c>
      <c r="H2758" s="44">
        <v>4851</v>
      </c>
    </row>
    <row r="2759" customHeight="1" spans="2:8">
      <c r="B2759" s="42" t="s">
        <v>2027</v>
      </c>
      <c r="C2759" s="42" t="s">
        <v>2022</v>
      </c>
      <c r="D2759" s="43" t="s">
        <v>2023</v>
      </c>
      <c r="E2759" s="43" t="s">
        <v>2058</v>
      </c>
      <c r="F2759" s="36">
        <v>240</v>
      </c>
      <c r="G2759" s="44">
        <f t="shared" si="184"/>
        <v>3316.92307692308</v>
      </c>
      <c r="H2759" s="44">
        <v>3880.8</v>
      </c>
    </row>
    <row r="2760" customHeight="1" spans="2:8">
      <c r="B2760" s="42" t="s">
        <v>2027</v>
      </c>
      <c r="C2760" s="42" t="s">
        <v>2039</v>
      </c>
      <c r="D2760" s="43" t="s">
        <v>1825</v>
      </c>
      <c r="E2760" s="43" t="s">
        <v>2041</v>
      </c>
      <c r="F2760" s="36">
        <v>300</v>
      </c>
      <c r="G2760" s="44">
        <f t="shared" si="184"/>
        <v>2535.89743589744</v>
      </c>
      <c r="H2760" s="44">
        <v>2967</v>
      </c>
    </row>
    <row r="2761" customHeight="1" spans="2:8">
      <c r="B2761" s="42" t="s">
        <v>2027</v>
      </c>
      <c r="C2761" s="42" t="s">
        <v>2036</v>
      </c>
      <c r="D2761" s="43" t="s">
        <v>2037</v>
      </c>
      <c r="E2761" s="43" t="s">
        <v>2038</v>
      </c>
      <c r="F2761" s="36">
        <v>240</v>
      </c>
      <c r="G2761" s="44">
        <f t="shared" si="184"/>
        <v>7622.5641025641</v>
      </c>
      <c r="H2761" s="44">
        <v>8918.4</v>
      </c>
    </row>
    <row r="2762" customHeight="1" spans="2:8">
      <c r="B2762" s="42" t="s">
        <v>2027</v>
      </c>
      <c r="C2762" s="42" t="s">
        <v>1387</v>
      </c>
      <c r="D2762" s="43" t="s">
        <v>526</v>
      </c>
      <c r="E2762" s="43" t="s">
        <v>111</v>
      </c>
      <c r="F2762" s="36">
        <v>300</v>
      </c>
      <c r="G2762" s="44">
        <f t="shared" si="184"/>
        <v>1110.25641025641</v>
      </c>
      <c r="H2762" s="44">
        <v>1299</v>
      </c>
    </row>
    <row r="2763" customHeight="1" spans="2:8">
      <c r="B2763" s="42" t="s">
        <v>2027</v>
      </c>
      <c r="C2763" s="42" t="s">
        <v>1387</v>
      </c>
      <c r="D2763" s="43" t="s">
        <v>526</v>
      </c>
      <c r="E2763" s="43" t="s">
        <v>111</v>
      </c>
      <c r="F2763" s="36">
        <v>600</v>
      </c>
      <c r="G2763" s="44">
        <f t="shared" si="184"/>
        <v>2220.51282051282</v>
      </c>
      <c r="H2763" s="44">
        <v>2598</v>
      </c>
    </row>
    <row r="2764" customHeight="1" spans="2:8">
      <c r="B2764" s="42" t="s">
        <v>2027</v>
      </c>
      <c r="C2764" s="42" t="s">
        <v>965</v>
      </c>
      <c r="D2764" s="43" t="s">
        <v>2645</v>
      </c>
      <c r="E2764" s="43" t="s">
        <v>2032</v>
      </c>
      <c r="F2764" s="36">
        <v>40</v>
      </c>
      <c r="G2764" s="44">
        <f t="shared" si="184"/>
        <v>2448.20512820513</v>
      </c>
      <c r="H2764" s="44">
        <v>2864.4</v>
      </c>
    </row>
    <row r="2765" customHeight="1" spans="2:8">
      <c r="B2765" s="42" t="s">
        <v>2027</v>
      </c>
      <c r="C2765" s="42" t="s">
        <v>2052</v>
      </c>
      <c r="D2765" s="43" t="s">
        <v>2059</v>
      </c>
      <c r="E2765" s="43" t="s">
        <v>2054</v>
      </c>
      <c r="F2765" s="36">
        <v>240</v>
      </c>
      <c r="G2765" s="44">
        <f t="shared" ref="G2765:G2771" si="185">H2765/1.17</f>
        <v>6387.69230769231</v>
      </c>
      <c r="H2765" s="44">
        <v>7473.6</v>
      </c>
    </row>
    <row r="2766" customHeight="1" spans="2:8">
      <c r="B2766" s="42" t="s">
        <v>2027</v>
      </c>
      <c r="C2766" s="42" t="s">
        <v>1139</v>
      </c>
      <c r="D2766" s="43" t="s">
        <v>1645</v>
      </c>
      <c r="E2766" s="43" t="s">
        <v>1141</v>
      </c>
      <c r="F2766" s="36">
        <v>10</v>
      </c>
      <c r="G2766" s="44">
        <f t="shared" si="185"/>
        <v>569.230769230769</v>
      </c>
      <c r="H2766" s="44">
        <v>666</v>
      </c>
    </row>
    <row r="2767" customHeight="1" spans="2:8">
      <c r="B2767" s="42" t="s">
        <v>2027</v>
      </c>
      <c r="C2767" s="42" t="s">
        <v>2641</v>
      </c>
      <c r="D2767" s="43" t="s">
        <v>1825</v>
      </c>
      <c r="E2767" s="43" t="s">
        <v>2642</v>
      </c>
      <c r="F2767" s="36">
        <v>600</v>
      </c>
      <c r="G2767" s="44">
        <f t="shared" si="185"/>
        <v>24358.9743589744</v>
      </c>
      <c r="H2767" s="44">
        <v>28500</v>
      </c>
    </row>
    <row r="2768" customHeight="1" spans="2:8">
      <c r="B2768" s="42" t="s">
        <v>2027</v>
      </c>
      <c r="C2768" s="42" t="s">
        <v>2063</v>
      </c>
      <c r="D2768" s="43" t="s">
        <v>2064</v>
      </c>
      <c r="E2768" s="43" t="s">
        <v>959</v>
      </c>
      <c r="F2768" s="36">
        <v>80</v>
      </c>
      <c r="G2768" s="44">
        <f t="shared" si="185"/>
        <v>1308.03418803419</v>
      </c>
      <c r="H2768" s="44">
        <v>1530.4</v>
      </c>
    </row>
    <row r="2769" customHeight="1" spans="2:8">
      <c r="B2769" s="42" t="s">
        <v>2027</v>
      </c>
      <c r="C2769" s="42" t="s">
        <v>2029</v>
      </c>
      <c r="D2769" s="43" t="s">
        <v>2030</v>
      </c>
      <c r="E2769" s="43" t="s">
        <v>2031</v>
      </c>
      <c r="F2769" s="36">
        <v>30</v>
      </c>
      <c r="G2769" s="44">
        <f t="shared" si="185"/>
        <v>845.897435897436</v>
      </c>
      <c r="H2769" s="44">
        <v>989.7</v>
      </c>
    </row>
    <row r="2770" customHeight="1" spans="2:8">
      <c r="B2770" s="42" t="s">
        <v>2027</v>
      </c>
      <c r="C2770" s="42" t="s">
        <v>922</v>
      </c>
      <c r="D2770" s="43" t="s">
        <v>923</v>
      </c>
      <c r="E2770" s="43" t="s">
        <v>924</v>
      </c>
      <c r="F2770" s="36">
        <v>300</v>
      </c>
      <c r="G2770" s="44">
        <f t="shared" si="185"/>
        <v>8484.61538461538</v>
      </c>
      <c r="H2770" s="44">
        <v>9927</v>
      </c>
    </row>
    <row r="2771" customHeight="1" spans="2:8">
      <c r="B2771" s="42" t="s">
        <v>2027</v>
      </c>
      <c r="C2771" s="42" t="s">
        <v>2063</v>
      </c>
      <c r="D2771" s="43" t="s">
        <v>2064</v>
      </c>
      <c r="E2771" s="43" t="s">
        <v>959</v>
      </c>
      <c r="F2771" s="36">
        <v>40</v>
      </c>
      <c r="G2771" s="44">
        <f t="shared" si="185"/>
        <v>654.017094017094</v>
      </c>
      <c r="H2771" s="44">
        <v>765.2</v>
      </c>
    </row>
    <row r="2772" customHeight="1" spans="2:8">
      <c r="B2772" s="42" t="s">
        <v>2027</v>
      </c>
      <c r="C2772" s="42" t="s">
        <v>290</v>
      </c>
      <c r="D2772" s="43" t="s">
        <v>2218</v>
      </c>
      <c r="E2772" s="43" t="s">
        <v>1837</v>
      </c>
      <c r="F2772" s="36">
        <v>150</v>
      </c>
      <c r="G2772" s="44">
        <f t="shared" ref="G2772:G2781" si="186">H2772/1.17</f>
        <v>2930.76923076923</v>
      </c>
      <c r="H2772" s="44">
        <v>3429</v>
      </c>
    </row>
    <row r="2773" customHeight="1" spans="2:8">
      <c r="B2773" s="42" t="s">
        <v>2027</v>
      </c>
      <c r="C2773" s="42" t="s">
        <v>2045</v>
      </c>
      <c r="D2773" s="43" t="s">
        <v>2019</v>
      </c>
      <c r="E2773" s="43" t="s">
        <v>1161</v>
      </c>
      <c r="F2773" s="36">
        <v>400</v>
      </c>
      <c r="G2773" s="44">
        <f t="shared" si="186"/>
        <v>6540.17094017094</v>
      </c>
      <c r="H2773" s="44">
        <v>7652</v>
      </c>
    </row>
    <row r="2774" customHeight="1" spans="2:8">
      <c r="B2774" s="42" t="s">
        <v>2027</v>
      </c>
      <c r="C2774" s="42" t="s">
        <v>2042</v>
      </c>
      <c r="D2774" s="43" t="s">
        <v>2043</v>
      </c>
      <c r="E2774" s="43" t="s">
        <v>2044</v>
      </c>
      <c r="F2774" s="36">
        <v>80</v>
      </c>
      <c r="G2774" s="44">
        <f t="shared" si="186"/>
        <v>1163.07692307692</v>
      </c>
      <c r="H2774" s="44">
        <v>1360.8</v>
      </c>
    </row>
    <row r="2775" customHeight="1" spans="2:8">
      <c r="B2775" s="42" t="s">
        <v>2027</v>
      </c>
      <c r="C2775" s="42" t="s">
        <v>892</v>
      </c>
      <c r="D2775" s="43" t="s">
        <v>893</v>
      </c>
      <c r="E2775" s="43" t="s">
        <v>894</v>
      </c>
      <c r="F2775" s="36">
        <v>400</v>
      </c>
      <c r="G2775" s="44">
        <f t="shared" si="186"/>
        <v>7528.20512820513</v>
      </c>
      <c r="H2775" s="44">
        <v>8808</v>
      </c>
    </row>
    <row r="2776" customHeight="1" spans="2:8">
      <c r="B2776" s="42" t="s">
        <v>2027</v>
      </c>
      <c r="C2776" s="42" t="s">
        <v>2650</v>
      </c>
      <c r="D2776" s="43" t="s">
        <v>144</v>
      </c>
      <c r="E2776" s="43" t="s">
        <v>2651</v>
      </c>
      <c r="F2776" s="36">
        <v>40</v>
      </c>
      <c r="G2776" s="44">
        <f t="shared" si="186"/>
        <v>940.17094017094</v>
      </c>
      <c r="H2776" s="44">
        <v>1100</v>
      </c>
    </row>
    <row r="2777" customHeight="1" spans="2:8">
      <c r="B2777" s="42" t="s">
        <v>2027</v>
      </c>
      <c r="C2777" s="42" t="s">
        <v>2643</v>
      </c>
      <c r="D2777" s="43" t="s">
        <v>144</v>
      </c>
      <c r="E2777" s="43" t="s">
        <v>2644</v>
      </c>
      <c r="F2777" s="36">
        <v>100</v>
      </c>
      <c r="G2777" s="44">
        <f t="shared" si="186"/>
        <v>1452.99145299145</v>
      </c>
      <c r="H2777" s="44">
        <v>1700</v>
      </c>
    </row>
    <row r="2778" customHeight="1" spans="2:8">
      <c r="B2778" s="42" t="s">
        <v>2027</v>
      </c>
      <c r="C2778" s="42" t="s">
        <v>2045</v>
      </c>
      <c r="D2778" s="43" t="s">
        <v>2019</v>
      </c>
      <c r="E2778" s="43" t="s">
        <v>1161</v>
      </c>
      <c r="F2778" s="36">
        <v>100</v>
      </c>
      <c r="G2778" s="44">
        <f t="shared" si="186"/>
        <v>1635.04273504274</v>
      </c>
      <c r="H2778" s="44">
        <v>1913</v>
      </c>
    </row>
    <row r="2779" customHeight="1" spans="2:8">
      <c r="B2779" s="42" t="s">
        <v>2027</v>
      </c>
      <c r="C2779" s="42" t="s">
        <v>2036</v>
      </c>
      <c r="D2779" s="43" t="s">
        <v>2037</v>
      </c>
      <c r="E2779" s="43" t="s">
        <v>2038</v>
      </c>
      <c r="F2779" s="36">
        <v>240</v>
      </c>
      <c r="G2779" s="44">
        <f t="shared" si="186"/>
        <v>7622.5641025641</v>
      </c>
      <c r="H2779" s="44">
        <v>8918.4</v>
      </c>
    </row>
    <row r="2780" customHeight="1" spans="2:8">
      <c r="B2780" s="42" t="s">
        <v>2027</v>
      </c>
      <c r="C2780" s="42" t="s">
        <v>88</v>
      </c>
      <c r="D2780" s="43" t="s">
        <v>2637</v>
      </c>
      <c r="E2780" s="43" t="s">
        <v>1565</v>
      </c>
      <c r="F2780" s="36">
        <v>50</v>
      </c>
      <c r="G2780" s="44">
        <f t="shared" si="186"/>
        <v>366.239316239316</v>
      </c>
      <c r="H2780" s="44">
        <v>428.5</v>
      </c>
    </row>
    <row r="2781" customHeight="1" spans="2:8">
      <c r="B2781" s="42" t="s">
        <v>2027</v>
      </c>
      <c r="C2781" s="42" t="s">
        <v>1387</v>
      </c>
      <c r="D2781" s="43" t="s">
        <v>526</v>
      </c>
      <c r="E2781" s="43" t="s">
        <v>111</v>
      </c>
      <c r="F2781" s="36">
        <v>900</v>
      </c>
      <c r="G2781" s="44">
        <f t="shared" si="186"/>
        <v>3330.76923076923</v>
      </c>
      <c r="H2781" s="44">
        <v>3897</v>
      </c>
    </row>
    <row r="2782" customHeight="1" spans="2:8">
      <c r="B2782" s="42" t="s">
        <v>2027</v>
      </c>
      <c r="C2782" s="42" t="s">
        <v>35</v>
      </c>
      <c r="D2782" s="43" t="s">
        <v>36</v>
      </c>
      <c r="E2782" s="43" t="s">
        <v>2646</v>
      </c>
      <c r="F2782" s="36">
        <v>180</v>
      </c>
      <c r="G2782" s="44">
        <f t="shared" ref="G2782:G2787" si="187">H2782/1.17</f>
        <v>2873.84615384615</v>
      </c>
      <c r="H2782" s="44">
        <v>3362.4</v>
      </c>
    </row>
    <row r="2783" customHeight="1" spans="2:8">
      <c r="B2783" s="42" t="s">
        <v>2027</v>
      </c>
      <c r="C2783" s="42" t="s">
        <v>2047</v>
      </c>
      <c r="D2783" s="43" t="s">
        <v>2048</v>
      </c>
      <c r="E2783" s="43" t="s">
        <v>393</v>
      </c>
      <c r="F2783" s="36">
        <v>20</v>
      </c>
      <c r="G2783" s="44">
        <f t="shared" si="187"/>
        <v>228.717948717949</v>
      </c>
      <c r="H2783" s="44">
        <v>267.6</v>
      </c>
    </row>
    <row r="2784" customHeight="1" spans="2:8">
      <c r="B2784" s="42" t="s">
        <v>2027</v>
      </c>
      <c r="C2784" s="42" t="s">
        <v>972</v>
      </c>
      <c r="D2784" s="43" t="s">
        <v>1644</v>
      </c>
      <c r="E2784" s="43" t="s">
        <v>1088</v>
      </c>
      <c r="F2784" s="36">
        <v>200</v>
      </c>
      <c r="G2784" s="44">
        <f t="shared" si="187"/>
        <v>4666.66666666667</v>
      </c>
      <c r="H2784" s="44">
        <v>5460</v>
      </c>
    </row>
    <row r="2785" customHeight="1" spans="2:8">
      <c r="B2785" s="42" t="s">
        <v>2027</v>
      </c>
      <c r="C2785" s="42" t="s">
        <v>2052</v>
      </c>
      <c r="D2785" s="43" t="s">
        <v>2059</v>
      </c>
      <c r="E2785" s="43" t="s">
        <v>2054</v>
      </c>
      <c r="F2785" s="36">
        <v>360</v>
      </c>
      <c r="G2785" s="44">
        <f t="shared" si="187"/>
        <v>9581.53846153846</v>
      </c>
      <c r="H2785" s="44">
        <v>11210.4</v>
      </c>
    </row>
    <row r="2786" customHeight="1" spans="2:8">
      <c r="B2786" s="42" t="s">
        <v>2027</v>
      </c>
      <c r="C2786" s="42" t="s">
        <v>2647</v>
      </c>
      <c r="D2786" s="43" t="s">
        <v>2648</v>
      </c>
      <c r="E2786" s="43" t="s">
        <v>2649</v>
      </c>
      <c r="F2786" s="36">
        <v>200</v>
      </c>
      <c r="G2786" s="44">
        <f t="shared" si="187"/>
        <v>1468.37606837607</v>
      </c>
      <c r="H2786" s="44">
        <v>1718</v>
      </c>
    </row>
    <row r="2787" customHeight="1" spans="2:8">
      <c r="B2787" s="42" t="s">
        <v>2027</v>
      </c>
      <c r="C2787" s="42" t="s">
        <v>1139</v>
      </c>
      <c r="D2787" s="43" t="s">
        <v>1645</v>
      </c>
      <c r="E2787" s="43" t="s">
        <v>1141</v>
      </c>
      <c r="F2787" s="36">
        <v>10</v>
      </c>
      <c r="G2787" s="44">
        <f t="shared" si="187"/>
        <v>569.230769230769</v>
      </c>
      <c r="H2787" s="44">
        <v>666</v>
      </c>
    </row>
    <row r="2788" customHeight="1" spans="2:8">
      <c r="B2788" s="42" t="s">
        <v>2027</v>
      </c>
      <c r="C2788" s="42" t="s">
        <v>892</v>
      </c>
      <c r="D2788" s="43" t="s">
        <v>893</v>
      </c>
      <c r="E2788" s="43" t="s">
        <v>894</v>
      </c>
      <c r="F2788" s="36">
        <v>-5</v>
      </c>
      <c r="G2788" s="44">
        <f t="shared" ref="G2788:G2797" si="188">H2788/1.17</f>
        <v>-94.1025641025641</v>
      </c>
      <c r="H2788" s="44">
        <v>-110.1</v>
      </c>
    </row>
    <row r="2789" customHeight="1" spans="2:8">
      <c r="B2789" s="42" t="s">
        <v>2027</v>
      </c>
      <c r="C2789" s="42" t="s">
        <v>2042</v>
      </c>
      <c r="D2789" s="43" t="s">
        <v>2043</v>
      </c>
      <c r="E2789" s="43" t="s">
        <v>2044</v>
      </c>
      <c r="F2789" s="36">
        <v>80</v>
      </c>
      <c r="G2789" s="44">
        <f t="shared" si="188"/>
        <v>-16.4102564102564</v>
      </c>
      <c r="H2789" s="44">
        <v>-19.2</v>
      </c>
    </row>
    <row r="2790" customHeight="1" spans="2:8">
      <c r="B2790" s="42" t="s">
        <v>2027</v>
      </c>
      <c r="C2790" s="42" t="s">
        <v>2068</v>
      </c>
      <c r="D2790" s="43" t="s">
        <v>1723</v>
      </c>
      <c r="E2790" s="43" t="s">
        <v>1706</v>
      </c>
      <c r="F2790" s="36">
        <v>10</v>
      </c>
      <c r="G2790" s="44">
        <f t="shared" si="188"/>
        <v>-21.8803418803419</v>
      </c>
      <c r="H2790" s="44">
        <v>-25.6</v>
      </c>
    </row>
    <row r="2791" customHeight="1" spans="2:8">
      <c r="B2791" s="42" t="s">
        <v>2027</v>
      </c>
      <c r="C2791" s="42" t="s">
        <v>2036</v>
      </c>
      <c r="D2791" s="43" t="s">
        <v>2037</v>
      </c>
      <c r="E2791" s="43" t="s">
        <v>2038</v>
      </c>
      <c r="F2791" s="36">
        <v>240</v>
      </c>
      <c r="G2791" s="44">
        <f t="shared" si="188"/>
        <v>-266.666666666667</v>
      </c>
      <c r="H2791" s="44">
        <v>-312</v>
      </c>
    </row>
    <row r="2792" customHeight="1" spans="2:8">
      <c r="B2792" s="42" t="s">
        <v>2027</v>
      </c>
      <c r="C2792" s="42" t="s">
        <v>2042</v>
      </c>
      <c r="D2792" s="43" t="s">
        <v>2043</v>
      </c>
      <c r="E2792" s="43" t="s">
        <v>2044</v>
      </c>
      <c r="F2792" s="36">
        <v>57</v>
      </c>
      <c r="G2792" s="44">
        <f t="shared" si="188"/>
        <v>-11.6923076923077</v>
      </c>
      <c r="H2792" s="44">
        <v>-13.68</v>
      </c>
    </row>
    <row r="2793" customHeight="1" spans="2:8">
      <c r="B2793" s="42" t="s">
        <v>2027</v>
      </c>
      <c r="C2793" s="42" t="s">
        <v>2635</v>
      </c>
      <c r="D2793" s="43" t="s">
        <v>2531</v>
      </c>
      <c r="E2793" s="43" t="s">
        <v>2636</v>
      </c>
      <c r="F2793" s="36">
        <v>55</v>
      </c>
      <c r="G2793" s="44">
        <f t="shared" si="188"/>
        <v>-23.974358974359</v>
      </c>
      <c r="H2793" s="44">
        <v>-28.05</v>
      </c>
    </row>
    <row r="2794" customHeight="1" spans="2:8">
      <c r="B2794" s="42" t="s">
        <v>2027</v>
      </c>
      <c r="C2794" s="42" t="s">
        <v>2068</v>
      </c>
      <c r="D2794" s="43" t="s">
        <v>1723</v>
      </c>
      <c r="E2794" s="43" t="s">
        <v>1706</v>
      </c>
      <c r="F2794" s="36">
        <v>4</v>
      </c>
      <c r="G2794" s="44">
        <f t="shared" si="188"/>
        <v>-8.75213675213675</v>
      </c>
      <c r="H2794" s="44">
        <v>-10.24</v>
      </c>
    </row>
    <row r="2795" customHeight="1" spans="2:8">
      <c r="B2795" s="42" t="s">
        <v>2027</v>
      </c>
      <c r="C2795" s="42" t="s">
        <v>2042</v>
      </c>
      <c r="D2795" s="43" t="s">
        <v>2043</v>
      </c>
      <c r="E2795" s="43" t="s">
        <v>2044</v>
      </c>
      <c r="F2795" s="36">
        <v>80</v>
      </c>
      <c r="G2795" s="44">
        <f t="shared" si="188"/>
        <v>-16.4102564102564</v>
      </c>
      <c r="H2795" s="44">
        <v>-19.2</v>
      </c>
    </row>
    <row r="2796" customHeight="1" spans="2:8">
      <c r="B2796" s="42" t="s">
        <v>2027</v>
      </c>
      <c r="C2796" s="42" t="s">
        <v>2036</v>
      </c>
      <c r="D2796" s="43" t="s">
        <v>2037</v>
      </c>
      <c r="E2796" s="43" t="s">
        <v>2038</v>
      </c>
      <c r="F2796" s="36">
        <v>240</v>
      </c>
      <c r="G2796" s="44">
        <f t="shared" si="188"/>
        <v>-266.666666666667</v>
      </c>
      <c r="H2796" s="44">
        <v>-312</v>
      </c>
    </row>
    <row r="2797" customHeight="1" spans="2:8">
      <c r="B2797" s="42" t="s">
        <v>2027</v>
      </c>
      <c r="C2797" s="42" t="s">
        <v>2036</v>
      </c>
      <c r="D2797" s="43" t="s">
        <v>2037</v>
      </c>
      <c r="E2797" s="43" t="s">
        <v>2038</v>
      </c>
      <c r="F2797" s="36">
        <v>65</v>
      </c>
      <c r="G2797" s="44">
        <f t="shared" si="188"/>
        <v>-72.2222222222222</v>
      </c>
      <c r="H2797" s="44">
        <v>-84.5</v>
      </c>
    </row>
    <row r="2798" customHeight="1" spans="2:9">
      <c r="B2798" s="42" t="s">
        <v>2027</v>
      </c>
      <c r="C2798" s="42" t="s">
        <v>2075</v>
      </c>
      <c r="D2798" s="43" t="s">
        <v>2076</v>
      </c>
      <c r="E2798" s="43" t="s">
        <v>2077</v>
      </c>
      <c r="F2798" s="36">
        <v>900</v>
      </c>
      <c r="G2798" s="44">
        <v>9230.77</v>
      </c>
      <c r="H2798" s="44">
        <f>G2798*1.17</f>
        <v>10800.0009</v>
      </c>
      <c r="I2798" s="44">
        <f>H2798</f>
        <v>10800.0009</v>
      </c>
    </row>
    <row r="2799" customHeight="1" spans="2:9">
      <c r="B2799" s="42" t="s">
        <v>2078</v>
      </c>
      <c r="C2799" s="42" t="s">
        <v>2029</v>
      </c>
      <c r="D2799" s="43" t="s">
        <v>2030</v>
      </c>
      <c r="E2799" s="43" t="s">
        <v>2031</v>
      </c>
      <c r="F2799" s="36">
        <v>20</v>
      </c>
      <c r="G2799" s="44">
        <f>H2799/1.17</f>
        <v>563.931623931624</v>
      </c>
      <c r="H2799" s="44">
        <v>659.8</v>
      </c>
      <c r="I2799" s="44">
        <f>SUM(H2799:H2837)</f>
        <v>31581.86</v>
      </c>
    </row>
    <row r="2800" customHeight="1" spans="2:8">
      <c r="B2800" s="42" t="s">
        <v>2078</v>
      </c>
      <c r="C2800" s="42" t="s">
        <v>35</v>
      </c>
      <c r="D2800" s="43" t="s">
        <v>36</v>
      </c>
      <c r="E2800" s="43" t="s">
        <v>2646</v>
      </c>
      <c r="F2800" s="36">
        <v>30</v>
      </c>
      <c r="G2800" s="44">
        <f t="shared" ref="G2800:G2807" si="189">H2800/1.17</f>
        <v>478.974358974359</v>
      </c>
      <c r="H2800" s="44">
        <v>560.4</v>
      </c>
    </row>
    <row r="2801" customHeight="1" spans="2:8">
      <c r="B2801" s="42" t="s">
        <v>2078</v>
      </c>
      <c r="C2801" s="42" t="s">
        <v>972</v>
      </c>
      <c r="D2801" s="43" t="s">
        <v>1644</v>
      </c>
      <c r="E2801" s="43" t="s">
        <v>1088</v>
      </c>
      <c r="F2801" s="36">
        <v>50</v>
      </c>
      <c r="G2801" s="44">
        <f t="shared" si="189"/>
        <v>1166.66666666667</v>
      </c>
      <c r="H2801" s="44">
        <v>1365</v>
      </c>
    </row>
    <row r="2802" customHeight="1" spans="2:8">
      <c r="B2802" s="42" t="s">
        <v>2078</v>
      </c>
      <c r="C2802" s="42" t="s">
        <v>922</v>
      </c>
      <c r="D2802" s="43" t="s">
        <v>923</v>
      </c>
      <c r="E2802" s="43" t="s">
        <v>924</v>
      </c>
      <c r="F2802" s="36">
        <v>20</v>
      </c>
      <c r="G2802" s="44">
        <f t="shared" si="189"/>
        <v>565.641025641026</v>
      </c>
      <c r="H2802" s="44">
        <v>661.8</v>
      </c>
    </row>
    <row r="2803" customHeight="1" spans="2:8">
      <c r="B2803" s="42" t="s">
        <v>2078</v>
      </c>
      <c r="C2803" s="42" t="s">
        <v>922</v>
      </c>
      <c r="D2803" s="43" t="s">
        <v>923</v>
      </c>
      <c r="E2803" s="43" t="s">
        <v>924</v>
      </c>
      <c r="F2803" s="36">
        <v>30</v>
      </c>
      <c r="G2803" s="44">
        <f t="shared" si="189"/>
        <v>848.461538461539</v>
      </c>
      <c r="H2803" s="44">
        <v>992.7</v>
      </c>
    </row>
    <row r="2804" customHeight="1" spans="2:8">
      <c r="B2804" s="42" t="s">
        <v>2078</v>
      </c>
      <c r="C2804" s="42" t="s">
        <v>2063</v>
      </c>
      <c r="D2804" s="43" t="s">
        <v>2064</v>
      </c>
      <c r="E2804" s="43" t="s">
        <v>959</v>
      </c>
      <c r="F2804" s="36">
        <v>10</v>
      </c>
      <c r="G2804" s="44">
        <f t="shared" si="189"/>
        <v>163.504273504274</v>
      </c>
      <c r="H2804" s="44">
        <v>191.3</v>
      </c>
    </row>
    <row r="2805" customHeight="1" spans="2:8">
      <c r="B2805" s="42" t="s">
        <v>2078</v>
      </c>
      <c r="C2805" s="42" t="s">
        <v>35</v>
      </c>
      <c r="D2805" s="43" t="s">
        <v>36</v>
      </c>
      <c r="E2805" s="43" t="s">
        <v>2646</v>
      </c>
      <c r="F2805" s="36">
        <v>30</v>
      </c>
      <c r="G2805" s="44">
        <f t="shared" si="189"/>
        <v>478.974358974359</v>
      </c>
      <c r="H2805" s="44">
        <v>560.4</v>
      </c>
    </row>
    <row r="2806" customHeight="1" spans="2:8">
      <c r="B2806" s="42" t="s">
        <v>2078</v>
      </c>
      <c r="C2806" s="42" t="s">
        <v>972</v>
      </c>
      <c r="D2806" s="43" t="s">
        <v>1644</v>
      </c>
      <c r="E2806" s="43" t="s">
        <v>1088</v>
      </c>
      <c r="F2806" s="36">
        <v>30</v>
      </c>
      <c r="G2806" s="44">
        <f t="shared" si="189"/>
        <v>700</v>
      </c>
      <c r="H2806" s="44">
        <v>819</v>
      </c>
    </row>
    <row r="2807" customHeight="1" spans="2:8">
      <c r="B2807" s="42" t="s">
        <v>2078</v>
      </c>
      <c r="C2807" s="42" t="s">
        <v>922</v>
      </c>
      <c r="D2807" s="43" t="s">
        <v>923</v>
      </c>
      <c r="E2807" s="43" t="s">
        <v>924</v>
      </c>
      <c r="F2807" s="36">
        <v>20</v>
      </c>
      <c r="G2807" s="44">
        <f t="shared" si="189"/>
        <v>565.641025641026</v>
      </c>
      <c r="H2807" s="44">
        <v>661.8</v>
      </c>
    </row>
    <row r="2808" customHeight="1" spans="2:8">
      <c r="B2808" s="42" t="s">
        <v>2078</v>
      </c>
      <c r="C2808" s="42" t="s">
        <v>2039</v>
      </c>
      <c r="D2808" s="43" t="s">
        <v>1825</v>
      </c>
      <c r="E2808" s="43" t="s">
        <v>2041</v>
      </c>
      <c r="F2808" s="36">
        <v>30</v>
      </c>
      <c r="G2808" s="44">
        <f t="shared" ref="G2808:G2837" si="190">H2808/1.17</f>
        <v>253.589743589744</v>
      </c>
      <c r="H2808" s="44">
        <v>296.7</v>
      </c>
    </row>
    <row r="2809" customHeight="1" spans="2:8">
      <c r="B2809" s="42" t="s">
        <v>2078</v>
      </c>
      <c r="C2809" s="42" t="s">
        <v>2039</v>
      </c>
      <c r="D2809" s="43" t="s">
        <v>1825</v>
      </c>
      <c r="E2809" s="43" t="s">
        <v>2041</v>
      </c>
      <c r="F2809" s="36">
        <v>20</v>
      </c>
      <c r="G2809" s="44">
        <f t="shared" si="190"/>
        <v>169.059829059829</v>
      </c>
      <c r="H2809" s="44">
        <v>197.8</v>
      </c>
    </row>
    <row r="2810" customHeight="1" spans="2:8">
      <c r="B2810" s="42" t="s">
        <v>2078</v>
      </c>
      <c r="C2810" s="42" t="s">
        <v>2063</v>
      </c>
      <c r="D2810" s="43" t="s">
        <v>2064</v>
      </c>
      <c r="E2810" s="43" t="s">
        <v>959</v>
      </c>
      <c r="F2810" s="36">
        <v>20</v>
      </c>
      <c r="G2810" s="44">
        <f t="shared" si="190"/>
        <v>327.008547008547</v>
      </c>
      <c r="H2810" s="44">
        <v>382.6</v>
      </c>
    </row>
    <row r="2811" customHeight="1" spans="2:8">
      <c r="B2811" s="42" t="s">
        <v>2078</v>
      </c>
      <c r="C2811" s="42" t="s">
        <v>2039</v>
      </c>
      <c r="D2811" s="43" t="s">
        <v>1825</v>
      </c>
      <c r="E2811" s="43" t="s">
        <v>2041</v>
      </c>
      <c r="F2811" s="36">
        <v>50</v>
      </c>
      <c r="G2811" s="44">
        <f t="shared" si="190"/>
        <v>422.649572649573</v>
      </c>
      <c r="H2811" s="44">
        <v>494.5</v>
      </c>
    </row>
    <row r="2812" customHeight="1" spans="2:8">
      <c r="B2812" s="42" t="s">
        <v>2078</v>
      </c>
      <c r="C2812" s="42" t="s">
        <v>2065</v>
      </c>
      <c r="D2812" s="43" t="s">
        <v>2066</v>
      </c>
      <c r="E2812" s="43" t="s">
        <v>2067</v>
      </c>
      <c r="F2812" s="36">
        <v>5</v>
      </c>
      <c r="G2812" s="44">
        <f t="shared" si="190"/>
        <v>115.34188034188</v>
      </c>
      <c r="H2812" s="44">
        <v>134.95</v>
      </c>
    </row>
    <row r="2813" customHeight="1" spans="2:8">
      <c r="B2813" s="42" t="s">
        <v>2078</v>
      </c>
      <c r="C2813" s="42" t="s">
        <v>2029</v>
      </c>
      <c r="D2813" s="43" t="s">
        <v>2030</v>
      </c>
      <c r="E2813" s="43" t="s">
        <v>2031</v>
      </c>
      <c r="F2813" s="36">
        <v>10</v>
      </c>
      <c r="G2813" s="44">
        <f t="shared" si="190"/>
        <v>281.965811965812</v>
      </c>
      <c r="H2813" s="44">
        <v>329.9</v>
      </c>
    </row>
    <row r="2814" customHeight="1" spans="2:8">
      <c r="B2814" s="42" t="s">
        <v>2078</v>
      </c>
      <c r="C2814" s="42" t="s">
        <v>2065</v>
      </c>
      <c r="D2814" s="43" t="s">
        <v>2066</v>
      </c>
      <c r="E2814" s="43" t="s">
        <v>2067</v>
      </c>
      <c r="F2814" s="36">
        <v>5</v>
      </c>
      <c r="G2814" s="44">
        <f t="shared" si="190"/>
        <v>115.34188034188</v>
      </c>
      <c r="H2814" s="44">
        <v>134.95</v>
      </c>
    </row>
    <row r="2815" customHeight="1" spans="2:8">
      <c r="B2815" s="42" t="s">
        <v>2078</v>
      </c>
      <c r="C2815" s="42" t="s">
        <v>35</v>
      </c>
      <c r="D2815" s="43" t="s">
        <v>36</v>
      </c>
      <c r="E2815" s="43" t="s">
        <v>2646</v>
      </c>
      <c r="F2815" s="36">
        <v>20</v>
      </c>
      <c r="G2815" s="44">
        <f t="shared" si="190"/>
        <v>319.316239316239</v>
      </c>
      <c r="H2815" s="44">
        <v>373.6</v>
      </c>
    </row>
    <row r="2816" customHeight="1" spans="2:8">
      <c r="B2816" s="42" t="s">
        <v>2078</v>
      </c>
      <c r="C2816" s="42" t="s">
        <v>972</v>
      </c>
      <c r="D2816" s="43" t="s">
        <v>1644</v>
      </c>
      <c r="E2816" s="43" t="s">
        <v>1088</v>
      </c>
      <c r="F2816" s="36">
        <v>20</v>
      </c>
      <c r="G2816" s="44">
        <f t="shared" si="190"/>
        <v>466.666666666667</v>
      </c>
      <c r="H2816" s="44">
        <v>546</v>
      </c>
    </row>
    <row r="2817" customHeight="1" spans="2:8">
      <c r="B2817" s="42" t="s">
        <v>2078</v>
      </c>
      <c r="C2817" s="42" t="s">
        <v>972</v>
      </c>
      <c r="D2817" s="43" t="s">
        <v>1644</v>
      </c>
      <c r="E2817" s="43" t="s">
        <v>1088</v>
      </c>
      <c r="F2817" s="36">
        <v>30</v>
      </c>
      <c r="G2817" s="44">
        <f t="shared" si="190"/>
        <v>700</v>
      </c>
      <c r="H2817" s="44">
        <v>819</v>
      </c>
    </row>
    <row r="2818" customHeight="1" spans="2:8">
      <c r="B2818" s="42" t="s">
        <v>2078</v>
      </c>
      <c r="C2818" s="42" t="s">
        <v>2029</v>
      </c>
      <c r="D2818" s="43" t="s">
        <v>2030</v>
      </c>
      <c r="E2818" s="43" t="s">
        <v>2031</v>
      </c>
      <c r="F2818" s="36">
        <v>10</v>
      </c>
      <c r="G2818" s="44">
        <f t="shared" si="190"/>
        <v>281.965811965812</v>
      </c>
      <c r="H2818" s="44">
        <v>329.9</v>
      </c>
    </row>
    <row r="2819" customHeight="1" spans="2:8">
      <c r="B2819" s="42" t="s">
        <v>2078</v>
      </c>
      <c r="C2819" s="42" t="s">
        <v>2036</v>
      </c>
      <c r="D2819" s="43" t="s">
        <v>2037</v>
      </c>
      <c r="E2819" s="43" t="s">
        <v>2038</v>
      </c>
      <c r="F2819" s="36">
        <v>80</v>
      </c>
      <c r="G2819" s="44">
        <f t="shared" si="190"/>
        <v>2540.8547008547</v>
      </c>
      <c r="H2819" s="44">
        <v>2972.8</v>
      </c>
    </row>
    <row r="2820" customHeight="1" spans="2:8">
      <c r="B2820" s="42" t="s">
        <v>2078</v>
      </c>
      <c r="C2820" s="42" t="s">
        <v>2036</v>
      </c>
      <c r="D2820" s="43" t="s">
        <v>2037</v>
      </c>
      <c r="E2820" s="43" t="s">
        <v>2038</v>
      </c>
      <c r="F2820" s="36">
        <v>10</v>
      </c>
      <c r="G2820" s="44">
        <f t="shared" si="190"/>
        <v>317.606837606838</v>
      </c>
      <c r="H2820" s="44">
        <v>371.6</v>
      </c>
    </row>
    <row r="2821" customHeight="1" spans="2:8">
      <c r="B2821" s="42" t="s">
        <v>2078</v>
      </c>
      <c r="C2821" s="42" t="s">
        <v>2036</v>
      </c>
      <c r="D2821" s="43" t="s">
        <v>2037</v>
      </c>
      <c r="E2821" s="43" t="s">
        <v>2038</v>
      </c>
      <c r="F2821" s="36">
        <v>40</v>
      </c>
      <c r="G2821" s="44">
        <f t="shared" si="190"/>
        <v>1270.42735042735</v>
      </c>
      <c r="H2821" s="44">
        <v>1486.4</v>
      </c>
    </row>
    <row r="2822" customHeight="1" spans="2:8">
      <c r="B2822" s="42" t="s">
        <v>2078</v>
      </c>
      <c r="C2822" s="42" t="s">
        <v>972</v>
      </c>
      <c r="D2822" s="43" t="s">
        <v>1644</v>
      </c>
      <c r="E2822" s="43" t="s">
        <v>1088</v>
      </c>
      <c r="F2822" s="36">
        <v>30</v>
      </c>
      <c r="G2822" s="44">
        <f t="shared" si="190"/>
        <v>700</v>
      </c>
      <c r="H2822" s="44">
        <v>819</v>
      </c>
    </row>
    <row r="2823" customHeight="1" spans="2:8">
      <c r="B2823" s="42" t="s">
        <v>2078</v>
      </c>
      <c r="C2823" s="42" t="s">
        <v>972</v>
      </c>
      <c r="D2823" s="43" t="s">
        <v>1644</v>
      </c>
      <c r="E2823" s="43" t="s">
        <v>1088</v>
      </c>
      <c r="F2823" s="36">
        <v>20</v>
      </c>
      <c r="G2823" s="44">
        <f t="shared" si="190"/>
        <v>466.666666666667</v>
      </c>
      <c r="H2823" s="44">
        <v>546</v>
      </c>
    </row>
    <row r="2824" customHeight="1" spans="2:8">
      <c r="B2824" s="42" t="s">
        <v>2078</v>
      </c>
      <c r="C2824" s="42" t="s">
        <v>35</v>
      </c>
      <c r="D2824" s="43" t="s">
        <v>36</v>
      </c>
      <c r="E2824" s="43" t="s">
        <v>2646</v>
      </c>
      <c r="F2824" s="36">
        <v>30</v>
      </c>
      <c r="G2824" s="44">
        <f t="shared" si="190"/>
        <v>478.974358974359</v>
      </c>
      <c r="H2824" s="44">
        <v>560.4</v>
      </c>
    </row>
    <row r="2825" customHeight="1" spans="2:8">
      <c r="B2825" s="42" t="s">
        <v>2078</v>
      </c>
      <c r="C2825" s="42" t="s">
        <v>2052</v>
      </c>
      <c r="D2825" s="43" t="s">
        <v>2059</v>
      </c>
      <c r="E2825" s="43" t="s">
        <v>2054</v>
      </c>
      <c r="F2825" s="36">
        <v>60</v>
      </c>
      <c r="G2825" s="44">
        <f t="shared" si="190"/>
        <v>1596.92307692308</v>
      </c>
      <c r="H2825" s="44">
        <v>1868.4</v>
      </c>
    </row>
    <row r="2826" customHeight="1" spans="2:8">
      <c r="B2826" s="42" t="s">
        <v>2078</v>
      </c>
      <c r="C2826" s="42" t="s">
        <v>922</v>
      </c>
      <c r="D2826" s="43" t="s">
        <v>923</v>
      </c>
      <c r="E2826" s="43" t="s">
        <v>924</v>
      </c>
      <c r="F2826" s="36">
        <v>10</v>
      </c>
      <c r="G2826" s="44">
        <f t="shared" si="190"/>
        <v>282.820512820513</v>
      </c>
      <c r="H2826" s="44">
        <v>330.9</v>
      </c>
    </row>
    <row r="2827" customHeight="1" spans="2:8">
      <c r="B2827" s="42" t="s">
        <v>2078</v>
      </c>
      <c r="C2827" s="42" t="s">
        <v>2052</v>
      </c>
      <c r="D2827" s="43" t="s">
        <v>2059</v>
      </c>
      <c r="E2827" s="43" t="s">
        <v>2054</v>
      </c>
      <c r="F2827" s="36">
        <v>60</v>
      </c>
      <c r="G2827" s="44">
        <f t="shared" si="190"/>
        <v>1596.92307692308</v>
      </c>
      <c r="H2827" s="44">
        <v>1868.4</v>
      </c>
    </row>
    <row r="2828" customHeight="1" spans="2:8">
      <c r="B2828" s="42" t="s">
        <v>2078</v>
      </c>
      <c r="C2828" s="42" t="s">
        <v>2036</v>
      </c>
      <c r="D2828" s="43" t="s">
        <v>2037</v>
      </c>
      <c r="E2828" s="43" t="s">
        <v>2038</v>
      </c>
      <c r="F2828" s="36">
        <v>50</v>
      </c>
      <c r="G2828" s="44">
        <f t="shared" si="190"/>
        <v>1588.03418803419</v>
      </c>
      <c r="H2828" s="44">
        <v>1858</v>
      </c>
    </row>
    <row r="2829" customHeight="1" spans="2:8">
      <c r="B2829" s="42" t="s">
        <v>2078</v>
      </c>
      <c r="C2829" s="42" t="s">
        <v>892</v>
      </c>
      <c r="D2829" s="43" t="s">
        <v>893</v>
      </c>
      <c r="E2829" s="43" t="s">
        <v>894</v>
      </c>
      <c r="F2829" s="36">
        <v>200</v>
      </c>
      <c r="G2829" s="44">
        <f t="shared" si="190"/>
        <v>3764.10256410256</v>
      </c>
      <c r="H2829" s="44">
        <v>4404</v>
      </c>
    </row>
    <row r="2830" customHeight="1" spans="2:8">
      <c r="B2830" s="42" t="s">
        <v>2078</v>
      </c>
      <c r="C2830" s="42" t="s">
        <v>2652</v>
      </c>
      <c r="D2830" s="43" t="s">
        <v>302</v>
      </c>
      <c r="E2830" s="43" t="s">
        <v>2653</v>
      </c>
      <c r="F2830" s="36">
        <v>40</v>
      </c>
      <c r="G2830" s="44">
        <f t="shared" si="190"/>
        <v>1028.37606837607</v>
      </c>
      <c r="H2830" s="44">
        <v>1203.2</v>
      </c>
    </row>
    <row r="2831" customHeight="1" spans="2:8">
      <c r="B2831" s="42" t="s">
        <v>2078</v>
      </c>
      <c r="C2831" s="42" t="s">
        <v>2036</v>
      </c>
      <c r="D2831" s="43" t="s">
        <v>2037</v>
      </c>
      <c r="E2831" s="43" t="s">
        <v>2038</v>
      </c>
      <c r="F2831" s="36">
        <v>30</v>
      </c>
      <c r="G2831" s="44">
        <f t="shared" si="190"/>
        <v>952.820512820513</v>
      </c>
      <c r="H2831" s="44">
        <v>1114.8</v>
      </c>
    </row>
    <row r="2832" customHeight="1" spans="2:8">
      <c r="B2832" s="42" t="s">
        <v>2078</v>
      </c>
      <c r="C2832" s="42" t="s">
        <v>2654</v>
      </c>
      <c r="D2832" s="43" t="s">
        <v>590</v>
      </c>
      <c r="E2832" s="43" t="s">
        <v>2655</v>
      </c>
      <c r="F2832" s="36">
        <v>10</v>
      </c>
      <c r="G2832" s="44">
        <f t="shared" si="190"/>
        <v>222.051282051282</v>
      </c>
      <c r="H2832" s="44">
        <v>259.8</v>
      </c>
    </row>
    <row r="2833" customHeight="1" spans="2:8">
      <c r="B2833" s="42" t="s">
        <v>2078</v>
      </c>
      <c r="C2833" s="42" t="s">
        <v>2029</v>
      </c>
      <c r="D2833" s="43" t="s">
        <v>2030</v>
      </c>
      <c r="E2833" s="43" t="s">
        <v>2031</v>
      </c>
      <c r="F2833" s="36">
        <v>10</v>
      </c>
      <c r="G2833" s="44">
        <f t="shared" si="190"/>
        <v>281.965811965812</v>
      </c>
      <c r="H2833" s="44">
        <v>329.9</v>
      </c>
    </row>
    <row r="2834" customHeight="1" spans="2:8">
      <c r="B2834" s="42" t="s">
        <v>2078</v>
      </c>
      <c r="C2834" s="42" t="s">
        <v>2652</v>
      </c>
      <c r="D2834" s="43" t="s">
        <v>302</v>
      </c>
      <c r="E2834" s="43" t="s">
        <v>2653</v>
      </c>
      <c r="F2834" s="36">
        <v>30</v>
      </c>
      <c r="G2834" s="44">
        <f t="shared" si="190"/>
        <v>771.282051282051</v>
      </c>
      <c r="H2834" s="44">
        <v>902.4</v>
      </c>
    </row>
    <row r="2835" customHeight="1" spans="2:8">
      <c r="B2835" s="42" t="s">
        <v>2078</v>
      </c>
      <c r="C2835" s="42" t="s">
        <v>2652</v>
      </c>
      <c r="D2835" s="43" t="s">
        <v>302</v>
      </c>
      <c r="E2835" s="43" t="s">
        <v>2653</v>
      </c>
      <c r="F2835" s="36">
        <v>10</v>
      </c>
      <c r="G2835" s="44">
        <f t="shared" si="190"/>
        <v>257.094017094017</v>
      </c>
      <c r="H2835" s="44">
        <v>300.8</v>
      </c>
    </row>
    <row r="2836" customHeight="1" spans="2:8">
      <c r="B2836" s="42" t="s">
        <v>2078</v>
      </c>
      <c r="C2836" s="42" t="s">
        <v>2068</v>
      </c>
      <c r="D2836" s="43" t="s">
        <v>1723</v>
      </c>
      <c r="E2836" s="43" t="s">
        <v>1706</v>
      </c>
      <c r="F2836" s="36">
        <v>9</v>
      </c>
      <c r="G2836" s="44">
        <f t="shared" si="190"/>
        <v>-19.6923076923077</v>
      </c>
      <c r="H2836" s="44">
        <v>-23.04</v>
      </c>
    </row>
    <row r="2837" customHeight="1" spans="2:8">
      <c r="B2837" s="42" t="s">
        <v>2078</v>
      </c>
      <c r="C2837" s="42" t="s">
        <v>2036</v>
      </c>
      <c r="D2837" s="43" t="s">
        <v>2037</v>
      </c>
      <c r="E2837" s="43" t="s">
        <v>2038</v>
      </c>
      <c r="F2837" s="36">
        <v>80</v>
      </c>
      <c r="G2837" s="44">
        <f t="shared" si="190"/>
        <v>-88.8888888888889</v>
      </c>
      <c r="H2837" s="44">
        <v>-104</v>
      </c>
    </row>
    <row r="2838" customHeight="1" spans="2:9">
      <c r="B2838" s="42" t="s">
        <v>317</v>
      </c>
      <c r="C2838" s="42" t="s">
        <v>971</v>
      </c>
      <c r="D2838" s="43" t="s">
        <v>15</v>
      </c>
      <c r="E2838" s="43" t="s">
        <v>871</v>
      </c>
      <c r="F2838" s="36">
        <v>270</v>
      </c>
      <c r="G2838" s="44">
        <v>4968.46</v>
      </c>
      <c r="H2838" s="44">
        <f t="shared" ref="H2838:H2843" si="191">G2838*1.17</f>
        <v>5813.0982</v>
      </c>
      <c r="I2838" s="44">
        <f t="shared" ref="I2838:I2843" si="192">H2838</f>
        <v>5813.0982</v>
      </c>
    </row>
    <row r="2839" customHeight="1" spans="2:9">
      <c r="B2839" s="42" t="s">
        <v>566</v>
      </c>
      <c r="C2839" s="42" t="s">
        <v>571</v>
      </c>
      <c r="D2839" s="43" t="s">
        <v>2526</v>
      </c>
      <c r="E2839" s="43" t="s">
        <v>1840</v>
      </c>
      <c r="F2839" s="36">
        <v>800</v>
      </c>
      <c r="G2839" s="44">
        <v>11623.93</v>
      </c>
      <c r="H2839" s="44">
        <f t="shared" si="191"/>
        <v>13599.9981</v>
      </c>
      <c r="I2839" s="44">
        <f t="shared" si="192"/>
        <v>13599.9981</v>
      </c>
    </row>
    <row r="2840" customHeight="1" spans="2:9">
      <c r="B2840" s="42" t="s">
        <v>312</v>
      </c>
      <c r="C2840" s="42" t="s">
        <v>216</v>
      </c>
      <c r="D2840" s="43" t="s">
        <v>1841</v>
      </c>
      <c r="E2840" s="43" t="s">
        <v>218</v>
      </c>
      <c r="F2840" s="36">
        <v>800</v>
      </c>
      <c r="G2840" s="44">
        <v>14222.222222</v>
      </c>
      <c r="H2840" s="44">
        <f t="shared" si="191"/>
        <v>16639.99999974</v>
      </c>
      <c r="I2840" s="44">
        <f t="shared" si="192"/>
        <v>16639.99999974</v>
      </c>
    </row>
    <row r="2841" customHeight="1" spans="2:9">
      <c r="B2841" s="42" t="s">
        <v>2520</v>
      </c>
      <c r="C2841" s="42" t="s">
        <v>216</v>
      </c>
      <c r="D2841" s="43" t="s">
        <v>1841</v>
      </c>
      <c r="E2841" s="43" t="s">
        <v>218</v>
      </c>
      <c r="F2841" s="36">
        <v>500</v>
      </c>
      <c r="G2841" s="44">
        <v>8119.66</v>
      </c>
      <c r="H2841" s="44">
        <f t="shared" si="191"/>
        <v>9500.0022</v>
      </c>
      <c r="I2841" s="44">
        <f t="shared" si="192"/>
        <v>9500.0022</v>
      </c>
    </row>
    <row r="2842" customHeight="1" spans="2:9">
      <c r="B2842" s="42" t="s">
        <v>566</v>
      </c>
      <c r="C2842" s="42" t="s">
        <v>587</v>
      </c>
      <c r="D2842" s="43" t="s">
        <v>564</v>
      </c>
      <c r="E2842" s="43" t="s">
        <v>1342</v>
      </c>
      <c r="F2842" s="36">
        <v>1600</v>
      </c>
      <c r="G2842" s="44">
        <v>752.14</v>
      </c>
      <c r="H2842" s="44">
        <f t="shared" si="191"/>
        <v>880.0038</v>
      </c>
      <c r="I2842" s="44">
        <f t="shared" si="192"/>
        <v>880.0038</v>
      </c>
    </row>
    <row r="2843" customHeight="1" spans="2:9">
      <c r="B2843" s="42" t="s">
        <v>2525</v>
      </c>
      <c r="C2843" s="42" t="s">
        <v>589</v>
      </c>
      <c r="D2843" s="43" t="s">
        <v>590</v>
      </c>
      <c r="E2843" s="43" t="s">
        <v>591</v>
      </c>
      <c r="F2843" s="36">
        <v>300</v>
      </c>
      <c r="G2843" s="44">
        <v>6538.46</v>
      </c>
      <c r="H2843" s="44">
        <f t="shared" si="191"/>
        <v>7649.9982</v>
      </c>
      <c r="I2843" s="44">
        <f t="shared" si="192"/>
        <v>7649.9982</v>
      </c>
    </row>
    <row r="2844" customHeight="1" spans="2:10">
      <c r="B2844" s="42" t="s">
        <v>2004</v>
      </c>
      <c r="C2844" s="42" t="s">
        <v>2656</v>
      </c>
      <c r="D2844" s="43" t="s">
        <v>2657</v>
      </c>
      <c r="E2844" s="43" t="s">
        <v>2658</v>
      </c>
      <c r="F2844" s="36">
        <v>60</v>
      </c>
      <c r="G2844" s="44">
        <v>2372.62</v>
      </c>
      <c r="H2844" s="44">
        <f>G2844*1.03</f>
        <v>2443.7986</v>
      </c>
      <c r="I2844" s="44">
        <v>2443.7986</v>
      </c>
      <c r="J2844" s="44">
        <v>2443.7986</v>
      </c>
    </row>
    <row r="2845" s="103" customFormat="1" customHeight="1" spans="1:10">
      <c r="A2845" s="111">
        <v>42461</v>
      </c>
      <c r="B2845" s="112" t="s">
        <v>2084</v>
      </c>
      <c r="C2845" s="112" t="s">
        <v>1857</v>
      </c>
      <c r="D2845" s="113" t="s">
        <v>1858</v>
      </c>
      <c r="E2845" s="113"/>
      <c r="F2845" s="103">
        <v>800</v>
      </c>
      <c r="G2845" s="114">
        <v>1230.77</v>
      </c>
      <c r="H2845" s="114">
        <f t="shared" ref="H2845:H2847" si="193">G2845*1.17</f>
        <v>1440.0009</v>
      </c>
      <c r="I2845" s="114"/>
      <c r="J2845" s="114"/>
    </row>
    <row r="2846" customHeight="1" spans="3:9">
      <c r="C2846" s="42" t="s">
        <v>2090</v>
      </c>
      <c r="D2846" s="43" t="s">
        <v>2091</v>
      </c>
      <c r="F2846" s="36">
        <v>300</v>
      </c>
      <c r="G2846" s="44">
        <v>2000</v>
      </c>
      <c r="H2846" s="44">
        <f t="shared" si="193"/>
        <v>2340</v>
      </c>
      <c r="I2846" s="44">
        <f>SUM(H2846:H2847)</f>
        <v>4139.9982</v>
      </c>
    </row>
    <row r="2847" customHeight="1" spans="3:8">
      <c r="C2847" s="42" t="s">
        <v>1857</v>
      </c>
      <c r="D2847" s="43" t="s">
        <v>1858</v>
      </c>
      <c r="F2847" s="36">
        <v>1000</v>
      </c>
      <c r="G2847" s="44">
        <v>1538.46</v>
      </c>
      <c r="H2847" s="44">
        <f t="shared" si="193"/>
        <v>1799.9982</v>
      </c>
    </row>
    <row r="2848" customHeight="1" spans="2:9">
      <c r="B2848" s="42" t="s">
        <v>2092</v>
      </c>
      <c r="C2848" s="42" t="s">
        <v>2659</v>
      </c>
      <c r="D2848" s="43" t="s">
        <v>2660</v>
      </c>
      <c r="E2848" s="43" t="s">
        <v>2661</v>
      </c>
      <c r="F2848" s="36">
        <v>20</v>
      </c>
      <c r="G2848" s="44">
        <f>H2848/1.17</f>
        <v>191.452991452991</v>
      </c>
      <c r="H2848" s="44">
        <v>224</v>
      </c>
      <c r="I2848" s="44">
        <f>SUM(H2848:H2883)</f>
        <v>115903</v>
      </c>
    </row>
    <row r="2849" customHeight="1" spans="3:8">
      <c r="C2849" s="42" t="s">
        <v>986</v>
      </c>
      <c r="D2849" s="43" t="s">
        <v>987</v>
      </c>
      <c r="E2849" s="43" t="s">
        <v>410</v>
      </c>
      <c r="F2849" s="36">
        <v>40</v>
      </c>
      <c r="G2849" s="44">
        <f t="shared" ref="G2849:G2862" si="194">H2849/1.17</f>
        <v>683.760683760684</v>
      </c>
      <c r="H2849" s="44">
        <v>800</v>
      </c>
    </row>
    <row r="2850" customHeight="1" spans="3:8">
      <c r="C2850" s="42" t="s">
        <v>870</v>
      </c>
      <c r="D2850" s="43" t="s">
        <v>687</v>
      </c>
      <c r="E2850" s="43" t="s">
        <v>2662</v>
      </c>
      <c r="F2850" s="36">
        <v>1200</v>
      </c>
      <c r="G2850" s="44">
        <f t="shared" si="194"/>
        <v>25938.4615384615</v>
      </c>
      <c r="H2850" s="44">
        <v>30348</v>
      </c>
    </row>
    <row r="2851" customHeight="1" spans="3:8">
      <c r="C2851" s="42" t="s">
        <v>2120</v>
      </c>
      <c r="D2851" s="43" t="s">
        <v>79</v>
      </c>
      <c r="E2851" s="43" t="s">
        <v>548</v>
      </c>
      <c r="F2851" s="36">
        <v>100</v>
      </c>
      <c r="G2851" s="44">
        <f t="shared" si="194"/>
        <v>239.316239316239</v>
      </c>
      <c r="H2851" s="44">
        <v>280</v>
      </c>
    </row>
    <row r="2852" customHeight="1" spans="3:8">
      <c r="C2852" s="42" t="s">
        <v>2197</v>
      </c>
      <c r="D2852" s="43" t="s">
        <v>912</v>
      </c>
      <c r="E2852" s="43" t="s">
        <v>2105</v>
      </c>
      <c r="F2852" s="36">
        <v>200</v>
      </c>
      <c r="G2852" s="44">
        <f t="shared" si="194"/>
        <v>8627.35042735043</v>
      </c>
      <c r="H2852" s="44">
        <v>10094</v>
      </c>
    </row>
    <row r="2853" customHeight="1" spans="3:8">
      <c r="C2853" s="42" t="s">
        <v>2663</v>
      </c>
      <c r="D2853" s="43" t="s">
        <v>2091</v>
      </c>
      <c r="E2853" s="43" t="s">
        <v>1972</v>
      </c>
      <c r="F2853" s="36">
        <v>50</v>
      </c>
      <c r="G2853" s="44">
        <f t="shared" si="194"/>
        <v>326.923076923077</v>
      </c>
      <c r="H2853" s="44">
        <v>382.5</v>
      </c>
    </row>
    <row r="2854" customHeight="1" spans="3:8">
      <c r="C2854" s="42" t="s">
        <v>2114</v>
      </c>
      <c r="D2854" s="43" t="s">
        <v>2048</v>
      </c>
      <c r="E2854" s="43" t="s">
        <v>2115</v>
      </c>
      <c r="F2854" s="36">
        <v>50</v>
      </c>
      <c r="G2854" s="44">
        <f t="shared" si="194"/>
        <v>431.196581196581</v>
      </c>
      <c r="H2854" s="44">
        <v>504.5</v>
      </c>
    </row>
    <row r="2855" customHeight="1" spans="3:8">
      <c r="C2855" s="42" t="s">
        <v>2135</v>
      </c>
      <c r="D2855" s="43" t="s">
        <v>754</v>
      </c>
      <c r="E2855" s="43" t="s">
        <v>1161</v>
      </c>
      <c r="F2855" s="36">
        <v>100</v>
      </c>
      <c r="G2855" s="44">
        <f t="shared" si="194"/>
        <v>512.820512820513</v>
      </c>
      <c r="H2855" s="44">
        <v>600</v>
      </c>
    </row>
    <row r="2856" customHeight="1" spans="3:8">
      <c r="C2856" s="42" t="s">
        <v>1650</v>
      </c>
      <c r="D2856" s="43" t="s">
        <v>395</v>
      </c>
      <c r="E2856" s="43" t="s">
        <v>2118</v>
      </c>
      <c r="F2856" s="36">
        <v>400</v>
      </c>
      <c r="G2856" s="44">
        <f t="shared" si="194"/>
        <v>11429.0598290598</v>
      </c>
      <c r="H2856" s="44">
        <v>13372</v>
      </c>
    </row>
    <row r="2857" customHeight="1" spans="3:8">
      <c r="C2857" s="42" t="s">
        <v>2593</v>
      </c>
      <c r="D2857" s="43" t="s">
        <v>764</v>
      </c>
      <c r="E2857" s="43" t="s">
        <v>31</v>
      </c>
      <c r="F2857" s="36">
        <v>30</v>
      </c>
      <c r="G2857" s="44">
        <f t="shared" si="194"/>
        <v>656.153846153846</v>
      </c>
      <c r="H2857" s="44">
        <v>767.7</v>
      </c>
    </row>
    <row r="2858" customHeight="1" spans="3:8">
      <c r="C2858" s="42" t="s">
        <v>2664</v>
      </c>
      <c r="D2858" s="43" t="s">
        <v>1504</v>
      </c>
      <c r="E2858" s="43" t="s">
        <v>63</v>
      </c>
      <c r="F2858" s="36">
        <v>30</v>
      </c>
      <c r="G2858" s="44">
        <f t="shared" si="194"/>
        <v>82.0512820512821</v>
      </c>
      <c r="H2858" s="44">
        <v>96</v>
      </c>
    </row>
    <row r="2859" customHeight="1" spans="3:8">
      <c r="C2859" s="42" t="s">
        <v>2096</v>
      </c>
      <c r="D2859" s="43" t="s">
        <v>481</v>
      </c>
      <c r="E2859" s="43" t="s">
        <v>2097</v>
      </c>
      <c r="F2859" s="36">
        <v>500</v>
      </c>
      <c r="G2859" s="44">
        <f t="shared" si="194"/>
        <v>15867.5213675214</v>
      </c>
      <c r="H2859" s="44">
        <v>18565</v>
      </c>
    </row>
    <row r="2860" customHeight="1" spans="3:8">
      <c r="C2860" s="42" t="s">
        <v>2100</v>
      </c>
      <c r="D2860" s="43" t="s">
        <v>1143</v>
      </c>
      <c r="E2860" s="43" t="s">
        <v>548</v>
      </c>
      <c r="F2860" s="36">
        <v>360</v>
      </c>
      <c r="G2860" s="44">
        <f t="shared" si="194"/>
        <v>600</v>
      </c>
      <c r="H2860" s="44">
        <v>702</v>
      </c>
    </row>
    <row r="2861" customHeight="1" spans="3:8">
      <c r="C2861" s="42" t="s">
        <v>1878</v>
      </c>
      <c r="D2861" s="43" t="s">
        <v>48</v>
      </c>
      <c r="E2861" s="43" t="s">
        <v>1879</v>
      </c>
      <c r="F2861" s="36">
        <v>100</v>
      </c>
      <c r="G2861" s="44">
        <f t="shared" si="194"/>
        <v>817.948717948718</v>
      </c>
      <c r="H2861" s="44">
        <v>957</v>
      </c>
    </row>
    <row r="2862" customHeight="1" spans="3:8">
      <c r="C2862" s="42" t="s">
        <v>1650</v>
      </c>
      <c r="D2862" s="43" t="s">
        <v>395</v>
      </c>
      <c r="E2862" s="43" t="s">
        <v>2118</v>
      </c>
      <c r="F2862" s="36">
        <v>200</v>
      </c>
      <c r="G2862" s="44">
        <f t="shared" si="194"/>
        <v>5714.52991452992</v>
      </c>
      <c r="H2862" s="44">
        <v>6686</v>
      </c>
    </row>
    <row r="2863" customHeight="1" spans="3:8">
      <c r="C2863" s="42" t="s">
        <v>2665</v>
      </c>
      <c r="D2863" s="43" t="s">
        <v>2666</v>
      </c>
      <c r="E2863" s="43" t="s">
        <v>1410</v>
      </c>
      <c r="F2863" s="36">
        <v>100</v>
      </c>
      <c r="G2863" s="44">
        <f t="shared" ref="G2863:G2872" si="195">H2863/1.17</f>
        <v>1910.25641025641</v>
      </c>
      <c r="H2863" s="44">
        <v>2235</v>
      </c>
    </row>
    <row r="2864" customHeight="1" spans="3:8">
      <c r="C2864" s="42" t="s">
        <v>460</v>
      </c>
      <c r="D2864" s="43" t="s">
        <v>2175</v>
      </c>
      <c r="E2864" s="43" t="s">
        <v>63</v>
      </c>
      <c r="F2864" s="36">
        <v>100</v>
      </c>
      <c r="G2864" s="44">
        <f t="shared" si="195"/>
        <v>303.418803418803</v>
      </c>
      <c r="H2864" s="44">
        <v>355</v>
      </c>
    </row>
    <row r="2865" customHeight="1" spans="3:8">
      <c r="C2865" s="42" t="s">
        <v>597</v>
      </c>
      <c r="D2865" s="43" t="s">
        <v>461</v>
      </c>
      <c r="E2865" s="43" t="s">
        <v>63</v>
      </c>
      <c r="F2865" s="36">
        <v>200</v>
      </c>
      <c r="G2865" s="44">
        <f t="shared" si="195"/>
        <v>5610.25641025641</v>
      </c>
      <c r="H2865" s="44">
        <v>6564</v>
      </c>
    </row>
    <row r="2866" customHeight="1" spans="3:8">
      <c r="C2866" s="42" t="s">
        <v>429</v>
      </c>
      <c r="D2866" s="43" t="s">
        <v>1169</v>
      </c>
      <c r="E2866" s="43" t="s">
        <v>828</v>
      </c>
      <c r="F2866" s="36">
        <v>50</v>
      </c>
      <c r="G2866" s="44">
        <f t="shared" si="195"/>
        <v>269.230769230769</v>
      </c>
      <c r="H2866" s="44">
        <v>315</v>
      </c>
    </row>
    <row r="2867" customHeight="1" spans="3:8">
      <c r="C2867" s="42" t="s">
        <v>630</v>
      </c>
      <c r="D2867" s="43" t="s">
        <v>1437</v>
      </c>
      <c r="E2867" s="43" t="s">
        <v>662</v>
      </c>
      <c r="F2867" s="36">
        <v>20</v>
      </c>
      <c r="G2867" s="44">
        <f t="shared" si="195"/>
        <v>99.1452991452991</v>
      </c>
      <c r="H2867" s="44">
        <v>116</v>
      </c>
    </row>
    <row r="2868" customHeight="1" spans="3:8">
      <c r="C2868" s="42" t="s">
        <v>2667</v>
      </c>
      <c r="D2868" s="43" t="s">
        <v>309</v>
      </c>
      <c r="E2868" s="43" t="s">
        <v>2158</v>
      </c>
      <c r="F2868" s="36">
        <v>40</v>
      </c>
      <c r="G2868" s="44">
        <f t="shared" si="195"/>
        <v>119.65811965812</v>
      </c>
      <c r="H2868" s="44">
        <v>140</v>
      </c>
    </row>
    <row r="2869" customHeight="1" spans="3:8">
      <c r="C2869" s="42" t="s">
        <v>2128</v>
      </c>
      <c r="D2869" s="43" t="s">
        <v>2129</v>
      </c>
      <c r="E2869" s="43" t="s">
        <v>2130</v>
      </c>
      <c r="F2869" s="36">
        <v>400</v>
      </c>
      <c r="G2869" s="44">
        <f t="shared" si="195"/>
        <v>1770.94017094017</v>
      </c>
      <c r="H2869" s="44">
        <v>2072</v>
      </c>
    </row>
    <row r="2870" customHeight="1" spans="3:8">
      <c r="C2870" s="42" t="s">
        <v>2172</v>
      </c>
      <c r="D2870" s="43" t="s">
        <v>1040</v>
      </c>
      <c r="E2870" s="43" t="s">
        <v>1928</v>
      </c>
      <c r="F2870" s="36">
        <v>10</v>
      </c>
      <c r="G2870" s="44">
        <f t="shared" si="195"/>
        <v>365.811965811966</v>
      </c>
      <c r="H2870" s="44">
        <v>428</v>
      </c>
    </row>
    <row r="2871" customHeight="1" spans="3:8">
      <c r="C2871" s="42" t="s">
        <v>2668</v>
      </c>
      <c r="D2871" s="43" t="s">
        <v>2669</v>
      </c>
      <c r="E2871" s="43" t="s">
        <v>2586</v>
      </c>
      <c r="F2871" s="36">
        <v>8</v>
      </c>
      <c r="G2871" s="44">
        <f t="shared" si="195"/>
        <v>126.495726495727</v>
      </c>
      <c r="H2871" s="44">
        <v>148</v>
      </c>
    </row>
    <row r="2872" customHeight="1" spans="3:8">
      <c r="C2872" s="42" t="s">
        <v>2670</v>
      </c>
      <c r="D2872" s="43" t="s">
        <v>2671</v>
      </c>
      <c r="E2872" s="43" t="s">
        <v>2672</v>
      </c>
      <c r="F2872" s="36">
        <v>20</v>
      </c>
      <c r="G2872" s="44">
        <f t="shared" si="195"/>
        <v>239.316239316239</v>
      </c>
      <c r="H2872" s="44">
        <v>280</v>
      </c>
    </row>
    <row r="2873" customHeight="1" spans="3:8">
      <c r="C2873" s="42" t="s">
        <v>2673</v>
      </c>
      <c r="D2873" s="43" t="s">
        <v>1172</v>
      </c>
      <c r="E2873" s="43" t="s">
        <v>2674</v>
      </c>
      <c r="F2873" s="36">
        <v>30</v>
      </c>
      <c r="G2873" s="44">
        <f t="shared" ref="G2869:G2881" si="196">H2873/1.17</f>
        <v>635.897435897436</v>
      </c>
      <c r="H2873" s="44">
        <v>744</v>
      </c>
    </row>
    <row r="2874" customHeight="1" spans="3:8">
      <c r="C2874" s="42" t="s">
        <v>693</v>
      </c>
      <c r="D2874" s="43" t="s">
        <v>694</v>
      </c>
      <c r="E2874" s="43" t="s">
        <v>1466</v>
      </c>
      <c r="F2874" s="36">
        <v>10</v>
      </c>
      <c r="G2874" s="44">
        <f t="shared" si="196"/>
        <v>104.017094017094</v>
      </c>
      <c r="H2874" s="44">
        <v>121.7</v>
      </c>
    </row>
    <row r="2875" customHeight="1" spans="3:8">
      <c r="C2875" s="42" t="s">
        <v>2157</v>
      </c>
      <c r="D2875" s="43" t="s">
        <v>2675</v>
      </c>
      <c r="E2875" s="43" t="s">
        <v>1123</v>
      </c>
      <c r="F2875" s="36">
        <v>30</v>
      </c>
      <c r="G2875" s="44">
        <f t="shared" si="196"/>
        <v>53.8461538461538</v>
      </c>
      <c r="H2875" s="44">
        <v>63</v>
      </c>
    </row>
    <row r="2876" customHeight="1" spans="3:8">
      <c r="C2876" s="42" t="s">
        <v>2193</v>
      </c>
      <c r="D2876" s="43" t="s">
        <v>1390</v>
      </c>
      <c r="E2876" s="43" t="s">
        <v>2676</v>
      </c>
      <c r="F2876" s="36">
        <v>100</v>
      </c>
      <c r="G2876" s="44">
        <f t="shared" si="196"/>
        <v>429.059829059829</v>
      </c>
      <c r="H2876" s="44">
        <v>502</v>
      </c>
    </row>
    <row r="2877" customHeight="1" spans="3:8">
      <c r="C2877" s="42" t="s">
        <v>2197</v>
      </c>
      <c r="D2877" s="43" t="s">
        <v>912</v>
      </c>
      <c r="E2877" s="43" t="s">
        <v>2105</v>
      </c>
      <c r="F2877" s="36">
        <v>200</v>
      </c>
      <c r="G2877" s="44">
        <f t="shared" si="196"/>
        <v>8627.35042735043</v>
      </c>
      <c r="H2877" s="44">
        <v>10094</v>
      </c>
    </row>
    <row r="2878" customHeight="1" spans="3:8">
      <c r="C2878" s="42" t="s">
        <v>2567</v>
      </c>
      <c r="D2878" s="43" t="s">
        <v>1932</v>
      </c>
      <c r="E2878" s="43" t="s">
        <v>2568</v>
      </c>
      <c r="F2878" s="36">
        <v>50</v>
      </c>
      <c r="G2878" s="44">
        <f t="shared" si="196"/>
        <v>632.478632478633</v>
      </c>
      <c r="H2878" s="44">
        <v>740</v>
      </c>
    </row>
    <row r="2879" customHeight="1" spans="3:8">
      <c r="C2879" s="42" t="s">
        <v>2149</v>
      </c>
      <c r="D2879" s="43" t="s">
        <v>144</v>
      </c>
      <c r="E2879" s="43" t="s">
        <v>2677</v>
      </c>
      <c r="F2879" s="36">
        <v>30</v>
      </c>
      <c r="G2879" s="44">
        <f t="shared" si="196"/>
        <v>158.974358974359</v>
      </c>
      <c r="H2879" s="44">
        <v>186</v>
      </c>
    </row>
    <row r="2880" customHeight="1" spans="3:8">
      <c r="C2880" s="42" t="s">
        <v>140</v>
      </c>
      <c r="D2880" s="43" t="s">
        <v>141</v>
      </c>
      <c r="E2880" s="43" t="s">
        <v>142</v>
      </c>
      <c r="F2880" s="36">
        <v>100</v>
      </c>
      <c r="G2880" s="44">
        <f t="shared" si="196"/>
        <v>1723.93162393162</v>
      </c>
      <c r="H2880" s="44">
        <v>2017</v>
      </c>
    </row>
    <row r="2881" customHeight="1" spans="3:8">
      <c r="C2881" s="42" t="s">
        <v>768</v>
      </c>
      <c r="D2881" s="43" t="s">
        <v>2191</v>
      </c>
      <c r="E2881" s="43" t="s">
        <v>770</v>
      </c>
      <c r="F2881" s="36">
        <v>20</v>
      </c>
      <c r="G2881" s="44">
        <f t="shared" si="196"/>
        <v>435.897435897436</v>
      </c>
      <c r="H2881" s="44">
        <v>510</v>
      </c>
    </row>
    <row r="2882" customHeight="1" spans="3:8">
      <c r="C2882" s="42" t="s">
        <v>2678</v>
      </c>
      <c r="D2882" s="43" t="s">
        <v>954</v>
      </c>
      <c r="E2882" s="43" t="s">
        <v>2679</v>
      </c>
      <c r="F2882" s="36">
        <v>200</v>
      </c>
      <c r="G2882" s="44">
        <f t="shared" ref="G2882:G2894" si="197">H2882/1.17</f>
        <v>3396.5811965812</v>
      </c>
      <c r="H2882" s="44">
        <v>3974</v>
      </c>
    </row>
    <row r="2883" customHeight="1" spans="3:8">
      <c r="C2883" s="42" t="s">
        <v>2593</v>
      </c>
      <c r="D2883" s="43" t="s">
        <v>764</v>
      </c>
      <c r="E2883" s="43" t="s">
        <v>31</v>
      </c>
      <c r="F2883" s="36">
        <v>30</v>
      </c>
      <c r="G2883" s="44">
        <f t="shared" si="197"/>
        <v>-68.7179487179487</v>
      </c>
      <c r="H2883" s="44">
        <v>-80.4</v>
      </c>
    </row>
    <row r="2884" customHeight="1" spans="2:9">
      <c r="B2884" s="42" t="s">
        <v>2092</v>
      </c>
      <c r="C2884" s="42" t="s">
        <v>2198</v>
      </c>
      <c r="D2884" s="43" t="s">
        <v>2199</v>
      </c>
      <c r="E2884" s="43" t="s">
        <v>1144</v>
      </c>
      <c r="F2884" s="36">
        <v>10</v>
      </c>
      <c r="G2884" s="44">
        <f t="shared" si="197"/>
        <v>213.675213675214</v>
      </c>
      <c r="H2884" s="44">
        <v>250</v>
      </c>
      <c r="I2884" s="44">
        <f>SUM(H2884:H2913)</f>
        <v>116417.9</v>
      </c>
    </row>
    <row r="2885" customHeight="1" spans="3:8">
      <c r="C2885" s="42" t="s">
        <v>2236</v>
      </c>
      <c r="D2885" s="43" t="s">
        <v>759</v>
      </c>
      <c r="E2885" s="43" t="s">
        <v>2237</v>
      </c>
      <c r="F2885" s="36">
        <v>100</v>
      </c>
      <c r="G2885" s="44">
        <f t="shared" si="197"/>
        <v>213.675213675214</v>
      </c>
      <c r="H2885" s="44">
        <v>250</v>
      </c>
    </row>
    <row r="2886" customHeight="1" spans="3:8">
      <c r="C2886" s="42" t="s">
        <v>2102</v>
      </c>
      <c r="D2886" s="43" t="s">
        <v>123</v>
      </c>
      <c r="E2886" s="43" t="s">
        <v>2680</v>
      </c>
      <c r="F2886" s="36">
        <v>800</v>
      </c>
      <c r="G2886" s="44">
        <f t="shared" si="197"/>
        <v>12362.3931623932</v>
      </c>
      <c r="H2886" s="44">
        <v>14464</v>
      </c>
    </row>
    <row r="2887" customHeight="1" spans="3:8">
      <c r="C2887" s="42" t="s">
        <v>1432</v>
      </c>
      <c r="D2887" s="43" t="s">
        <v>1165</v>
      </c>
      <c r="E2887" s="43" t="s">
        <v>1438</v>
      </c>
      <c r="F2887" s="36">
        <v>20</v>
      </c>
      <c r="G2887" s="44">
        <f t="shared" si="197"/>
        <v>369.230769230769</v>
      </c>
      <c r="H2887" s="44">
        <v>432</v>
      </c>
    </row>
    <row r="2888" customHeight="1" spans="3:8">
      <c r="C2888" s="42" t="s">
        <v>2125</v>
      </c>
      <c r="D2888" s="43" t="s">
        <v>2126</v>
      </c>
      <c r="E2888" s="43" t="s">
        <v>2127</v>
      </c>
      <c r="F2888" s="36">
        <v>10</v>
      </c>
      <c r="G2888" s="44">
        <f t="shared" si="197"/>
        <v>350.42735042735</v>
      </c>
      <c r="H2888" s="44">
        <v>410</v>
      </c>
    </row>
    <row r="2889" customHeight="1" spans="3:8">
      <c r="C2889" s="42" t="s">
        <v>1650</v>
      </c>
      <c r="D2889" s="43" t="s">
        <v>395</v>
      </c>
      <c r="E2889" s="43" t="s">
        <v>2118</v>
      </c>
      <c r="F2889" s="36">
        <v>400</v>
      </c>
      <c r="G2889" s="44">
        <f t="shared" si="197"/>
        <v>11429.0598290598</v>
      </c>
      <c r="H2889" s="44">
        <v>13372</v>
      </c>
    </row>
    <row r="2890" customHeight="1" spans="3:8">
      <c r="C2890" s="42" t="s">
        <v>2383</v>
      </c>
      <c r="D2890" s="43" t="s">
        <v>2353</v>
      </c>
      <c r="E2890" s="43" t="s">
        <v>2681</v>
      </c>
      <c r="F2890" s="36">
        <v>160</v>
      </c>
      <c r="G2890" s="44">
        <f t="shared" si="197"/>
        <v>294.017094017094</v>
      </c>
      <c r="H2890" s="44">
        <v>344</v>
      </c>
    </row>
    <row r="2891" customHeight="1" spans="3:8">
      <c r="C2891" s="42" t="s">
        <v>1882</v>
      </c>
      <c r="D2891" s="43" t="s">
        <v>2526</v>
      </c>
      <c r="E2891" s="43" t="s">
        <v>1775</v>
      </c>
      <c r="F2891" s="36">
        <v>100</v>
      </c>
      <c r="G2891" s="44">
        <f t="shared" si="197"/>
        <v>2740.17094017094</v>
      </c>
      <c r="H2891" s="44">
        <v>3206</v>
      </c>
    </row>
    <row r="2892" customHeight="1" spans="3:8">
      <c r="C2892" s="42" t="s">
        <v>2682</v>
      </c>
      <c r="D2892" s="43" t="s">
        <v>2683</v>
      </c>
      <c r="E2892" s="43" t="s">
        <v>1488</v>
      </c>
      <c r="F2892" s="36">
        <v>100</v>
      </c>
      <c r="G2892" s="44">
        <f t="shared" si="197"/>
        <v>1221.36752136752</v>
      </c>
      <c r="H2892" s="44">
        <v>1429</v>
      </c>
    </row>
    <row r="2893" customHeight="1" spans="3:8">
      <c r="C2893" s="42" t="s">
        <v>2093</v>
      </c>
      <c r="D2893" s="43" t="s">
        <v>2684</v>
      </c>
      <c r="E2893" s="43" t="s">
        <v>2644</v>
      </c>
      <c r="F2893" s="36">
        <v>180</v>
      </c>
      <c r="G2893" s="44">
        <f t="shared" si="197"/>
        <v>2892.30769230769</v>
      </c>
      <c r="H2893" s="44">
        <v>3384</v>
      </c>
    </row>
    <row r="2894" customHeight="1" spans="3:8">
      <c r="C2894" s="42" t="s">
        <v>870</v>
      </c>
      <c r="D2894" s="43" t="s">
        <v>687</v>
      </c>
      <c r="E2894" s="43" t="s">
        <v>2662</v>
      </c>
      <c r="F2894" s="36">
        <v>600</v>
      </c>
      <c r="G2894" s="44">
        <f t="shared" si="197"/>
        <v>12969.2307692308</v>
      </c>
      <c r="H2894" s="44">
        <v>15174</v>
      </c>
    </row>
    <row r="2895" customHeight="1" spans="3:8">
      <c r="C2895" s="42" t="s">
        <v>2685</v>
      </c>
      <c r="D2895" s="43" t="s">
        <v>884</v>
      </c>
      <c r="E2895" s="43" t="s">
        <v>2686</v>
      </c>
      <c r="F2895" s="36">
        <v>20</v>
      </c>
      <c r="G2895" s="44">
        <f t="shared" ref="G2895:G2903" si="198">H2895/1.17</f>
        <v>316.239316239316</v>
      </c>
      <c r="H2895" s="44">
        <v>370</v>
      </c>
    </row>
    <row r="2896" customHeight="1" spans="3:8">
      <c r="C2896" s="42" t="s">
        <v>2565</v>
      </c>
      <c r="D2896" s="43" t="s">
        <v>144</v>
      </c>
      <c r="E2896" s="43" t="s">
        <v>1041</v>
      </c>
      <c r="F2896" s="36">
        <v>50</v>
      </c>
      <c r="G2896" s="44">
        <f t="shared" si="198"/>
        <v>155.982905982906</v>
      </c>
      <c r="H2896" s="44">
        <v>182.5</v>
      </c>
    </row>
    <row r="2897" customHeight="1" spans="3:8">
      <c r="C2897" s="42" t="s">
        <v>973</v>
      </c>
      <c r="D2897" s="43" t="s">
        <v>12</v>
      </c>
      <c r="E2897" s="43" t="s">
        <v>952</v>
      </c>
      <c r="F2897" s="36">
        <v>600</v>
      </c>
      <c r="G2897" s="44">
        <f t="shared" si="198"/>
        <v>26205.1282051282</v>
      </c>
      <c r="H2897" s="44">
        <v>30660</v>
      </c>
    </row>
    <row r="2898" customHeight="1" spans="3:8">
      <c r="C2898" s="42" t="s">
        <v>2687</v>
      </c>
      <c r="D2898" s="43" t="s">
        <v>564</v>
      </c>
      <c r="E2898" s="43" t="s">
        <v>2688</v>
      </c>
      <c r="F2898" s="36">
        <v>200</v>
      </c>
      <c r="G2898" s="44">
        <f t="shared" si="198"/>
        <v>252.991452991453</v>
      </c>
      <c r="H2898" s="44">
        <v>296</v>
      </c>
    </row>
    <row r="2899" customHeight="1" spans="3:8">
      <c r="C2899" s="42" t="s">
        <v>2332</v>
      </c>
      <c r="D2899" s="43" t="s">
        <v>927</v>
      </c>
      <c r="E2899" s="43" t="s">
        <v>2689</v>
      </c>
      <c r="F2899" s="36">
        <v>400</v>
      </c>
      <c r="G2899" s="44">
        <f t="shared" si="198"/>
        <v>12724.7863247863</v>
      </c>
      <c r="H2899" s="44">
        <v>14888</v>
      </c>
    </row>
    <row r="2900" customHeight="1" spans="3:8">
      <c r="C2900" s="42" t="s">
        <v>1142</v>
      </c>
      <c r="D2900" s="43" t="s">
        <v>1143</v>
      </c>
      <c r="E2900" s="43" t="s">
        <v>1144</v>
      </c>
      <c r="F2900" s="36">
        <v>50</v>
      </c>
      <c r="G2900" s="44">
        <f t="shared" si="198"/>
        <v>320.512820512821</v>
      </c>
      <c r="H2900" s="44">
        <v>375</v>
      </c>
    </row>
    <row r="2901" customHeight="1" spans="3:8">
      <c r="C2901" s="42" t="s">
        <v>2690</v>
      </c>
      <c r="D2901" s="43" t="s">
        <v>65</v>
      </c>
      <c r="E2901" s="43" t="s">
        <v>821</v>
      </c>
      <c r="F2901" s="36">
        <v>20</v>
      </c>
      <c r="G2901" s="44">
        <f t="shared" si="198"/>
        <v>270.08547008547</v>
      </c>
      <c r="H2901" s="44">
        <v>316</v>
      </c>
    </row>
    <row r="2902" customHeight="1" spans="3:8">
      <c r="C2902" s="42" t="s">
        <v>1650</v>
      </c>
      <c r="D2902" s="43" t="s">
        <v>395</v>
      </c>
      <c r="E2902" s="43" t="s">
        <v>440</v>
      </c>
      <c r="F2902" s="36">
        <v>200</v>
      </c>
      <c r="G2902" s="44">
        <f t="shared" si="198"/>
        <v>5714.52991452992</v>
      </c>
      <c r="H2902" s="44">
        <v>6686</v>
      </c>
    </row>
    <row r="2903" customHeight="1" spans="3:8">
      <c r="C2903" s="42" t="s">
        <v>2691</v>
      </c>
      <c r="D2903" s="43" t="s">
        <v>2692</v>
      </c>
      <c r="E2903" s="43" t="s">
        <v>2693</v>
      </c>
      <c r="F2903" s="36">
        <v>40</v>
      </c>
      <c r="G2903" s="44">
        <f t="shared" si="198"/>
        <v>307.692307692308</v>
      </c>
      <c r="H2903" s="44">
        <v>360</v>
      </c>
    </row>
    <row r="2904" customHeight="1" spans="3:8">
      <c r="C2904" s="42" t="s">
        <v>2250</v>
      </c>
      <c r="D2904" s="43" t="s">
        <v>1167</v>
      </c>
      <c r="E2904" s="43" t="s">
        <v>2251</v>
      </c>
      <c r="F2904" s="36">
        <v>30</v>
      </c>
      <c r="G2904" s="44">
        <f t="shared" ref="G2904:G2913" si="199">H2904/1.17</f>
        <v>115.384615384615</v>
      </c>
      <c r="H2904" s="44">
        <v>135</v>
      </c>
    </row>
    <row r="2905" customHeight="1" spans="3:8">
      <c r="C2905" s="42" t="s">
        <v>2694</v>
      </c>
      <c r="D2905" s="43" t="s">
        <v>309</v>
      </c>
      <c r="E2905" s="43" t="s">
        <v>2118</v>
      </c>
      <c r="F2905" s="36">
        <v>40</v>
      </c>
      <c r="G2905" s="44">
        <f t="shared" si="199"/>
        <v>300.854700854701</v>
      </c>
      <c r="H2905" s="44">
        <v>352</v>
      </c>
    </row>
    <row r="2906" customHeight="1" spans="3:8">
      <c r="C2906" s="42" t="s">
        <v>2695</v>
      </c>
      <c r="D2906" s="43" t="s">
        <v>754</v>
      </c>
      <c r="E2906" s="43" t="s">
        <v>2696</v>
      </c>
      <c r="F2906" s="36">
        <v>40</v>
      </c>
      <c r="G2906" s="44">
        <f t="shared" si="199"/>
        <v>222.222222222222</v>
      </c>
      <c r="H2906" s="44">
        <v>260</v>
      </c>
    </row>
    <row r="2907" customHeight="1" spans="3:8">
      <c r="C2907" s="42" t="s">
        <v>2257</v>
      </c>
      <c r="D2907" s="43" t="s">
        <v>799</v>
      </c>
      <c r="E2907" s="43" t="s">
        <v>2258</v>
      </c>
      <c r="F2907" s="36">
        <v>10</v>
      </c>
      <c r="G2907" s="44">
        <f t="shared" si="199"/>
        <v>162.222222222222</v>
      </c>
      <c r="H2907" s="44">
        <v>189.8</v>
      </c>
    </row>
    <row r="2908" customHeight="1" spans="3:8">
      <c r="C2908" s="42" t="s">
        <v>1872</v>
      </c>
      <c r="D2908" s="43" t="s">
        <v>990</v>
      </c>
      <c r="E2908" s="43" t="s">
        <v>2158</v>
      </c>
      <c r="F2908" s="36">
        <v>50</v>
      </c>
      <c r="G2908" s="44">
        <f t="shared" si="199"/>
        <v>128.205128205128</v>
      </c>
      <c r="H2908" s="44">
        <v>150</v>
      </c>
    </row>
    <row r="2909" customHeight="1" spans="3:8">
      <c r="C2909" s="42" t="s">
        <v>2300</v>
      </c>
      <c r="D2909" s="43" t="s">
        <v>2301</v>
      </c>
      <c r="E2909" s="43" t="s">
        <v>2302</v>
      </c>
      <c r="F2909" s="36">
        <v>16</v>
      </c>
      <c r="G2909" s="44">
        <f t="shared" si="199"/>
        <v>113.504273504274</v>
      </c>
      <c r="H2909" s="44">
        <v>132.8</v>
      </c>
    </row>
    <row r="2910" customHeight="1" spans="3:8">
      <c r="C2910" s="42" t="s">
        <v>1884</v>
      </c>
      <c r="D2910" s="43" t="s">
        <v>2675</v>
      </c>
      <c r="E2910" s="43" t="s">
        <v>1144</v>
      </c>
      <c r="F2910" s="36">
        <v>50</v>
      </c>
      <c r="G2910" s="44">
        <f t="shared" si="199"/>
        <v>149.57264957265</v>
      </c>
      <c r="H2910" s="44">
        <v>175</v>
      </c>
    </row>
    <row r="2911" customHeight="1" spans="3:8">
      <c r="C2911" s="42" t="s">
        <v>2697</v>
      </c>
      <c r="D2911" s="43" t="s">
        <v>212</v>
      </c>
      <c r="E2911" s="43" t="s">
        <v>2698</v>
      </c>
      <c r="F2911" s="36">
        <v>10</v>
      </c>
      <c r="G2911" s="44">
        <f t="shared" si="199"/>
        <v>100.854700854701</v>
      </c>
      <c r="H2911" s="44">
        <v>118</v>
      </c>
    </row>
    <row r="2912" customHeight="1" spans="3:8">
      <c r="C2912" s="42" t="s">
        <v>2128</v>
      </c>
      <c r="D2912" s="43" t="s">
        <v>2129</v>
      </c>
      <c r="E2912" s="43" t="s">
        <v>2130</v>
      </c>
      <c r="F2912" s="36">
        <v>160</v>
      </c>
      <c r="G2912" s="44">
        <f t="shared" si="199"/>
        <v>708.376068376068</v>
      </c>
      <c r="H2912" s="44">
        <v>828.8</v>
      </c>
    </row>
    <row r="2913" customHeight="1" spans="3:8">
      <c r="C2913" s="42" t="s">
        <v>17</v>
      </c>
      <c r="D2913" s="43" t="s">
        <v>18</v>
      </c>
      <c r="E2913" s="43" t="s">
        <v>1621</v>
      </c>
      <c r="F2913" s="36">
        <v>400</v>
      </c>
      <c r="G2913" s="44">
        <f t="shared" si="199"/>
        <v>6177.77777777778</v>
      </c>
      <c r="H2913" s="44">
        <v>7228</v>
      </c>
    </row>
    <row r="2914" customHeight="1" spans="2:9">
      <c r="B2914" s="42" t="s">
        <v>2092</v>
      </c>
      <c r="C2914" s="42" t="s">
        <v>997</v>
      </c>
      <c r="D2914" s="43" t="s">
        <v>998</v>
      </c>
      <c r="E2914" s="43" t="s">
        <v>662</v>
      </c>
      <c r="F2914" s="36">
        <v>100</v>
      </c>
      <c r="G2914" s="44">
        <f t="shared" ref="G2914:G2919" si="200">H2914/1.17</f>
        <v>85.4700854700855</v>
      </c>
      <c r="H2914" s="44">
        <v>100</v>
      </c>
      <c r="I2914" s="44">
        <f>SUM(H2914:H2939)</f>
        <v>116446.45</v>
      </c>
    </row>
    <row r="2915" customHeight="1" spans="3:8">
      <c r="C2915" s="42" t="s">
        <v>2109</v>
      </c>
      <c r="D2915" s="43" t="s">
        <v>2110</v>
      </c>
      <c r="E2915" s="43" t="s">
        <v>2699</v>
      </c>
      <c r="F2915" s="36">
        <v>20</v>
      </c>
      <c r="G2915" s="44">
        <f t="shared" si="200"/>
        <v>162.393162393162</v>
      </c>
      <c r="H2915" s="44">
        <v>190</v>
      </c>
    </row>
    <row r="2916" customHeight="1" spans="3:8">
      <c r="C2916" s="42" t="s">
        <v>17</v>
      </c>
      <c r="D2916" s="43" t="s">
        <v>18</v>
      </c>
      <c r="E2916" s="43" t="s">
        <v>1621</v>
      </c>
      <c r="F2916" s="36">
        <v>400</v>
      </c>
      <c r="G2916" s="44">
        <f t="shared" si="200"/>
        <v>6177.77777777778</v>
      </c>
      <c r="H2916" s="44">
        <v>7228</v>
      </c>
    </row>
    <row r="2917" customHeight="1" spans="3:8">
      <c r="C2917" s="42" t="s">
        <v>2100</v>
      </c>
      <c r="D2917" s="43" t="s">
        <v>1143</v>
      </c>
      <c r="E2917" s="43" t="s">
        <v>548</v>
      </c>
      <c r="F2917" s="36">
        <v>360</v>
      </c>
      <c r="G2917" s="44">
        <f t="shared" si="200"/>
        <v>600</v>
      </c>
      <c r="H2917" s="44">
        <v>702</v>
      </c>
    </row>
    <row r="2918" customHeight="1" spans="3:8">
      <c r="C2918" s="42" t="s">
        <v>76</v>
      </c>
      <c r="D2918" s="43" t="s">
        <v>1136</v>
      </c>
      <c r="E2918" s="43" t="s">
        <v>2700</v>
      </c>
      <c r="F2918" s="36">
        <v>300</v>
      </c>
      <c r="G2918" s="44">
        <f t="shared" si="200"/>
        <v>384.615384615385</v>
      </c>
      <c r="H2918" s="44">
        <v>450</v>
      </c>
    </row>
    <row r="2919" customHeight="1" spans="3:8">
      <c r="C2919" s="42" t="s">
        <v>2701</v>
      </c>
      <c r="D2919" s="43" t="s">
        <v>946</v>
      </c>
      <c r="E2919" s="43" t="s">
        <v>2702</v>
      </c>
      <c r="F2919" s="36">
        <v>60</v>
      </c>
      <c r="G2919" s="44">
        <f t="shared" si="200"/>
        <v>2183.58974358974</v>
      </c>
      <c r="H2919" s="44">
        <v>2554.8</v>
      </c>
    </row>
    <row r="2920" customHeight="1" spans="3:8">
      <c r="C2920" s="42" t="s">
        <v>1121</v>
      </c>
      <c r="D2920" s="43" t="s">
        <v>2119</v>
      </c>
      <c r="E2920" s="43" t="s">
        <v>911</v>
      </c>
      <c r="F2920" s="36">
        <v>240</v>
      </c>
      <c r="G2920" s="44">
        <f t="shared" ref="G2920:G2929" si="201">H2920/1.17</f>
        <v>717.948717948718</v>
      </c>
      <c r="H2920" s="44">
        <v>840</v>
      </c>
    </row>
    <row r="2921" customHeight="1" spans="3:8">
      <c r="C2921" s="42" t="s">
        <v>1139</v>
      </c>
      <c r="D2921" s="43" t="s">
        <v>2116</v>
      </c>
      <c r="E2921" s="43" t="s">
        <v>1151</v>
      </c>
      <c r="F2921" s="36">
        <v>20</v>
      </c>
      <c r="G2921" s="44">
        <f t="shared" si="201"/>
        <v>1326.49572649573</v>
      </c>
      <c r="H2921" s="44">
        <v>1552</v>
      </c>
    </row>
    <row r="2922" customHeight="1" spans="3:8">
      <c r="C2922" s="42" t="s">
        <v>2703</v>
      </c>
      <c r="D2922" s="43" t="s">
        <v>2704</v>
      </c>
      <c r="E2922" s="43" t="s">
        <v>37</v>
      </c>
      <c r="F2922" s="36">
        <v>6</v>
      </c>
      <c r="G2922" s="44">
        <f t="shared" si="201"/>
        <v>282.051282051282</v>
      </c>
      <c r="H2922" s="44">
        <v>330</v>
      </c>
    </row>
    <row r="2923" customHeight="1" spans="3:8">
      <c r="C2923" s="42" t="s">
        <v>2705</v>
      </c>
      <c r="D2923" s="43" t="s">
        <v>794</v>
      </c>
      <c r="E2923" s="43" t="s">
        <v>1701</v>
      </c>
      <c r="F2923" s="36">
        <v>200</v>
      </c>
      <c r="G2923" s="44">
        <f t="shared" si="201"/>
        <v>8312.82051282051</v>
      </c>
      <c r="H2923" s="44">
        <v>9726</v>
      </c>
    </row>
    <row r="2924" customHeight="1" spans="3:8">
      <c r="C2924" s="42" t="s">
        <v>2197</v>
      </c>
      <c r="D2924" s="43" t="s">
        <v>912</v>
      </c>
      <c r="E2924" s="43" t="s">
        <v>2105</v>
      </c>
      <c r="F2924" s="36">
        <v>200</v>
      </c>
      <c r="G2924" s="44">
        <f t="shared" si="201"/>
        <v>8627.35042735043</v>
      </c>
      <c r="H2924" s="44">
        <v>10094</v>
      </c>
    </row>
    <row r="2925" customHeight="1" spans="3:8">
      <c r="C2925" s="42" t="s">
        <v>2257</v>
      </c>
      <c r="D2925" s="43" t="s">
        <v>799</v>
      </c>
      <c r="E2925" s="43" t="s">
        <v>2258</v>
      </c>
      <c r="F2925" s="36">
        <v>20</v>
      </c>
      <c r="G2925" s="44">
        <f t="shared" si="201"/>
        <v>324.444444444444</v>
      </c>
      <c r="H2925" s="44">
        <v>379.6</v>
      </c>
    </row>
    <row r="2926" customHeight="1" spans="3:8">
      <c r="C2926" s="42" t="s">
        <v>870</v>
      </c>
      <c r="D2926" s="43" t="s">
        <v>687</v>
      </c>
      <c r="E2926" s="43" t="s">
        <v>2662</v>
      </c>
      <c r="F2926" s="36">
        <v>600</v>
      </c>
      <c r="G2926" s="44">
        <f t="shared" si="201"/>
        <v>12969.2307692308</v>
      </c>
      <c r="H2926" s="44">
        <v>15174</v>
      </c>
    </row>
    <row r="2927" customHeight="1" spans="3:8">
      <c r="C2927" s="42" t="s">
        <v>984</v>
      </c>
      <c r="D2927" s="43" t="s">
        <v>708</v>
      </c>
      <c r="E2927" s="43" t="s">
        <v>985</v>
      </c>
      <c r="F2927" s="36">
        <v>240</v>
      </c>
      <c r="G2927" s="44">
        <f t="shared" si="201"/>
        <v>3593.84615384615</v>
      </c>
      <c r="H2927" s="44">
        <v>4204.8</v>
      </c>
    </row>
    <row r="2928" customHeight="1" spans="3:8">
      <c r="C2928" s="42" t="s">
        <v>434</v>
      </c>
      <c r="D2928" s="43" t="s">
        <v>435</v>
      </c>
      <c r="E2928" s="43" t="s">
        <v>2706</v>
      </c>
      <c r="F2928" s="36">
        <v>400</v>
      </c>
      <c r="G2928" s="44">
        <f t="shared" si="201"/>
        <v>4652.99145299145</v>
      </c>
      <c r="H2928" s="44">
        <v>5444</v>
      </c>
    </row>
    <row r="2929" customHeight="1" spans="3:8">
      <c r="C2929" s="42" t="s">
        <v>2245</v>
      </c>
      <c r="D2929" s="43" t="s">
        <v>2246</v>
      </c>
      <c r="E2929" s="43" t="s">
        <v>2707</v>
      </c>
      <c r="F2929" s="36">
        <v>15</v>
      </c>
      <c r="G2929" s="44">
        <f t="shared" si="201"/>
        <v>133.717948717949</v>
      </c>
      <c r="H2929" s="44">
        <v>156.45</v>
      </c>
    </row>
    <row r="2930" customHeight="1" spans="3:8">
      <c r="C2930" s="42" t="s">
        <v>1558</v>
      </c>
      <c r="D2930" s="43" t="s">
        <v>12</v>
      </c>
      <c r="E2930" s="43" t="s">
        <v>952</v>
      </c>
      <c r="F2930" s="36">
        <v>600</v>
      </c>
      <c r="G2930" s="44">
        <f t="shared" ref="G2930:G2948" si="202">H2930/1.17</f>
        <v>14328.2051282051</v>
      </c>
      <c r="H2930" s="44">
        <v>16764</v>
      </c>
    </row>
    <row r="2931" customHeight="1" spans="3:8">
      <c r="C2931" s="42" t="s">
        <v>407</v>
      </c>
      <c r="D2931" s="43" t="s">
        <v>85</v>
      </c>
      <c r="E2931" s="43" t="s">
        <v>1144</v>
      </c>
      <c r="F2931" s="36">
        <v>60</v>
      </c>
      <c r="G2931" s="44">
        <f t="shared" si="202"/>
        <v>153.846153846154</v>
      </c>
      <c r="H2931" s="44">
        <v>180</v>
      </c>
    </row>
    <row r="2932" customHeight="1" spans="3:8">
      <c r="C2932" s="42" t="s">
        <v>796</v>
      </c>
      <c r="D2932" s="43" t="s">
        <v>797</v>
      </c>
      <c r="E2932" s="43" t="s">
        <v>715</v>
      </c>
      <c r="F2932" s="36">
        <v>300</v>
      </c>
      <c r="G2932" s="44">
        <f t="shared" si="202"/>
        <v>2838.46153846154</v>
      </c>
      <c r="H2932" s="44">
        <v>3321</v>
      </c>
    </row>
    <row r="2933" customHeight="1" spans="3:8">
      <c r="C2933" s="42" t="s">
        <v>2123</v>
      </c>
      <c r="D2933" s="43" t="s">
        <v>1680</v>
      </c>
      <c r="E2933" s="43" t="s">
        <v>2124</v>
      </c>
      <c r="F2933" s="36">
        <v>100</v>
      </c>
      <c r="G2933" s="44">
        <f t="shared" si="202"/>
        <v>2558.11965811966</v>
      </c>
      <c r="H2933" s="44">
        <v>2993</v>
      </c>
    </row>
    <row r="2934" customHeight="1" spans="3:8">
      <c r="C2934" s="42" t="s">
        <v>2103</v>
      </c>
      <c r="D2934" s="43" t="s">
        <v>2104</v>
      </c>
      <c r="E2934" s="43" t="s">
        <v>2105</v>
      </c>
      <c r="F2934" s="36">
        <v>300</v>
      </c>
      <c r="G2934" s="44">
        <f t="shared" si="202"/>
        <v>13907.6923076923</v>
      </c>
      <c r="H2934" s="44">
        <v>16272</v>
      </c>
    </row>
    <row r="2935" customHeight="1" spans="3:8">
      <c r="C2935" s="42" t="s">
        <v>356</v>
      </c>
      <c r="D2935" s="43" t="s">
        <v>1723</v>
      </c>
      <c r="E2935" s="43" t="s">
        <v>2067</v>
      </c>
      <c r="F2935" s="36">
        <v>200</v>
      </c>
      <c r="G2935" s="44">
        <f t="shared" si="202"/>
        <v>3119.65811965812</v>
      </c>
      <c r="H2935" s="44">
        <v>3650</v>
      </c>
    </row>
    <row r="2936" customHeight="1" spans="3:8">
      <c r="C2936" s="42" t="s">
        <v>2701</v>
      </c>
      <c r="D2936" s="43" t="s">
        <v>946</v>
      </c>
      <c r="E2936" s="43" t="s">
        <v>2702</v>
      </c>
      <c r="F2936" s="36">
        <v>150</v>
      </c>
      <c r="G2936" s="44">
        <f t="shared" si="202"/>
        <v>5458.97435897436</v>
      </c>
      <c r="H2936" s="44">
        <v>6387</v>
      </c>
    </row>
    <row r="2937" customHeight="1" spans="3:8">
      <c r="C2937" s="42" t="s">
        <v>2189</v>
      </c>
      <c r="D2937" s="43" t="s">
        <v>946</v>
      </c>
      <c r="E2937" s="43" t="s">
        <v>2190</v>
      </c>
      <c r="F2937" s="36">
        <v>80</v>
      </c>
      <c r="G2937" s="44">
        <f t="shared" si="202"/>
        <v>1474.18803418803</v>
      </c>
      <c r="H2937" s="44">
        <v>1724.8</v>
      </c>
    </row>
    <row r="2938" customHeight="1" spans="3:8">
      <c r="C2938" s="42" t="s">
        <v>1416</v>
      </c>
      <c r="D2938" s="43" t="s">
        <v>2279</v>
      </c>
      <c r="E2938" s="43" t="s">
        <v>1418</v>
      </c>
      <c r="F2938" s="36">
        <v>100</v>
      </c>
      <c r="G2938" s="44">
        <f t="shared" si="202"/>
        <v>1891.45299145299</v>
      </c>
      <c r="H2938" s="44">
        <v>2213</v>
      </c>
    </row>
    <row r="2939" customHeight="1" spans="3:8">
      <c r="C2939" s="42" t="s">
        <v>1696</v>
      </c>
      <c r="D2939" s="43" t="s">
        <v>764</v>
      </c>
      <c r="E2939" s="43" t="s">
        <v>925</v>
      </c>
      <c r="F2939" s="36">
        <v>150</v>
      </c>
      <c r="G2939" s="44">
        <f t="shared" si="202"/>
        <v>3261.53846153846</v>
      </c>
      <c r="H2939" s="44">
        <v>3816</v>
      </c>
    </row>
    <row r="2940" customHeight="1" spans="2:9">
      <c r="B2940" s="42" t="s">
        <v>2092</v>
      </c>
      <c r="C2940" s="42" t="s">
        <v>377</v>
      </c>
      <c r="D2940" s="43" t="s">
        <v>1087</v>
      </c>
      <c r="E2940" s="43" t="s">
        <v>2142</v>
      </c>
      <c r="F2940" s="36">
        <v>240</v>
      </c>
      <c r="G2940" s="44">
        <f t="shared" si="202"/>
        <v>3981.53846153846</v>
      </c>
      <c r="H2940" s="44">
        <v>4658.4</v>
      </c>
      <c r="I2940" s="44">
        <f>SUM(H2940:H2974)</f>
        <v>116510.9</v>
      </c>
    </row>
    <row r="2941" customHeight="1" spans="3:8">
      <c r="C2941" s="42" t="s">
        <v>1575</v>
      </c>
      <c r="D2941" s="43" t="s">
        <v>2186</v>
      </c>
      <c r="E2941" s="43" t="s">
        <v>1410</v>
      </c>
      <c r="F2941" s="36">
        <v>240</v>
      </c>
      <c r="G2941" s="44">
        <f t="shared" si="202"/>
        <v>7958.97435897436</v>
      </c>
      <c r="H2941" s="44">
        <v>9312</v>
      </c>
    </row>
    <row r="2942" customHeight="1" spans="3:8">
      <c r="C2942" s="42" t="s">
        <v>2705</v>
      </c>
      <c r="D2942" s="43" t="s">
        <v>794</v>
      </c>
      <c r="E2942" s="43" t="s">
        <v>1701</v>
      </c>
      <c r="F2942" s="36">
        <v>200</v>
      </c>
      <c r="G2942" s="44">
        <f t="shared" si="202"/>
        <v>8312.82051282051</v>
      </c>
      <c r="H2942" s="44">
        <v>9726</v>
      </c>
    </row>
    <row r="2943" customHeight="1" spans="3:8">
      <c r="C2943" s="42" t="s">
        <v>1067</v>
      </c>
      <c r="D2943" s="43" t="s">
        <v>2708</v>
      </c>
      <c r="E2943" s="43" t="s">
        <v>1069</v>
      </c>
      <c r="F2943" s="36">
        <v>100</v>
      </c>
      <c r="G2943" s="44">
        <f t="shared" si="202"/>
        <v>256.410256410256</v>
      </c>
      <c r="H2943" s="44">
        <v>300</v>
      </c>
    </row>
    <row r="2944" customHeight="1" spans="3:8">
      <c r="C2944" s="42" t="s">
        <v>870</v>
      </c>
      <c r="D2944" s="43" t="s">
        <v>687</v>
      </c>
      <c r="E2944" s="43" t="s">
        <v>2662</v>
      </c>
      <c r="F2944" s="36">
        <v>600</v>
      </c>
      <c r="G2944" s="44">
        <f t="shared" si="202"/>
        <v>12969.2307692308</v>
      </c>
      <c r="H2944" s="44">
        <v>15174</v>
      </c>
    </row>
    <row r="2945" customHeight="1" spans="3:8">
      <c r="C2945" s="42" t="s">
        <v>1416</v>
      </c>
      <c r="D2945" s="43" t="s">
        <v>2279</v>
      </c>
      <c r="E2945" s="43" t="s">
        <v>1418</v>
      </c>
      <c r="F2945" s="36">
        <v>200</v>
      </c>
      <c r="G2945" s="44">
        <f t="shared" si="202"/>
        <v>3782.90598290598</v>
      </c>
      <c r="H2945" s="44">
        <v>4426</v>
      </c>
    </row>
    <row r="2946" customHeight="1" spans="3:8">
      <c r="C2946" s="42" t="s">
        <v>2128</v>
      </c>
      <c r="D2946" s="43" t="s">
        <v>2129</v>
      </c>
      <c r="E2946" s="43" t="s">
        <v>2130</v>
      </c>
      <c r="F2946" s="36">
        <v>320</v>
      </c>
      <c r="G2946" s="44">
        <f t="shared" si="202"/>
        <v>1416.75213675214</v>
      </c>
      <c r="H2946" s="44">
        <v>1657.6</v>
      </c>
    </row>
    <row r="2947" customHeight="1" spans="3:8">
      <c r="C2947" s="42" t="s">
        <v>2709</v>
      </c>
      <c r="D2947" s="43" t="s">
        <v>144</v>
      </c>
      <c r="E2947" s="43" t="s">
        <v>2710</v>
      </c>
      <c r="F2947" s="36">
        <v>100</v>
      </c>
      <c r="G2947" s="44">
        <f t="shared" si="202"/>
        <v>3255.55555555556</v>
      </c>
      <c r="H2947" s="44">
        <v>3809</v>
      </c>
    </row>
    <row r="2948" customHeight="1" spans="3:8">
      <c r="C2948" s="42" t="s">
        <v>2687</v>
      </c>
      <c r="D2948" s="43" t="s">
        <v>2711</v>
      </c>
      <c r="E2948" s="43" t="s">
        <v>2688</v>
      </c>
      <c r="F2948" s="36">
        <v>50</v>
      </c>
      <c r="G2948" s="44">
        <f t="shared" si="202"/>
        <v>153.846153846154</v>
      </c>
      <c r="H2948" s="44">
        <v>180</v>
      </c>
    </row>
    <row r="2949" customHeight="1" spans="3:8">
      <c r="C2949" s="42" t="s">
        <v>122</v>
      </c>
      <c r="D2949" s="43" t="s">
        <v>2174</v>
      </c>
      <c r="E2949" s="43" t="s">
        <v>31</v>
      </c>
      <c r="F2949" s="36">
        <v>600</v>
      </c>
      <c r="G2949" s="44">
        <f t="shared" ref="G2949:G3012" si="203">H2949/1.17</f>
        <v>12692.3076923077</v>
      </c>
      <c r="H2949" s="44">
        <v>14850</v>
      </c>
    </row>
    <row r="2950" customHeight="1" spans="3:8">
      <c r="C2950" s="42" t="s">
        <v>1514</v>
      </c>
      <c r="D2950" s="43" t="s">
        <v>1515</v>
      </c>
      <c r="E2950" s="43" t="s">
        <v>715</v>
      </c>
      <c r="F2950" s="36">
        <v>300</v>
      </c>
      <c r="G2950" s="44">
        <f t="shared" si="203"/>
        <v>8046.15384615385</v>
      </c>
      <c r="H2950" s="44">
        <v>9414</v>
      </c>
    </row>
    <row r="2951" customHeight="1" spans="3:8">
      <c r="C2951" s="42" t="s">
        <v>468</v>
      </c>
      <c r="D2951" s="43" t="s">
        <v>144</v>
      </c>
      <c r="E2951" s="43" t="s">
        <v>823</v>
      </c>
      <c r="F2951" s="36">
        <v>30</v>
      </c>
      <c r="G2951" s="44">
        <f t="shared" si="203"/>
        <v>218.461538461538</v>
      </c>
      <c r="H2951" s="44">
        <v>255.6</v>
      </c>
    </row>
    <row r="2952" customHeight="1" spans="3:8">
      <c r="C2952" s="42" t="s">
        <v>1070</v>
      </c>
      <c r="D2952" s="43" t="s">
        <v>716</v>
      </c>
      <c r="E2952" s="43" t="s">
        <v>1973</v>
      </c>
      <c r="F2952" s="36">
        <v>160</v>
      </c>
      <c r="G2952" s="44">
        <f t="shared" si="203"/>
        <v>683.760683760684</v>
      </c>
      <c r="H2952" s="44">
        <v>800</v>
      </c>
    </row>
    <row r="2953" customHeight="1" spans="3:8">
      <c r="C2953" s="42" t="s">
        <v>1558</v>
      </c>
      <c r="D2953" s="43" t="s">
        <v>12</v>
      </c>
      <c r="E2953" s="43" t="s">
        <v>952</v>
      </c>
      <c r="F2953" s="36">
        <v>600</v>
      </c>
      <c r="G2953" s="44">
        <f t="shared" si="203"/>
        <v>14328.2051282051</v>
      </c>
      <c r="H2953" s="44">
        <v>16764</v>
      </c>
    </row>
    <row r="2954" customHeight="1" spans="3:8">
      <c r="C2954" s="42" t="s">
        <v>2712</v>
      </c>
      <c r="D2954" s="43" t="s">
        <v>2713</v>
      </c>
      <c r="E2954" s="43" t="s">
        <v>2714</v>
      </c>
      <c r="F2954" s="36">
        <v>100</v>
      </c>
      <c r="G2954" s="44">
        <f t="shared" si="203"/>
        <v>170.940170940171</v>
      </c>
      <c r="H2954" s="44">
        <v>200</v>
      </c>
    </row>
    <row r="2955" customHeight="1" spans="3:8">
      <c r="C2955" s="42" t="s">
        <v>2033</v>
      </c>
      <c r="D2955" s="43" t="s">
        <v>2034</v>
      </c>
      <c r="E2955" s="43" t="s">
        <v>2035</v>
      </c>
      <c r="F2955" s="36">
        <v>160</v>
      </c>
      <c r="G2955" s="44">
        <f t="shared" si="203"/>
        <v>1785.98290598291</v>
      </c>
      <c r="H2955" s="44">
        <v>2089.6</v>
      </c>
    </row>
    <row r="2956" customHeight="1" spans="3:8">
      <c r="C2956" s="42" t="s">
        <v>1652</v>
      </c>
      <c r="D2956" s="43" t="s">
        <v>2715</v>
      </c>
      <c r="E2956" s="43" t="s">
        <v>1654</v>
      </c>
      <c r="F2956" s="36">
        <v>50</v>
      </c>
      <c r="G2956" s="44">
        <f t="shared" si="203"/>
        <v>515.384615384615</v>
      </c>
      <c r="H2956" s="44">
        <v>603</v>
      </c>
    </row>
    <row r="2957" customHeight="1" spans="3:8">
      <c r="C2957" s="42" t="s">
        <v>2135</v>
      </c>
      <c r="D2957" s="43" t="s">
        <v>754</v>
      </c>
      <c r="E2957" s="43" t="s">
        <v>1161</v>
      </c>
      <c r="F2957" s="36">
        <v>100</v>
      </c>
      <c r="G2957" s="44">
        <f t="shared" si="203"/>
        <v>512.820512820513</v>
      </c>
      <c r="H2957" s="44">
        <v>600</v>
      </c>
    </row>
    <row r="2958" customHeight="1" spans="3:8">
      <c r="C2958" s="42" t="s">
        <v>2716</v>
      </c>
      <c r="D2958" s="43" t="s">
        <v>2717</v>
      </c>
      <c r="E2958" s="43" t="s">
        <v>1593</v>
      </c>
      <c r="F2958" s="36">
        <v>50</v>
      </c>
      <c r="G2958" s="44">
        <f t="shared" si="203"/>
        <v>1392.30769230769</v>
      </c>
      <c r="H2958" s="44">
        <v>1629</v>
      </c>
    </row>
    <row r="2959" customHeight="1" spans="3:8">
      <c r="C2959" s="42" t="s">
        <v>1171</v>
      </c>
      <c r="D2959" s="43" t="s">
        <v>1172</v>
      </c>
      <c r="E2959" s="43" t="s">
        <v>772</v>
      </c>
      <c r="F2959" s="36">
        <v>50</v>
      </c>
      <c r="G2959" s="44">
        <f t="shared" si="203"/>
        <v>290.598290598291</v>
      </c>
      <c r="H2959" s="44">
        <v>340</v>
      </c>
    </row>
    <row r="2960" customHeight="1" spans="3:8">
      <c r="C2960" s="42" t="s">
        <v>2695</v>
      </c>
      <c r="D2960" s="43" t="s">
        <v>754</v>
      </c>
      <c r="E2960" s="43" t="s">
        <v>2696</v>
      </c>
      <c r="F2960" s="36">
        <v>40</v>
      </c>
      <c r="G2960" s="44">
        <f t="shared" si="203"/>
        <v>222.222222222222</v>
      </c>
      <c r="H2960" s="44">
        <v>260</v>
      </c>
    </row>
    <row r="2961" customHeight="1" spans="3:8">
      <c r="C2961" s="42" t="s">
        <v>2240</v>
      </c>
      <c r="D2961" s="43" t="s">
        <v>331</v>
      </c>
      <c r="E2961" s="43" t="s">
        <v>413</v>
      </c>
      <c r="F2961" s="36">
        <v>350</v>
      </c>
      <c r="G2961" s="44">
        <f t="shared" si="203"/>
        <v>8998.2905982906</v>
      </c>
      <c r="H2961" s="44">
        <v>10528</v>
      </c>
    </row>
    <row r="2962" customHeight="1" spans="3:8">
      <c r="C2962" s="42" t="s">
        <v>2090</v>
      </c>
      <c r="D2962" s="43" t="s">
        <v>2091</v>
      </c>
      <c r="E2962" s="43" t="s">
        <v>2200</v>
      </c>
      <c r="F2962" s="36">
        <v>30</v>
      </c>
      <c r="G2962" s="44">
        <f t="shared" si="203"/>
        <v>223.076923076923</v>
      </c>
      <c r="H2962" s="44">
        <v>261</v>
      </c>
    </row>
    <row r="2963" customHeight="1" spans="3:8">
      <c r="C2963" s="42" t="s">
        <v>172</v>
      </c>
      <c r="D2963" s="43" t="s">
        <v>1930</v>
      </c>
      <c r="E2963" s="43" t="s">
        <v>2200</v>
      </c>
      <c r="F2963" s="36">
        <v>10</v>
      </c>
      <c r="G2963" s="44">
        <f t="shared" si="203"/>
        <v>742.735042735043</v>
      </c>
      <c r="H2963" s="44">
        <v>869</v>
      </c>
    </row>
    <row r="2964" customHeight="1" spans="3:8">
      <c r="C2964" s="42" t="s">
        <v>2317</v>
      </c>
      <c r="D2964" s="43" t="s">
        <v>884</v>
      </c>
      <c r="E2964" s="43" t="s">
        <v>821</v>
      </c>
      <c r="F2964" s="36">
        <v>20</v>
      </c>
      <c r="G2964" s="44">
        <f t="shared" si="203"/>
        <v>171.623931623932</v>
      </c>
      <c r="H2964" s="44">
        <v>200.8</v>
      </c>
    </row>
    <row r="2965" customHeight="1" spans="3:8">
      <c r="C2965" s="42" t="s">
        <v>2718</v>
      </c>
      <c r="D2965" s="43" t="s">
        <v>1846</v>
      </c>
      <c r="E2965" s="43" t="s">
        <v>2719</v>
      </c>
      <c r="F2965" s="36">
        <v>50</v>
      </c>
      <c r="G2965" s="44">
        <f t="shared" si="203"/>
        <v>504.273504273504</v>
      </c>
      <c r="H2965" s="44">
        <v>590</v>
      </c>
    </row>
    <row r="2966" customHeight="1" spans="3:8">
      <c r="C2966" s="42" t="s">
        <v>2720</v>
      </c>
      <c r="D2966" s="43" t="s">
        <v>2721</v>
      </c>
      <c r="E2966" s="113" t="s">
        <v>1442</v>
      </c>
      <c r="F2966" s="36">
        <v>40</v>
      </c>
      <c r="G2966" s="44">
        <f t="shared" si="203"/>
        <v>861.196581196581</v>
      </c>
      <c r="H2966" s="44">
        <v>1007.6</v>
      </c>
    </row>
    <row r="2967" customHeight="1" spans="3:8">
      <c r="C2967" s="42" t="s">
        <v>2098</v>
      </c>
      <c r="D2967" s="43" t="s">
        <v>2722</v>
      </c>
      <c r="E2967" s="43" t="s">
        <v>2677</v>
      </c>
      <c r="F2967" s="36">
        <v>30</v>
      </c>
      <c r="G2967" s="44">
        <f t="shared" si="203"/>
        <v>97.4358974358974</v>
      </c>
      <c r="H2967" s="44">
        <v>114</v>
      </c>
    </row>
    <row r="2968" customHeight="1" spans="3:8">
      <c r="C2968" s="42" t="s">
        <v>418</v>
      </c>
      <c r="D2968" s="43" t="s">
        <v>2723</v>
      </c>
      <c r="E2968" s="43" t="s">
        <v>2724</v>
      </c>
      <c r="F2968" s="36">
        <v>10</v>
      </c>
      <c r="G2968" s="44">
        <f t="shared" si="203"/>
        <v>213.675213675214</v>
      </c>
      <c r="H2968" s="44">
        <v>250</v>
      </c>
    </row>
    <row r="2969" customHeight="1" spans="3:8">
      <c r="C2969" s="42" t="s">
        <v>1922</v>
      </c>
      <c r="D2969" s="43" t="s">
        <v>284</v>
      </c>
      <c r="E2969" s="43" t="s">
        <v>2180</v>
      </c>
      <c r="F2969" s="36">
        <v>50</v>
      </c>
      <c r="G2969" s="44">
        <f t="shared" si="203"/>
        <v>269.230769230769</v>
      </c>
      <c r="H2969" s="44">
        <v>315</v>
      </c>
    </row>
    <row r="2970" customHeight="1" spans="3:8">
      <c r="C2970" s="42" t="s">
        <v>2618</v>
      </c>
      <c r="D2970" s="43" t="s">
        <v>2619</v>
      </c>
      <c r="E2970" s="43" t="s">
        <v>772</v>
      </c>
      <c r="F2970" s="36">
        <v>40</v>
      </c>
      <c r="G2970" s="44">
        <f t="shared" si="203"/>
        <v>307.692307692308</v>
      </c>
      <c r="H2970" s="44">
        <v>360</v>
      </c>
    </row>
    <row r="2971" customHeight="1" spans="3:8">
      <c r="C2971" s="42" t="s">
        <v>2725</v>
      </c>
      <c r="D2971" s="43" t="s">
        <v>825</v>
      </c>
      <c r="E2971" s="43" t="s">
        <v>2726</v>
      </c>
      <c r="F2971" s="36">
        <v>20</v>
      </c>
      <c r="G2971" s="44">
        <f t="shared" si="203"/>
        <v>164.102564102564</v>
      </c>
      <c r="H2971" s="44">
        <v>192</v>
      </c>
    </row>
    <row r="2972" customHeight="1" spans="3:8">
      <c r="C2972" s="42" t="s">
        <v>1878</v>
      </c>
      <c r="D2972" s="43" t="s">
        <v>48</v>
      </c>
      <c r="E2972" s="43" t="s">
        <v>1879</v>
      </c>
      <c r="F2972" s="36">
        <v>40</v>
      </c>
      <c r="G2972" s="44">
        <f t="shared" si="203"/>
        <v>327.179487179487</v>
      </c>
      <c r="H2972" s="44">
        <v>382.8</v>
      </c>
    </row>
    <row r="2973" customHeight="1" spans="3:8">
      <c r="C2973" s="42" t="s">
        <v>2727</v>
      </c>
      <c r="D2973" s="43" t="s">
        <v>2728</v>
      </c>
      <c r="E2973" s="43" t="s">
        <v>2729</v>
      </c>
      <c r="F2973" s="36">
        <v>200</v>
      </c>
      <c r="G2973" s="44">
        <f t="shared" si="203"/>
        <v>2970.94017094017</v>
      </c>
      <c r="H2973" s="44">
        <v>3476</v>
      </c>
    </row>
    <row r="2974" customHeight="1" spans="3:8">
      <c r="C2974" s="42" t="s">
        <v>2730</v>
      </c>
      <c r="D2974" s="43" t="s">
        <v>2731</v>
      </c>
      <c r="E2974" s="43" t="s">
        <v>2732</v>
      </c>
      <c r="F2974" s="36">
        <v>50</v>
      </c>
      <c r="G2974" s="44">
        <f t="shared" si="203"/>
        <v>783.333333333333</v>
      </c>
      <c r="H2974" s="44">
        <v>916.5</v>
      </c>
    </row>
    <row r="2975" customHeight="1" spans="2:9">
      <c r="B2975" s="42" t="s">
        <v>2092</v>
      </c>
      <c r="C2975" s="42" t="s">
        <v>1896</v>
      </c>
      <c r="D2975" s="43" t="s">
        <v>1897</v>
      </c>
      <c r="E2975" s="43" t="s">
        <v>1161</v>
      </c>
      <c r="F2975" s="36">
        <v>5</v>
      </c>
      <c r="G2975" s="44">
        <f t="shared" si="203"/>
        <v>177.606837606838</v>
      </c>
      <c r="H2975" s="44">
        <v>207.8</v>
      </c>
      <c r="I2975" s="44">
        <f>SUM(H2975:H3018)</f>
        <v>116311.5</v>
      </c>
    </row>
    <row r="2976" customHeight="1" spans="3:8">
      <c r="C2976" s="42" t="s">
        <v>2187</v>
      </c>
      <c r="D2976" s="43" t="s">
        <v>609</v>
      </c>
      <c r="E2976" s="43" t="s">
        <v>2058</v>
      </c>
      <c r="F2976" s="36">
        <v>300</v>
      </c>
      <c r="G2976" s="44">
        <f t="shared" si="203"/>
        <v>1964.10256410256</v>
      </c>
      <c r="H2976" s="44">
        <v>2298</v>
      </c>
    </row>
    <row r="2977" customHeight="1" spans="3:8">
      <c r="C2977" s="42" t="s">
        <v>1558</v>
      </c>
      <c r="D2977" s="43" t="s">
        <v>12</v>
      </c>
      <c r="E2977" s="43" t="s">
        <v>952</v>
      </c>
      <c r="F2977" s="36">
        <v>600</v>
      </c>
      <c r="G2977" s="44">
        <f t="shared" si="203"/>
        <v>14328.2051282051</v>
      </c>
      <c r="H2977" s="44">
        <v>16764</v>
      </c>
    </row>
    <row r="2978" customHeight="1" spans="3:8">
      <c r="C2978" s="42" t="s">
        <v>1139</v>
      </c>
      <c r="D2978" s="43" t="s">
        <v>2116</v>
      </c>
      <c r="E2978" s="43" t="s">
        <v>1151</v>
      </c>
      <c r="F2978" s="36">
        <v>20</v>
      </c>
      <c r="G2978" s="44">
        <f t="shared" si="203"/>
        <v>1326.49572649573</v>
      </c>
      <c r="H2978" s="44">
        <v>1552</v>
      </c>
    </row>
    <row r="2979" customHeight="1" spans="3:8">
      <c r="C2979" s="42" t="s">
        <v>1922</v>
      </c>
      <c r="D2979" s="43" t="s">
        <v>284</v>
      </c>
      <c r="E2979" s="43" t="s">
        <v>2180</v>
      </c>
      <c r="F2979" s="36">
        <v>50</v>
      </c>
      <c r="G2979" s="44">
        <f t="shared" si="203"/>
        <v>269.230769230769</v>
      </c>
      <c r="H2979" s="44">
        <v>315</v>
      </c>
    </row>
    <row r="2980" customHeight="1" spans="3:8">
      <c r="C2980" s="42" t="s">
        <v>102</v>
      </c>
      <c r="D2980" s="43" t="s">
        <v>530</v>
      </c>
      <c r="E2980" s="43" t="s">
        <v>1688</v>
      </c>
      <c r="F2980" s="36">
        <v>600</v>
      </c>
      <c r="G2980" s="44">
        <f t="shared" si="203"/>
        <v>11015.3846153846</v>
      </c>
      <c r="H2980" s="44">
        <v>12888</v>
      </c>
    </row>
    <row r="2981" customHeight="1" spans="3:8">
      <c r="C2981" s="42" t="s">
        <v>1121</v>
      </c>
      <c r="D2981" s="43" t="s">
        <v>2119</v>
      </c>
      <c r="E2981" s="43" t="s">
        <v>911</v>
      </c>
      <c r="F2981" s="36">
        <v>110</v>
      </c>
      <c r="G2981" s="44">
        <f t="shared" si="203"/>
        <v>329.059829059829</v>
      </c>
      <c r="H2981" s="44">
        <v>385</v>
      </c>
    </row>
    <row r="2982" customHeight="1" spans="3:8">
      <c r="C2982" s="42" t="s">
        <v>2257</v>
      </c>
      <c r="D2982" s="43" t="s">
        <v>799</v>
      </c>
      <c r="E2982" s="43" t="s">
        <v>2258</v>
      </c>
      <c r="F2982" s="36">
        <v>10</v>
      </c>
      <c r="G2982" s="44">
        <f t="shared" si="203"/>
        <v>162.222222222222</v>
      </c>
      <c r="H2982" s="44">
        <v>189.8</v>
      </c>
    </row>
    <row r="2983" customHeight="1" spans="3:8">
      <c r="C2983" s="42" t="s">
        <v>1520</v>
      </c>
      <c r="D2983" s="43" t="s">
        <v>954</v>
      </c>
      <c r="E2983" s="43" t="s">
        <v>1521</v>
      </c>
      <c r="F2983" s="36">
        <v>600</v>
      </c>
      <c r="G2983" s="44">
        <f t="shared" si="203"/>
        <v>12697.4358974359</v>
      </c>
      <c r="H2983" s="44">
        <v>14856</v>
      </c>
    </row>
    <row r="2984" customHeight="1" spans="3:8">
      <c r="C2984" s="42" t="s">
        <v>2663</v>
      </c>
      <c r="D2984" s="43" t="s">
        <v>2091</v>
      </c>
      <c r="E2984" s="43" t="s">
        <v>1972</v>
      </c>
      <c r="F2984" s="36">
        <v>40</v>
      </c>
      <c r="G2984" s="44">
        <f t="shared" si="203"/>
        <v>261.538461538462</v>
      </c>
      <c r="H2984" s="44">
        <v>306</v>
      </c>
    </row>
    <row r="2985" customHeight="1" spans="3:8">
      <c r="C2985" s="42" t="s">
        <v>2733</v>
      </c>
      <c r="D2985" s="43" t="s">
        <v>2734</v>
      </c>
      <c r="E2985" s="43" t="s">
        <v>2735</v>
      </c>
      <c r="F2985" s="36">
        <v>30</v>
      </c>
      <c r="G2985" s="44">
        <f t="shared" si="203"/>
        <v>200</v>
      </c>
      <c r="H2985" s="44">
        <v>234</v>
      </c>
    </row>
    <row r="2986" customHeight="1" spans="3:8">
      <c r="C2986" s="42" t="s">
        <v>381</v>
      </c>
      <c r="D2986" s="43" t="s">
        <v>382</v>
      </c>
      <c r="E2986" s="43" t="s">
        <v>383</v>
      </c>
      <c r="F2986" s="36">
        <v>400</v>
      </c>
      <c r="G2986" s="44">
        <f t="shared" si="203"/>
        <v>5736.75213675214</v>
      </c>
      <c r="H2986" s="44">
        <v>6712</v>
      </c>
    </row>
    <row r="2987" customHeight="1" spans="3:8">
      <c r="C2987" s="42" t="s">
        <v>1128</v>
      </c>
      <c r="D2987" s="43" t="s">
        <v>1087</v>
      </c>
      <c r="E2987" s="43" t="s">
        <v>1129</v>
      </c>
      <c r="F2987" s="36">
        <v>100</v>
      </c>
      <c r="G2987" s="44">
        <f t="shared" si="203"/>
        <v>726.495726495727</v>
      </c>
      <c r="H2987" s="44">
        <v>850</v>
      </c>
    </row>
    <row r="2988" customHeight="1" spans="3:8">
      <c r="C2988" s="42" t="s">
        <v>2172</v>
      </c>
      <c r="D2988" s="43" t="s">
        <v>1040</v>
      </c>
      <c r="E2988" s="43" t="s">
        <v>1928</v>
      </c>
      <c r="F2988" s="36">
        <v>10</v>
      </c>
      <c r="G2988" s="44">
        <f t="shared" si="203"/>
        <v>365.811965811966</v>
      </c>
      <c r="H2988" s="44">
        <v>428</v>
      </c>
    </row>
    <row r="2989" customHeight="1" spans="3:8">
      <c r="C2989" s="42" t="s">
        <v>109</v>
      </c>
      <c r="D2989" s="43" t="s">
        <v>103</v>
      </c>
      <c r="E2989" s="43" t="s">
        <v>2212</v>
      </c>
      <c r="F2989" s="36">
        <v>600</v>
      </c>
      <c r="G2989" s="44">
        <f t="shared" si="203"/>
        <v>4317.94871794872</v>
      </c>
      <c r="H2989" s="44">
        <v>5052</v>
      </c>
    </row>
    <row r="2990" customHeight="1" spans="3:8">
      <c r="C2990" s="42" t="s">
        <v>2155</v>
      </c>
      <c r="D2990" s="43" t="s">
        <v>1143</v>
      </c>
      <c r="E2990" s="43" t="s">
        <v>1144</v>
      </c>
      <c r="F2990" s="36">
        <v>20</v>
      </c>
      <c r="G2990" s="44">
        <f t="shared" si="203"/>
        <v>61.5384615384615</v>
      </c>
      <c r="H2990" s="44">
        <v>72</v>
      </c>
    </row>
    <row r="2991" customHeight="1" spans="3:8">
      <c r="C2991" s="42" t="s">
        <v>2736</v>
      </c>
      <c r="D2991" s="43" t="s">
        <v>2737</v>
      </c>
      <c r="E2991" s="43" t="s">
        <v>2644</v>
      </c>
      <c r="F2991" s="36">
        <v>200</v>
      </c>
      <c r="G2991" s="44">
        <f t="shared" si="203"/>
        <v>5266.66666666667</v>
      </c>
      <c r="H2991" s="44">
        <v>6162</v>
      </c>
    </row>
    <row r="2992" customHeight="1" spans="3:8">
      <c r="C2992" s="42" t="s">
        <v>2738</v>
      </c>
      <c r="D2992" s="43" t="s">
        <v>740</v>
      </c>
      <c r="E2992" s="43" t="s">
        <v>2739</v>
      </c>
      <c r="F2992" s="36">
        <v>20</v>
      </c>
      <c r="G2992" s="44">
        <f t="shared" si="203"/>
        <v>235.897435897436</v>
      </c>
      <c r="H2992" s="44">
        <v>276</v>
      </c>
    </row>
    <row r="2993" customHeight="1" spans="3:8">
      <c r="C2993" s="42" t="s">
        <v>468</v>
      </c>
      <c r="D2993" s="43" t="s">
        <v>144</v>
      </c>
      <c r="E2993" s="43" t="s">
        <v>823</v>
      </c>
      <c r="F2993" s="36">
        <v>20</v>
      </c>
      <c r="G2993" s="44">
        <f t="shared" si="203"/>
        <v>145.641025641026</v>
      </c>
      <c r="H2993" s="44">
        <v>170.4</v>
      </c>
    </row>
    <row r="2994" customHeight="1" spans="3:8">
      <c r="C2994" s="42" t="s">
        <v>2740</v>
      </c>
      <c r="D2994" s="43" t="s">
        <v>1776</v>
      </c>
      <c r="E2994" s="43" t="s">
        <v>2741</v>
      </c>
      <c r="F2994" s="36">
        <v>50</v>
      </c>
      <c r="G2994" s="44">
        <f t="shared" si="203"/>
        <v>938.888888888889</v>
      </c>
      <c r="H2994" s="44">
        <v>1098.5</v>
      </c>
    </row>
    <row r="2995" customHeight="1" spans="3:8">
      <c r="C2995" s="42" t="s">
        <v>172</v>
      </c>
      <c r="D2995" s="43" t="s">
        <v>1930</v>
      </c>
      <c r="E2995" s="43" t="s">
        <v>2200</v>
      </c>
      <c r="F2995" s="36">
        <v>20</v>
      </c>
      <c r="G2995" s="44">
        <f t="shared" si="203"/>
        <v>1485.47008547009</v>
      </c>
      <c r="H2995" s="44">
        <v>1738</v>
      </c>
    </row>
    <row r="2996" customHeight="1" spans="3:8">
      <c r="C2996" s="42" t="s">
        <v>2227</v>
      </c>
      <c r="D2996" s="43" t="s">
        <v>946</v>
      </c>
      <c r="E2996" s="43" t="s">
        <v>2190</v>
      </c>
      <c r="F2996" s="36">
        <v>120</v>
      </c>
      <c r="G2996" s="44">
        <f t="shared" si="203"/>
        <v>1948.71794871795</v>
      </c>
      <c r="H2996" s="44">
        <v>2280</v>
      </c>
    </row>
    <row r="2997" customHeight="1" spans="3:8">
      <c r="C2997" s="42" t="s">
        <v>2742</v>
      </c>
      <c r="D2997" s="43" t="s">
        <v>2743</v>
      </c>
      <c r="E2997" s="43" t="s">
        <v>2744</v>
      </c>
      <c r="F2997" s="36">
        <v>60</v>
      </c>
      <c r="G2997" s="44">
        <f t="shared" si="203"/>
        <v>1784.61538461538</v>
      </c>
      <c r="H2997" s="44">
        <v>2088</v>
      </c>
    </row>
    <row r="2998" customHeight="1" spans="3:8">
      <c r="C2998" s="42" t="s">
        <v>2745</v>
      </c>
      <c r="D2998" s="43" t="s">
        <v>1680</v>
      </c>
      <c r="E2998" s="43" t="s">
        <v>1007</v>
      </c>
      <c r="F2998" s="36">
        <v>150</v>
      </c>
      <c r="G2998" s="44">
        <f t="shared" si="203"/>
        <v>3451.28205128205</v>
      </c>
      <c r="H2998" s="44">
        <v>4038</v>
      </c>
    </row>
    <row r="2999" customHeight="1" spans="3:8">
      <c r="C2999" s="42" t="s">
        <v>117</v>
      </c>
      <c r="D2999" s="43" t="s">
        <v>2746</v>
      </c>
      <c r="E2999" s="43" t="s">
        <v>63</v>
      </c>
      <c r="F2999" s="36">
        <v>20</v>
      </c>
      <c r="G2999" s="44">
        <f t="shared" si="203"/>
        <v>438.974358974359</v>
      </c>
      <c r="H2999" s="44">
        <v>513.6</v>
      </c>
    </row>
    <row r="3000" customHeight="1" spans="3:8">
      <c r="C3000" s="42" t="s">
        <v>1878</v>
      </c>
      <c r="D3000" s="43" t="s">
        <v>48</v>
      </c>
      <c r="E3000" s="43" t="s">
        <v>1879</v>
      </c>
      <c r="F3000" s="36">
        <v>100</v>
      </c>
      <c r="G3000" s="44">
        <f t="shared" si="203"/>
        <v>817.948717948718</v>
      </c>
      <c r="H3000" s="44">
        <v>957</v>
      </c>
    </row>
    <row r="3001" customHeight="1" spans="3:8">
      <c r="C3001" s="42" t="s">
        <v>820</v>
      </c>
      <c r="D3001" s="43" t="s">
        <v>599</v>
      </c>
      <c r="E3001" s="43" t="s">
        <v>821</v>
      </c>
      <c r="F3001" s="36">
        <v>20</v>
      </c>
      <c r="G3001" s="44">
        <f t="shared" si="203"/>
        <v>249.57264957265</v>
      </c>
      <c r="H3001" s="44">
        <v>292</v>
      </c>
    </row>
    <row r="3002" customHeight="1" spans="3:8">
      <c r="C3002" s="42" t="s">
        <v>2033</v>
      </c>
      <c r="D3002" s="43" t="s">
        <v>2034</v>
      </c>
      <c r="E3002" s="43" t="s">
        <v>2035</v>
      </c>
      <c r="F3002" s="36">
        <v>160</v>
      </c>
      <c r="G3002" s="44">
        <f t="shared" si="203"/>
        <v>1785.98290598291</v>
      </c>
      <c r="H3002" s="44">
        <v>2089.6</v>
      </c>
    </row>
    <row r="3003" customHeight="1" spans="3:8">
      <c r="C3003" s="42" t="s">
        <v>2747</v>
      </c>
      <c r="D3003" s="43" t="s">
        <v>896</v>
      </c>
      <c r="E3003" s="43" t="s">
        <v>440</v>
      </c>
      <c r="F3003" s="36">
        <v>200</v>
      </c>
      <c r="G3003" s="44">
        <f t="shared" si="203"/>
        <v>2068.37606837607</v>
      </c>
      <c r="H3003" s="44">
        <v>2420</v>
      </c>
    </row>
    <row r="3004" customHeight="1" spans="3:8">
      <c r="C3004" s="42" t="s">
        <v>1121</v>
      </c>
      <c r="D3004" s="43" t="s">
        <v>2119</v>
      </c>
      <c r="E3004" s="43" t="s">
        <v>911</v>
      </c>
      <c r="F3004" s="36">
        <v>120</v>
      </c>
      <c r="G3004" s="44">
        <f t="shared" si="203"/>
        <v>358.974358974359</v>
      </c>
      <c r="H3004" s="44">
        <v>420</v>
      </c>
    </row>
    <row r="3005" customHeight="1" spans="3:8">
      <c r="C3005" s="42" t="s">
        <v>1833</v>
      </c>
      <c r="D3005" s="43" t="s">
        <v>1834</v>
      </c>
      <c r="E3005" s="43" t="s">
        <v>1835</v>
      </c>
      <c r="F3005" s="36">
        <v>60</v>
      </c>
      <c r="G3005" s="44">
        <f t="shared" si="203"/>
        <v>315.384615384615</v>
      </c>
      <c r="H3005" s="44">
        <v>369</v>
      </c>
    </row>
    <row r="3006" customHeight="1" spans="3:8">
      <c r="C3006" s="42" t="s">
        <v>2128</v>
      </c>
      <c r="D3006" s="43" t="s">
        <v>2129</v>
      </c>
      <c r="E3006" s="43" t="s">
        <v>2130</v>
      </c>
      <c r="F3006" s="36">
        <v>400</v>
      </c>
      <c r="G3006" s="44">
        <f t="shared" si="203"/>
        <v>2170.94017094017</v>
      </c>
      <c r="H3006" s="44">
        <v>2540</v>
      </c>
    </row>
    <row r="3007" customHeight="1" spans="3:8">
      <c r="C3007" s="42" t="s">
        <v>945</v>
      </c>
      <c r="D3007" s="43" t="s">
        <v>1187</v>
      </c>
      <c r="E3007" s="43" t="s">
        <v>947</v>
      </c>
      <c r="F3007" s="36">
        <v>60</v>
      </c>
      <c r="G3007" s="44">
        <f t="shared" si="203"/>
        <v>321.025641025641</v>
      </c>
      <c r="H3007" s="44">
        <v>375.6</v>
      </c>
    </row>
    <row r="3008" customHeight="1" spans="3:8">
      <c r="C3008" s="42" t="s">
        <v>2748</v>
      </c>
      <c r="D3008" s="43" t="s">
        <v>1563</v>
      </c>
      <c r="E3008" s="43" t="s">
        <v>1663</v>
      </c>
      <c r="F3008" s="36">
        <v>10</v>
      </c>
      <c r="G3008" s="44">
        <f t="shared" si="203"/>
        <v>183.760683760684</v>
      </c>
      <c r="H3008" s="44">
        <v>215</v>
      </c>
    </row>
    <row r="3009" customHeight="1" spans="3:8">
      <c r="C3009" s="42" t="s">
        <v>796</v>
      </c>
      <c r="D3009" s="43" t="s">
        <v>797</v>
      </c>
      <c r="E3009" s="43" t="s">
        <v>715</v>
      </c>
      <c r="F3009" s="36">
        <v>300</v>
      </c>
      <c r="G3009" s="44">
        <f t="shared" si="203"/>
        <v>2838.46153846154</v>
      </c>
      <c r="H3009" s="44">
        <v>3321</v>
      </c>
    </row>
    <row r="3010" customHeight="1" spans="3:8">
      <c r="C3010" s="42" t="s">
        <v>761</v>
      </c>
      <c r="D3010" s="43" t="s">
        <v>1116</v>
      </c>
      <c r="E3010" s="43" t="s">
        <v>763</v>
      </c>
      <c r="F3010" s="36">
        <v>40</v>
      </c>
      <c r="G3010" s="44">
        <f t="shared" si="203"/>
        <v>198.290598290598</v>
      </c>
      <c r="H3010" s="44">
        <v>232</v>
      </c>
    </row>
    <row r="3011" customHeight="1" spans="3:8">
      <c r="C3011" s="42" t="s">
        <v>460</v>
      </c>
      <c r="D3011" s="43" t="s">
        <v>2175</v>
      </c>
      <c r="E3011" s="43" t="s">
        <v>63</v>
      </c>
      <c r="F3011" s="36">
        <v>200</v>
      </c>
      <c r="G3011" s="44">
        <f t="shared" si="203"/>
        <v>606.837606837607</v>
      </c>
      <c r="H3011" s="44">
        <v>710</v>
      </c>
    </row>
    <row r="3012" customHeight="1" spans="3:8">
      <c r="C3012" s="42" t="s">
        <v>2749</v>
      </c>
      <c r="D3012" s="43" t="s">
        <v>354</v>
      </c>
      <c r="E3012" s="43" t="s">
        <v>2750</v>
      </c>
      <c r="F3012" s="36">
        <v>20</v>
      </c>
      <c r="G3012" s="44">
        <f t="shared" si="203"/>
        <v>64.957264957265</v>
      </c>
      <c r="H3012" s="44">
        <v>76</v>
      </c>
    </row>
    <row r="3013" customHeight="1" spans="3:8">
      <c r="C3013" s="42" t="s">
        <v>2267</v>
      </c>
      <c r="D3013" s="43" t="s">
        <v>2268</v>
      </c>
      <c r="E3013" s="43" t="s">
        <v>2269</v>
      </c>
      <c r="F3013" s="36">
        <v>40</v>
      </c>
      <c r="G3013" s="44">
        <f t="shared" ref="G3013:G3076" si="204">H3013/1.17</f>
        <v>83.0769230769231</v>
      </c>
      <c r="H3013" s="44">
        <v>97.2</v>
      </c>
    </row>
    <row r="3014" customHeight="1" spans="3:8">
      <c r="C3014" s="42" t="s">
        <v>2335</v>
      </c>
      <c r="D3014" s="43" t="s">
        <v>893</v>
      </c>
      <c r="E3014" s="43" t="s">
        <v>2751</v>
      </c>
      <c r="F3014" s="36">
        <v>50</v>
      </c>
      <c r="G3014" s="44">
        <f t="shared" si="204"/>
        <v>3653.84615384615</v>
      </c>
      <c r="H3014" s="44">
        <v>4275</v>
      </c>
    </row>
    <row r="3015" customHeight="1" spans="3:8">
      <c r="C3015" s="42" t="s">
        <v>2663</v>
      </c>
      <c r="D3015" s="43" t="s">
        <v>2091</v>
      </c>
      <c r="E3015" s="43" t="s">
        <v>1972</v>
      </c>
      <c r="F3015" s="36">
        <v>80</v>
      </c>
      <c r="G3015" s="44">
        <f t="shared" si="204"/>
        <v>547.008547008547</v>
      </c>
      <c r="H3015" s="44">
        <v>640</v>
      </c>
    </row>
    <row r="3016" customHeight="1" spans="3:8">
      <c r="C3016" s="42" t="s">
        <v>2102</v>
      </c>
      <c r="D3016" s="43" t="s">
        <v>123</v>
      </c>
      <c r="E3016" s="43" t="s">
        <v>2680</v>
      </c>
      <c r="F3016" s="36">
        <v>800</v>
      </c>
      <c r="G3016" s="44">
        <f t="shared" si="204"/>
        <v>12335.0427350427</v>
      </c>
      <c r="H3016" s="44">
        <v>14432</v>
      </c>
    </row>
    <row r="3017" customHeight="1" spans="3:8">
      <c r="C3017" s="42" t="s">
        <v>688</v>
      </c>
      <c r="D3017" s="43" t="s">
        <v>689</v>
      </c>
      <c r="E3017" s="43" t="s">
        <v>2232</v>
      </c>
      <c r="F3017" s="36">
        <v>50</v>
      </c>
      <c r="G3017" s="44">
        <f t="shared" si="204"/>
        <v>355.555555555556</v>
      </c>
      <c r="H3017" s="44">
        <v>416</v>
      </c>
    </row>
    <row r="3018" customHeight="1" spans="3:8">
      <c r="C3018" s="42" t="s">
        <v>2247</v>
      </c>
      <c r="D3018" s="43" t="s">
        <v>2248</v>
      </c>
      <c r="E3018" s="43" t="s">
        <v>2752</v>
      </c>
      <c r="F3018" s="36">
        <v>30</v>
      </c>
      <c r="G3018" s="44">
        <f t="shared" si="204"/>
        <v>820.512820512821</v>
      </c>
      <c r="H3018" s="44">
        <v>960</v>
      </c>
    </row>
    <row r="3019" customHeight="1" spans="2:9">
      <c r="B3019" s="42" t="s">
        <v>2092</v>
      </c>
      <c r="C3019" s="42" t="s">
        <v>2712</v>
      </c>
      <c r="D3019" s="43" t="s">
        <v>2753</v>
      </c>
      <c r="E3019" s="43" t="s">
        <v>2714</v>
      </c>
      <c r="F3019" s="36">
        <v>200</v>
      </c>
      <c r="G3019" s="44">
        <f t="shared" si="204"/>
        <v>427.350427350427</v>
      </c>
      <c r="H3019" s="44">
        <v>500</v>
      </c>
      <c r="I3019" s="44">
        <f>SUM(H3019:H3046)</f>
        <v>116596</v>
      </c>
    </row>
    <row r="3020" customHeight="1" spans="3:8">
      <c r="C3020" s="42" t="s">
        <v>2022</v>
      </c>
      <c r="D3020" s="43" t="s">
        <v>2023</v>
      </c>
      <c r="E3020" s="43" t="s">
        <v>2058</v>
      </c>
      <c r="F3020" s="36">
        <v>60</v>
      </c>
      <c r="G3020" s="44">
        <f t="shared" si="204"/>
        <v>829.230769230769</v>
      </c>
      <c r="H3020" s="44">
        <v>970.2</v>
      </c>
    </row>
    <row r="3021" customHeight="1" spans="3:8">
      <c r="C3021" s="42" t="s">
        <v>2754</v>
      </c>
      <c r="D3021" s="43" t="s">
        <v>2755</v>
      </c>
      <c r="E3021" s="43" t="s">
        <v>2756</v>
      </c>
      <c r="F3021" s="36">
        <v>20</v>
      </c>
      <c r="G3021" s="44">
        <f t="shared" si="204"/>
        <v>2029.23076923077</v>
      </c>
      <c r="H3021" s="44">
        <v>2374.2</v>
      </c>
    </row>
    <row r="3022" customHeight="1" spans="3:8">
      <c r="C3022" s="42" t="s">
        <v>2204</v>
      </c>
      <c r="D3022" s="43" t="s">
        <v>839</v>
      </c>
      <c r="E3022" s="43" t="s">
        <v>2757</v>
      </c>
      <c r="F3022" s="36">
        <v>60</v>
      </c>
      <c r="G3022" s="44">
        <f t="shared" si="204"/>
        <v>936.410256410256</v>
      </c>
      <c r="H3022" s="44">
        <v>1095.6</v>
      </c>
    </row>
    <row r="3023" customHeight="1" spans="3:8">
      <c r="C3023" s="42" t="s">
        <v>975</v>
      </c>
      <c r="D3023" s="43" t="s">
        <v>2353</v>
      </c>
      <c r="E3023" s="43" t="s">
        <v>2758</v>
      </c>
      <c r="F3023" s="36">
        <v>160</v>
      </c>
      <c r="G3023" s="44">
        <f t="shared" si="204"/>
        <v>294.017094017094</v>
      </c>
      <c r="H3023" s="44">
        <v>344</v>
      </c>
    </row>
    <row r="3024" customHeight="1" spans="3:8">
      <c r="C3024" s="42" t="s">
        <v>2197</v>
      </c>
      <c r="D3024" s="43" t="s">
        <v>912</v>
      </c>
      <c r="E3024" s="43" t="s">
        <v>2105</v>
      </c>
      <c r="F3024" s="36">
        <v>200</v>
      </c>
      <c r="G3024" s="44">
        <f t="shared" si="204"/>
        <v>8627.35042735043</v>
      </c>
      <c r="H3024" s="44">
        <v>10094</v>
      </c>
    </row>
    <row r="3025" customHeight="1" spans="3:8">
      <c r="C3025" s="42" t="s">
        <v>2565</v>
      </c>
      <c r="D3025" s="43" t="s">
        <v>144</v>
      </c>
      <c r="E3025" s="43" t="s">
        <v>1041</v>
      </c>
      <c r="F3025" s="36">
        <v>50</v>
      </c>
      <c r="G3025" s="44">
        <f t="shared" si="204"/>
        <v>155.982905982906</v>
      </c>
      <c r="H3025" s="44">
        <v>182.5</v>
      </c>
    </row>
    <row r="3026" customHeight="1" spans="3:8">
      <c r="C3026" s="42" t="s">
        <v>997</v>
      </c>
      <c r="D3026" s="43" t="s">
        <v>2584</v>
      </c>
      <c r="E3026" s="43" t="s">
        <v>1085</v>
      </c>
      <c r="F3026" s="36">
        <v>20</v>
      </c>
      <c r="G3026" s="44">
        <f t="shared" si="204"/>
        <v>85.4700854700855</v>
      </c>
      <c r="H3026" s="44">
        <v>100</v>
      </c>
    </row>
    <row r="3027" customHeight="1" spans="3:8">
      <c r="C3027" s="42" t="s">
        <v>54</v>
      </c>
      <c r="D3027" s="43" t="s">
        <v>48</v>
      </c>
      <c r="E3027" s="43" t="s">
        <v>1565</v>
      </c>
      <c r="F3027" s="36">
        <v>600</v>
      </c>
      <c r="G3027" s="44">
        <f t="shared" si="204"/>
        <v>10538.4615384615</v>
      </c>
      <c r="H3027" s="44">
        <v>12330</v>
      </c>
    </row>
    <row r="3028" customHeight="1" spans="3:8">
      <c r="C3028" s="42" t="s">
        <v>552</v>
      </c>
      <c r="D3028" s="43" t="s">
        <v>2759</v>
      </c>
      <c r="E3028" s="43" t="s">
        <v>1144</v>
      </c>
      <c r="F3028" s="36">
        <v>20</v>
      </c>
      <c r="G3028" s="44">
        <f t="shared" si="204"/>
        <v>167.521367521368</v>
      </c>
      <c r="H3028" s="44">
        <v>196</v>
      </c>
    </row>
    <row r="3029" customHeight="1" spans="3:8">
      <c r="C3029" s="42" t="s">
        <v>2392</v>
      </c>
      <c r="D3029" s="43" t="s">
        <v>2393</v>
      </c>
      <c r="E3029" s="43" t="s">
        <v>602</v>
      </c>
      <c r="F3029" s="36">
        <v>60</v>
      </c>
      <c r="G3029" s="44">
        <f t="shared" si="204"/>
        <v>261.538461538462</v>
      </c>
      <c r="H3029" s="44">
        <v>306</v>
      </c>
    </row>
    <row r="3030" customHeight="1" spans="3:8">
      <c r="C3030" s="42" t="s">
        <v>973</v>
      </c>
      <c r="D3030" s="43" t="s">
        <v>12</v>
      </c>
      <c r="E3030" s="43" t="s">
        <v>952</v>
      </c>
      <c r="F3030" s="36">
        <v>600</v>
      </c>
      <c r="G3030" s="44">
        <f t="shared" si="204"/>
        <v>26205.1282051282</v>
      </c>
      <c r="H3030" s="44">
        <v>30660</v>
      </c>
    </row>
    <row r="3031" customHeight="1" spans="3:8">
      <c r="C3031" s="42" t="s">
        <v>480</v>
      </c>
      <c r="D3031" s="43" t="s">
        <v>564</v>
      </c>
      <c r="E3031" s="43" t="s">
        <v>1357</v>
      </c>
      <c r="F3031" s="36">
        <v>300</v>
      </c>
      <c r="G3031" s="44">
        <f t="shared" si="204"/>
        <v>8471.79487179487</v>
      </c>
      <c r="H3031" s="44">
        <v>9912</v>
      </c>
    </row>
    <row r="3032" customHeight="1" spans="3:8">
      <c r="C3032" s="42" t="s">
        <v>2233</v>
      </c>
      <c r="D3032" s="43" t="s">
        <v>2234</v>
      </c>
      <c r="E3032" s="43" t="s">
        <v>2235</v>
      </c>
      <c r="F3032" s="36">
        <v>150</v>
      </c>
      <c r="G3032" s="44">
        <f t="shared" si="204"/>
        <v>1002.5641025641</v>
      </c>
      <c r="H3032" s="44">
        <v>1173</v>
      </c>
    </row>
    <row r="3033" customHeight="1" spans="3:8">
      <c r="C3033" s="42" t="s">
        <v>973</v>
      </c>
      <c r="D3033" s="43" t="s">
        <v>12</v>
      </c>
      <c r="E3033" s="43" t="s">
        <v>952</v>
      </c>
      <c r="F3033" s="36">
        <v>600</v>
      </c>
      <c r="G3033" s="44">
        <f t="shared" si="204"/>
        <v>26205.1282051282</v>
      </c>
      <c r="H3033" s="44">
        <v>30660</v>
      </c>
    </row>
    <row r="3034" customHeight="1" spans="3:8">
      <c r="C3034" s="42" t="s">
        <v>2278</v>
      </c>
      <c r="D3034" s="43" t="s">
        <v>1623</v>
      </c>
      <c r="E3034" s="43" t="s">
        <v>1564</v>
      </c>
      <c r="F3034" s="36">
        <v>200</v>
      </c>
      <c r="G3034" s="44">
        <f t="shared" si="204"/>
        <v>3157.26495726496</v>
      </c>
      <c r="H3034" s="44">
        <v>3694</v>
      </c>
    </row>
    <row r="3035" customHeight="1" spans="3:8">
      <c r="C3035" s="42" t="s">
        <v>753</v>
      </c>
      <c r="D3035" s="43" t="s">
        <v>754</v>
      </c>
      <c r="E3035" s="43" t="s">
        <v>386</v>
      </c>
      <c r="F3035" s="36">
        <v>50</v>
      </c>
      <c r="G3035" s="44">
        <f t="shared" si="204"/>
        <v>213.675213675214</v>
      </c>
      <c r="H3035" s="44">
        <v>250</v>
      </c>
    </row>
    <row r="3036" customHeight="1" spans="3:8">
      <c r="C3036" s="42" t="s">
        <v>2748</v>
      </c>
      <c r="D3036" s="43" t="s">
        <v>1563</v>
      </c>
      <c r="E3036" s="43" t="s">
        <v>1663</v>
      </c>
      <c r="F3036" s="36">
        <v>10</v>
      </c>
      <c r="G3036" s="44">
        <f t="shared" si="204"/>
        <v>183.760683760684</v>
      </c>
      <c r="H3036" s="44">
        <v>215</v>
      </c>
    </row>
    <row r="3037" customHeight="1" spans="3:8">
      <c r="C3037" s="42" t="s">
        <v>2120</v>
      </c>
      <c r="D3037" s="43" t="s">
        <v>560</v>
      </c>
      <c r="E3037" s="43" t="s">
        <v>2190</v>
      </c>
      <c r="F3037" s="36">
        <v>450</v>
      </c>
      <c r="G3037" s="44">
        <f t="shared" si="204"/>
        <v>4423.07692307692</v>
      </c>
      <c r="H3037" s="44">
        <v>5175</v>
      </c>
    </row>
    <row r="3038" customHeight="1" spans="3:8">
      <c r="C3038" s="42" t="s">
        <v>2760</v>
      </c>
      <c r="D3038" s="43" t="s">
        <v>1084</v>
      </c>
      <c r="E3038" s="43" t="s">
        <v>1066</v>
      </c>
      <c r="F3038" s="36">
        <v>20</v>
      </c>
      <c r="G3038" s="44">
        <f t="shared" si="204"/>
        <v>287.179487179487</v>
      </c>
      <c r="H3038" s="44">
        <v>336</v>
      </c>
    </row>
    <row r="3039" customHeight="1" spans="3:8">
      <c r="C3039" s="42" t="s">
        <v>2761</v>
      </c>
      <c r="D3039" s="43" t="s">
        <v>2762</v>
      </c>
      <c r="E3039" s="43" t="s">
        <v>2763</v>
      </c>
      <c r="F3039" s="36">
        <v>40</v>
      </c>
      <c r="G3039" s="44">
        <f t="shared" si="204"/>
        <v>205.128205128205</v>
      </c>
      <c r="H3039" s="44">
        <v>240</v>
      </c>
    </row>
    <row r="3040" customHeight="1" spans="3:8">
      <c r="C3040" s="42" t="s">
        <v>2247</v>
      </c>
      <c r="D3040" s="43" t="s">
        <v>2248</v>
      </c>
      <c r="E3040" s="43" t="s">
        <v>2752</v>
      </c>
      <c r="F3040" s="36">
        <v>20</v>
      </c>
      <c r="G3040" s="44">
        <f t="shared" si="204"/>
        <v>475.726495726496</v>
      </c>
      <c r="H3040" s="44">
        <v>556.6</v>
      </c>
    </row>
    <row r="3041" customHeight="1" spans="3:8">
      <c r="C3041" s="42" t="s">
        <v>462</v>
      </c>
      <c r="D3041" s="43" t="s">
        <v>2764</v>
      </c>
      <c r="E3041" s="43" t="s">
        <v>868</v>
      </c>
      <c r="F3041" s="36">
        <v>50</v>
      </c>
      <c r="G3041" s="44">
        <f t="shared" si="204"/>
        <v>1153.4188034188</v>
      </c>
      <c r="H3041" s="44">
        <v>1349.5</v>
      </c>
    </row>
    <row r="3042" customHeight="1" spans="3:8">
      <c r="C3042" s="42" t="s">
        <v>1135</v>
      </c>
      <c r="D3042" s="43" t="s">
        <v>1136</v>
      </c>
      <c r="E3042" s="43" t="s">
        <v>548</v>
      </c>
      <c r="F3042" s="36">
        <v>20</v>
      </c>
      <c r="G3042" s="44">
        <f t="shared" si="204"/>
        <v>111.111111111111</v>
      </c>
      <c r="H3042" s="44">
        <v>130</v>
      </c>
    </row>
    <row r="3043" customHeight="1" spans="3:8">
      <c r="C3043" s="42" t="s">
        <v>2098</v>
      </c>
      <c r="D3043" s="43" t="s">
        <v>2722</v>
      </c>
      <c r="E3043" s="43" t="s">
        <v>2677</v>
      </c>
      <c r="F3043" s="36">
        <v>30</v>
      </c>
      <c r="G3043" s="44">
        <f t="shared" si="204"/>
        <v>97.4358974358974</v>
      </c>
      <c r="H3043" s="44">
        <v>114</v>
      </c>
    </row>
    <row r="3044" customHeight="1" spans="3:8">
      <c r="C3044" s="42" t="s">
        <v>2187</v>
      </c>
      <c r="D3044" s="43" t="s">
        <v>609</v>
      </c>
      <c r="E3044" s="43" t="s">
        <v>2058</v>
      </c>
      <c r="F3044" s="36">
        <v>300</v>
      </c>
      <c r="G3044" s="44">
        <f t="shared" si="204"/>
        <v>1964.10256410256</v>
      </c>
      <c r="H3044" s="44">
        <v>2298</v>
      </c>
    </row>
    <row r="3045" customHeight="1" spans="3:8">
      <c r="C3045" s="42" t="s">
        <v>2135</v>
      </c>
      <c r="D3045" s="43" t="s">
        <v>754</v>
      </c>
      <c r="E3045" s="43" t="s">
        <v>1161</v>
      </c>
      <c r="F3045" s="36">
        <v>100</v>
      </c>
      <c r="G3045" s="44">
        <f t="shared" si="204"/>
        <v>512.820512820513</v>
      </c>
      <c r="H3045" s="44">
        <v>600</v>
      </c>
    </row>
    <row r="3046" customHeight="1" spans="3:8">
      <c r="C3046" s="42" t="s">
        <v>2181</v>
      </c>
      <c r="D3046" s="43" t="s">
        <v>2182</v>
      </c>
      <c r="E3046" s="43" t="s">
        <v>2183</v>
      </c>
      <c r="F3046" s="36">
        <v>60</v>
      </c>
      <c r="G3046" s="44">
        <f t="shared" si="204"/>
        <v>632.820512820513</v>
      </c>
      <c r="H3046" s="44">
        <v>740.4</v>
      </c>
    </row>
    <row r="3047" customHeight="1" spans="2:9">
      <c r="B3047" s="42" t="s">
        <v>2092</v>
      </c>
      <c r="C3047" s="42" t="s">
        <v>172</v>
      </c>
      <c r="D3047" s="43" t="s">
        <v>1930</v>
      </c>
      <c r="E3047" s="43" t="s">
        <v>2200</v>
      </c>
      <c r="F3047" s="36">
        <v>20</v>
      </c>
      <c r="G3047" s="44">
        <f t="shared" si="204"/>
        <v>1485.47008547009</v>
      </c>
      <c r="H3047" s="44">
        <v>1738</v>
      </c>
      <c r="I3047" s="44">
        <f>SUM(H3047:H3072)</f>
        <v>115692</v>
      </c>
    </row>
    <row r="3048" customHeight="1" spans="3:8">
      <c r="C3048" s="42" t="s">
        <v>870</v>
      </c>
      <c r="D3048" s="43" t="s">
        <v>687</v>
      </c>
      <c r="E3048" s="43" t="s">
        <v>2662</v>
      </c>
      <c r="F3048" s="36">
        <v>1200</v>
      </c>
      <c r="G3048" s="44">
        <f t="shared" si="204"/>
        <v>25938.4615384615</v>
      </c>
      <c r="H3048" s="44">
        <v>30348</v>
      </c>
    </row>
    <row r="3049" customHeight="1" spans="3:8">
      <c r="C3049" s="42" t="s">
        <v>928</v>
      </c>
      <c r="D3049" s="43" t="s">
        <v>2683</v>
      </c>
      <c r="E3049" s="43" t="s">
        <v>2336</v>
      </c>
      <c r="F3049" s="36">
        <v>200</v>
      </c>
      <c r="G3049" s="44">
        <f t="shared" si="204"/>
        <v>1699.1452991453</v>
      </c>
      <c r="H3049" s="44">
        <v>1988</v>
      </c>
    </row>
    <row r="3050" customHeight="1" spans="3:8">
      <c r="C3050" s="42" t="s">
        <v>2093</v>
      </c>
      <c r="D3050" s="43" t="s">
        <v>2094</v>
      </c>
      <c r="E3050" s="43" t="s">
        <v>2765</v>
      </c>
      <c r="F3050" s="36">
        <v>50</v>
      </c>
      <c r="G3050" s="44">
        <f t="shared" si="204"/>
        <v>820.512820512821</v>
      </c>
      <c r="H3050" s="44">
        <v>960</v>
      </c>
    </row>
    <row r="3051" customHeight="1" spans="3:8">
      <c r="C3051" s="42" t="s">
        <v>2100</v>
      </c>
      <c r="D3051" s="43" t="s">
        <v>1143</v>
      </c>
      <c r="E3051" s="43" t="s">
        <v>548</v>
      </c>
      <c r="F3051" s="36">
        <v>180</v>
      </c>
      <c r="G3051" s="44">
        <f t="shared" si="204"/>
        <v>300</v>
      </c>
      <c r="H3051" s="44">
        <v>351</v>
      </c>
    </row>
    <row r="3052" customHeight="1" spans="3:8">
      <c r="C3052" s="42" t="s">
        <v>2718</v>
      </c>
      <c r="D3052" s="43" t="s">
        <v>2766</v>
      </c>
      <c r="E3052" s="43" t="s">
        <v>2767</v>
      </c>
      <c r="F3052" s="36">
        <v>600</v>
      </c>
      <c r="G3052" s="44">
        <f t="shared" si="204"/>
        <v>11728.2051282051</v>
      </c>
      <c r="H3052" s="44">
        <v>13722</v>
      </c>
    </row>
    <row r="3053" customHeight="1" spans="3:8">
      <c r="C3053" s="42" t="s">
        <v>2137</v>
      </c>
      <c r="D3053" s="43" t="s">
        <v>2091</v>
      </c>
      <c r="E3053" s="43" t="s">
        <v>1144</v>
      </c>
      <c r="F3053" s="36">
        <v>40</v>
      </c>
      <c r="G3053" s="44">
        <f t="shared" si="204"/>
        <v>191.452991452991</v>
      </c>
      <c r="H3053" s="44">
        <v>224</v>
      </c>
    </row>
    <row r="3054" customHeight="1" spans="3:8">
      <c r="C3054" s="42" t="s">
        <v>2257</v>
      </c>
      <c r="D3054" s="43" t="s">
        <v>799</v>
      </c>
      <c r="E3054" s="43" t="s">
        <v>2258</v>
      </c>
      <c r="F3054" s="36">
        <v>10</v>
      </c>
      <c r="G3054" s="44">
        <f t="shared" si="204"/>
        <v>162.222222222222</v>
      </c>
      <c r="H3054" s="44">
        <v>189.8</v>
      </c>
    </row>
    <row r="3055" customHeight="1" spans="3:8">
      <c r="C3055" s="42" t="s">
        <v>1558</v>
      </c>
      <c r="D3055" s="43" t="s">
        <v>12</v>
      </c>
      <c r="E3055" s="43" t="s">
        <v>952</v>
      </c>
      <c r="F3055" s="36">
        <v>1200</v>
      </c>
      <c r="G3055" s="44">
        <f t="shared" si="204"/>
        <v>28656.4102564103</v>
      </c>
      <c r="H3055" s="44">
        <v>33528</v>
      </c>
    </row>
    <row r="3056" customHeight="1" spans="3:8">
      <c r="C3056" s="42" t="s">
        <v>2768</v>
      </c>
      <c r="D3056" s="43" t="s">
        <v>2769</v>
      </c>
      <c r="E3056" s="43" t="s">
        <v>2604</v>
      </c>
      <c r="F3056" s="36">
        <v>70</v>
      </c>
      <c r="G3056" s="44">
        <f t="shared" si="204"/>
        <v>129.82905982906</v>
      </c>
      <c r="H3056" s="44">
        <v>151.9</v>
      </c>
    </row>
    <row r="3057" customHeight="1" spans="3:8">
      <c r="C3057" s="42" t="s">
        <v>2701</v>
      </c>
      <c r="D3057" s="43" t="s">
        <v>946</v>
      </c>
      <c r="E3057" s="43" t="s">
        <v>2702</v>
      </c>
      <c r="F3057" s="36">
        <v>150</v>
      </c>
      <c r="G3057" s="44">
        <f t="shared" si="204"/>
        <v>5458.97435897436</v>
      </c>
      <c r="H3057" s="44">
        <v>6387</v>
      </c>
    </row>
    <row r="3058" customHeight="1" spans="3:8">
      <c r="C3058" s="42" t="s">
        <v>2770</v>
      </c>
      <c r="D3058" s="43" t="s">
        <v>2771</v>
      </c>
      <c r="E3058" s="43" t="s">
        <v>2772</v>
      </c>
      <c r="F3058" s="36">
        <v>3</v>
      </c>
      <c r="G3058" s="44">
        <f t="shared" si="204"/>
        <v>92.3076923076923</v>
      </c>
      <c r="H3058" s="44">
        <v>108</v>
      </c>
    </row>
    <row r="3059" customHeight="1" spans="3:8">
      <c r="C3059" s="42" t="s">
        <v>597</v>
      </c>
      <c r="D3059" s="43" t="s">
        <v>461</v>
      </c>
      <c r="E3059" s="43" t="s">
        <v>63</v>
      </c>
      <c r="F3059" s="36">
        <v>200</v>
      </c>
      <c r="G3059" s="44">
        <f t="shared" si="204"/>
        <v>5610.25641025641</v>
      </c>
      <c r="H3059" s="44">
        <v>6564</v>
      </c>
    </row>
    <row r="3060" customHeight="1" spans="3:8">
      <c r="C3060" s="42" t="s">
        <v>460</v>
      </c>
      <c r="D3060" s="43" t="s">
        <v>2175</v>
      </c>
      <c r="E3060" s="43" t="s">
        <v>63</v>
      </c>
      <c r="F3060" s="36">
        <v>100</v>
      </c>
      <c r="G3060" s="44">
        <f t="shared" si="204"/>
        <v>303.418803418803</v>
      </c>
      <c r="H3060" s="44">
        <v>355</v>
      </c>
    </row>
    <row r="3061" customHeight="1" spans="3:8">
      <c r="C3061" s="42" t="s">
        <v>2773</v>
      </c>
      <c r="D3061" s="43" t="s">
        <v>2774</v>
      </c>
      <c r="E3061" s="43" t="s">
        <v>2775</v>
      </c>
      <c r="F3061" s="36">
        <v>20</v>
      </c>
      <c r="G3061" s="44">
        <f t="shared" si="204"/>
        <v>393.162393162393</v>
      </c>
      <c r="H3061" s="44">
        <v>460</v>
      </c>
    </row>
    <row r="3062" customHeight="1" spans="3:8">
      <c r="C3062" s="42" t="s">
        <v>1139</v>
      </c>
      <c r="D3062" s="43" t="s">
        <v>2116</v>
      </c>
      <c r="E3062" s="43" t="s">
        <v>1151</v>
      </c>
      <c r="F3062" s="36">
        <v>20</v>
      </c>
      <c r="G3062" s="44">
        <f t="shared" si="204"/>
        <v>1326.49572649573</v>
      </c>
      <c r="H3062" s="44">
        <v>1552</v>
      </c>
    </row>
    <row r="3063" customHeight="1" spans="3:8">
      <c r="C3063" s="42" t="s">
        <v>2202</v>
      </c>
      <c r="D3063" s="43" t="s">
        <v>2203</v>
      </c>
      <c r="E3063" s="43" t="s">
        <v>2074</v>
      </c>
      <c r="F3063" s="36">
        <v>1000</v>
      </c>
      <c r="G3063" s="44">
        <f t="shared" si="204"/>
        <v>726.495726495727</v>
      </c>
      <c r="H3063" s="44">
        <v>850</v>
      </c>
    </row>
    <row r="3064" customHeight="1" spans="3:8">
      <c r="C3064" s="42" t="s">
        <v>441</v>
      </c>
      <c r="D3064" s="43" t="s">
        <v>2766</v>
      </c>
      <c r="E3064" s="43" t="s">
        <v>1057</v>
      </c>
      <c r="F3064" s="36">
        <v>50</v>
      </c>
      <c r="G3064" s="44">
        <f t="shared" si="204"/>
        <v>196.581196581197</v>
      </c>
      <c r="H3064" s="44">
        <v>230</v>
      </c>
    </row>
    <row r="3065" customHeight="1" spans="3:8">
      <c r="C3065" s="42" t="s">
        <v>2673</v>
      </c>
      <c r="D3065" s="43" t="s">
        <v>1172</v>
      </c>
      <c r="E3065" s="43" t="s">
        <v>2776</v>
      </c>
      <c r="F3065" s="36">
        <v>30</v>
      </c>
      <c r="G3065" s="44">
        <f t="shared" si="204"/>
        <v>635.897435897436</v>
      </c>
      <c r="H3065" s="44">
        <v>744</v>
      </c>
    </row>
    <row r="3066" customHeight="1" spans="3:8">
      <c r="C3066" s="42" t="s">
        <v>434</v>
      </c>
      <c r="D3066" s="43" t="s">
        <v>435</v>
      </c>
      <c r="E3066" s="43" t="s">
        <v>2706</v>
      </c>
      <c r="F3066" s="36">
        <v>400</v>
      </c>
      <c r="G3066" s="44">
        <f t="shared" si="204"/>
        <v>4652.99145299145</v>
      </c>
      <c r="H3066" s="44">
        <v>5444</v>
      </c>
    </row>
    <row r="3067" customHeight="1" spans="3:8">
      <c r="C3067" s="42" t="s">
        <v>2725</v>
      </c>
      <c r="D3067" s="43" t="s">
        <v>825</v>
      </c>
      <c r="E3067" s="43" t="s">
        <v>2726</v>
      </c>
      <c r="F3067" s="36">
        <v>30</v>
      </c>
      <c r="G3067" s="44">
        <f t="shared" si="204"/>
        <v>328.205128205128</v>
      </c>
      <c r="H3067" s="44">
        <v>384</v>
      </c>
    </row>
    <row r="3068" customHeight="1" spans="3:8">
      <c r="C3068" s="42" t="s">
        <v>2128</v>
      </c>
      <c r="D3068" s="43" t="s">
        <v>2129</v>
      </c>
      <c r="E3068" s="43" t="s">
        <v>2130</v>
      </c>
      <c r="F3068" s="36">
        <v>400</v>
      </c>
      <c r="G3068" s="44">
        <f t="shared" si="204"/>
        <v>2170.94017094017</v>
      </c>
      <c r="H3068" s="44">
        <v>2540</v>
      </c>
    </row>
    <row r="3069" customHeight="1" spans="3:8">
      <c r="C3069" s="42" t="s">
        <v>986</v>
      </c>
      <c r="D3069" s="43" t="s">
        <v>987</v>
      </c>
      <c r="E3069" s="43" t="s">
        <v>1972</v>
      </c>
      <c r="F3069" s="36">
        <v>40</v>
      </c>
      <c r="G3069" s="44">
        <f t="shared" si="204"/>
        <v>653.675213675214</v>
      </c>
      <c r="H3069" s="44">
        <v>764.8</v>
      </c>
    </row>
    <row r="3070" customHeight="1" spans="3:8">
      <c r="C3070" s="42" t="s">
        <v>2093</v>
      </c>
      <c r="D3070" s="43" t="s">
        <v>2094</v>
      </c>
      <c r="E3070" s="43" t="s">
        <v>2765</v>
      </c>
      <c r="F3070" s="36">
        <v>60</v>
      </c>
      <c r="G3070" s="44">
        <f t="shared" si="204"/>
        <v>984.615384615385</v>
      </c>
      <c r="H3070" s="44">
        <v>1152</v>
      </c>
    </row>
    <row r="3071" customHeight="1" spans="3:8">
      <c r="C3071" s="42" t="s">
        <v>2326</v>
      </c>
      <c r="D3071" s="43" t="s">
        <v>2777</v>
      </c>
      <c r="E3071" s="43" t="s">
        <v>403</v>
      </c>
      <c r="F3071" s="36">
        <v>10</v>
      </c>
      <c r="G3071" s="44">
        <f t="shared" si="204"/>
        <v>133.760683760684</v>
      </c>
      <c r="H3071" s="44">
        <v>156.5</v>
      </c>
    </row>
    <row r="3072" customHeight="1" spans="3:8">
      <c r="C3072" s="42" t="s">
        <v>2778</v>
      </c>
      <c r="D3072" s="43" t="s">
        <v>1703</v>
      </c>
      <c r="E3072" s="43" t="s">
        <v>90</v>
      </c>
      <c r="F3072" s="36">
        <v>300</v>
      </c>
      <c r="G3072" s="44">
        <f t="shared" si="204"/>
        <v>4102.5641025641</v>
      </c>
      <c r="H3072" s="44">
        <v>4800</v>
      </c>
    </row>
    <row r="3073" customHeight="1" spans="2:9">
      <c r="B3073" s="42" t="s">
        <v>2092</v>
      </c>
      <c r="C3073" s="42" t="s">
        <v>2779</v>
      </c>
      <c r="D3073" s="43" t="s">
        <v>2780</v>
      </c>
      <c r="E3073" s="43" t="s">
        <v>1141</v>
      </c>
      <c r="F3073" s="36">
        <v>10</v>
      </c>
      <c r="G3073" s="44">
        <f t="shared" si="204"/>
        <v>166.666666666667</v>
      </c>
      <c r="H3073" s="44">
        <v>195</v>
      </c>
      <c r="I3073" s="44">
        <f>SUM(H3073:H3115)</f>
        <v>116125.8</v>
      </c>
    </row>
    <row r="3074" customHeight="1" spans="3:8">
      <c r="C3074" s="42" t="s">
        <v>1406</v>
      </c>
      <c r="D3074" s="43" t="s">
        <v>1407</v>
      </c>
      <c r="E3074" s="43" t="s">
        <v>1408</v>
      </c>
      <c r="F3074" s="36">
        <v>100</v>
      </c>
      <c r="G3074" s="44">
        <f t="shared" si="204"/>
        <v>2668.37606837607</v>
      </c>
      <c r="H3074" s="44">
        <v>3122</v>
      </c>
    </row>
    <row r="3075" customHeight="1" spans="3:8">
      <c r="C3075" s="42" t="s">
        <v>1118</v>
      </c>
      <c r="D3075" s="43" t="s">
        <v>1119</v>
      </c>
      <c r="E3075" s="43" t="s">
        <v>1120</v>
      </c>
      <c r="F3075" s="36">
        <v>10</v>
      </c>
      <c r="G3075" s="44">
        <f t="shared" si="204"/>
        <v>123.931623931624</v>
      </c>
      <c r="H3075" s="44">
        <v>145</v>
      </c>
    </row>
    <row r="3076" customHeight="1" spans="3:8">
      <c r="C3076" s="42" t="s">
        <v>2781</v>
      </c>
      <c r="D3076" s="43" t="s">
        <v>2782</v>
      </c>
      <c r="E3076" s="43" t="s">
        <v>1860</v>
      </c>
      <c r="F3076" s="36">
        <v>10</v>
      </c>
      <c r="G3076" s="44">
        <f t="shared" si="204"/>
        <v>94.017094017094</v>
      </c>
      <c r="H3076" s="44">
        <v>110</v>
      </c>
    </row>
    <row r="3077" customHeight="1" spans="3:8">
      <c r="C3077" s="42" t="s">
        <v>2783</v>
      </c>
      <c r="D3077" s="43" t="s">
        <v>2784</v>
      </c>
      <c r="E3077" s="43" t="s">
        <v>2785</v>
      </c>
      <c r="F3077" s="36">
        <v>30</v>
      </c>
      <c r="G3077" s="44">
        <f t="shared" ref="G3077:G3140" si="205">H3077/1.17</f>
        <v>869.487179487179</v>
      </c>
      <c r="H3077" s="44">
        <v>1017.3</v>
      </c>
    </row>
    <row r="3078" customHeight="1" spans="3:8">
      <c r="C3078" s="42" t="s">
        <v>2109</v>
      </c>
      <c r="D3078" s="43" t="s">
        <v>2110</v>
      </c>
      <c r="E3078" s="43" t="s">
        <v>2111</v>
      </c>
      <c r="F3078" s="36">
        <v>20</v>
      </c>
      <c r="G3078" s="44">
        <f t="shared" si="205"/>
        <v>162.393162393162</v>
      </c>
      <c r="H3078" s="44">
        <v>190</v>
      </c>
    </row>
    <row r="3079" customHeight="1" spans="3:8">
      <c r="C3079" s="42" t="s">
        <v>102</v>
      </c>
      <c r="D3079" s="43" t="s">
        <v>530</v>
      </c>
      <c r="E3079" s="43" t="s">
        <v>1688</v>
      </c>
      <c r="F3079" s="36">
        <v>600</v>
      </c>
      <c r="G3079" s="44">
        <f t="shared" si="205"/>
        <v>11015.3846153846</v>
      </c>
      <c r="H3079" s="44">
        <v>12888</v>
      </c>
    </row>
    <row r="3080" customHeight="1" spans="3:8">
      <c r="C3080" s="42" t="s">
        <v>99</v>
      </c>
      <c r="D3080" s="43" t="s">
        <v>2017</v>
      </c>
      <c r="E3080" s="43" t="s">
        <v>2786</v>
      </c>
      <c r="F3080" s="36">
        <v>20</v>
      </c>
      <c r="G3080" s="44">
        <f t="shared" si="205"/>
        <v>218.803418803419</v>
      </c>
      <c r="H3080" s="44">
        <v>256</v>
      </c>
    </row>
    <row r="3081" customHeight="1" spans="3:8">
      <c r="C3081" s="42" t="s">
        <v>2685</v>
      </c>
      <c r="D3081" s="43" t="s">
        <v>884</v>
      </c>
      <c r="E3081" s="43" t="s">
        <v>2686</v>
      </c>
      <c r="F3081" s="36">
        <v>20</v>
      </c>
      <c r="G3081" s="44">
        <f t="shared" si="205"/>
        <v>316.239316239316</v>
      </c>
      <c r="H3081" s="44">
        <v>370</v>
      </c>
    </row>
    <row r="3082" customHeight="1" spans="3:8">
      <c r="C3082" s="42" t="s">
        <v>768</v>
      </c>
      <c r="D3082" s="43" t="s">
        <v>2191</v>
      </c>
      <c r="E3082" s="43" t="s">
        <v>770</v>
      </c>
      <c r="F3082" s="36">
        <v>20</v>
      </c>
      <c r="G3082" s="44">
        <f t="shared" si="205"/>
        <v>435.897435897436</v>
      </c>
      <c r="H3082" s="44">
        <v>510</v>
      </c>
    </row>
    <row r="3083" customHeight="1" spans="3:8">
      <c r="C3083" s="42" t="s">
        <v>2202</v>
      </c>
      <c r="D3083" s="43" t="s">
        <v>2203</v>
      </c>
      <c r="E3083" s="43" t="s">
        <v>1189</v>
      </c>
      <c r="F3083" s="36">
        <v>1000</v>
      </c>
      <c r="G3083" s="44">
        <f t="shared" si="205"/>
        <v>837.606837606838</v>
      </c>
      <c r="H3083" s="44">
        <v>980</v>
      </c>
    </row>
    <row r="3084" customHeight="1" spans="3:8">
      <c r="C3084" s="42" t="s">
        <v>2162</v>
      </c>
      <c r="D3084" s="43" t="s">
        <v>302</v>
      </c>
      <c r="E3084" s="43" t="s">
        <v>2163</v>
      </c>
      <c r="F3084" s="36">
        <v>30</v>
      </c>
      <c r="G3084" s="44">
        <f t="shared" si="205"/>
        <v>660.25641025641</v>
      </c>
      <c r="H3084" s="44">
        <v>772.5</v>
      </c>
    </row>
    <row r="3085" customHeight="1" spans="3:8">
      <c r="C3085" s="42" t="s">
        <v>2747</v>
      </c>
      <c r="D3085" s="43" t="s">
        <v>896</v>
      </c>
      <c r="E3085" s="43" t="s">
        <v>440</v>
      </c>
      <c r="F3085" s="36">
        <v>100</v>
      </c>
      <c r="G3085" s="44">
        <f t="shared" si="205"/>
        <v>1034.18803418803</v>
      </c>
      <c r="H3085" s="44">
        <v>1210</v>
      </c>
    </row>
    <row r="3086" customHeight="1" spans="3:8">
      <c r="C3086" s="42" t="s">
        <v>2120</v>
      </c>
      <c r="D3086" s="43" t="s">
        <v>79</v>
      </c>
      <c r="E3086" s="43" t="s">
        <v>548</v>
      </c>
      <c r="F3086" s="36">
        <v>300</v>
      </c>
      <c r="G3086" s="44">
        <f t="shared" si="205"/>
        <v>717.948717948718</v>
      </c>
      <c r="H3086" s="44">
        <v>840</v>
      </c>
    </row>
    <row r="3087" customHeight="1" spans="3:8">
      <c r="C3087" s="42" t="s">
        <v>2187</v>
      </c>
      <c r="D3087" s="43" t="s">
        <v>609</v>
      </c>
      <c r="E3087" s="43" t="s">
        <v>2058</v>
      </c>
      <c r="F3087" s="36">
        <v>300</v>
      </c>
      <c r="G3087" s="44">
        <f t="shared" si="205"/>
        <v>1964.10256410256</v>
      </c>
      <c r="H3087" s="44">
        <v>2298</v>
      </c>
    </row>
    <row r="3088" customHeight="1" spans="3:8">
      <c r="C3088" s="42" t="s">
        <v>2787</v>
      </c>
      <c r="D3088" s="43" t="s">
        <v>2788</v>
      </c>
      <c r="E3088" s="43" t="s">
        <v>760</v>
      </c>
      <c r="F3088" s="36">
        <v>50</v>
      </c>
      <c r="G3088" s="44">
        <f t="shared" si="205"/>
        <v>346.153846153846</v>
      </c>
      <c r="H3088" s="44">
        <v>405</v>
      </c>
    </row>
    <row r="3089" customHeight="1" spans="3:8">
      <c r="C3089" s="42" t="s">
        <v>2789</v>
      </c>
      <c r="D3089" s="43" t="s">
        <v>2660</v>
      </c>
      <c r="E3089" s="43" t="s">
        <v>2790</v>
      </c>
      <c r="F3089" s="36">
        <v>50</v>
      </c>
      <c r="G3089" s="44">
        <f t="shared" si="205"/>
        <v>149.57264957265</v>
      </c>
      <c r="H3089" s="44">
        <v>175</v>
      </c>
    </row>
    <row r="3090" customHeight="1" spans="3:8">
      <c r="C3090" s="42" t="s">
        <v>2791</v>
      </c>
      <c r="D3090" s="43" t="s">
        <v>754</v>
      </c>
      <c r="E3090" s="43" t="s">
        <v>2792</v>
      </c>
      <c r="F3090" s="36">
        <v>20</v>
      </c>
      <c r="G3090" s="44">
        <f t="shared" si="205"/>
        <v>264.957264957265</v>
      </c>
      <c r="H3090" s="44">
        <v>310</v>
      </c>
    </row>
    <row r="3091" customHeight="1" spans="3:8">
      <c r="C3091" s="42" t="s">
        <v>441</v>
      </c>
      <c r="D3091" s="43" t="s">
        <v>2793</v>
      </c>
      <c r="E3091" s="43" t="s">
        <v>1057</v>
      </c>
      <c r="F3091" s="36">
        <v>50</v>
      </c>
      <c r="G3091" s="44">
        <f t="shared" si="205"/>
        <v>196.581196581197</v>
      </c>
      <c r="H3091" s="44">
        <v>230</v>
      </c>
    </row>
    <row r="3092" customHeight="1" spans="3:8">
      <c r="C3092" s="42" t="s">
        <v>2326</v>
      </c>
      <c r="D3092" s="43" t="s">
        <v>2777</v>
      </c>
      <c r="E3092" s="43" t="s">
        <v>403</v>
      </c>
      <c r="F3092" s="36">
        <v>10</v>
      </c>
      <c r="G3092" s="44">
        <f t="shared" si="205"/>
        <v>133.760683760684</v>
      </c>
      <c r="H3092" s="44">
        <v>156.5</v>
      </c>
    </row>
    <row r="3093" customHeight="1" spans="3:8">
      <c r="C3093" s="42" t="s">
        <v>838</v>
      </c>
      <c r="D3093" s="43" t="s">
        <v>839</v>
      </c>
      <c r="E3093" s="43" t="s">
        <v>1042</v>
      </c>
      <c r="F3093" s="36">
        <v>20</v>
      </c>
      <c r="G3093" s="44">
        <f t="shared" si="205"/>
        <v>153.846153846154</v>
      </c>
      <c r="H3093" s="44">
        <v>180</v>
      </c>
    </row>
    <row r="3094" customHeight="1" spans="3:8">
      <c r="C3094" s="42" t="s">
        <v>2794</v>
      </c>
      <c r="D3094" s="43" t="s">
        <v>2795</v>
      </c>
      <c r="E3094" s="43" t="s">
        <v>2796</v>
      </c>
      <c r="F3094" s="36">
        <v>20</v>
      </c>
      <c r="G3094" s="44">
        <f t="shared" si="205"/>
        <v>358.974358974359</v>
      </c>
      <c r="H3094" s="44">
        <v>420</v>
      </c>
    </row>
    <row r="3095" customHeight="1" spans="3:8">
      <c r="C3095" s="42" t="s">
        <v>17</v>
      </c>
      <c r="D3095" s="43" t="s">
        <v>18</v>
      </c>
      <c r="E3095" s="43" t="s">
        <v>1621</v>
      </c>
      <c r="F3095" s="36">
        <v>240</v>
      </c>
      <c r="G3095" s="44">
        <f t="shared" si="205"/>
        <v>3706.66666666667</v>
      </c>
      <c r="H3095" s="44">
        <v>4336.8</v>
      </c>
    </row>
    <row r="3096" customHeight="1" spans="3:8">
      <c r="C3096" s="42" t="s">
        <v>2682</v>
      </c>
      <c r="D3096" s="43" t="s">
        <v>2683</v>
      </c>
      <c r="E3096" s="43" t="s">
        <v>1488</v>
      </c>
      <c r="F3096" s="36">
        <v>150</v>
      </c>
      <c r="G3096" s="44">
        <f t="shared" si="205"/>
        <v>1832.05128205128</v>
      </c>
      <c r="H3096" s="44">
        <v>2143.5</v>
      </c>
    </row>
    <row r="3097" customHeight="1" spans="3:8">
      <c r="C3097" s="42" t="s">
        <v>2797</v>
      </c>
      <c r="D3097" s="43" t="s">
        <v>2798</v>
      </c>
      <c r="E3097" s="43" t="s">
        <v>2799</v>
      </c>
      <c r="F3097" s="36">
        <v>140</v>
      </c>
      <c r="G3097" s="44">
        <f t="shared" si="205"/>
        <v>3364.78632478633</v>
      </c>
      <c r="H3097" s="44">
        <v>3936.8</v>
      </c>
    </row>
    <row r="3098" customHeight="1" spans="3:8">
      <c r="C3098" s="42" t="s">
        <v>2800</v>
      </c>
      <c r="D3098" s="43" t="s">
        <v>2801</v>
      </c>
      <c r="E3098" s="43" t="s">
        <v>2802</v>
      </c>
      <c r="F3098" s="36">
        <v>400</v>
      </c>
      <c r="G3098" s="44">
        <f t="shared" si="205"/>
        <v>13114.5299145299</v>
      </c>
      <c r="H3098" s="44">
        <v>15344</v>
      </c>
    </row>
    <row r="3099" customHeight="1" spans="3:8">
      <c r="C3099" s="42" t="s">
        <v>2803</v>
      </c>
      <c r="D3099" s="43" t="s">
        <v>1084</v>
      </c>
      <c r="E3099" s="43" t="s">
        <v>2804</v>
      </c>
      <c r="F3099" s="36">
        <v>30</v>
      </c>
      <c r="G3099" s="44">
        <f t="shared" si="205"/>
        <v>123.076923076923</v>
      </c>
      <c r="H3099" s="44">
        <v>144</v>
      </c>
    </row>
    <row r="3100" customHeight="1" spans="3:8">
      <c r="C3100" s="42" t="s">
        <v>2236</v>
      </c>
      <c r="D3100" s="43" t="s">
        <v>759</v>
      </c>
      <c r="E3100" s="43" t="s">
        <v>2237</v>
      </c>
      <c r="F3100" s="36">
        <v>100</v>
      </c>
      <c r="G3100" s="44">
        <f t="shared" si="205"/>
        <v>213.675213675214</v>
      </c>
      <c r="H3100" s="44">
        <v>250</v>
      </c>
    </row>
    <row r="3101" customHeight="1" spans="3:8">
      <c r="C3101" s="42" t="s">
        <v>870</v>
      </c>
      <c r="D3101" s="43" t="s">
        <v>687</v>
      </c>
      <c r="E3101" s="43" t="s">
        <v>2662</v>
      </c>
      <c r="F3101" s="36">
        <v>600</v>
      </c>
      <c r="G3101" s="44">
        <f t="shared" si="205"/>
        <v>12969.2307692308</v>
      </c>
      <c r="H3101" s="44">
        <v>15174</v>
      </c>
    </row>
    <row r="3102" customHeight="1" spans="3:8">
      <c r="C3102" s="42" t="s">
        <v>2805</v>
      </c>
      <c r="D3102" s="43" t="s">
        <v>1127</v>
      </c>
      <c r="E3102" s="43" t="s">
        <v>2677</v>
      </c>
      <c r="F3102" s="36">
        <v>30</v>
      </c>
      <c r="G3102" s="44">
        <f t="shared" si="205"/>
        <v>125.128205128205</v>
      </c>
      <c r="H3102" s="44">
        <v>146.4</v>
      </c>
    </row>
    <row r="3103" customHeight="1" spans="3:8">
      <c r="C3103" s="42" t="s">
        <v>1070</v>
      </c>
      <c r="D3103" s="43" t="s">
        <v>716</v>
      </c>
      <c r="E3103" s="43" t="s">
        <v>1973</v>
      </c>
      <c r="F3103" s="36">
        <v>160</v>
      </c>
      <c r="G3103" s="44">
        <f t="shared" si="205"/>
        <v>683.760683760684</v>
      </c>
      <c r="H3103" s="44">
        <v>800</v>
      </c>
    </row>
    <row r="3104" customHeight="1" spans="3:8">
      <c r="C3104" s="42" t="s">
        <v>2806</v>
      </c>
      <c r="D3104" s="43" t="s">
        <v>2807</v>
      </c>
      <c r="E3104" s="43" t="s">
        <v>657</v>
      </c>
      <c r="F3104" s="36">
        <v>240</v>
      </c>
      <c r="G3104" s="44">
        <f t="shared" si="205"/>
        <v>6436.92307692308</v>
      </c>
      <c r="H3104" s="44">
        <v>7531.2</v>
      </c>
    </row>
    <row r="3105" customHeight="1" spans="3:8">
      <c r="C3105" s="42" t="s">
        <v>1691</v>
      </c>
      <c r="D3105" s="43" t="s">
        <v>1190</v>
      </c>
      <c r="E3105" s="43" t="s">
        <v>2808</v>
      </c>
      <c r="F3105" s="36">
        <v>10</v>
      </c>
      <c r="G3105" s="44">
        <f t="shared" si="205"/>
        <v>98.2905982905983</v>
      </c>
      <c r="H3105" s="44">
        <v>115</v>
      </c>
    </row>
    <row r="3106" customHeight="1" spans="3:8">
      <c r="C3106" s="42" t="s">
        <v>414</v>
      </c>
      <c r="D3106" s="43" t="s">
        <v>1172</v>
      </c>
      <c r="E3106" s="43" t="s">
        <v>1144</v>
      </c>
      <c r="F3106" s="36">
        <v>10</v>
      </c>
      <c r="G3106" s="44">
        <f t="shared" si="205"/>
        <v>27.3504273504274</v>
      </c>
      <c r="H3106" s="44">
        <v>32</v>
      </c>
    </row>
    <row r="3107" customHeight="1" spans="3:8">
      <c r="C3107" s="42" t="s">
        <v>1150</v>
      </c>
      <c r="D3107" s="43" t="s">
        <v>1122</v>
      </c>
      <c r="E3107" s="43" t="s">
        <v>1151</v>
      </c>
      <c r="F3107" s="36">
        <v>200</v>
      </c>
      <c r="G3107" s="44">
        <f t="shared" si="205"/>
        <v>1264.95726495727</v>
      </c>
      <c r="H3107" s="44">
        <v>1480</v>
      </c>
    </row>
    <row r="3108" customHeight="1" spans="3:8">
      <c r="C3108" s="42" t="s">
        <v>945</v>
      </c>
      <c r="D3108" s="43" t="s">
        <v>1187</v>
      </c>
      <c r="E3108" s="43" t="s">
        <v>947</v>
      </c>
      <c r="F3108" s="36">
        <v>30</v>
      </c>
      <c r="G3108" s="44">
        <f t="shared" si="205"/>
        <v>160.512820512821</v>
      </c>
      <c r="H3108" s="44">
        <v>187.8</v>
      </c>
    </row>
    <row r="3109" customHeight="1" spans="3:8">
      <c r="C3109" s="42" t="s">
        <v>1558</v>
      </c>
      <c r="D3109" s="43" t="s">
        <v>12</v>
      </c>
      <c r="E3109" s="43" t="s">
        <v>952</v>
      </c>
      <c r="F3109" s="36">
        <v>600</v>
      </c>
      <c r="G3109" s="44">
        <f t="shared" si="205"/>
        <v>14328.2051282051</v>
      </c>
      <c r="H3109" s="44">
        <v>16764</v>
      </c>
    </row>
    <row r="3110" customHeight="1" spans="3:8">
      <c r="C3110" s="42" t="s">
        <v>2150</v>
      </c>
      <c r="D3110" s="43" t="s">
        <v>2809</v>
      </c>
      <c r="E3110" s="43" t="s">
        <v>2810</v>
      </c>
      <c r="F3110" s="36">
        <v>20</v>
      </c>
      <c r="G3110" s="44">
        <f t="shared" si="205"/>
        <v>136.752136752137</v>
      </c>
      <c r="H3110" s="44">
        <v>160</v>
      </c>
    </row>
    <row r="3111" customHeight="1" spans="3:8">
      <c r="C3111" s="42" t="s">
        <v>2261</v>
      </c>
      <c r="D3111" s="43" t="s">
        <v>2262</v>
      </c>
      <c r="E3111" s="43" t="s">
        <v>1545</v>
      </c>
      <c r="F3111" s="36">
        <v>50</v>
      </c>
      <c r="G3111" s="44">
        <f t="shared" si="205"/>
        <v>964.957264957265</v>
      </c>
      <c r="H3111" s="44">
        <v>1129</v>
      </c>
    </row>
    <row r="3112" customHeight="1" spans="3:8">
      <c r="C3112" s="42" t="s">
        <v>2331</v>
      </c>
      <c r="D3112" s="43" t="s">
        <v>2289</v>
      </c>
      <c r="E3112" s="43" t="s">
        <v>2811</v>
      </c>
      <c r="F3112" s="36">
        <v>40</v>
      </c>
      <c r="G3112" s="44">
        <f t="shared" si="205"/>
        <v>232.478632478633</v>
      </c>
      <c r="H3112" s="44">
        <v>272</v>
      </c>
    </row>
    <row r="3113" customHeight="1" spans="3:8">
      <c r="C3113" s="42" t="s">
        <v>102</v>
      </c>
      <c r="D3113" s="43" t="s">
        <v>530</v>
      </c>
      <c r="E3113" s="43" t="s">
        <v>1688</v>
      </c>
      <c r="F3113" s="36">
        <v>600</v>
      </c>
      <c r="G3113" s="44">
        <f t="shared" si="205"/>
        <v>11015.3846153846</v>
      </c>
      <c r="H3113" s="44">
        <v>12888</v>
      </c>
    </row>
    <row r="3114" customHeight="1" spans="3:8">
      <c r="C3114" s="42" t="s">
        <v>2812</v>
      </c>
      <c r="D3114" s="43" t="s">
        <v>2813</v>
      </c>
      <c r="E3114" s="43" t="s">
        <v>31</v>
      </c>
      <c r="F3114" s="36">
        <v>300</v>
      </c>
      <c r="G3114" s="44">
        <f t="shared" si="205"/>
        <v>5287.17948717949</v>
      </c>
      <c r="H3114" s="44">
        <v>6186</v>
      </c>
    </row>
    <row r="3115" customHeight="1" spans="3:8">
      <c r="C3115" s="42" t="s">
        <v>2814</v>
      </c>
      <c r="D3115" s="43" t="s">
        <v>2815</v>
      </c>
      <c r="E3115" s="43" t="s">
        <v>2816</v>
      </c>
      <c r="F3115" s="36">
        <v>100</v>
      </c>
      <c r="G3115" s="44">
        <f t="shared" si="205"/>
        <v>277.777777777778</v>
      </c>
      <c r="H3115" s="44">
        <v>325</v>
      </c>
    </row>
    <row r="3116" customHeight="1" spans="2:9">
      <c r="B3116" s="42" t="s">
        <v>2817</v>
      </c>
      <c r="C3116" s="42" t="s">
        <v>68</v>
      </c>
      <c r="D3116" s="43" t="s">
        <v>74</v>
      </c>
      <c r="E3116" s="43" t="s">
        <v>63</v>
      </c>
      <c r="F3116" s="36">
        <v>500</v>
      </c>
      <c r="G3116" s="44">
        <f t="shared" si="205"/>
        <v>1696.5811965812</v>
      </c>
      <c r="H3116" s="44">
        <v>1985</v>
      </c>
      <c r="I3116" s="44">
        <f>SUM(H3116:H3131)</f>
        <v>112304.9</v>
      </c>
    </row>
    <row r="3117" customHeight="1" spans="3:8">
      <c r="C3117" s="42" t="s">
        <v>229</v>
      </c>
      <c r="D3117" s="43" t="s">
        <v>1741</v>
      </c>
      <c r="E3117" s="43" t="s">
        <v>1742</v>
      </c>
      <c r="F3117" s="36">
        <v>200</v>
      </c>
      <c r="G3117" s="44">
        <f t="shared" si="205"/>
        <v>6076.92307692308</v>
      </c>
      <c r="H3117" s="44">
        <v>7110</v>
      </c>
    </row>
    <row r="3118" customHeight="1" spans="3:8">
      <c r="C3118" s="42" t="s">
        <v>2678</v>
      </c>
      <c r="D3118" s="43" t="s">
        <v>954</v>
      </c>
      <c r="E3118" s="43" t="s">
        <v>2818</v>
      </c>
      <c r="F3118" s="36">
        <v>100</v>
      </c>
      <c r="G3118" s="44">
        <f t="shared" si="205"/>
        <v>1963.24786324786</v>
      </c>
      <c r="H3118" s="44">
        <v>2297</v>
      </c>
    </row>
    <row r="3119" customHeight="1" spans="3:8">
      <c r="C3119" s="42" t="s">
        <v>2754</v>
      </c>
      <c r="D3119" s="43" t="s">
        <v>2755</v>
      </c>
      <c r="E3119" s="43" t="s">
        <v>2756</v>
      </c>
      <c r="F3119" s="36">
        <v>200</v>
      </c>
      <c r="G3119" s="44">
        <f t="shared" si="205"/>
        <v>20292.3076923077</v>
      </c>
      <c r="H3119" s="44">
        <v>23742</v>
      </c>
    </row>
    <row r="3120" customHeight="1" spans="3:8">
      <c r="C3120" s="42" t="s">
        <v>2187</v>
      </c>
      <c r="D3120" s="43" t="s">
        <v>609</v>
      </c>
      <c r="E3120" s="43" t="s">
        <v>2058</v>
      </c>
      <c r="F3120" s="36">
        <v>300</v>
      </c>
      <c r="G3120" s="44">
        <f t="shared" si="205"/>
        <v>1964.10256410256</v>
      </c>
      <c r="H3120" s="44">
        <v>2298</v>
      </c>
    </row>
    <row r="3121" customHeight="1" spans="3:8">
      <c r="C3121" s="42" t="s">
        <v>146</v>
      </c>
      <c r="D3121" s="43" t="s">
        <v>15</v>
      </c>
      <c r="E3121" s="43" t="s">
        <v>2819</v>
      </c>
      <c r="F3121" s="36">
        <v>1200</v>
      </c>
      <c r="G3121" s="44">
        <f t="shared" si="205"/>
        <v>39035.8974358974</v>
      </c>
      <c r="H3121" s="44">
        <v>45672</v>
      </c>
    </row>
    <row r="3122" customHeight="1" spans="3:8">
      <c r="C3122" s="42" t="s">
        <v>1707</v>
      </c>
      <c r="D3122" s="43" t="s">
        <v>2820</v>
      </c>
      <c r="E3122" s="43" t="s">
        <v>2680</v>
      </c>
      <c r="F3122" s="36">
        <v>30</v>
      </c>
      <c r="G3122" s="44">
        <f t="shared" si="205"/>
        <v>867.435897435897</v>
      </c>
      <c r="H3122" s="44">
        <v>1014.9</v>
      </c>
    </row>
    <row r="3123" customHeight="1" spans="3:8">
      <c r="C3123" s="42" t="s">
        <v>2340</v>
      </c>
      <c r="D3123" s="43" t="s">
        <v>2821</v>
      </c>
      <c r="E3123" s="43" t="s">
        <v>1548</v>
      </c>
      <c r="F3123" s="36">
        <v>100</v>
      </c>
      <c r="G3123" s="44">
        <f t="shared" si="205"/>
        <v>1922.22222222222</v>
      </c>
      <c r="H3123" s="44">
        <v>2249</v>
      </c>
    </row>
    <row r="3124" customHeight="1" spans="3:8">
      <c r="C3124" s="42" t="s">
        <v>2822</v>
      </c>
      <c r="D3124" s="43" t="s">
        <v>2823</v>
      </c>
      <c r="E3124" s="43" t="s">
        <v>2134</v>
      </c>
      <c r="F3124" s="36">
        <v>100</v>
      </c>
      <c r="G3124" s="44">
        <f t="shared" si="205"/>
        <v>4032.47863247863</v>
      </c>
      <c r="H3124" s="44">
        <v>4718</v>
      </c>
    </row>
    <row r="3125" customHeight="1" spans="3:8">
      <c r="C3125" s="42" t="s">
        <v>68</v>
      </c>
      <c r="D3125" s="43" t="s">
        <v>74</v>
      </c>
      <c r="E3125" s="43" t="s">
        <v>63</v>
      </c>
      <c r="F3125" s="36">
        <v>500</v>
      </c>
      <c r="G3125" s="44">
        <f t="shared" si="205"/>
        <v>1696.5811965812</v>
      </c>
      <c r="H3125" s="44">
        <v>1985</v>
      </c>
    </row>
    <row r="3126" customHeight="1" spans="3:8">
      <c r="C3126" s="42" t="s">
        <v>2187</v>
      </c>
      <c r="D3126" s="43" t="s">
        <v>609</v>
      </c>
      <c r="E3126" s="43" t="s">
        <v>2058</v>
      </c>
      <c r="F3126" s="36">
        <v>200</v>
      </c>
      <c r="G3126" s="44">
        <f t="shared" si="205"/>
        <v>1309.40170940171</v>
      </c>
      <c r="H3126" s="44">
        <v>1532</v>
      </c>
    </row>
    <row r="3127" customHeight="1" spans="3:8">
      <c r="C3127" s="42" t="s">
        <v>575</v>
      </c>
      <c r="D3127" s="43" t="s">
        <v>2824</v>
      </c>
      <c r="E3127" s="43" t="s">
        <v>1999</v>
      </c>
      <c r="F3127" s="36">
        <v>200</v>
      </c>
      <c r="G3127" s="44">
        <f t="shared" si="205"/>
        <v>4871.79487179487</v>
      </c>
      <c r="H3127" s="44">
        <v>5700</v>
      </c>
    </row>
    <row r="3128" customHeight="1" spans="3:8">
      <c r="C3128" s="42" t="s">
        <v>2332</v>
      </c>
      <c r="D3128" s="43" t="s">
        <v>927</v>
      </c>
      <c r="E3128" s="43" t="s">
        <v>2689</v>
      </c>
      <c r="F3128" s="36">
        <v>50</v>
      </c>
      <c r="G3128" s="44">
        <f t="shared" si="205"/>
        <v>1590.59829059829</v>
      </c>
      <c r="H3128" s="44">
        <v>1861</v>
      </c>
    </row>
    <row r="3129" customHeight="1" spans="3:8">
      <c r="C3129" s="42" t="s">
        <v>229</v>
      </c>
      <c r="D3129" s="43" t="s">
        <v>1741</v>
      </c>
      <c r="E3129" s="43" t="s">
        <v>1742</v>
      </c>
      <c r="F3129" s="36">
        <v>200</v>
      </c>
      <c r="G3129" s="44">
        <f t="shared" si="205"/>
        <v>6076.92307692308</v>
      </c>
      <c r="H3129" s="44">
        <v>7110</v>
      </c>
    </row>
    <row r="3130" customHeight="1" spans="3:8">
      <c r="C3130" s="42" t="s">
        <v>2233</v>
      </c>
      <c r="D3130" s="43" t="s">
        <v>2234</v>
      </c>
      <c r="E3130" s="43" t="s">
        <v>2235</v>
      </c>
      <c r="F3130" s="36">
        <v>100</v>
      </c>
      <c r="G3130" s="44">
        <f t="shared" si="205"/>
        <v>668.376068376068</v>
      </c>
      <c r="H3130" s="44">
        <v>782</v>
      </c>
    </row>
    <row r="3131" customHeight="1" spans="3:8">
      <c r="C3131" s="42" t="s">
        <v>2340</v>
      </c>
      <c r="D3131" s="43" t="s">
        <v>2821</v>
      </c>
      <c r="E3131" s="43" t="s">
        <v>1548</v>
      </c>
      <c r="F3131" s="36">
        <v>100</v>
      </c>
      <c r="G3131" s="44">
        <f t="shared" si="205"/>
        <v>1922.22222222222</v>
      </c>
      <c r="H3131" s="44">
        <v>2249</v>
      </c>
    </row>
    <row r="3132" customHeight="1" spans="2:9">
      <c r="B3132" s="42" t="s">
        <v>2817</v>
      </c>
      <c r="C3132" s="42" t="s">
        <v>2754</v>
      </c>
      <c r="D3132" s="43" t="s">
        <v>2755</v>
      </c>
      <c r="E3132" s="43" t="s">
        <v>2756</v>
      </c>
      <c r="F3132" s="36">
        <v>180</v>
      </c>
      <c r="G3132" s="44">
        <f t="shared" si="205"/>
        <v>18263.0769230769</v>
      </c>
      <c r="H3132" s="44">
        <v>21367.8</v>
      </c>
      <c r="I3132" s="44">
        <f>SUM(H3132:H3140)</f>
        <v>116115.1</v>
      </c>
    </row>
    <row r="3133" customHeight="1" spans="3:8">
      <c r="C3133" s="42" t="s">
        <v>2001</v>
      </c>
      <c r="D3133" s="43" t="s">
        <v>481</v>
      </c>
      <c r="E3133" s="43" t="s">
        <v>1518</v>
      </c>
      <c r="F3133" s="36">
        <v>500</v>
      </c>
      <c r="G3133" s="44">
        <f t="shared" si="205"/>
        <v>11153.8461538462</v>
      </c>
      <c r="H3133" s="44">
        <v>13050</v>
      </c>
    </row>
    <row r="3134" customHeight="1" spans="3:8">
      <c r="C3134" s="42" t="s">
        <v>1707</v>
      </c>
      <c r="D3134" s="43" t="s">
        <v>2820</v>
      </c>
      <c r="E3134" s="43" t="s">
        <v>2680</v>
      </c>
      <c r="F3134" s="36">
        <v>90</v>
      </c>
      <c r="G3134" s="44">
        <f t="shared" si="205"/>
        <v>2602.30769230769</v>
      </c>
      <c r="H3134" s="44">
        <v>3044.7</v>
      </c>
    </row>
    <row r="3135" customHeight="1" spans="3:8">
      <c r="C3135" s="42" t="s">
        <v>2233</v>
      </c>
      <c r="D3135" s="43" t="s">
        <v>2234</v>
      </c>
      <c r="E3135" s="43" t="s">
        <v>2235</v>
      </c>
      <c r="F3135" s="36">
        <v>80</v>
      </c>
      <c r="G3135" s="44">
        <f t="shared" si="205"/>
        <v>534.700854700855</v>
      </c>
      <c r="H3135" s="44">
        <v>625.6</v>
      </c>
    </row>
    <row r="3136" customHeight="1" spans="3:8">
      <c r="C3136" s="42" t="s">
        <v>146</v>
      </c>
      <c r="D3136" s="43" t="s">
        <v>15</v>
      </c>
      <c r="E3136" s="43" t="s">
        <v>2819</v>
      </c>
      <c r="F3136" s="36">
        <v>1200</v>
      </c>
      <c r="G3136" s="44">
        <f t="shared" si="205"/>
        <v>39035.8974358974</v>
      </c>
      <c r="H3136" s="44">
        <v>45672</v>
      </c>
    </row>
    <row r="3137" customHeight="1" spans="3:8">
      <c r="C3137" s="42" t="s">
        <v>2187</v>
      </c>
      <c r="D3137" s="43" t="s">
        <v>609</v>
      </c>
      <c r="E3137" s="43" t="s">
        <v>2058</v>
      </c>
      <c r="F3137" s="36">
        <v>200</v>
      </c>
      <c r="G3137" s="44">
        <f t="shared" si="205"/>
        <v>1309.40170940171</v>
      </c>
      <c r="H3137" s="44">
        <v>1532</v>
      </c>
    </row>
    <row r="3138" customHeight="1" spans="3:8">
      <c r="C3138" s="42" t="s">
        <v>2678</v>
      </c>
      <c r="D3138" s="43" t="s">
        <v>954</v>
      </c>
      <c r="E3138" s="43" t="s">
        <v>2818</v>
      </c>
      <c r="F3138" s="36">
        <v>100</v>
      </c>
      <c r="G3138" s="44">
        <f t="shared" si="205"/>
        <v>1698.2905982906</v>
      </c>
      <c r="H3138" s="44">
        <v>1987</v>
      </c>
    </row>
    <row r="3139" customHeight="1" spans="3:8">
      <c r="C3139" s="42" t="s">
        <v>2825</v>
      </c>
      <c r="D3139" s="43" t="s">
        <v>2826</v>
      </c>
      <c r="E3139" s="43" t="s">
        <v>2827</v>
      </c>
      <c r="F3139" s="36">
        <v>200</v>
      </c>
      <c r="G3139" s="44">
        <f t="shared" si="205"/>
        <v>5480.34188034188</v>
      </c>
      <c r="H3139" s="44">
        <v>6412</v>
      </c>
    </row>
    <row r="3140" customHeight="1" spans="3:8">
      <c r="C3140" s="42" t="s">
        <v>542</v>
      </c>
      <c r="D3140" s="43" t="s">
        <v>2828</v>
      </c>
      <c r="E3140" s="43" t="s">
        <v>2829</v>
      </c>
      <c r="F3140" s="36">
        <v>200</v>
      </c>
      <c r="G3140" s="44">
        <f t="shared" si="205"/>
        <v>19165.811965812</v>
      </c>
      <c r="H3140" s="44">
        <v>22424</v>
      </c>
    </row>
    <row r="3141" customHeight="1" spans="2:9">
      <c r="B3141" s="42" t="s">
        <v>2830</v>
      </c>
      <c r="C3141" s="42" t="s">
        <v>2278</v>
      </c>
      <c r="D3141" s="43" t="s">
        <v>1623</v>
      </c>
      <c r="E3141" s="43" t="s">
        <v>1564</v>
      </c>
      <c r="F3141" s="36">
        <v>90</v>
      </c>
      <c r="G3141" s="44">
        <f t="shared" ref="G3141:G3198" si="206">H3141/1.17</f>
        <v>1260.76923076923</v>
      </c>
      <c r="H3141" s="44">
        <v>1475.1</v>
      </c>
      <c r="I3141" s="44">
        <f>SUM(H3141:H3158)</f>
        <v>72613.1</v>
      </c>
    </row>
    <row r="3142" customHeight="1" spans="3:8">
      <c r="C3142" s="42" t="s">
        <v>2831</v>
      </c>
      <c r="D3142" s="43" t="s">
        <v>2214</v>
      </c>
      <c r="E3142" s="43" t="s">
        <v>2832</v>
      </c>
      <c r="F3142" s="36">
        <v>50</v>
      </c>
      <c r="G3142" s="44">
        <f t="shared" si="206"/>
        <v>1354.2735042735</v>
      </c>
      <c r="H3142" s="44">
        <v>1584.5</v>
      </c>
    </row>
    <row r="3143" customHeight="1" spans="3:8">
      <c r="C3143" s="42" t="s">
        <v>29</v>
      </c>
      <c r="D3143" s="43" t="s">
        <v>30</v>
      </c>
      <c r="E3143" s="43" t="s">
        <v>31</v>
      </c>
      <c r="F3143" s="36">
        <v>50</v>
      </c>
      <c r="G3143" s="44">
        <f t="shared" si="206"/>
        <v>600.42735042735</v>
      </c>
      <c r="H3143" s="44">
        <v>702.5</v>
      </c>
    </row>
    <row r="3144" customHeight="1" spans="3:8">
      <c r="C3144" s="42" t="s">
        <v>2117</v>
      </c>
      <c r="D3144" s="43" t="s">
        <v>2833</v>
      </c>
      <c r="E3144" s="43" t="s">
        <v>2118</v>
      </c>
      <c r="F3144" s="36">
        <v>100</v>
      </c>
      <c r="G3144" s="44">
        <f t="shared" si="206"/>
        <v>1791.45299145299</v>
      </c>
      <c r="H3144" s="44">
        <v>2096</v>
      </c>
    </row>
    <row r="3145" customHeight="1" spans="3:8">
      <c r="C3145" s="42" t="s">
        <v>356</v>
      </c>
      <c r="D3145" s="43" t="s">
        <v>1723</v>
      </c>
      <c r="E3145" s="43" t="s">
        <v>2067</v>
      </c>
      <c r="F3145" s="36">
        <v>50</v>
      </c>
      <c r="G3145" s="44">
        <f t="shared" si="206"/>
        <v>964.957264957265</v>
      </c>
      <c r="H3145" s="44">
        <v>1129</v>
      </c>
    </row>
    <row r="3146" customHeight="1" spans="3:8">
      <c r="C3146" s="42" t="s">
        <v>2682</v>
      </c>
      <c r="D3146" s="43" t="s">
        <v>2683</v>
      </c>
      <c r="E3146" s="43" t="s">
        <v>1488</v>
      </c>
      <c r="F3146" s="36">
        <v>100</v>
      </c>
      <c r="G3146" s="44">
        <f t="shared" si="206"/>
        <v>1628.20512820513</v>
      </c>
      <c r="H3146" s="44">
        <v>1905</v>
      </c>
    </row>
    <row r="3147" customHeight="1" spans="3:8">
      <c r="C3147" s="42" t="s">
        <v>356</v>
      </c>
      <c r="D3147" s="43" t="s">
        <v>1723</v>
      </c>
      <c r="E3147" s="43" t="s">
        <v>2067</v>
      </c>
      <c r="F3147" s="36">
        <v>100</v>
      </c>
      <c r="G3147" s="44">
        <f t="shared" si="206"/>
        <v>1559.82905982906</v>
      </c>
      <c r="H3147" s="44">
        <v>1825</v>
      </c>
    </row>
    <row r="3148" customHeight="1" spans="3:8">
      <c r="C3148" s="42" t="s">
        <v>2682</v>
      </c>
      <c r="D3148" s="43" t="s">
        <v>2683</v>
      </c>
      <c r="E3148" s="43" t="s">
        <v>1488</v>
      </c>
      <c r="F3148" s="36">
        <v>30</v>
      </c>
      <c r="G3148" s="44">
        <f t="shared" si="206"/>
        <v>366.410256410256</v>
      </c>
      <c r="H3148" s="44">
        <v>428.7</v>
      </c>
    </row>
    <row r="3149" customHeight="1" spans="3:8">
      <c r="C3149" s="42" t="s">
        <v>2682</v>
      </c>
      <c r="D3149" s="43" t="s">
        <v>2683</v>
      </c>
      <c r="E3149" s="43" t="s">
        <v>1488</v>
      </c>
      <c r="F3149" s="36">
        <v>100</v>
      </c>
      <c r="G3149" s="44">
        <f t="shared" si="206"/>
        <v>1221.36752136752</v>
      </c>
      <c r="H3149" s="44">
        <v>1429</v>
      </c>
    </row>
    <row r="3150" customHeight="1" spans="3:8">
      <c r="C3150" s="42" t="s">
        <v>2682</v>
      </c>
      <c r="D3150" s="43" t="s">
        <v>2683</v>
      </c>
      <c r="E3150" s="43" t="s">
        <v>1488</v>
      </c>
      <c r="F3150" s="36">
        <v>100</v>
      </c>
      <c r="G3150" s="44">
        <f t="shared" si="206"/>
        <v>1221.36752136752</v>
      </c>
      <c r="H3150" s="44">
        <v>1429</v>
      </c>
    </row>
    <row r="3151" customHeight="1" spans="3:8">
      <c r="C3151" s="42" t="s">
        <v>1650</v>
      </c>
      <c r="D3151" s="43" t="s">
        <v>2833</v>
      </c>
      <c r="E3151" s="43" t="s">
        <v>2118</v>
      </c>
      <c r="F3151" s="36">
        <v>400</v>
      </c>
      <c r="G3151" s="44">
        <f t="shared" si="206"/>
        <v>6618.80341880342</v>
      </c>
      <c r="H3151" s="44">
        <v>7744</v>
      </c>
    </row>
    <row r="3152" customHeight="1" spans="3:8">
      <c r="C3152" s="42" t="s">
        <v>1650</v>
      </c>
      <c r="D3152" s="43" t="s">
        <v>2833</v>
      </c>
      <c r="E3152" s="43" t="s">
        <v>2118</v>
      </c>
      <c r="F3152" s="36">
        <v>400</v>
      </c>
      <c r="G3152" s="44">
        <f t="shared" si="206"/>
        <v>6618.80341880342</v>
      </c>
      <c r="H3152" s="44">
        <v>7744</v>
      </c>
    </row>
    <row r="3153" customHeight="1" spans="3:8">
      <c r="C3153" s="42" t="s">
        <v>356</v>
      </c>
      <c r="D3153" s="43" t="s">
        <v>1723</v>
      </c>
      <c r="E3153" s="43" t="s">
        <v>2067</v>
      </c>
      <c r="F3153" s="36">
        <v>100</v>
      </c>
      <c r="G3153" s="44">
        <f t="shared" si="206"/>
        <v>1559.82905982906</v>
      </c>
      <c r="H3153" s="44">
        <v>1825</v>
      </c>
    </row>
    <row r="3154" customHeight="1" spans="3:8">
      <c r="C3154" s="42" t="s">
        <v>1650</v>
      </c>
      <c r="D3154" s="43" t="s">
        <v>2833</v>
      </c>
      <c r="E3154" s="43" t="s">
        <v>2118</v>
      </c>
      <c r="F3154" s="36">
        <v>400</v>
      </c>
      <c r="G3154" s="44">
        <f t="shared" si="206"/>
        <v>6618.80341880342</v>
      </c>
      <c r="H3154" s="44">
        <v>7744</v>
      </c>
    </row>
    <row r="3155" customHeight="1" spans="3:8">
      <c r="C3155" s="42" t="s">
        <v>1650</v>
      </c>
      <c r="D3155" s="43" t="s">
        <v>2833</v>
      </c>
      <c r="E3155" s="43" t="s">
        <v>2118</v>
      </c>
      <c r="F3155" s="36">
        <v>400</v>
      </c>
      <c r="G3155" s="44">
        <f t="shared" si="206"/>
        <v>6618.80341880342</v>
      </c>
      <c r="H3155" s="44">
        <v>7744</v>
      </c>
    </row>
    <row r="3156" customHeight="1" spans="3:8">
      <c r="C3156" s="42" t="s">
        <v>2278</v>
      </c>
      <c r="D3156" s="43" t="s">
        <v>1623</v>
      </c>
      <c r="E3156" s="43" t="s">
        <v>1564</v>
      </c>
      <c r="F3156" s="36">
        <v>70</v>
      </c>
      <c r="G3156" s="44">
        <f t="shared" si="206"/>
        <v>980.598290598291</v>
      </c>
      <c r="H3156" s="44">
        <v>1147.3</v>
      </c>
    </row>
    <row r="3157" customHeight="1" spans="3:8">
      <c r="C3157" s="42" t="s">
        <v>2682</v>
      </c>
      <c r="D3157" s="43" t="s">
        <v>2683</v>
      </c>
      <c r="E3157" s="43" t="s">
        <v>1488</v>
      </c>
      <c r="F3157" s="36">
        <v>100</v>
      </c>
      <c r="G3157" s="44">
        <f t="shared" si="206"/>
        <v>1221.36752136752</v>
      </c>
      <c r="H3157" s="44">
        <v>1429</v>
      </c>
    </row>
    <row r="3158" customHeight="1" spans="3:8">
      <c r="C3158" s="42" t="s">
        <v>1650</v>
      </c>
      <c r="D3158" s="43" t="s">
        <v>2833</v>
      </c>
      <c r="E3158" s="43" t="s">
        <v>2118</v>
      </c>
      <c r="F3158" s="36">
        <v>1200</v>
      </c>
      <c r="G3158" s="44">
        <f t="shared" si="206"/>
        <v>19856.4102564103</v>
      </c>
      <c r="H3158" s="44">
        <v>23232</v>
      </c>
    </row>
    <row r="3159" customHeight="1" spans="2:9">
      <c r="B3159" s="42" t="s">
        <v>2834</v>
      </c>
      <c r="C3159" s="42" t="s">
        <v>1514</v>
      </c>
      <c r="D3159" s="43" t="s">
        <v>1515</v>
      </c>
      <c r="E3159" s="43" t="s">
        <v>715</v>
      </c>
      <c r="F3159" s="36">
        <v>100</v>
      </c>
      <c r="G3159" s="44">
        <f t="shared" si="206"/>
        <v>2682.05128205128</v>
      </c>
      <c r="H3159" s="44">
        <v>3138</v>
      </c>
      <c r="I3159" s="44">
        <f>SUM(H3159:H3197)</f>
        <v>48697.5</v>
      </c>
    </row>
    <row r="3160" customHeight="1" spans="3:8">
      <c r="C3160" s="42" t="s">
        <v>735</v>
      </c>
      <c r="D3160" s="43" t="s">
        <v>1568</v>
      </c>
      <c r="E3160" s="43" t="s">
        <v>2050</v>
      </c>
      <c r="F3160" s="36">
        <v>50</v>
      </c>
      <c r="G3160" s="44">
        <f t="shared" si="206"/>
        <v>561.965811965812</v>
      </c>
      <c r="H3160" s="44">
        <v>657.5</v>
      </c>
    </row>
    <row r="3161" customHeight="1" spans="3:8">
      <c r="C3161" s="42" t="s">
        <v>2120</v>
      </c>
      <c r="D3161" s="43" t="s">
        <v>79</v>
      </c>
      <c r="E3161" s="43" t="s">
        <v>548</v>
      </c>
      <c r="F3161" s="36">
        <v>100</v>
      </c>
      <c r="G3161" s="44">
        <f t="shared" si="206"/>
        <v>239.316239316239</v>
      </c>
      <c r="H3161" s="44">
        <v>280</v>
      </c>
    </row>
    <row r="3162" customHeight="1" spans="3:8">
      <c r="C3162" s="42" t="s">
        <v>984</v>
      </c>
      <c r="D3162" s="43" t="s">
        <v>708</v>
      </c>
      <c r="E3162" s="43" t="s">
        <v>985</v>
      </c>
      <c r="F3162" s="36">
        <v>50</v>
      </c>
      <c r="G3162" s="44">
        <f t="shared" si="206"/>
        <v>748.717948717949</v>
      </c>
      <c r="H3162" s="44">
        <v>876</v>
      </c>
    </row>
    <row r="3163" customHeight="1" spans="3:8">
      <c r="C3163" s="42" t="s">
        <v>1696</v>
      </c>
      <c r="D3163" s="43" t="s">
        <v>764</v>
      </c>
      <c r="E3163" s="43" t="s">
        <v>925</v>
      </c>
      <c r="F3163" s="36">
        <v>50</v>
      </c>
      <c r="G3163" s="44">
        <f t="shared" si="206"/>
        <v>1087.17948717949</v>
      </c>
      <c r="H3163" s="44">
        <v>1272</v>
      </c>
    </row>
    <row r="3164" customHeight="1" spans="3:8">
      <c r="C3164" s="42" t="s">
        <v>119</v>
      </c>
      <c r="D3164" s="43" t="s">
        <v>1713</v>
      </c>
      <c r="E3164" s="43" t="s">
        <v>1155</v>
      </c>
      <c r="F3164" s="36">
        <v>20</v>
      </c>
      <c r="G3164" s="44">
        <f t="shared" si="206"/>
        <v>427.692307692308</v>
      </c>
      <c r="H3164" s="44">
        <v>500.4</v>
      </c>
    </row>
    <row r="3165" customHeight="1" spans="3:8">
      <c r="C3165" s="42" t="s">
        <v>377</v>
      </c>
      <c r="D3165" s="43" t="s">
        <v>948</v>
      </c>
      <c r="E3165" s="43" t="s">
        <v>2835</v>
      </c>
      <c r="F3165" s="36">
        <v>30</v>
      </c>
      <c r="G3165" s="44">
        <f t="shared" si="206"/>
        <v>206.923076923077</v>
      </c>
      <c r="H3165" s="44">
        <v>242.1</v>
      </c>
    </row>
    <row r="3166" customHeight="1" spans="3:8">
      <c r="C3166" s="42" t="s">
        <v>2836</v>
      </c>
      <c r="D3166" s="43" t="s">
        <v>2837</v>
      </c>
      <c r="E3166" s="43" t="s">
        <v>2838</v>
      </c>
      <c r="F3166" s="36">
        <v>30</v>
      </c>
      <c r="G3166" s="44">
        <f t="shared" si="206"/>
        <v>456.666666666667</v>
      </c>
      <c r="H3166" s="44">
        <v>534.3</v>
      </c>
    </row>
    <row r="3167" customHeight="1" spans="3:8">
      <c r="C3167" s="42" t="s">
        <v>2340</v>
      </c>
      <c r="D3167" s="43" t="s">
        <v>2545</v>
      </c>
      <c r="E3167" s="43" t="s">
        <v>1548</v>
      </c>
      <c r="F3167" s="36">
        <v>100</v>
      </c>
      <c r="G3167" s="44">
        <f t="shared" si="206"/>
        <v>1799.1452991453</v>
      </c>
      <c r="H3167" s="44">
        <v>2105</v>
      </c>
    </row>
    <row r="3168" customHeight="1" spans="3:8">
      <c r="C3168" s="42" t="s">
        <v>1662</v>
      </c>
      <c r="D3168" s="43" t="s">
        <v>1372</v>
      </c>
      <c r="E3168" s="43" t="s">
        <v>1663</v>
      </c>
      <c r="F3168" s="36">
        <v>100</v>
      </c>
      <c r="G3168" s="44">
        <f t="shared" si="206"/>
        <v>1922.22222222222</v>
      </c>
      <c r="H3168" s="44">
        <v>2249</v>
      </c>
    </row>
    <row r="3169" customHeight="1" spans="3:8">
      <c r="C3169" s="42" t="s">
        <v>2839</v>
      </c>
      <c r="D3169" s="43" t="s">
        <v>2840</v>
      </c>
      <c r="E3169" s="43" t="s">
        <v>2732</v>
      </c>
      <c r="F3169" s="36">
        <v>20</v>
      </c>
      <c r="G3169" s="44">
        <f t="shared" si="206"/>
        <v>384.786324786325</v>
      </c>
      <c r="H3169" s="44">
        <v>450.2</v>
      </c>
    </row>
    <row r="3170" customHeight="1" spans="3:8">
      <c r="C3170" s="42" t="s">
        <v>1416</v>
      </c>
      <c r="D3170" s="43" t="s">
        <v>2279</v>
      </c>
      <c r="E3170" s="43" t="s">
        <v>1418</v>
      </c>
      <c r="F3170" s="36">
        <v>100</v>
      </c>
      <c r="G3170" s="44">
        <f t="shared" si="206"/>
        <v>1891.45299145299</v>
      </c>
      <c r="H3170" s="44">
        <v>2213</v>
      </c>
    </row>
    <row r="3171" customHeight="1" spans="3:8">
      <c r="C3171" s="42" t="s">
        <v>2841</v>
      </c>
      <c r="D3171" s="43" t="s">
        <v>948</v>
      </c>
      <c r="E3171" s="43" t="s">
        <v>715</v>
      </c>
      <c r="F3171" s="36">
        <v>20</v>
      </c>
      <c r="G3171" s="44">
        <f t="shared" si="206"/>
        <v>353.504273504274</v>
      </c>
      <c r="H3171" s="44">
        <v>413.6</v>
      </c>
    </row>
    <row r="3172" customHeight="1" spans="3:8">
      <c r="C3172" s="42" t="s">
        <v>2842</v>
      </c>
      <c r="D3172" s="43" t="s">
        <v>908</v>
      </c>
      <c r="E3172" s="43" t="s">
        <v>2763</v>
      </c>
      <c r="F3172" s="36">
        <v>30</v>
      </c>
      <c r="G3172" s="44">
        <f t="shared" si="206"/>
        <v>443.076923076923</v>
      </c>
      <c r="H3172" s="44">
        <v>518.4</v>
      </c>
    </row>
    <row r="3173" customHeight="1" spans="3:8">
      <c r="C3173" s="42" t="s">
        <v>1855</v>
      </c>
      <c r="D3173" s="43" t="s">
        <v>382</v>
      </c>
      <c r="E3173" s="43" t="s">
        <v>1856</v>
      </c>
      <c r="F3173" s="36">
        <v>20</v>
      </c>
      <c r="G3173" s="44">
        <f t="shared" si="206"/>
        <v>389.74358974359</v>
      </c>
      <c r="H3173" s="44">
        <v>456</v>
      </c>
    </row>
    <row r="3174" customHeight="1" spans="3:8">
      <c r="C3174" s="42" t="s">
        <v>1652</v>
      </c>
      <c r="D3174" s="43" t="s">
        <v>2715</v>
      </c>
      <c r="E3174" s="43" t="s">
        <v>1654</v>
      </c>
      <c r="F3174" s="36">
        <v>50</v>
      </c>
      <c r="G3174" s="44">
        <f t="shared" si="206"/>
        <v>515.384615384615</v>
      </c>
      <c r="H3174" s="44">
        <v>603</v>
      </c>
    </row>
    <row r="3175" customHeight="1" spans="3:8">
      <c r="C3175" s="42" t="s">
        <v>796</v>
      </c>
      <c r="D3175" s="43" t="s">
        <v>797</v>
      </c>
      <c r="E3175" s="43" t="s">
        <v>715</v>
      </c>
      <c r="F3175" s="36">
        <v>50</v>
      </c>
      <c r="G3175" s="44">
        <f t="shared" si="206"/>
        <v>473.076923076923</v>
      </c>
      <c r="H3175" s="44">
        <v>553.5</v>
      </c>
    </row>
    <row r="3176" customHeight="1" spans="3:8">
      <c r="C3176" s="42" t="s">
        <v>1520</v>
      </c>
      <c r="D3176" s="43" t="s">
        <v>954</v>
      </c>
      <c r="E3176" s="43" t="s">
        <v>1521</v>
      </c>
      <c r="F3176" s="36">
        <v>600</v>
      </c>
      <c r="G3176" s="44">
        <f t="shared" si="206"/>
        <v>12697.4358974359</v>
      </c>
      <c r="H3176" s="44">
        <v>14856</v>
      </c>
    </row>
    <row r="3177" customHeight="1" spans="3:8">
      <c r="C3177" s="42" t="s">
        <v>1059</v>
      </c>
      <c r="D3177" s="43" t="s">
        <v>1646</v>
      </c>
      <c r="E3177" s="43" t="s">
        <v>1647</v>
      </c>
      <c r="F3177" s="36">
        <v>40</v>
      </c>
      <c r="G3177" s="44">
        <f t="shared" si="206"/>
        <v>941.196581196581</v>
      </c>
      <c r="H3177" s="44">
        <v>1101.2</v>
      </c>
    </row>
    <row r="3178" customHeight="1" spans="3:8">
      <c r="C3178" s="42" t="s">
        <v>2843</v>
      </c>
      <c r="D3178" s="43" t="s">
        <v>1854</v>
      </c>
      <c r="E3178" s="43" t="s">
        <v>2844</v>
      </c>
      <c r="F3178" s="36">
        <v>20</v>
      </c>
      <c r="G3178" s="44">
        <f t="shared" si="206"/>
        <v>681.196581196581</v>
      </c>
      <c r="H3178" s="44">
        <v>797</v>
      </c>
    </row>
    <row r="3179" customHeight="1" spans="3:8">
      <c r="C3179" s="42" t="s">
        <v>2845</v>
      </c>
      <c r="D3179" s="43" t="s">
        <v>1125</v>
      </c>
      <c r="E3179" s="43" t="s">
        <v>2846</v>
      </c>
      <c r="F3179" s="36">
        <v>50</v>
      </c>
      <c r="G3179" s="44">
        <f t="shared" si="206"/>
        <v>576.068376068376</v>
      </c>
      <c r="H3179" s="44">
        <v>674</v>
      </c>
    </row>
    <row r="3180" customHeight="1" spans="3:8">
      <c r="C3180" s="42" t="s">
        <v>2240</v>
      </c>
      <c r="D3180" s="43" t="s">
        <v>331</v>
      </c>
      <c r="E3180" s="43" t="s">
        <v>413</v>
      </c>
      <c r="F3180" s="36">
        <v>50</v>
      </c>
      <c r="G3180" s="44">
        <f t="shared" si="206"/>
        <v>1285.47008547009</v>
      </c>
      <c r="H3180" s="44">
        <v>1504</v>
      </c>
    </row>
    <row r="3181" customHeight="1" spans="3:8">
      <c r="C3181" s="42" t="s">
        <v>2718</v>
      </c>
      <c r="D3181" s="43" t="s">
        <v>1846</v>
      </c>
      <c r="E3181" s="43" t="s">
        <v>2719</v>
      </c>
      <c r="F3181" s="36">
        <v>10</v>
      </c>
      <c r="G3181" s="44">
        <f t="shared" si="206"/>
        <v>100.854700854701</v>
      </c>
      <c r="H3181" s="44">
        <v>118</v>
      </c>
    </row>
    <row r="3182" customHeight="1" spans="3:8">
      <c r="C3182" s="42" t="s">
        <v>849</v>
      </c>
      <c r="D3182" s="43" t="s">
        <v>850</v>
      </c>
      <c r="E3182" s="43" t="s">
        <v>37</v>
      </c>
      <c r="F3182" s="36">
        <v>10</v>
      </c>
      <c r="G3182" s="44">
        <f t="shared" si="206"/>
        <v>180.683760683761</v>
      </c>
      <c r="H3182" s="44">
        <v>211.4</v>
      </c>
    </row>
    <row r="3183" customHeight="1" spans="3:8">
      <c r="C3183" s="42" t="s">
        <v>2233</v>
      </c>
      <c r="D3183" s="43" t="s">
        <v>2234</v>
      </c>
      <c r="E3183" s="43" t="s">
        <v>2235</v>
      </c>
      <c r="F3183" s="36">
        <v>50</v>
      </c>
      <c r="G3183" s="44">
        <f t="shared" si="206"/>
        <v>334.188034188034</v>
      </c>
      <c r="H3183" s="44">
        <v>391</v>
      </c>
    </row>
    <row r="3184" customHeight="1" spans="3:8">
      <c r="C3184" s="42" t="s">
        <v>2806</v>
      </c>
      <c r="D3184" s="43" t="s">
        <v>2807</v>
      </c>
      <c r="E3184" s="43" t="s">
        <v>657</v>
      </c>
      <c r="F3184" s="36">
        <v>50</v>
      </c>
      <c r="G3184" s="44">
        <f t="shared" si="206"/>
        <v>1341.02564102564</v>
      </c>
      <c r="H3184" s="44">
        <v>1569</v>
      </c>
    </row>
    <row r="3185" customHeight="1" spans="3:8">
      <c r="C3185" s="42" t="s">
        <v>17</v>
      </c>
      <c r="D3185" s="43" t="s">
        <v>18</v>
      </c>
      <c r="E3185" s="43" t="s">
        <v>1621</v>
      </c>
      <c r="F3185" s="36">
        <v>80</v>
      </c>
      <c r="G3185" s="44">
        <f t="shared" si="206"/>
        <v>1235.55555555556</v>
      </c>
      <c r="H3185" s="44">
        <v>1445.6</v>
      </c>
    </row>
    <row r="3186" customHeight="1" spans="3:8">
      <c r="C3186" s="42" t="s">
        <v>2682</v>
      </c>
      <c r="D3186" s="43" t="s">
        <v>2683</v>
      </c>
      <c r="E3186" s="43" t="s">
        <v>1488</v>
      </c>
      <c r="F3186" s="36">
        <v>50</v>
      </c>
      <c r="G3186" s="44">
        <f t="shared" si="206"/>
        <v>610.683760683761</v>
      </c>
      <c r="H3186" s="44">
        <v>714.5</v>
      </c>
    </row>
    <row r="3187" customHeight="1" spans="3:8">
      <c r="C3187" s="42" t="s">
        <v>2847</v>
      </c>
      <c r="D3187" s="43" t="s">
        <v>2104</v>
      </c>
      <c r="E3187" s="43" t="s">
        <v>2848</v>
      </c>
      <c r="F3187" s="36">
        <v>200</v>
      </c>
      <c r="G3187" s="44">
        <f t="shared" si="206"/>
        <v>7227.35042735043</v>
      </c>
      <c r="H3187" s="44">
        <v>8456</v>
      </c>
    </row>
    <row r="3188" customHeight="1" spans="3:8">
      <c r="C3188" s="42" t="s">
        <v>2197</v>
      </c>
      <c r="D3188" s="43" t="s">
        <v>912</v>
      </c>
      <c r="E3188" s="43" t="s">
        <v>2105</v>
      </c>
      <c r="F3188" s="36">
        <v>80</v>
      </c>
      <c r="G3188" s="44">
        <f t="shared" si="206"/>
        <v>3450.94017094017</v>
      </c>
      <c r="H3188" s="44">
        <v>4037.6</v>
      </c>
    </row>
    <row r="3189" customHeight="1" spans="3:8">
      <c r="C3189" s="42" t="s">
        <v>2278</v>
      </c>
      <c r="D3189" s="43" t="s">
        <v>1623</v>
      </c>
      <c r="E3189" s="43" t="s">
        <v>1564</v>
      </c>
      <c r="F3189" s="36">
        <v>40</v>
      </c>
      <c r="G3189" s="44">
        <f t="shared" si="206"/>
        <v>631.452991452991</v>
      </c>
      <c r="H3189" s="44">
        <v>738.8</v>
      </c>
    </row>
    <row r="3190" customHeight="1" spans="3:8">
      <c r="C3190" s="42" t="s">
        <v>2742</v>
      </c>
      <c r="D3190" s="43" t="s">
        <v>2849</v>
      </c>
      <c r="E3190" s="43" t="s">
        <v>2744</v>
      </c>
      <c r="F3190" s="36">
        <v>60</v>
      </c>
      <c r="G3190" s="44">
        <f t="shared" si="206"/>
        <v>1784.61538461538</v>
      </c>
      <c r="H3190" s="44">
        <v>2088</v>
      </c>
    </row>
    <row r="3191" customHeight="1" spans="3:8">
      <c r="C3191" s="42" t="s">
        <v>2745</v>
      </c>
      <c r="D3191" s="43" t="s">
        <v>1680</v>
      </c>
      <c r="E3191" s="43" t="s">
        <v>1007</v>
      </c>
      <c r="F3191" s="36">
        <v>50</v>
      </c>
      <c r="G3191" s="44">
        <f t="shared" si="206"/>
        <v>1150.42735042735</v>
      </c>
      <c r="H3191" s="44">
        <v>1346</v>
      </c>
    </row>
    <row r="3192" customHeight="1" spans="3:8">
      <c r="C3192" s="42" t="s">
        <v>2718</v>
      </c>
      <c r="D3192" s="43" t="s">
        <v>1846</v>
      </c>
      <c r="E3192" s="43" t="s">
        <v>2719</v>
      </c>
      <c r="F3192" s="36">
        <v>-10</v>
      </c>
      <c r="G3192" s="44">
        <f t="shared" si="206"/>
        <v>-100.854700854701</v>
      </c>
      <c r="H3192" s="44">
        <v>-118</v>
      </c>
    </row>
    <row r="3193" customHeight="1" spans="3:8">
      <c r="C3193" s="42" t="s">
        <v>735</v>
      </c>
      <c r="D3193" s="43" t="s">
        <v>1568</v>
      </c>
      <c r="E3193" s="43" t="s">
        <v>2050</v>
      </c>
      <c r="F3193" s="36">
        <v>-50</v>
      </c>
      <c r="G3193" s="44">
        <f t="shared" si="206"/>
        <v>-561.965811965812</v>
      </c>
      <c r="H3193" s="44">
        <v>-657.5</v>
      </c>
    </row>
    <row r="3194" customHeight="1" spans="3:8">
      <c r="C3194" s="42" t="s">
        <v>2197</v>
      </c>
      <c r="D3194" s="43" t="s">
        <v>912</v>
      </c>
      <c r="E3194" s="43" t="s">
        <v>2105</v>
      </c>
      <c r="F3194" s="36">
        <v>-80</v>
      </c>
      <c r="G3194" s="44">
        <f t="shared" si="206"/>
        <v>-3450.94017094017</v>
      </c>
      <c r="H3194" s="44">
        <v>-4037.6</v>
      </c>
    </row>
    <row r="3195" customHeight="1" spans="3:8">
      <c r="C3195" s="42" t="s">
        <v>2843</v>
      </c>
      <c r="D3195" s="43" t="s">
        <v>1854</v>
      </c>
      <c r="E3195" s="43" t="s">
        <v>2844</v>
      </c>
      <c r="F3195" s="36">
        <v>-20</v>
      </c>
      <c r="G3195" s="44">
        <f t="shared" si="206"/>
        <v>-681.196581196581</v>
      </c>
      <c r="H3195" s="44">
        <v>-797</v>
      </c>
    </row>
    <row r="3196" customHeight="1" spans="3:8">
      <c r="C3196" s="42" t="s">
        <v>796</v>
      </c>
      <c r="D3196" s="43" t="s">
        <v>797</v>
      </c>
      <c r="E3196" s="43" t="s">
        <v>715</v>
      </c>
      <c r="F3196" s="36">
        <v>-50</v>
      </c>
      <c r="G3196" s="44">
        <f t="shared" si="206"/>
        <v>-473.076923076923</v>
      </c>
      <c r="H3196" s="44">
        <v>-553.5</v>
      </c>
    </row>
    <row r="3197" customHeight="1" spans="3:8">
      <c r="C3197" s="42" t="s">
        <v>1662</v>
      </c>
      <c r="D3197" s="43" t="s">
        <v>1372</v>
      </c>
      <c r="E3197" s="43" t="s">
        <v>1663</v>
      </c>
      <c r="F3197" s="36">
        <v>-100</v>
      </c>
      <c r="G3197" s="44">
        <f t="shared" si="206"/>
        <v>-1922.22222222222</v>
      </c>
      <c r="H3197" s="44">
        <v>-2249</v>
      </c>
    </row>
    <row r="3198" customHeight="1" spans="2:8">
      <c r="B3198" s="42" t="s">
        <v>2087</v>
      </c>
      <c r="C3198" s="42" t="s">
        <v>2088</v>
      </c>
      <c r="D3198" s="43" t="s">
        <v>2089</v>
      </c>
      <c r="F3198" s="36">
        <v>200</v>
      </c>
      <c r="G3198" s="44">
        <f t="shared" si="206"/>
        <v>4779.48717948718</v>
      </c>
      <c r="H3198" s="44">
        <v>5592</v>
      </c>
    </row>
    <row r="3199" customHeight="1" spans="2:9">
      <c r="B3199" s="42" t="s">
        <v>2273</v>
      </c>
      <c r="C3199" s="42" t="s">
        <v>381</v>
      </c>
      <c r="D3199" s="43" t="s">
        <v>2850</v>
      </c>
      <c r="F3199" s="36">
        <v>400</v>
      </c>
      <c r="G3199" s="44">
        <v>5736.75</v>
      </c>
      <c r="H3199" s="44">
        <f t="shared" ref="H3199:H3204" si="207">G3199*1.17</f>
        <v>6711.9975</v>
      </c>
      <c r="I3199" s="44">
        <f>SUM(H3199:H3204)</f>
        <v>81753.1182</v>
      </c>
    </row>
    <row r="3200" customHeight="1" spans="3:8">
      <c r="C3200" s="42" t="s">
        <v>2745</v>
      </c>
      <c r="D3200" s="43" t="s">
        <v>1680</v>
      </c>
      <c r="F3200" s="36">
        <v>200</v>
      </c>
      <c r="G3200" s="44">
        <v>4601.71</v>
      </c>
      <c r="H3200" s="44">
        <f t="shared" si="207"/>
        <v>5384.0007</v>
      </c>
    </row>
    <row r="3201" customHeight="1" spans="3:8">
      <c r="C3201" s="42" t="s">
        <v>2847</v>
      </c>
      <c r="D3201" s="43" t="s">
        <v>2104</v>
      </c>
      <c r="F3201" s="36">
        <v>200</v>
      </c>
      <c r="G3201" s="44">
        <v>7227.35</v>
      </c>
      <c r="H3201" s="44">
        <f t="shared" si="207"/>
        <v>8455.9995</v>
      </c>
    </row>
    <row r="3202" customHeight="1" spans="3:8">
      <c r="C3202" s="42" t="s">
        <v>953</v>
      </c>
      <c r="D3202" s="43" t="s">
        <v>1615</v>
      </c>
      <c r="E3202" s="43" t="s">
        <v>955</v>
      </c>
      <c r="F3202" s="36">
        <v>527</v>
      </c>
      <c r="G3202" s="44">
        <v>10251.73</v>
      </c>
      <c r="H3202" s="44">
        <f t="shared" si="207"/>
        <v>11994.5241</v>
      </c>
    </row>
    <row r="3203" customHeight="1" spans="3:8">
      <c r="C3203" s="42" t="s">
        <v>1059</v>
      </c>
      <c r="D3203" s="43" t="s">
        <v>1646</v>
      </c>
      <c r="E3203" s="43" t="s">
        <v>1647</v>
      </c>
      <c r="F3203" s="36">
        <v>180</v>
      </c>
      <c r="G3203" s="44">
        <v>4235.38</v>
      </c>
      <c r="H3203" s="44">
        <f t="shared" si="207"/>
        <v>4955.3946</v>
      </c>
    </row>
    <row r="3204" customHeight="1" spans="3:8">
      <c r="C3204" s="42" t="s">
        <v>1530</v>
      </c>
      <c r="D3204" s="43" t="s">
        <v>1531</v>
      </c>
      <c r="F3204" s="36">
        <v>1440</v>
      </c>
      <c r="G3204" s="44">
        <v>37821.54</v>
      </c>
      <c r="H3204" s="44">
        <f t="shared" si="207"/>
        <v>44251.2018</v>
      </c>
    </row>
    <row r="3205" s="103" customFormat="1" customHeight="1" spans="1:10">
      <c r="A3205" s="111">
        <v>42461</v>
      </c>
      <c r="B3205" s="112" t="s">
        <v>2282</v>
      </c>
      <c r="C3205" s="112" t="s">
        <v>2851</v>
      </c>
      <c r="D3205" s="113" t="s">
        <v>2852</v>
      </c>
      <c r="E3205" s="113" t="s">
        <v>2853</v>
      </c>
      <c r="F3205" s="103">
        <v>1000</v>
      </c>
      <c r="G3205" s="114">
        <f t="shared" ref="G3205:G3207" si="208">H3205/1.17</f>
        <v>39914.5299145299</v>
      </c>
      <c r="H3205" s="114">
        <v>46700</v>
      </c>
      <c r="I3205" s="41">
        <f>SUM(H3205:H3206)</f>
        <v>47950</v>
      </c>
      <c r="J3205" s="114"/>
    </row>
    <row r="3206" customHeight="1" spans="2:9">
      <c r="B3206" s="42" t="s">
        <v>2854</v>
      </c>
      <c r="C3206" s="42" t="s">
        <v>717</v>
      </c>
      <c r="D3206" s="43" t="s">
        <v>212</v>
      </c>
      <c r="E3206" s="43" t="s">
        <v>718</v>
      </c>
      <c r="F3206" s="36">
        <v>50</v>
      </c>
      <c r="G3206" s="44">
        <f t="shared" si="208"/>
        <v>1068.37606837607</v>
      </c>
      <c r="H3206" s="44">
        <v>1250</v>
      </c>
      <c r="I3206" s="41"/>
    </row>
    <row r="3207" customHeight="1" spans="2:9">
      <c r="B3207" s="42" t="s">
        <v>869</v>
      </c>
      <c r="C3207" s="42" t="s">
        <v>719</v>
      </c>
      <c r="D3207" s="43" t="s">
        <v>720</v>
      </c>
      <c r="E3207" s="43" t="s">
        <v>721</v>
      </c>
      <c r="F3207" s="36">
        <v>250</v>
      </c>
      <c r="G3207" s="44">
        <f t="shared" si="208"/>
        <v>7051.28205128205</v>
      </c>
      <c r="H3207" s="44">
        <v>8250</v>
      </c>
      <c r="I3207" s="44">
        <f>SUM(H3207:H3215)</f>
        <v>74460.0192</v>
      </c>
    </row>
    <row r="3208" customHeight="1" spans="2:8">
      <c r="B3208" s="42" t="s">
        <v>869</v>
      </c>
      <c r="C3208" s="42" t="s">
        <v>719</v>
      </c>
      <c r="D3208" s="43" t="s">
        <v>720</v>
      </c>
      <c r="E3208" s="43" t="s">
        <v>721</v>
      </c>
      <c r="F3208" s="36">
        <v>100</v>
      </c>
      <c r="G3208" s="44">
        <v>2820.51</v>
      </c>
      <c r="H3208" s="44">
        <f t="shared" ref="H3208:H3223" si="209">G3208*1.17</f>
        <v>3299.9967</v>
      </c>
    </row>
    <row r="3209" customHeight="1" spans="2:8">
      <c r="B3209" s="42" t="s">
        <v>869</v>
      </c>
      <c r="C3209" s="42" t="s">
        <v>719</v>
      </c>
      <c r="D3209" s="43" t="s">
        <v>722</v>
      </c>
      <c r="E3209" s="43" t="s">
        <v>721</v>
      </c>
      <c r="F3209" s="36">
        <v>200</v>
      </c>
      <c r="G3209" s="44">
        <v>5641.03</v>
      </c>
      <c r="H3209" s="44">
        <f t="shared" si="209"/>
        <v>6600.0051</v>
      </c>
    </row>
    <row r="3210" customHeight="1" spans="2:8">
      <c r="B3210" s="42" t="s">
        <v>869</v>
      </c>
      <c r="C3210" s="42" t="s">
        <v>719</v>
      </c>
      <c r="D3210" s="43" t="s">
        <v>720</v>
      </c>
      <c r="E3210" s="43" t="s">
        <v>721</v>
      </c>
      <c r="F3210" s="36">
        <v>200</v>
      </c>
      <c r="G3210" s="44">
        <v>5641.03</v>
      </c>
      <c r="H3210" s="44">
        <f t="shared" si="209"/>
        <v>6600.0051</v>
      </c>
    </row>
    <row r="3211" customHeight="1" spans="2:10">
      <c r="B3211" s="42" t="s">
        <v>869</v>
      </c>
      <c r="C3211" s="42" t="s">
        <v>719</v>
      </c>
      <c r="D3211" s="43" t="s">
        <v>722</v>
      </c>
      <c r="E3211" s="43" t="s">
        <v>721</v>
      </c>
      <c r="F3211" s="36">
        <v>250</v>
      </c>
      <c r="G3211" s="44">
        <v>7051.28</v>
      </c>
      <c r="H3211" s="44">
        <f t="shared" si="209"/>
        <v>8249.9976</v>
      </c>
      <c r="J3211" s="44">
        <v>74460</v>
      </c>
    </row>
    <row r="3212" customHeight="1" spans="2:8">
      <c r="B3212" s="42" t="s">
        <v>24</v>
      </c>
      <c r="C3212" s="42" t="s">
        <v>719</v>
      </c>
      <c r="D3212" s="43" t="s">
        <v>722</v>
      </c>
      <c r="E3212" s="43" t="s">
        <v>721</v>
      </c>
      <c r="F3212" s="36">
        <v>200</v>
      </c>
      <c r="G3212" s="44">
        <v>6495.73</v>
      </c>
      <c r="H3212" s="44">
        <f t="shared" si="209"/>
        <v>7600.0041</v>
      </c>
    </row>
    <row r="3213" customHeight="1" spans="2:8">
      <c r="B3213" s="42" t="s">
        <v>24</v>
      </c>
      <c r="C3213" s="42" t="s">
        <v>719</v>
      </c>
      <c r="D3213" s="43" t="s">
        <v>720</v>
      </c>
      <c r="E3213" s="43" t="s">
        <v>721</v>
      </c>
      <c r="F3213" s="36">
        <v>200</v>
      </c>
      <c r="G3213" s="44">
        <v>6495.73</v>
      </c>
      <c r="H3213" s="44">
        <f t="shared" si="209"/>
        <v>7600.0041</v>
      </c>
    </row>
    <row r="3214" customHeight="1" spans="2:8">
      <c r="B3214" s="42" t="s">
        <v>289</v>
      </c>
      <c r="C3214" s="42" t="s">
        <v>719</v>
      </c>
      <c r="D3214" s="43" t="s">
        <v>720</v>
      </c>
      <c r="E3214" s="43" t="s">
        <v>721</v>
      </c>
      <c r="F3214" s="36">
        <v>200</v>
      </c>
      <c r="G3214" s="44">
        <v>5350.43</v>
      </c>
      <c r="H3214" s="44">
        <f t="shared" si="209"/>
        <v>6260.0031</v>
      </c>
    </row>
    <row r="3215" customHeight="1" spans="2:8">
      <c r="B3215" s="42" t="s">
        <v>313</v>
      </c>
      <c r="C3215" s="42" t="s">
        <v>719</v>
      </c>
      <c r="D3215" s="43" t="s">
        <v>720</v>
      </c>
      <c r="E3215" s="43" t="s">
        <v>721</v>
      </c>
      <c r="F3215" s="36">
        <v>500</v>
      </c>
      <c r="G3215" s="44">
        <v>17094.02</v>
      </c>
      <c r="H3215" s="44">
        <f t="shared" si="209"/>
        <v>20000.0034</v>
      </c>
    </row>
    <row r="3216" customHeight="1" spans="2:9">
      <c r="B3216" s="42" t="s">
        <v>872</v>
      </c>
      <c r="C3216" s="42" t="s">
        <v>903</v>
      </c>
      <c r="D3216" s="43" t="s">
        <v>138</v>
      </c>
      <c r="E3216" s="43" t="s">
        <v>31</v>
      </c>
      <c r="F3216" s="36">
        <v>150</v>
      </c>
      <c r="G3216" s="44">
        <v>17315.38</v>
      </c>
      <c r="H3216" s="44">
        <f t="shared" si="209"/>
        <v>20258.9946</v>
      </c>
      <c r="I3216" s="44">
        <f>SUM(H3216:H3313)</f>
        <v>1389561.69168829</v>
      </c>
    </row>
    <row r="3217" customHeight="1" spans="3:8">
      <c r="C3217" s="42" t="s">
        <v>928</v>
      </c>
      <c r="D3217" s="43" t="s">
        <v>929</v>
      </c>
      <c r="E3217" s="43" t="s">
        <v>2336</v>
      </c>
      <c r="F3217" s="36">
        <v>100</v>
      </c>
      <c r="G3217" s="44">
        <v>1634.19</v>
      </c>
      <c r="H3217" s="44">
        <f t="shared" si="209"/>
        <v>1912.0023</v>
      </c>
    </row>
    <row r="3218" customHeight="1" spans="3:8">
      <c r="C3218" s="42" t="s">
        <v>903</v>
      </c>
      <c r="D3218" s="43" t="s">
        <v>138</v>
      </c>
      <c r="E3218" s="43" t="s">
        <v>31</v>
      </c>
      <c r="F3218" s="36">
        <v>150</v>
      </c>
      <c r="G3218" s="44">
        <v>3.85</v>
      </c>
      <c r="H3218" s="44">
        <f t="shared" si="209"/>
        <v>4.5045</v>
      </c>
    </row>
    <row r="3219" customHeight="1" spans="3:8">
      <c r="C3219" s="42" t="s">
        <v>889</v>
      </c>
      <c r="D3219" s="43" t="s">
        <v>890</v>
      </c>
      <c r="E3219" s="43" t="s">
        <v>891</v>
      </c>
      <c r="F3219" s="36">
        <v>300</v>
      </c>
      <c r="G3219" s="44">
        <v>24176.92</v>
      </c>
      <c r="H3219" s="44">
        <f t="shared" si="209"/>
        <v>28286.9964</v>
      </c>
    </row>
    <row r="3220" customHeight="1" spans="3:8">
      <c r="C3220" s="42" t="s">
        <v>903</v>
      </c>
      <c r="D3220" s="43" t="s">
        <v>138</v>
      </c>
      <c r="E3220" s="43" t="s">
        <v>31</v>
      </c>
      <c r="F3220" s="36">
        <v>300</v>
      </c>
      <c r="G3220" s="44">
        <v>34630.77</v>
      </c>
      <c r="H3220" s="44">
        <f t="shared" si="209"/>
        <v>40518.0009</v>
      </c>
    </row>
    <row r="3221" customHeight="1" spans="3:8">
      <c r="C3221" s="42" t="s">
        <v>898</v>
      </c>
      <c r="D3221" s="43" t="s">
        <v>899</v>
      </c>
      <c r="E3221" s="43" t="s">
        <v>900</v>
      </c>
      <c r="F3221" s="36">
        <v>300</v>
      </c>
      <c r="G3221" s="44">
        <v>18830.77</v>
      </c>
      <c r="H3221" s="44">
        <f t="shared" si="209"/>
        <v>22032.0009</v>
      </c>
    </row>
    <row r="3222" customHeight="1" spans="3:8">
      <c r="C3222" s="42" t="s">
        <v>873</v>
      </c>
      <c r="D3222" s="43" t="s">
        <v>166</v>
      </c>
      <c r="E3222" s="43" t="s">
        <v>874</v>
      </c>
      <c r="F3222" s="36">
        <v>400</v>
      </c>
      <c r="G3222" s="44">
        <v>24417.09</v>
      </c>
      <c r="H3222" s="44">
        <f t="shared" si="209"/>
        <v>28567.9953</v>
      </c>
    </row>
    <row r="3223" customHeight="1" spans="3:8">
      <c r="C3223" s="42" t="s">
        <v>861</v>
      </c>
      <c r="D3223" s="43" t="s">
        <v>915</v>
      </c>
      <c r="E3223" s="43" t="s">
        <v>37</v>
      </c>
      <c r="F3223" s="36">
        <v>2000</v>
      </c>
      <c r="G3223" s="44">
        <v>35914.53</v>
      </c>
      <c r="H3223" s="44">
        <f t="shared" si="209"/>
        <v>42020.0001</v>
      </c>
    </row>
    <row r="3224" customHeight="1" spans="3:8">
      <c r="C3224" s="42" t="s">
        <v>880</v>
      </c>
      <c r="D3224" s="43" t="s">
        <v>881</v>
      </c>
      <c r="E3224" s="43" t="s">
        <v>882</v>
      </c>
      <c r="F3224" s="36">
        <v>1200</v>
      </c>
      <c r="G3224" s="44">
        <v>65435.9</v>
      </c>
      <c r="H3224" s="44">
        <f t="shared" ref="H3224:H3268" si="210">G3224*1.17</f>
        <v>76560.003</v>
      </c>
    </row>
    <row r="3225" customHeight="1" spans="3:8">
      <c r="C3225" s="42" t="s">
        <v>935</v>
      </c>
      <c r="D3225" s="43" t="s">
        <v>2855</v>
      </c>
      <c r="E3225" s="43" t="s">
        <v>2856</v>
      </c>
      <c r="F3225" s="36">
        <v>20</v>
      </c>
      <c r="G3225" s="44">
        <v>112.82</v>
      </c>
      <c r="H3225" s="44">
        <f t="shared" si="210"/>
        <v>131.9994</v>
      </c>
    </row>
    <row r="3226" customHeight="1" spans="3:8">
      <c r="C3226" s="42" t="s">
        <v>597</v>
      </c>
      <c r="D3226" s="43" t="s">
        <v>912</v>
      </c>
      <c r="E3226" s="43" t="s">
        <v>63</v>
      </c>
      <c r="F3226" s="36">
        <v>80</v>
      </c>
      <c r="G3226" s="44">
        <v>2263.25</v>
      </c>
      <c r="H3226" s="44">
        <f t="shared" si="210"/>
        <v>2648.0025</v>
      </c>
    </row>
    <row r="3227" customHeight="1" spans="3:8">
      <c r="C3227" s="42" t="s">
        <v>916</v>
      </c>
      <c r="D3227" s="43" t="s">
        <v>917</v>
      </c>
      <c r="E3227" s="43" t="s">
        <v>918</v>
      </c>
      <c r="F3227" s="36">
        <v>200</v>
      </c>
      <c r="G3227" s="44">
        <v>6220.51</v>
      </c>
      <c r="H3227" s="44">
        <f t="shared" si="210"/>
        <v>7277.9967</v>
      </c>
    </row>
    <row r="3228" customHeight="1" spans="3:8">
      <c r="C3228" s="42" t="s">
        <v>875</v>
      </c>
      <c r="D3228" s="43" t="s">
        <v>814</v>
      </c>
      <c r="E3228" s="43" t="s">
        <v>2857</v>
      </c>
      <c r="F3228" s="36">
        <v>1500</v>
      </c>
      <c r="G3228" s="44">
        <v>43038.46</v>
      </c>
      <c r="H3228" s="44">
        <f t="shared" si="210"/>
        <v>50354.9982</v>
      </c>
    </row>
    <row r="3229" customHeight="1" spans="3:8">
      <c r="C3229" s="42" t="s">
        <v>597</v>
      </c>
      <c r="D3229" s="43" t="s">
        <v>461</v>
      </c>
      <c r="E3229" s="43" t="s">
        <v>63</v>
      </c>
      <c r="F3229" s="36">
        <v>300</v>
      </c>
      <c r="G3229" s="44">
        <v>5530.77</v>
      </c>
      <c r="H3229" s="44">
        <f t="shared" si="210"/>
        <v>6471.0009</v>
      </c>
    </row>
    <row r="3230" customHeight="1" spans="3:8">
      <c r="C3230" s="42" t="s">
        <v>873</v>
      </c>
      <c r="D3230" s="43" t="s">
        <v>166</v>
      </c>
      <c r="E3230" s="43" t="s">
        <v>874</v>
      </c>
      <c r="F3230" s="36">
        <v>80</v>
      </c>
      <c r="G3230" s="44">
        <v>4883.42</v>
      </c>
      <c r="H3230" s="44">
        <f t="shared" si="210"/>
        <v>5713.6014</v>
      </c>
    </row>
    <row r="3231" customHeight="1" spans="3:8">
      <c r="C3231" s="42" t="s">
        <v>892</v>
      </c>
      <c r="D3231" s="43" t="s">
        <v>893</v>
      </c>
      <c r="E3231" s="43" t="s">
        <v>894</v>
      </c>
      <c r="F3231" s="36">
        <v>200</v>
      </c>
      <c r="G3231" s="44">
        <v>3764.1</v>
      </c>
      <c r="H3231" s="44">
        <f t="shared" si="210"/>
        <v>4403.997</v>
      </c>
    </row>
    <row r="3232" customHeight="1" spans="3:8">
      <c r="C3232" s="42" t="s">
        <v>922</v>
      </c>
      <c r="D3232" s="43" t="s">
        <v>923</v>
      </c>
      <c r="E3232" s="43" t="s">
        <v>924</v>
      </c>
      <c r="F3232" s="36">
        <v>60</v>
      </c>
      <c r="G3232" s="44">
        <v>1696.92</v>
      </c>
      <c r="H3232" s="44">
        <f t="shared" si="210"/>
        <v>1985.3964</v>
      </c>
    </row>
    <row r="3233" customHeight="1" spans="3:8">
      <c r="C3233" s="42" t="s">
        <v>898</v>
      </c>
      <c r="D3233" s="43" t="s">
        <v>899</v>
      </c>
      <c r="E3233" s="43" t="s">
        <v>900</v>
      </c>
      <c r="F3233" s="36">
        <v>150</v>
      </c>
      <c r="G3233" s="44">
        <v>9415.38</v>
      </c>
      <c r="H3233" s="44">
        <f t="shared" si="210"/>
        <v>11015.9946</v>
      </c>
    </row>
    <row r="3234" customHeight="1" spans="3:8">
      <c r="C3234" s="42" t="s">
        <v>892</v>
      </c>
      <c r="D3234" s="43" t="s">
        <v>893</v>
      </c>
      <c r="E3234" s="43" t="s">
        <v>894</v>
      </c>
      <c r="F3234" s="36">
        <v>400</v>
      </c>
      <c r="G3234" s="44">
        <v>7528.21</v>
      </c>
      <c r="H3234" s="44">
        <f t="shared" si="210"/>
        <v>8808.0057</v>
      </c>
    </row>
    <row r="3235" customHeight="1" spans="3:8">
      <c r="C3235" s="42" t="s">
        <v>861</v>
      </c>
      <c r="D3235" s="43" t="s">
        <v>915</v>
      </c>
      <c r="E3235" s="43" t="s">
        <v>37</v>
      </c>
      <c r="F3235" s="36">
        <v>2000</v>
      </c>
      <c r="G3235" s="44">
        <v>35914.53</v>
      </c>
      <c r="H3235" s="44">
        <f t="shared" si="210"/>
        <v>42020.0001</v>
      </c>
    </row>
    <row r="3236" customHeight="1" spans="3:8">
      <c r="C3236" s="42" t="s">
        <v>928</v>
      </c>
      <c r="D3236" s="43" t="s">
        <v>929</v>
      </c>
      <c r="E3236" s="43" t="s">
        <v>2336</v>
      </c>
      <c r="F3236" s="36">
        <v>400</v>
      </c>
      <c r="G3236" s="44">
        <v>6536.75</v>
      </c>
      <c r="H3236" s="44">
        <f t="shared" si="210"/>
        <v>7647.9975</v>
      </c>
    </row>
    <row r="3237" customHeight="1" spans="3:8">
      <c r="C3237" s="42" t="s">
        <v>878</v>
      </c>
      <c r="D3237" s="43" t="s">
        <v>879</v>
      </c>
      <c r="E3237" s="43" t="s">
        <v>772</v>
      </c>
      <c r="F3237" s="36">
        <v>500</v>
      </c>
      <c r="G3237" s="44">
        <v>19487.18</v>
      </c>
      <c r="H3237" s="44">
        <f t="shared" si="210"/>
        <v>22800.0006</v>
      </c>
    </row>
    <row r="3238" customHeight="1" spans="3:8">
      <c r="C3238" s="42" t="s">
        <v>907</v>
      </c>
      <c r="D3238" s="43" t="s">
        <v>2339</v>
      </c>
      <c r="E3238" s="43" t="s">
        <v>888</v>
      </c>
      <c r="F3238" s="36">
        <v>180</v>
      </c>
      <c r="G3238" s="44">
        <v>10092.31</v>
      </c>
      <c r="H3238" s="44">
        <f t="shared" si="210"/>
        <v>11808.0027</v>
      </c>
    </row>
    <row r="3239" customHeight="1" spans="3:8">
      <c r="C3239" s="42" t="s">
        <v>875</v>
      </c>
      <c r="D3239" s="43" t="s">
        <v>814</v>
      </c>
      <c r="E3239" s="43" t="s">
        <v>2857</v>
      </c>
      <c r="F3239" s="36">
        <v>1500</v>
      </c>
      <c r="G3239" s="44">
        <v>43038.46</v>
      </c>
      <c r="H3239" s="44">
        <f t="shared" si="210"/>
        <v>50354.9982</v>
      </c>
    </row>
    <row r="3240" customHeight="1" spans="3:8">
      <c r="C3240" s="42" t="s">
        <v>916</v>
      </c>
      <c r="D3240" s="43" t="s">
        <v>917</v>
      </c>
      <c r="E3240" s="43" t="s">
        <v>918</v>
      </c>
      <c r="F3240" s="36">
        <v>200</v>
      </c>
      <c r="G3240" s="44">
        <v>6220.51</v>
      </c>
      <c r="H3240" s="44">
        <f t="shared" si="210"/>
        <v>7277.9967</v>
      </c>
    </row>
    <row r="3241" customHeight="1" spans="3:8">
      <c r="C3241" s="42" t="s">
        <v>901</v>
      </c>
      <c r="D3241" s="43" t="s">
        <v>461</v>
      </c>
      <c r="E3241" s="43" t="s">
        <v>902</v>
      </c>
      <c r="F3241" s="36">
        <v>400</v>
      </c>
      <c r="G3241" s="44">
        <v>5305.98</v>
      </c>
      <c r="H3241" s="44">
        <f t="shared" si="210"/>
        <v>6207.9966</v>
      </c>
    </row>
    <row r="3242" customHeight="1" spans="3:8">
      <c r="C3242" s="42" t="s">
        <v>886</v>
      </c>
      <c r="D3242" s="43" t="s">
        <v>887</v>
      </c>
      <c r="E3242" s="43" t="s">
        <v>888</v>
      </c>
      <c r="F3242" s="36">
        <v>180</v>
      </c>
      <c r="G3242" s="44">
        <v>9583.08</v>
      </c>
      <c r="H3242" s="44">
        <f t="shared" si="210"/>
        <v>11212.2036</v>
      </c>
    </row>
    <row r="3243" customHeight="1" spans="3:8">
      <c r="C3243" s="42" t="s">
        <v>597</v>
      </c>
      <c r="D3243" s="43" t="s">
        <v>912</v>
      </c>
      <c r="E3243" s="43" t="s">
        <v>63</v>
      </c>
      <c r="F3243" s="36">
        <v>200</v>
      </c>
      <c r="G3243" s="44">
        <v>5658.12</v>
      </c>
      <c r="H3243" s="44">
        <f t="shared" si="210"/>
        <v>6620.0004</v>
      </c>
    </row>
    <row r="3244" customHeight="1" spans="3:8">
      <c r="C3244" s="42" t="s">
        <v>922</v>
      </c>
      <c r="D3244" s="43" t="s">
        <v>923</v>
      </c>
      <c r="E3244" s="43" t="s">
        <v>924</v>
      </c>
      <c r="F3244" s="36">
        <v>200</v>
      </c>
      <c r="G3244" s="44">
        <v>5656.41</v>
      </c>
      <c r="H3244" s="44">
        <f t="shared" si="210"/>
        <v>6617.9997</v>
      </c>
    </row>
    <row r="3245" customHeight="1" spans="3:8">
      <c r="C3245" s="42" t="s">
        <v>903</v>
      </c>
      <c r="D3245" s="43" t="s">
        <v>138</v>
      </c>
      <c r="E3245" s="43" t="s">
        <v>31</v>
      </c>
      <c r="F3245" s="36">
        <v>300</v>
      </c>
      <c r="G3245" s="44">
        <v>34630.77</v>
      </c>
      <c r="H3245" s="44">
        <f t="shared" si="210"/>
        <v>40518.0009</v>
      </c>
    </row>
    <row r="3246" customHeight="1" spans="3:8">
      <c r="C3246" s="42" t="s">
        <v>913</v>
      </c>
      <c r="D3246" s="43" t="s">
        <v>650</v>
      </c>
      <c r="E3246" s="43" t="s">
        <v>914</v>
      </c>
      <c r="F3246" s="36">
        <v>200</v>
      </c>
      <c r="G3246" s="44">
        <v>39977.78</v>
      </c>
      <c r="H3246" s="44">
        <f t="shared" si="210"/>
        <v>46774.0026</v>
      </c>
    </row>
    <row r="3247" customHeight="1" spans="3:8">
      <c r="C3247" s="42" t="s">
        <v>880</v>
      </c>
      <c r="D3247" s="43" t="s">
        <v>881</v>
      </c>
      <c r="E3247" s="43" t="s">
        <v>882</v>
      </c>
      <c r="F3247" s="36">
        <v>1200</v>
      </c>
      <c r="G3247" s="44">
        <v>65435.9</v>
      </c>
      <c r="H3247" s="44">
        <f t="shared" si="210"/>
        <v>76560.003</v>
      </c>
    </row>
    <row r="3248" customHeight="1" spans="3:8">
      <c r="C3248" s="42" t="s">
        <v>909</v>
      </c>
      <c r="D3248" s="43" t="s">
        <v>910</v>
      </c>
      <c r="E3248" s="43" t="s">
        <v>911</v>
      </c>
      <c r="F3248" s="36">
        <v>400</v>
      </c>
      <c r="G3248" s="44">
        <v>3422.22</v>
      </c>
      <c r="H3248" s="44">
        <f t="shared" si="210"/>
        <v>4003.9974</v>
      </c>
    </row>
    <row r="3249" customHeight="1" spans="3:8">
      <c r="C3249" s="42" t="s">
        <v>898</v>
      </c>
      <c r="D3249" s="43" t="s">
        <v>899</v>
      </c>
      <c r="E3249" s="43" t="s">
        <v>900</v>
      </c>
      <c r="F3249" s="36">
        <v>300</v>
      </c>
      <c r="G3249" s="44">
        <v>18830.77</v>
      </c>
      <c r="H3249" s="44">
        <f t="shared" si="210"/>
        <v>22032.0009</v>
      </c>
    </row>
    <row r="3250" customHeight="1" spans="3:8">
      <c r="C3250" s="42" t="s">
        <v>892</v>
      </c>
      <c r="D3250" s="43" t="s">
        <v>893</v>
      </c>
      <c r="E3250" s="43" t="s">
        <v>894</v>
      </c>
      <c r="F3250" s="36">
        <v>1000</v>
      </c>
      <c r="G3250" s="44">
        <v>18820.51</v>
      </c>
      <c r="H3250" s="44">
        <f t="shared" si="210"/>
        <v>22019.9967</v>
      </c>
    </row>
    <row r="3251" customHeight="1" spans="3:8">
      <c r="C3251" s="42" t="s">
        <v>926</v>
      </c>
      <c r="D3251" s="43" t="s">
        <v>927</v>
      </c>
      <c r="E3251" s="43" t="s">
        <v>31</v>
      </c>
      <c r="F3251" s="36">
        <v>360</v>
      </c>
      <c r="G3251" s="44">
        <v>41270.77</v>
      </c>
      <c r="H3251" s="44">
        <f t="shared" si="210"/>
        <v>48286.8009</v>
      </c>
    </row>
    <row r="3252" customHeight="1" spans="3:8">
      <c r="C3252" s="42" t="s">
        <v>597</v>
      </c>
      <c r="D3252" s="43" t="s">
        <v>912</v>
      </c>
      <c r="E3252" s="43" t="s">
        <v>63</v>
      </c>
      <c r="F3252" s="36">
        <v>200</v>
      </c>
      <c r="G3252" s="44">
        <v>5658.12</v>
      </c>
      <c r="H3252" s="44">
        <f t="shared" si="210"/>
        <v>6620.0004</v>
      </c>
    </row>
    <row r="3253" customHeight="1" spans="3:8">
      <c r="C3253" s="42" t="s">
        <v>916</v>
      </c>
      <c r="D3253" s="43" t="s">
        <v>917</v>
      </c>
      <c r="E3253" s="43" t="s">
        <v>918</v>
      </c>
      <c r="F3253" s="36">
        <v>400</v>
      </c>
      <c r="G3253" s="44">
        <v>12441.03</v>
      </c>
      <c r="H3253" s="44">
        <f t="shared" si="210"/>
        <v>14556.0051</v>
      </c>
    </row>
    <row r="3254" customHeight="1" spans="3:8">
      <c r="C3254" s="42" t="s">
        <v>2335</v>
      </c>
      <c r="D3254" s="43" t="s">
        <v>893</v>
      </c>
      <c r="E3254" s="43" t="s">
        <v>894</v>
      </c>
      <c r="F3254" s="36">
        <v>600</v>
      </c>
      <c r="G3254" s="44">
        <v>42312.82</v>
      </c>
      <c r="H3254" s="44">
        <f t="shared" si="210"/>
        <v>49505.9994</v>
      </c>
    </row>
    <row r="3255" customHeight="1" spans="3:8">
      <c r="C3255" s="42" t="s">
        <v>889</v>
      </c>
      <c r="D3255" s="43" t="s">
        <v>890</v>
      </c>
      <c r="E3255" s="43" t="s">
        <v>891</v>
      </c>
      <c r="F3255" s="36">
        <v>300</v>
      </c>
      <c r="G3255" s="44">
        <v>24176.92</v>
      </c>
      <c r="H3255" s="44">
        <f t="shared" si="210"/>
        <v>28286.9964</v>
      </c>
    </row>
    <row r="3256" customHeight="1" spans="3:8">
      <c r="C3256" s="42" t="s">
        <v>878</v>
      </c>
      <c r="D3256" s="43" t="s">
        <v>879</v>
      </c>
      <c r="E3256" s="43" t="s">
        <v>772</v>
      </c>
      <c r="F3256" s="36">
        <v>500</v>
      </c>
      <c r="G3256" s="44">
        <v>19487.18</v>
      </c>
      <c r="H3256" s="44">
        <f t="shared" si="210"/>
        <v>22800.0006</v>
      </c>
    </row>
    <row r="3257" customHeight="1" spans="3:8">
      <c r="C3257" s="42" t="s">
        <v>904</v>
      </c>
      <c r="D3257" s="43" t="s">
        <v>905</v>
      </c>
      <c r="E3257" s="43" t="s">
        <v>906</v>
      </c>
      <c r="F3257" s="36">
        <v>360</v>
      </c>
      <c r="G3257" s="44">
        <v>31600</v>
      </c>
      <c r="H3257" s="44">
        <f t="shared" si="210"/>
        <v>36972</v>
      </c>
    </row>
    <row r="3258" customHeight="1" spans="3:8">
      <c r="C3258" s="42" t="s">
        <v>883</v>
      </c>
      <c r="D3258" s="43" t="s">
        <v>884</v>
      </c>
      <c r="E3258" s="43" t="s">
        <v>885</v>
      </c>
      <c r="F3258" s="36">
        <v>200</v>
      </c>
      <c r="G3258" s="44">
        <v>11965.81</v>
      </c>
      <c r="H3258" s="44">
        <f t="shared" si="210"/>
        <v>13999.9977</v>
      </c>
    </row>
    <row r="3259" customHeight="1" spans="3:8">
      <c r="C3259" s="42" t="s">
        <v>922</v>
      </c>
      <c r="D3259" s="43" t="s">
        <v>923</v>
      </c>
      <c r="E3259" s="43" t="s">
        <v>924</v>
      </c>
      <c r="F3259" s="36">
        <v>200</v>
      </c>
      <c r="G3259" s="44">
        <v>5656.41</v>
      </c>
      <c r="H3259" s="44">
        <f t="shared" si="210"/>
        <v>6617.9997</v>
      </c>
    </row>
    <row r="3260" customHeight="1" spans="3:8">
      <c r="C3260" s="42" t="s">
        <v>928</v>
      </c>
      <c r="D3260" s="43" t="s">
        <v>929</v>
      </c>
      <c r="E3260" s="43" t="s">
        <v>2336</v>
      </c>
      <c r="F3260" s="36">
        <v>400</v>
      </c>
      <c r="G3260" s="44">
        <v>6536.75</v>
      </c>
      <c r="H3260" s="44">
        <f t="shared" si="210"/>
        <v>7647.9975</v>
      </c>
    </row>
    <row r="3261" customHeight="1" spans="3:8">
      <c r="C3261" s="42" t="s">
        <v>913</v>
      </c>
      <c r="D3261" s="43" t="s">
        <v>650</v>
      </c>
      <c r="E3261" s="43" t="s">
        <v>914</v>
      </c>
      <c r="F3261" s="36">
        <v>200</v>
      </c>
      <c r="G3261" s="44">
        <v>39977.78</v>
      </c>
      <c r="H3261" s="44">
        <f t="shared" si="210"/>
        <v>46774.0026</v>
      </c>
    </row>
    <row r="3262" customHeight="1" spans="3:8">
      <c r="C3262" s="42" t="s">
        <v>904</v>
      </c>
      <c r="D3262" s="43" t="s">
        <v>905</v>
      </c>
      <c r="E3262" s="43" t="s">
        <v>906</v>
      </c>
      <c r="F3262" s="36">
        <v>40</v>
      </c>
      <c r="G3262" s="44">
        <v>3511.11</v>
      </c>
      <c r="H3262" s="44">
        <f t="shared" si="210"/>
        <v>4107.9987</v>
      </c>
    </row>
    <row r="3263" customHeight="1" spans="3:8">
      <c r="C3263" s="42" t="s">
        <v>861</v>
      </c>
      <c r="D3263" s="43" t="s">
        <v>915</v>
      </c>
      <c r="E3263" s="43" t="s">
        <v>37</v>
      </c>
      <c r="F3263" s="36">
        <v>1200</v>
      </c>
      <c r="G3263" s="44">
        <v>21548.72</v>
      </c>
      <c r="H3263" s="44">
        <f t="shared" si="210"/>
        <v>25212.0024</v>
      </c>
    </row>
    <row r="3264" customHeight="1" spans="3:8">
      <c r="C3264" s="42" t="s">
        <v>878</v>
      </c>
      <c r="D3264" s="43" t="s">
        <v>879</v>
      </c>
      <c r="E3264" s="43" t="s">
        <v>772</v>
      </c>
      <c r="F3264" s="36">
        <v>500</v>
      </c>
      <c r="G3264" s="44">
        <v>19487.18</v>
      </c>
      <c r="H3264" s="44">
        <f t="shared" si="210"/>
        <v>22800.0006</v>
      </c>
    </row>
    <row r="3265" customHeight="1" spans="3:10">
      <c r="C3265" s="42" t="s">
        <v>904</v>
      </c>
      <c r="D3265" s="43" t="s">
        <v>905</v>
      </c>
      <c r="E3265" s="43" t="s">
        <v>906</v>
      </c>
      <c r="F3265" s="36">
        <v>320</v>
      </c>
      <c r="G3265" s="44">
        <v>28088.88888888</v>
      </c>
      <c r="H3265" s="44">
        <f t="shared" si="210"/>
        <v>32863.9999999896</v>
      </c>
      <c r="J3265" s="44">
        <v>1389561.7</v>
      </c>
    </row>
    <row r="3266" customHeight="1" spans="3:8">
      <c r="C3266" s="42" t="s">
        <v>883</v>
      </c>
      <c r="D3266" s="43" t="s">
        <v>884</v>
      </c>
      <c r="E3266" s="43" t="s">
        <v>885</v>
      </c>
      <c r="F3266" s="36">
        <v>100</v>
      </c>
      <c r="G3266" s="44">
        <v>5982.91</v>
      </c>
      <c r="H3266" s="44">
        <f t="shared" si="210"/>
        <v>7000.0047</v>
      </c>
    </row>
    <row r="3267" customHeight="1" spans="3:8">
      <c r="C3267" s="42" t="s">
        <v>922</v>
      </c>
      <c r="D3267" s="43" t="s">
        <v>923</v>
      </c>
      <c r="E3267" s="43" t="s">
        <v>924</v>
      </c>
      <c r="F3267" s="36">
        <v>200</v>
      </c>
      <c r="G3267" s="44">
        <v>5656.41</v>
      </c>
      <c r="H3267" s="44">
        <f t="shared" si="210"/>
        <v>6617.9997</v>
      </c>
    </row>
    <row r="3268" customHeight="1" spans="3:8">
      <c r="C3268" s="42" t="s">
        <v>907</v>
      </c>
      <c r="D3268" s="43" t="s">
        <v>2339</v>
      </c>
      <c r="E3268" s="43" t="s">
        <v>888</v>
      </c>
      <c r="F3268" s="36">
        <v>180</v>
      </c>
      <c r="G3268" s="44">
        <v>10092.31</v>
      </c>
      <c r="H3268" s="44">
        <f t="shared" si="210"/>
        <v>11808.0027</v>
      </c>
    </row>
    <row r="3269" customHeight="1" spans="3:8">
      <c r="C3269" s="42" t="s">
        <v>597</v>
      </c>
      <c r="D3269" s="43" t="s">
        <v>461</v>
      </c>
      <c r="E3269" s="43" t="s">
        <v>63</v>
      </c>
      <c r="F3269" s="36">
        <v>200</v>
      </c>
      <c r="G3269" s="44">
        <v>3687.18</v>
      </c>
      <c r="H3269" s="44">
        <f t="shared" ref="H3269:H3284" si="211">G3269*1.17</f>
        <v>4314.0006</v>
      </c>
    </row>
    <row r="3270" customHeight="1" spans="3:8">
      <c r="C3270" s="42" t="s">
        <v>2335</v>
      </c>
      <c r="D3270" s="43" t="s">
        <v>893</v>
      </c>
      <c r="E3270" s="43" t="s">
        <v>894</v>
      </c>
      <c r="F3270" s="36">
        <v>200</v>
      </c>
      <c r="G3270" s="44">
        <v>14104.27</v>
      </c>
      <c r="H3270" s="44">
        <f t="shared" si="211"/>
        <v>16501.9959</v>
      </c>
    </row>
    <row r="3271" customHeight="1" spans="3:8">
      <c r="C3271" s="42" t="s">
        <v>873</v>
      </c>
      <c r="D3271" s="43" t="s">
        <v>166</v>
      </c>
      <c r="E3271" s="43" t="s">
        <v>874</v>
      </c>
      <c r="F3271" s="36">
        <v>160</v>
      </c>
      <c r="G3271" s="44">
        <v>9766.84</v>
      </c>
      <c r="H3271" s="44">
        <f t="shared" si="211"/>
        <v>11427.2028</v>
      </c>
    </row>
    <row r="3272" customHeight="1" spans="3:8">
      <c r="C3272" s="42" t="s">
        <v>916</v>
      </c>
      <c r="D3272" s="43" t="s">
        <v>917</v>
      </c>
      <c r="E3272" s="43" t="s">
        <v>918</v>
      </c>
      <c r="F3272" s="36">
        <v>400</v>
      </c>
      <c r="G3272" s="44">
        <v>12441.03</v>
      </c>
      <c r="H3272" s="44">
        <f t="shared" si="211"/>
        <v>14556.0051</v>
      </c>
    </row>
    <row r="3273" customHeight="1" spans="3:8">
      <c r="C3273" s="42" t="s">
        <v>875</v>
      </c>
      <c r="D3273" s="43" t="s">
        <v>814</v>
      </c>
      <c r="E3273" s="43" t="s">
        <v>2857</v>
      </c>
      <c r="F3273" s="36">
        <v>300</v>
      </c>
      <c r="G3273" s="44">
        <v>8607.69</v>
      </c>
      <c r="H3273" s="44">
        <f t="shared" si="211"/>
        <v>10070.9973</v>
      </c>
    </row>
    <row r="3274" customHeight="1" spans="3:8">
      <c r="C3274" s="42" t="s">
        <v>898</v>
      </c>
      <c r="D3274" s="43" t="s">
        <v>899</v>
      </c>
      <c r="E3274" s="43" t="s">
        <v>900</v>
      </c>
      <c r="F3274" s="36">
        <v>30</v>
      </c>
      <c r="G3274" s="44">
        <v>1883.08</v>
      </c>
      <c r="H3274" s="44">
        <f t="shared" si="211"/>
        <v>2203.2036</v>
      </c>
    </row>
    <row r="3275" customHeight="1" spans="3:8">
      <c r="C3275" s="42" t="s">
        <v>942</v>
      </c>
      <c r="D3275" s="43" t="s">
        <v>212</v>
      </c>
      <c r="E3275" s="43" t="s">
        <v>943</v>
      </c>
      <c r="F3275" s="36">
        <v>120</v>
      </c>
      <c r="G3275" s="44">
        <v>2557.95</v>
      </c>
      <c r="H3275" s="44">
        <f t="shared" si="211"/>
        <v>2992.8015</v>
      </c>
    </row>
    <row r="3276" customHeight="1" spans="3:8">
      <c r="C3276" s="42" t="s">
        <v>939</v>
      </c>
      <c r="D3276" s="43" t="s">
        <v>940</v>
      </c>
      <c r="E3276" s="43" t="s">
        <v>941</v>
      </c>
      <c r="F3276" s="36">
        <v>100</v>
      </c>
      <c r="G3276" s="44">
        <v>7328.21</v>
      </c>
      <c r="H3276" s="44">
        <f t="shared" si="211"/>
        <v>8574.0057</v>
      </c>
    </row>
    <row r="3277" customHeight="1" spans="3:8">
      <c r="C3277" s="42" t="s">
        <v>942</v>
      </c>
      <c r="D3277" s="43" t="s">
        <v>212</v>
      </c>
      <c r="E3277" s="43" t="s">
        <v>943</v>
      </c>
      <c r="F3277" s="36">
        <v>120</v>
      </c>
      <c r="G3277" s="44">
        <v>2557.95</v>
      </c>
      <c r="H3277" s="44">
        <f t="shared" si="211"/>
        <v>2992.8015</v>
      </c>
    </row>
    <row r="3278" customHeight="1" spans="3:8">
      <c r="C3278" s="42" t="s">
        <v>937</v>
      </c>
      <c r="D3278" s="43" t="s">
        <v>291</v>
      </c>
      <c r="E3278" s="43" t="s">
        <v>938</v>
      </c>
      <c r="F3278" s="36">
        <v>120</v>
      </c>
      <c r="G3278" s="44">
        <v>2264.62</v>
      </c>
      <c r="H3278" s="44">
        <f t="shared" si="211"/>
        <v>2649.6054</v>
      </c>
    </row>
    <row r="3279" customHeight="1" spans="3:8">
      <c r="C3279" s="42" t="s">
        <v>942</v>
      </c>
      <c r="D3279" s="43" t="s">
        <v>212</v>
      </c>
      <c r="E3279" s="43" t="s">
        <v>943</v>
      </c>
      <c r="F3279" s="36">
        <v>240</v>
      </c>
      <c r="G3279" s="44">
        <v>5115.9</v>
      </c>
      <c r="H3279" s="44">
        <f t="shared" si="211"/>
        <v>5985.603</v>
      </c>
    </row>
    <row r="3280" customHeight="1" spans="3:8">
      <c r="C3280" s="42" t="s">
        <v>942</v>
      </c>
      <c r="D3280" s="43" t="s">
        <v>212</v>
      </c>
      <c r="E3280" s="43" t="s">
        <v>943</v>
      </c>
      <c r="F3280" s="36">
        <v>60</v>
      </c>
      <c r="G3280" s="44">
        <v>1278.97</v>
      </c>
      <c r="H3280" s="44">
        <f t="shared" si="211"/>
        <v>1496.3949</v>
      </c>
    </row>
    <row r="3281" customHeight="1" spans="3:8">
      <c r="C3281" s="42" t="s">
        <v>937</v>
      </c>
      <c r="D3281" s="43" t="s">
        <v>291</v>
      </c>
      <c r="E3281" s="43" t="s">
        <v>938</v>
      </c>
      <c r="F3281" s="36">
        <v>120</v>
      </c>
      <c r="G3281" s="44">
        <v>2264.62</v>
      </c>
      <c r="H3281" s="44">
        <f t="shared" si="211"/>
        <v>2649.6054</v>
      </c>
    </row>
    <row r="3282" customHeight="1" spans="3:8">
      <c r="C3282" s="42" t="s">
        <v>2858</v>
      </c>
      <c r="D3282" s="43" t="s">
        <v>144</v>
      </c>
      <c r="E3282" s="43" t="s">
        <v>2859</v>
      </c>
      <c r="F3282" s="36">
        <v>160</v>
      </c>
      <c r="G3282" s="44">
        <v>15729.23</v>
      </c>
      <c r="H3282" s="44">
        <f t="shared" si="211"/>
        <v>18403.1991</v>
      </c>
    </row>
    <row r="3283" customHeight="1" spans="3:8">
      <c r="C3283" s="42" t="s">
        <v>2344</v>
      </c>
      <c r="D3283" s="43" t="s">
        <v>2345</v>
      </c>
      <c r="E3283" s="43" t="s">
        <v>2346</v>
      </c>
      <c r="F3283" s="36">
        <v>30</v>
      </c>
      <c r="G3283" s="44">
        <v>2240.77</v>
      </c>
      <c r="H3283" s="44">
        <f t="shared" si="211"/>
        <v>2621.7009</v>
      </c>
    </row>
    <row r="3284" customHeight="1" spans="3:8">
      <c r="C3284" s="42" t="s">
        <v>875</v>
      </c>
      <c r="D3284" s="43" t="s">
        <v>814</v>
      </c>
      <c r="E3284" s="43" t="s">
        <v>2857</v>
      </c>
      <c r="F3284" s="36">
        <v>300</v>
      </c>
      <c r="G3284" s="44">
        <v>8607.69</v>
      </c>
      <c r="H3284" s="44">
        <f t="shared" si="211"/>
        <v>10070.9973</v>
      </c>
    </row>
    <row r="3285" customHeight="1" spans="2:8">
      <c r="B3285" s="42" t="s">
        <v>944</v>
      </c>
      <c r="C3285" s="42" t="s">
        <v>949</v>
      </c>
      <c r="D3285" s="43" t="s">
        <v>946</v>
      </c>
      <c r="E3285" s="43" t="s">
        <v>947</v>
      </c>
      <c r="F3285" s="36">
        <v>60</v>
      </c>
      <c r="G3285" s="44">
        <v>454.36</v>
      </c>
      <c r="H3285" s="44">
        <f t="shared" ref="H3285:H3293" si="212">G3285*1.17</f>
        <v>531.6012</v>
      </c>
    </row>
    <row r="3286" customHeight="1" spans="3:8">
      <c r="C3286" s="42" t="s">
        <v>221</v>
      </c>
      <c r="D3286" s="43" t="s">
        <v>222</v>
      </c>
      <c r="E3286" s="43" t="s">
        <v>440</v>
      </c>
      <c r="F3286" s="36">
        <v>1080</v>
      </c>
      <c r="G3286" s="44">
        <v>21969.23</v>
      </c>
      <c r="H3286" s="44">
        <f t="shared" si="212"/>
        <v>25703.9991</v>
      </c>
    </row>
    <row r="3287" customHeight="1" spans="3:8">
      <c r="C3287" s="42" t="s">
        <v>870</v>
      </c>
      <c r="D3287" s="43" t="s">
        <v>687</v>
      </c>
      <c r="E3287" s="43" t="s">
        <v>871</v>
      </c>
      <c r="F3287" s="36">
        <v>200</v>
      </c>
      <c r="G3287" s="44">
        <v>3196.58</v>
      </c>
      <c r="H3287" s="44">
        <f t="shared" si="212"/>
        <v>3739.9986</v>
      </c>
    </row>
    <row r="3288" customHeight="1" spans="3:8">
      <c r="C3288" s="42" t="s">
        <v>38</v>
      </c>
      <c r="D3288" s="43" t="s">
        <v>948</v>
      </c>
      <c r="E3288" s="43" t="s">
        <v>37</v>
      </c>
      <c r="F3288" s="36">
        <v>100</v>
      </c>
      <c r="G3288" s="44">
        <v>2175.21</v>
      </c>
      <c r="H3288" s="44">
        <f t="shared" si="212"/>
        <v>2544.9957</v>
      </c>
    </row>
    <row r="3289" customHeight="1" spans="3:8">
      <c r="C3289" s="42" t="s">
        <v>221</v>
      </c>
      <c r="D3289" s="43" t="s">
        <v>222</v>
      </c>
      <c r="E3289" s="43" t="s">
        <v>440</v>
      </c>
      <c r="F3289" s="36">
        <v>360</v>
      </c>
      <c r="G3289" s="44">
        <v>7323.08</v>
      </c>
      <c r="H3289" s="44">
        <f t="shared" si="212"/>
        <v>8568.0036</v>
      </c>
    </row>
    <row r="3290" customHeight="1" spans="3:8">
      <c r="C3290" s="42" t="s">
        <v>892</v>
      </c>
      <c r="D3290" s="43" t="s">
        <v>893</v>
      </c>
      <c r="E3290" s="43" t="s">
        <v>894</v>
      </c>
      <c r="F3290" s="36">
        <v>200</v>
      </c>
      <c r="G3290" s="44">
        <v>3760.68</v>
      </c>
      <c r="H3290" s="44">
        <f t="shared" si="212"/>
        <v>4399.9956</v>
      </c>
    </row>
    <row r="3291" customHeight="1" spans="3:8">
      <c r="C3291" s="42" t="s">
        <v>38</v>
      </c>
      <c r="D3291" s="43" t="s">
        <v>948</v>
      </c>
      <c r="E3291" s="43" t="s">
        <v>37</v>
      </c>
      <c r="F3291" s="36">
        <v>200</v>
      </c>
      <c r="G3291" s="44">
        <v>4350.43</v>
      </c>
      <c r="H3291" s="44">
        <f t="shared" si="212"/>
        <v>5090.0031</v>
      </c>
    </row>
    <row r="3292" customHeight="1" spans="3:8">
      <c r="C3292" s="42" t="s">
        <v>945</v>
      </c>
      <c r="D3292" s="43" t="s">
        <v>946</v>
      </c>
      <c r="E3292" s="43" t="s">
        <v>947</v>
      </c>
      <c r="F3292" s="36">
        <v>30</v>
      </c>
      <c r="G3292" s="44">
        <v>160.51</v>
      </c>
      <c r="H3292" s="44">
        <f t="shared" si="212"/>
        <v>187.7967</v>
      </c>
    </row>
    <row r="3293" customHeight="1" spans="3:8">
      <c r="C3293" s="42" t="s">
        <v>949</v>
      </c>
      <c r="D3293" s="43" t="s">
        <v>946</v>
      </c>
      <c r="E3293" s="43" t="s">
        <v>947</v>
      </c>
      <c r="F3293" s="36">
        <v>60</v>
      </c>
      <c r="G3293" s="44">
        <v>454.36</v>
      </c>
      <c r="H3293" s="44">
        <f t="shared" si="212"/>
        <v>531.6012</v>
      </c>
    </row>
    <row r="3294" customHeight="1" spans="3:8">
      <c r="C3294" s="42" t="s">
        <v>221</v>
      </c>
      <c r="D3294" s="43" t="s">
        <v>222</v>
      </c>
      <c r="E3294" s="43" t="s">
        <v>440</v>
      </c>
      <c r="F3294" s="36">
        <v>360</v>
      </c>
      <c r="G3294" s="44">
        <v>7323.08</v>
      </c>
      <c r="H3294" s="44">
        <f t="shared" ref="H3294:H3313" si="213">G3294*1.17</f>
        <v>8568.0036</v>
      </c>
    </row>
    <row r="3295" customHeight="1" spans="3:8">
      <c r="C3295" s="42" t="s">
        <v>38</v>
      </c>
      <c r="D3295" s="43" t="s">
        <v>948</v>
      </c>
      <c r="E3295" s="43" t="s">
        <v>37</v>
      </c>
      <c r="F3295" s="36">
        <v>150</v>
      </c>
      <c r="G3295" s="44">
        <v>3262.82</v>
      </c>
      <c r="H3295" s="44">
        <f t="shared" si="213"/>
        <v>3817.4994</v>
      </c>
    </row>
    <row r="3296" customHeight="1" spans="3:8">
      <c r="C3296" s="42" t="s">
        <v>221</v>
      </c>
      <c r="D3296" s="43" t="s">
        <v>222</v>
      </c>
      <c r="E3296" s="43" t="s">
        <v>440</v>
      </c>
      <c r="F3296" s="36">
        <v>720</v>
      </c>
      <c r="G3296" s="44">
        <v>14646.15</v>
      </c>
      <c r="H3296" s="44">
        <f t="shared" si="213"/>
        <v>17135.9955</v>
      </c>
    </row>
    <row r="3297" customHeight="1" spans="3:8">
      <c r="C3297" s="42" t="s">
        <v>870</v>
      </c>
      <c r="D3297" s="43" t="s">
        <v>687</v>
      </c>
      <c r="E3297" s="43" t="s">
        <v>871</v>
      </c>
      <c r="F3297" s="36">
        <v>100</v>
      </c>
      <c r="G3297" s="44">
        <v>1598.29</v>
      </c>
      <c r="H3297" s="44">
        <f t="shared" si="213"/>
        <v>1869.9993</v>
      </c>
    </row>
    <row r="3298" customHeight="1" spans="3:8">
      <c r="C3298" s="42" t="s">
        <v>892</v>
      </c>
      <c r="D3298" s="43" t="s">
        <v>893</v>
      </c>
      <c r="E3298" s="43" t="s">
        <v>894</v>
      </c>
      <c r="F3298" s="36">
        <v>200</v>
      </c>
      <c r="G3298" s="44">
        <v>3760.68</v>
      </c>
      <c r="H3298" s="44">
        <f t="shared" si="213"/>
        <v>4399.9956</v>
      </c>
    </row>
    <row r="3299" customHeight="1" spans="3:8">
      <c r="C3299" s="42" t="s">
        <v>945</v>
      </c>
      <c r="D3299" s="43" t="s">
        <v>946</v>
      </c>
      <c r="E3299" s="43" t="s">
        <v>947</v>
      </c>
      <c r="F3299" s="36">
        <v>30</v>
      </c>
      <c r="G3299" s="44">
        <v>160.51</v>
      </c>
      <c r="H3299" s="44">
        <f t="shared" si="213"/>
        <v>187.7967</v>
      </c>
    </row>
    <row r="3300" customHeight="1" spans="3:8">
      <c r="C3300" s="42" t="s">
        <v>949</v>
      </c>
      <c r="D3300" s="43" t="s">
        <v>946</v>
      </c>
      <c r="E3300" s="43" t="s">
        <v>947</v>
      </c>
      <c r="F3300" s="36">
        <v>30</v>
      </c>
      <c r="G3300" s="44">
        <v>227.18</v>
      </c>
      <c r="H3300" s="44">
        <f t="shared" si="213"/>
        <v>265.8006</v>
      </c>
    </row>
    <row r="3301" customHeight="1" spans="3:8">
      <c r="C3301" s="42" t="s">
        <v>38</v>
      </c>
      <c r="D3301" s="43" t="s">
        <v>948</v>
      </c>
      <c r="E3301" s="43" t="s">
        <v>37</v>
      </c>
      <c r="F3301" s="36">
        <v>100</v>
      </c>
      <c r="G3301" s="44">
        <v>2175.21</v>
      </c>
      <c r="H3301" s="44">
        <f t="shared" si="213"/>
        <v>2544.9957</v>
      </c>
    </row>
    <row r="3302" customHeight="1" spans="3:8">
      <c r="C3302" s="42" t="s">
        <v>945</v>
      </c>
      <c r="D3302" s="43" t="s">
        <v>946</v>
      </c>
      <c r="E3302" s="43" t="s">
        <v>947</v>
      </c>
      <c r="F3302" s="36">
        <v>60</v>
      </c>
      <c r="G3302" s="44">
        <v>321.03</v>
      </c>
      <c r="H3302" s="44">
        <f t="shared" si="213"/>
        <v>375.6051</v>
      </c>
    </row>
    <row r="3303" customHeight="1" spans="3:8">
      <c r="C3303" s="42" t="s">
        <v>949</v>
      </c>
      <c r="D3303" s="43" t="s">
        <v>946</v>
      </c>
      <c r="E3303" s="43" t="s">
        <v>947</v>
      </c>
      <c r="F3303" s="36">
        <v>90</v>
      </c>
      <c r="G3303" s="44">
        <v>681.54</v>
      </c>
      <c r="H3303" s="44">
        <f t="shared" si="213"/>
        <v>797.4018</v>
      </c>
    </row>
    <row r="3304" customHeight="1" spans="3:8">
      <c r="C3304" s="42" t="s">
        <v>221</v>
      </c>
      <c r="D3304" s="43" t="s">
        <v>222</v>
      </c>
      <c r="E3304" s="43" t="s">
        <v>440</v>
      </c>
      <c r="F3304" s="36">
        <v>720</v>
      </c>
      <c r="G3304" s="44">
        <v>14646.15</v>
      </c>
      <c r="H3304" s="44">
        <f t="shared" si="213"/>
        <v>17135.9955</v>
      </c>
    </row>
    <row r="3305" customHeight="1" spans="3:8">
      <c r="C3305" s="42" t="s">
        <v>892</v>
      </c>
      <c r="D3305" s="43" t="s">
        <v>893</v>
      </c>
      <c r="E3305" s="43" t="s">
        <v>894</v>
      </c>
      <c r="F3305" s="36">
        <v>200</v>
      </c>
      <c r="G3305" s="44">
        <v>3760.68</v>
      </c>
      <c r="H3305" s="44">
        <f t="shared" si="213"/>
        <v>4399.9956</v>
      </c>
    </row>
    <row r="3306" customHeight="1" spans="3:8">
      <c r="C3306" s="42" t="s">
        <v>870</v>
      </c>
      <c r="D3306" s="43" t="s">
        <v>687</v>
      </c>
      <c r="E3306" s="43" t="s">
        <v>871</v>
      </c>
      <c r="F3306" s="36">
        <v>100</v>
      </c>
      <c r="G3306" s="44">
        <v>1598.29</v>
      </c>
      <c r="H3306" s="44">
        <f t="shared" si="213"/>
        <v>1869.9993</v>
      </c>
    </row>
    <row r="3307" customHeight="1" spans="3:8">
      <c r="C3307" s="42" t="s">
        <v>38</v>
      </c>
      <c r="D3307" s="43" t="s">
        <v>948</v>
      </c>
      <c r="E3307" s="43" t="s">
        <v>37</v>
      </c>
      <c r="F3307" s="36">
        <v>100</v>
      </c>
      <c r="G3307" s="44">
        <v>2175.21</v>
      </c>
      <c r="H3307" s="44">
        <f t="shared" si="213"/>
        <v>2544.9957</v>
      </c>
    </row>
    <row r="3308" customHeight="1" spans="2:8">
      <c r="B3308" s="42" t="s">
        <v>1011</v>
      </c>
      <c r="C3308" s="42" t="s">
        <v>1012</v>
      </c>
      <c r="D3308" s="43" t="s">
        <v>1013</v>
      </c>
      <c r="E3308" s="43" t="s">
        <v>1014</v>
      </c>
      <c r="F3308" s="36">
        <v>300</v>
      </c>
      <c r="G3308" s="44">
        <v>3233.33333</v>
      </c>
      <c r="H3308" s="44">
        <f t="shared" si="213"/>
        <v>3782.9999961</v>
      </c>
    </row>
    <row r="3309" customHeight="1" spans="3:8">
      <c r="C3309" s="42" t="s">
        <v>1012</v>
      </c>
      <c r="D3309" s="43" t="s">
        <v>1013</v>
      </c>
      <c r="E3309" s="43" t="s">
        <v>1014</v>
      </c>
      <c r="F3309" s="36">
        <v>600</v>
      </c>
      <c r="G3309" s="44">
        <v>6466.6666666666</v>
      </c>
      <c r="H3309" s="44">
        <f t="shared" si="213"/>
        <v>7565.99999999992</v>
      </c>
    </row>
    <row r="3310" customHeight="1" spans="3:8">
      <c r="C3310" s="42" t="s">
        <v>1012</v>
      </c>
      <c r="D3310" s="43" t="s">
        <v>1013</v>
      </c>
      <c r="E3310" s="43" t="s">
        <v>1014</v>
      </c>
      <c r="F3310" s="36">
        <v>2400</v>
      </c>
      <c r="G3310" s="44">
        <v>25866.6666666666</v>
      </c>
      <c r="H3310" s="44">
        <f t="shared" si="213"/>
        <v>30263.9999999999</v>
      </c>
    </row>
    <row r="3311" customHeight="1" spans="3:8">
      <c r="C3311" s="42" t="s">
        <v>1012</v>
      </c>
      <c r="D3311" s="43" t="s">
        <v>1013</v>
      </c>
      <c r="E3311" s="43" t="s">
        <v>1014</v>
      </c>
      <c r="F3311" s="36">
        <v>-2400</v>
      </c>
      <c r="G3311" s="44">
        <v>-25866.6666666666</v>
      </c>
      <c r="H3311" s="44">
        <f t="shared" si="213"/>
        <v>-30263.9999999999</v>
      </c>
    </row>
    <row r="3312" customHeight="1" spans="3:8">
      <c r="C3312" s="42" t="s">
        <v>1012</v>
      </c>
      <c r="D3312" s="43" t="s">
        <v>1013</v>
      </c>
      <c r="E3312" s="43" t="s">
        <v>1014</v>
      </c>
      <c r="F3312" s="36">
        <v>300</v>
      </c>
      <c r="G3312" s="44">
        <v>3233.33333</v>
      </c>
      <c r="H3312" s="44">
        <f t="shared" si="213"/>
        <v>3782.9999961</v>
      </c>
    </row>
    <row r="3313" customHeight="1" spans="3:8">
      <c r="C3313" s="42" t="s">
        <v>1012</v>
      </c>
      <c r="D3313" s="43" t="s">
        <v>1013</v>
      </c>
      <c r="E3313" s="43" t="s">
        <v>1014</v>
      </c>
      <c r="F3313" s="36">
        <v>300</v>
      </c>
      <c r="G3313" s="44">
        <v>3233.33333</v>
      </c>
      <c r="H3313" s="44">
        <f t="shared" si="213"/>
        <v>3782.9999961</v>
      </c>
    </row>
    <row r="3314" customHeight="1" spans="2:9">
      <c r="B3314" s="42" t="s">
        <v>950</v>
      </c>
      <c r="C3314" s="42" t="s">
        <v>951</v>
      </c>
      <c r="D3314" s="43" t="s">
        <v>687</v>
      </c>
      <c r="E3314" s="43" t="s">
        <v>952</v>
      </c>
      <c r="F3314" s="36">
        <v>3000</v>
      </c>
      <c r="G3314" s="44">
        <v>71282.05</v>
      </c>
      <c r="H3314" s="44">
        <f t="shared" ref="H3314:H3319" si="214">G3314*1.17</f>
        <v>83399.9985</v>
      </c>
      <c r="I3314" s="44">
        <f>SUM(H3314:H3408)</f>
        <v>1838906.67030019</v>
      </c>
    </row>
    <row r="3315" customHeight="1" spans="3:8">
      <c r="C3315" s="42" t="s">
        <v>892</v>
      </c>
      <c r="D3315" s="43" t="s">
        <v>2348</v>
      </c>
      <c r="E3315" s="43" t="s">
        <v>894</v>
      </c>
      <c r="F3315" s="36">
        <v>400</v>
      </c>
      <c r="G3315" s="44">
        <v>22116.24</v>
      </c>
      <c r="H3315" s="44">
        <f t="shared" si="214"/>
        <v>25876.0008</v>
      </c>
    </row>
    <row r="3316" customHeight="1" spans="3:8">
      <c r="C3316" s="42" t="s">
        <v>953</v>
      </c>
      <c r="D3316" s="43" t="s">
        <v>954</v>
      </c>
      <c r="E3316" s="43" t="s">
        <v>955</v>
      </c>
      <c r="F3316" s="36">
        <v>600</v>
      </c>
      <c r="G3316" s="44">
        <v>11671.79</v>
      </c>
      <c r="H3316" s="44">
        <f t="shared" si="214"/>
        <v>13655.9943</v>
      </c>
    </row>
    <row r="3317" customHeight="1" spans="3:8">
      <c r="C3317" s="42" t="s">
        <v>892</v>
      </c>
      <c r="D3317" s="43" t="s">
        <v>2348</v>
      </c>
      <c r="E3317" s="43" t="s">
        <v>894</v>
      </c>
      <c r="F3317" s="36">
        <v>400</v>
      </c>
      <c r="G3317" s="44">
        <v>22116.24</v>
      </c>
      <c r="H3317" s="44">
        <f t="shared" si="214"/>
        <v>25876.0008</v>
      </c>
    </row>
    <row r="3318" customHeight="1" spans="3:8">
      <c r="C3318" s="42" t="s">
        <v>953</v>
      </c>
      <c r="D3318" s="43" t="s">
        <v>954</v>
      </c>
      <c r="E3318" s="43" t="s">
        <v>955</v>
      </c>
      <c r="F3318" s="36">
        <v>600</v>
      </c>
      <c r="G3318" s="44">
        <v>11671.79</v>
      </c>
      <c r="H3318" s="44">
        <f t="shared" si="214"/>
        <v>13655.9943</v>
      </c>
    </row>
    <row r="3319" customHeight="1" spans="3:8">
      <c r="C3319" s="42" t="s">
        <v>951</v>
      </c>
      <c r="D3319" s="43" t="s">
        <v>687</v>
      </c>
      <c r="E3319" s="43" t="s">
        <v>952</v>
      </c>
      <c r="F3319" s="36">
        <v>3000</v>
      </c>
      <c r="G3319" s="44">
        <v>71282.05</v>
      </c>
      <c r="H3319" s="44">
        <f t="shared" si="214"/>
        <v>83399.9985</v>
      </c>
    </row>
    <row r="3320" customHeight="1" spans="3:8">
      <c r="C3320" s="42" t="s">
        <v>861</v>
      </c>
      <c r="D3320" s="43" t="s">
        <v>948</v>
      </c>
      <c r="E3320" s="43" t="s">
        <v>37</v>
      </c>
      <c r="F3320" s="36">
        <v>800</v>
      </c>
      <c r="G3320" s="44">
        <v>18324.79</v>
      </c>
      <c r="H3320" s="44">
        <f t="shared" ref="H3320:H3330" si="215">G3320*1.17</f>
        <v>21440.0043</v>
      </c>
    </row>
    <row r="3321" customHeight="1" spans="3:8">
      <c r="C3321" s="42" t="s">
        <v>909</v>
      </c>
      <c r="D3321" s="43" t="s">
        <v>910</v>
      </c>
      <c r="E3321" s="43" t="s">
        <v>911</v>
      </c>
      <c r="F3321" s="36">
        <v>200</v>
      </c>
      <c r="G3321" s="44">
        <v>1711.111111111</v>
      </c>
      <c r="H3321" s="44">
        <f t="shared" si="215"/>
        <v>2001.99999999987</v>
      </c>
    </row>
    <row r="3322" customHeight="1" spans="3:8">
      <c r="C3322" s="42" t="s">
        <v>892</v>
      </c>
      <c r="D3322" s="43" t="s">
        <v>2348</v>
      </c>
      <c r="E3322" s="43" t="s">
        <v>894</v>
      </c>
      <c r="F3322" s="36">
        <v>400</v>
      </c>
      <c r="G3322" s="44">
        <v>22116.24</v>
      </c>
      <c r="H3322" s="44">
        <f t="shared" si="215"/>
        <v>25876.0008</v>
      </c>
    </row>
    <row r="3323" customHeight="1" spans="3:8">
      <c r="C3323" s="42" t="s">
        <v>951</v>
      </c>
      <c r="D3323" s="43" t="s">
        <v>687</v>
      </c>
      <c r="E3323" s="43" t="s">
        <v>952</v>
      </c>
      <c r="F3323" s="36">
        <v>3000</v>
      </c>
      <c r="G3323" s="44">
        <v>71282.05</v>
      </c>
      <c r="H3323" s="44">
        <f t="shared" si="215"/>
        <v>83399.9985</v>
      </c>
    </row>
    <row r="3324" customHeight="1" spans="3:8">
      <c r="C3324" s="42" t="s">
        <v>892</v>
      </c>
      <c r="D3324" s="43" t="s">
        <v>2348</v>
      </c>
      <c r="E3324" s="43" t="s">
        <v>894</v>
      </c>
      <c r="F3324" s="36">
        <v>600</v>
      </c>
      <c r="G3324" s="44">
        <v>33174.36</v>
      </c>
      <c r="H3324" s="44">
        <f t="shared" si="215"/>
        <v>38814.0012</v>
      </c>
    </row>
    <row r="3325" customHeight="1" spans="3:8">
      <c r="C3325" s="42" t="s">
        <v>951</v>
      </c>
      <c r="D3325" s="43" t="s">
        <v>687</v>
      </c>
      <c r="E3325" s="43" t="s">
        <v>952</v>
      </c>
      <c r="F3325" s="36">
        <v>3000</v>
      </c>
      <c r="G3325" s="44">
        <v>71282.05</v>
      </c>
      <c r="H3325" s="44">
        <f t="shared" si="215"/>
        <v>83399.9985</v>
      </c>
    </row>
    <row r="3326" customHeight="1" spans="3:8">
      <c r="C3326" s="42" t="s">
        <v>861</v>
      </c>
      <c r="D3326" s="43" t="s">
        <v>948</v>
      </c>
      <c r="E3326" s="43" t="s">
        <v>37</v>
      </c>
      <c r="F3326" s="36">
        <v>800</v>
      </c>
      <c r="G3326" s="44">
        <v>18324.79</v>
      </c>
      <c r="H3326" s="44">
        <f t="shared" si="215"/>
        <v>21440.0043</v>
      </c>
    </row>
    <row r="3327" customHeight="1" spans="3:8">
      <c r="C3327" s="42" t="s">
        <v>951</v>
      </c>
      <c r="D3327" s="43" t="s">
        <v>687</v>
      </c>
      <c r="E3327" s="43" t="s">
        <v>952</v>
      </c>
      <c r="F3327" s="36">
        <v>3000</v>
      </c>
      <c r="G3327" s="44">
        <v>71282.05</v>
      </c>
      <c r="H3327" s="44">
        <f t="shared" si="215"/>
        <v>83399.9985</v>
      </c>
    </row>
    <row r="3328" customHeight="1" spans="3:8">
      <c r="C3328" s="42" t="s">
        <v>1633</v>
      </c>
      <c r="D3328" s="43" t="s">
        <v>1634</v>
      </c>
      <c r="E3328" s="43" t="s">
        <v>1635</v>
      </c>
      <c r="F3328" s="36">
        <v>40</v>
      </c>
      <c r="G3328" s="44">
        <v>390.09</v>
      </c>
      <c r="H3328" s="44">
        <f t="shared" si="215"/>
        <v>456.4053</v>
      </c>
    </row>
    <row r="3329" customHeight="1" spans="3:8">
      <c r="C3329" s="42" t="s">
        <v>951</v>
      </c>
      <c r="D3329" s="43" t="s">
        <v>687</v>
      </c>
      <c r="E3329" s="43" t="s">
        <v>952</v>
      </c>
      <c r="F3329" s="36">
        <v>600</v>
      </c>
      <c r="G3329" s="44">
        <v>14256.41</v>
      </c>
      <c r="H3329" s="44">
        <f t="shared" si="215"/>
        <v>16679.9997</v>
      </c>
    </row>
    <row r="3330" customHeight="1" spans="3:8">
      <c r="C3330" s="42" t="s">
        <v>953</v>
      </c>
      <c r="D3330" s="43" t="s">
        <v>954</v>
      </c>
      <c r="E3330" s="43" t="s">
        <v>955</v>
      </c>
      <c r="F3330" s="36">
        <v>600</v>
      </c>
      <c r="G3330" s="44">
        <v>11671.79</v>
      </c>
      <c r="H3330" s="44">
        <f t="shared" si="215"/>
        <v>13655.9943</v>
      </c>
    </row>
    <row r="3331" customHeight="1" spans="3:8">
      <c r="C3331" s="42" t="s">
        <v>958</v>
      </c>
      <c r="D3331" s="43" t="s">
        <v>212</v>
      </c>
      <c r="E3331" s="43" t="s">
        <v>959</v>
      </c>
      <c r="F3331" s="36">
        <v>42</v>
      </c>
      <c r="G3331" s="44">
        <v>1041.74</v>
      </c>
      <c r="H3331" s="44">
        <f t="shared" ref="H3331:H3342" si="216">G3331*1.17</f>
        <v>1218.8358</v>
      </c>
    </row>
    <row r="3332" customHeight="1" spans="3:8">
      <c r="C3332" s="42" t="s">
        <v>956</v>
      </c>
      <c r="D3332" s="43" t="s">
        <v>957</v>
      </c>
      <c r="E3332" s="43" t="s">
        <v>943</v>
      </c>
      <c r="F3332" s="36">
        <v>600</v>
      </c>
      <c r="G3332" s="44">
        <v>15589.74</v>
      </c>
      <c r="H3332" s="44">
        <f t="shared" si="216"/>
        <v>18239.9958</v>
      </c>
    </row>
    <row r="3333" customHeight="1" spans="3:8">
      <c r="C3333" s="42" t="s">
        <v>958</v>
      </c>
      <c r="D3333" s="43" t="s">
        <v>212</v>
      </c>
      <c r="E3333" s="43" t="s">
        <v>959</v>
      </c>
      <c r="F3333" s="36">
        <v>84</v>
      </c>
      <c r="G3333" s="44">
        <v>2083.49</v>
      </c>
      <c r="H3333" s="44">
        <f t="shared" si="216"/>
        <v>2437.6833</v>
      </c>
    </row>
    <row r="3334" customHeight="1" spans="3:8">
      <c r="C3334" s="42" t="s">
        <v>937</v>
      </c>
      <c r="D3334" s="43" t="s">
        <v>291</v>
      </c>
      <c r="E3334" s="43" t="s">
        <v>938</v>
      </c>
      <c r="F3334" s="36">
        <v>360</v>
      </c>
      <c r="G3334" s="44">
        <v>6793.85</v>
      </c>
      <c r="H3334" s="44">
        <f t="shared" si="216"/>
        <v>7948.8045</v>
      </c>
    </row>
    <row r="3335" customHeight="1" spans="3:8">
      <c r="C3335" s="42" t="s">
        <v>1503</v>
      </c>
      <c r="D3335" s="43" t="s">
        <v>1504</v>
      </c>
      <c r="E3335" s="43" t="s">
        <v>938</v>
      </c>
      <c r="F3335" s="36">
        <v>60</v>
      </c>
      <c r="G3335" s="44">
        <v>958.46</v>
      </c>
      <c r="H3335" s="44">
        <f t="shared" si="216"/>
        <v>1121.3982</v>
      </c>
    </row>
    <row r="3336" customHeight="1" spans="3:8">
      <c r="C3336" s="42" t="s">
        <v>956</v>
      </c>
      <c r="D3336" s="43" t="s">
        <v>957</v>
      </c>
      <c r="E3336" s="43" t="s">
        <v>943</v>
      </c>
      <c r="F3336" s="36">
        <v>600</v>
      </c>
      <c r="G3336" s="44">
        <v>15589.74</v>
      </c>
      <c r="H3336" s="44">
        <f t="shared" si="216"/>
        <v>18239.9958</v>
      </c>
    </row>
    <row r="3337" customHeight="1" spans="2:8">
      <c r="B3337" s="42" t="s">
        <v>961</v>
      </c>
      <c r="C3337" s="42" t="s">
        <v>1006</v>
      </c>
      <c r="D3337" s="43" t="s">
        <v>884</v>
      </c>
      <c r="E3337" s="43" t="s">
        <v>1007</v>
      </c>
      <c r="F3337" s="36">
        <v>400</v>
      </c>
      <c r="G3337" s="44">
        <v>8830.77</v>
      </c>
      <c r="H3337" s="44">
        <f t="shared" si="216"/>
        <v>10332.0009</v>
      </c>
    </row>
    <row r="3338" customHeight="1" spans="3:8">
      <c r="C3338" s="42" t="s">
        <v>1008</v>
      </c>
      <c r="D3338" s="43" t="s">
        <v>2350</v>
      </c>
      <c r="E3338" s="43" t="s">
        <v>2351</v>
      </c>
      <c r="F3338" s="36">
        <v>50</v>
      </c>
      <c r="G3338" s="44">
        <v>1238.46</v>
      </c>
      <c r="H3338" s="44">
        <f t="shared" si="216"/>
        <v>1448.9982</v>
      </c>
    </row>
    <row r="3339" customHeight="1" spans="3:8">
      <c r="C3339" s="42" t="s">
        <v>2356</v>
      </c>
      <c r="D3339" s="43" t="s">
        <v>2357</v>
      </c>
      <c r="E3339" s="43" t="s">
        <v>894</v>
      </c>
      <c r="F3339" s="36">
        <v>100</v>
      </c>
      <c r="G3339" s="44">
        <v>16100</v>
      </c>
      <c r="H3339" s="44">
        <f t="shared" si="216"/>
        <v>18837</v>
      </c>
    </row>
    <row r="3340" customHeight="1" spans="3:8">
      <c r="C3340" s="42" t="s">
        <v>951</v>
      </c>
      <c r="D3340" s="43" t="s">
        <v>687</v>
      </c>
      <c r="E3340" s="43" t="s">
        <v>952</v>
      </c>
      <c r="F3340" s="36">
        <v>3000</v>
      </c>
      <c r="G3340" s="44">
        <v>71282.05</v>
      </c>
      <c r="H3340" s="44">
        <f t="shared" si="216"/>
        <v>83399.9985</v>
      </c>
    </row>
    <row r="3341" customHeight="1" spans="3:8">
      <c r="C3341" s="42" t="s">
        <v>949</v>
      </c>
      <c r="D3341" s="43" t="s">
        <v>946</v>
      </c>
      <c r="E3341" s="43" t="s">
        <v>947</v>
      </c>
      <c r="F3341" s="36">
        <v>600</v>
      </c>
      <c r="G3341" s="44">
        <v>4543.59</v>
      </c>
      <c r="H3341" s="44">
        <f t="shared" si="216"/>
        <v>5316.0003</v>
      </c>
    </row>
    <row r="3342" customHeight="1" spans="3:8">
      <c r="C3342" s="42" t="s">
        <v>945</v>
      </c>
      <c r="D3342" s="43" t="s">
        <v>946</v>
      </c>
      <c r="E3342" s="43" t="s">
        <v>947</v>
      </c>
      <c r="F3342" s="36">
        <v>300</v>
      </c>
      <c r="G3342" s="44">
        <v>1605.13</v>
      </c>
      <c r="H3342" s="44">
        <f t="shared" si="216"/>
        <v>1878.0021</v>
      </c>
    </row>
    <row r="3343" customHeight="1" spans="3:8">
      <c r="C3343" s="42" t="s">
        <v>962</v>
      </c>
      <c r="D3343" s="43" t="s">
        <v>963</v>
      </c>
      <c r="E3343" s="43" t="s">
        <v>964</v>
      </c>
      <c r="F3343" s="36">
        <v>1000</v>
      </c>
      <c r="G3343" s="44">
        <v>68042.735043</v>
      </c>
      <c r="H3343" s="44">
        <f t="shared" ref="H3343:H3371" si="217">G3343*1.17</f>
        <v>79610.00000031</v>
      </c>
    </row>
    <row r="3344" customHeight="1" spans="3:8">
      <c r="C3344" s="42" t="s">
        <v>991</v>
      </c>
      <c r="D3344" s="43" t="s">
        <v>992</v>
      </c>
      <c r="E3344" s="43" t="s">
        <v>2860</v>
      </c>
      <c r="F3344" s="36">
        <v>100</v>
      </c>
      <c r="G3344" s="44">
        <v>548.72</v>
      </c>
      <c r="H3344" s="44">
        <f t="shared" si="217"/>
        <v>642.0024</v>
      </c>
    </row>
    <row r="3345" customHeight="1" spans="3:8">
      <c r="C3345" s="42" t="s">
        <v>997</v>
      </c>
      <c r="D3345" s="43" t="s">
        <v>998</v>
      </c>
      <c r="E3345" s="43" t="s">
        <v>662</v>
      </c>
      <c r="F3345" s="36">
        <v>100</v>
      </c>
      <c r="G3345" s="44">
        <v>47.01</v>
      </c>
      <c r="H3345" s="44">
        <f t="shared" si="217"/>
        <v>55.0017</v>
      </c>
    </row>
    <row r="3346" customHeight="1" spans="3:8">
      <c r="C3346" s="42" t="s">
        <v>981</v>
      </c>
      <c r="D3346" s="43" t="s">
        <v>982</v>
      </c>
      <c r="E3346" s="43" t="s">
        <v>459</v>
      </c>
      <c r="F3346" s="36">
        <v>40</v>
      </c>
      <c r="G3346" s="44">
        <v>84.79</v>
      </c>
      <c r="H3346" s="44">
        <f t="shared" si="217"/>
        <v>99.2043</v>
      </c>
    </row>
    <row r="3347" customHeight="1" spans="3:8">
      <c r="C3347" s="42" t="s">
        <v>989</v>
      </c>
      <c r="D3347" s="43" t="s">
        <v>990</v>
      </c>
      <c r="E3347" s="43" t="s">
        <v>662</v>
      </c>
      <c r="F3347" s="36">
        <v>20</v>
      </c>
      <c r="G3347" s="44">
        <v>19.32</v>
      </c>
      <c r="H3347" s="44">
        <f t="shared" si="217"/>
        <v>22.6044</v>
      </c>
    </row>
    <row r="3348" customHeight="1" spans="3:8">
      <c r="C3348" s="42" t="s">
        <v>986</v>
      </c>
      <c r="D3348" s="43" t="s">
        <v>987</v>
      </c>
      <c r="E3348" s="43" t="s">
        <v>1972</v>
      </c>
      <c r="F3348" s="36">
        <v>200</v>
      </c>
      <c r="G3348" s="44">
        <v>2088.888888888</v>
      </c>
      <c r="H3348" s="44">
        <f t="shared" si="217"/>
        <v>2443.99999999896</v>
      </c>
    </row>
    <row r="3349" customHeight="1" spans="3:8">
      <c r="C3349" s="42" t="s">
        <v>674</v>
      </c>
      <c r="D3349" s="43" t="s">
        <v>1002</v>
      </c>
      <c r="E3349" s="43" t="s">
        <v>111</v>
      </c>
      <c r="F3349" s="36">
        <v>200</v>
      </c>
      <c r="G3349" s="44">
        <v>723.08</v>
      </c>
      <c r="H3349" s="44">
        <f t="shared" si="217"/>
        <v>846.0036</v>
      </c>
    </row>
    <row r="3350" customHeight="1" spans="3:8">
      <c r="C3350" s="42" t="s">
        <v>975</v>
      </c>
      <c r="D3350" s="43" t="s">
        <v>976</v>
      </c>
      <c r="E3350" s="43" t="s">
        <v>977</v>
      </c>
      <c r="F3350" s="36">
        <v>3000</v>
      </c>
      <c r="G3350" s="44">
        <v>3102.56</v>
      </c>
      <c r="H3350" s="44">
        <f t="shared" si="217"/>
        <v>3629.9952</v>
      </c>
    </row>
    <row r="3351" customHeight="1" spans="3:8">
      <c r="C3351" s="42" t="s">
        <v>926</v>
      </c>
      <c r="D3351" s="43" t="s">
        <v>927</v>
      </c>
      <c r="E3351" s="43" t="s">
        <v>31</v>
      </c>
      <c r="F3351" s="36">
        <v>120</v>
      </c>
      <c r="G3351" s="44">
        <v>13753.85</v>
      </c>
      <c r="H3351" s="44">
        <f t="shared" si="217"/>
        <v>16092.0045</v>
      </c>
    </row>
    <row r="3352" customHeight="1" spans="3:8">
      <c r="C3352" s="42" t="s">
        <v>892</v>
      </c>
      <c r="D3352" s="43" t="s">
        <v>893</v>
      </c>
      <c r="E3352" s="43" t="s">
        <v>894</v>
      </c>
      <c r="F3352" s="36">
        <v>1000</v>
      </c>
      <c r="G3352" s="44">
        <v>18803.42</v>
      </c>
      <c r="H3352" s="44">
        <f t="shared" si="217"/>
        <v>22000.0014</v>
      </c>
    </row>
    <row r="3353" customHeight="1" spans="3:8">
      <c r="C3353" s="42" t="s">
        <v>984</v>
      </c>
      <c r="D3353" s="43" t="s">
        <v>708</v>
      </c>
      <c r="E3353" s="43" t="s">
        <v>985</v>
      </c>
      <c r="F3353" s="36">
        <v>240</v>
      </c>
      <c r="G3353" s="44">
        <v>3593.85</v>
      </c>
      <c r="H3353" s="44">
        <f t="shared" si="217"/>
        <v>4204.8045</v>
      </c>
    </row>
    <row r="3354" customHeight="1" spans="3:8">
      <c r="C3354" s="42" t="s">
        <v>883</v>
      </c>
      <c r="D3354" s="43" t="s">
        <v>884</v>
      </c>
      <c r="E3354" s="43" t="s">
        <v>885</v>
      </c>
      <c r="F3354" s="36">
        <v>100</v>
      </c>
      <c r="G3354" s="44">
        <v>5982.91</v>
      </c>
      <c r="H3354" s="44">
        <f t="shared" si="217"/>
        <v>7000.0047</v>
      </c>
    </row>
    <row r="3355" customHeight="1" spans="3:8">
      <c r="C3355" s="42" t="s">
        <v>996</v>
      </c>
      <c r="D3355" s="43" t="s">
        <v>814</v>
      </c>
      <c r="E3355" s="43" t="s">
        <v>760</v>
      </c>
      <c r="F3355" s="36">
        <v>1000</v>
      </c>
      <c r="G3355" s="44">
        <v>28794.87</v>
      </c>
      <c r="H3355" s="44">
        <f t="shared" si="217"/>
        <v>33689.9979</v>
      </c>
    </row>
    <row r="3356" customHeight="1" spans="3:8">
      <c r="C3356" s="42" t="s">
        <v>971</v>
      </c>
      <c r="D3356" s="43" t="s">
        <v>15</v>
      </c>
      <c r="E3356" s="43" t="s">
        <v>871</v>
      </c>
      <c r="F3356" s="36">
        <v>1200</v>
      </c>
      <c r="G3356" s="44">
        <v>22082.05</v>
      </c>
      <c r="H3356" s="44">
        <f t="shared" si="217"/>
        <v>25835.9985</v>
      </c>
    </row>
    <row r="3357" customHeight="1" spans="3:8">
      <c r="C3357" s="42" t="s">
        <v>996</v>
      </c>
      <c r="D3357" s="43" t="s">
        <v>759</v>
      </c>
      <c r="E3357" s="43" t="s">
        <v>871</v>
      </c>
      <c r="F3357" s="36">
        <v>1000</v>
      </c>
      <c r="G3357" s="44">
        <v>15094.02</v>
      </c>
      <c r="H3357" s="44">
        <f t="shared" si="217"/>
        <v>17660.0034</v>
      </c>
    </row>
    <row r="3358" customHeight="1" spans="3:8">
      <c r="C3358" s="42" t="s">
        <v>861</v>
      </c>
      <c r="D3358" s="43" t="s">
        <v>915</v>
      </c>
      <c r="E3358" s="43" t="s">
        <v>37</v>
      </c>
      <c r="F3358" s="36">
        <v>1200</v>
      </c>
      <c r="G3358" s="44">
        <v>21548.72</v>
      </c>
      <c r="H3358" s="44">
        <f t="shared" si="217"/>
        <v>25212.0024</v>
      </c>
    </row>
    <row r="3359" customHeight="1" spans="3:8">
      <c r="C3359" s="42" t="s">
        <v>928</v>
      </c>
      <c r="D3359" s="43" t="s">
        <v>929</v>
      </c>
      <c r="E3359" s="43" t="s">
        <v>2336</v>
      </c>
      <c r="F3359" s="36">
        <v>30</v>
      </c>
      <c r="G3359" s="44">
        <v>490.26</v>
      </c>
      <c r="H3359" s="44">
        <f t="shared" si="217"/>
        <v>573.6042</v>
      </c>
    </row>
    <row r="3360" customHeight="1" spans="3:8">
      <c r="C3360" s="42" t="s">
        <v>968</v>
      </c>
      <c r="D3360" s="43" t="s">
        <v>969</v>
      </c>
      <c r="E3360" s="43" t="s">
        <v>970</v>
      </c>
      <c r="F3360" s="36">
        <v>450</v>
      </c>
      <c r="G3360" s="44">
        <v>7423.08</v>
      </c>
      <c r="H3360" s="44">
        <f t="shared" si="217"/>
        <v>8685.0036</v>
      </c>
    </row>
    <row r="3361" customHeight="1" spans="3:10">
      <c r="C3361" s="42" t="s">
        <v>965</v>
      </c>
      <c r="D3361" s="43" t="s">
        <v>966</v>
      </c>
      <c r="E3361" s="43" t="s">
        <v>967</v>
      </c>
      <c r="F3361" s="36">
        <v>120</v>
      </c>
      <c r="G3361" s="44">
        <v>7118.97</v>
      </c>
      <c r="H3361" s="44">
        <f t="shared" si="217"/>
        <v>8329.1949</v>
      </c>
      <c r="J3361" s="44">
        <f>267191.51+1571715.11</f>
        <v>1838906.62</v>
      </c>
    </row>
    <row r="3362" customHeight="1" spans="3:8">
      <c r="C3362" s="42" t="s">
        <v>951</v>
      </c>
      <c r="D3362" s="43" t="s">
        <v>687</v>
      </c>
      <c r="E3362" s="43" t="s">
        <v>952</v>
      </c>
      <c r="F3362" s="36">
        <v>2400</v>
      </c>
      <c r="G3362" s="44">
        <v>57025.64</v>
      </c>
      <c r="H3362" s="44">
        <f t="shared" si="217"/>
        <v>66719.9988</v>
      </c>
    </row>
    <row r="3363" customHeight="1" spans="3:8">
      <c r="C3363" s="42" t="s">
        <v>965</v>
      </c>
      <c r="D3363" s="43" t="s">
        <v>966</v>
      </c>
      <c r="E3363" s="43" t="s">
        <v>967</v>
      </c>
      <c r="F3363" s="36">
        <v>90</v>
      </c>
      <c r="G3363" s="44">
        <v>5339.23</v>
      </c>
      <c r="H3363" s="44">
        <f t="shared" si="217"/>
        <v>6246.8991</v>
      </c>
    </row>
    <row r="3364" customHeight="1" spans="3:8">
      <c r="C3364" s="42" t="s">
        <v>975</v>
      </c>
      <c r="D3364" s="43" t="s">
        <v>976</v>
      </c>
      <c r="E3364" s="43" t="s">
        <v>977</v>
      </c>
      <c r="F3364" s="36">
        <v>2400</v>
      </c>
      <c r="G3364" s="44">
        <v>2482.05</v>
      </c>
      <c r="H3364" s="44">
        <f t="shared" si="217"/>
        <v>2903.9985</v>
      </c>
    </row>
    <row r="3365" customHeight="1" spans="3:8">
      <c r="C3365" s="42" t="s">
        <v>949</v>
      </c>
      <c r="D3365" s="43" t="s">
        <v>946</v>
      </c>
      <c r="E3365" s="43" t="s">
        <v>947</v>
      </c>
      <c r="F3365" s="36">
        <v>450</v>
      </c>
      <c r="G3365" s="44">
        <v>2407.69</v>
      </c>
      <c r="H3365" s="44">
        <f t="shared" si="217"/>
        <v>2816.9973</v>
      </c>
    </row>
    <row r="3366" customHeight="1" spans="3:8">
      <c r="C3366" s="42" t="s">
        <v>945</v>
      </c>
      <c r="D3366" s="43" t="s">
        <v>946</v>
      </c>
      <c r="E3366" s="43" t="s">
        <v>947</v>
      </c>
      <c r="F3366" s="36">
        <v>450</v>
      </c>
      <c r="G3366" s="44">
        <v>3407.69</v>
      </c>
      <c r="H3366" s="44">
        <f t="shared" si="217"/>
        <v>3986.9973</v>
      </c>
    </row>
    <row r="3367" customHeight="1" spans="3:8">
      <c r="C3367" s="42" t="s">
        <v>973</v>
      </c>
      <c r="D3367" s="43" t="s">
        <v>974</v>
      </c>
      <c r="E3367" s="43" t="s">
        <v>952</v>
      </c>
      <c r="F3367" s="36">
        <v>1000</v>
      </c>
      <c r="G3367" s="44">
        <v>70512.82</v>
      </c>
      <c r="H3367" s="44">
        <f t="shared" si="217"/>
        <v>82499.9994</v>
      </c>
    </row>
    <row r="3368" customHeight="1" spans="3:8">
      <c r="C3368" s="42" t="s">
        <v>981</v>
      </c>
      <c r="D3368" s="43" t="s">
        <v>982</v>
      </c>
      <c r="E3368" s="43" t="s">
        <v>459</v>
      </c>
      <c r="F3368" s="36">
        <v>100</v>
      </c>
      <c r="G3368" s="44">
        <v>211.97</v>
      </c>
      <c r="H3368" s="44">
        <f t="shared" si="217"/>
        <v>248.0049</v>
      </c>
    </row>
    <row r="3369" customHeight="1" spans="3:8">
      <c r="C3369" s="42" t="s">
        <v>984</v>
      </c>
      <c r="D3369" s="43" t="s">
        <v>708</v>
      </c>
      <c r="E3369" s="43" t="s">
        <v>985</v>
      </c>
      <c r="F3369" s="36">
        <v>240</v>
      </c>
      <c r="G3369" s="44">
        <v>3593.85</v>
      </c>
      <c r="H3369" s="44">
        <f t="shared" si="217"/>
        <v>4204.8045</v>
      </c>
    </row>
    <row r="3370" customHeight="1" spans="3:8">
      <c r="C3370" s="42" t="s">
        <v>986</v>
      </c>
      <c r="D3370" s="43" t="s">
        <v>987</v>
      </c>
      <c r="E3370" s="43" t="s">
        <v>1972</v>
      </c>
      <c r="F3370" s="36">
        <v>200</v>
      </c>
      <c r="G3370" s="44">
        <v>2088.88888888</v>
      </c>
      <c r="H3370" s="44">
        <f t="shared" si="217"/>
        <v>2443.9999999896</v>
      </c>
    </row>
    <row r="3371" customHeight="1" spans="3:8">
      <c r="C3371" s="42" t="s">
        <v>2354</v>
      </c>
      <c r="D3371" s="43" t="s">
        <v>77</v>
      </c>
      <c r="E3371" s="43" t="s">
        <v>2355</v>
      </c>
      <c r="F3371" s="36">
        <v>20</v>
      </c>
      <c r="G3371" s="44">
        <v>297.44</v>
      </c>
      <c r="H3371" s="44">
        <f t="shared" si="217"/>
        <v>348.0048</v>
      </c>
    </row>
    <row r="3372" customHeight="1" spans="3:8">
      <c r="C3372" s="42" t="s">
        <v>991</v>
      </c>
      <c r="D3372" s="43" t="s">
        <v>992</v>
      </c>
      <c r="E3372" s="43" t="s">
        <v>2860</v>
      </c>
      <c r="F3372" s="36">
        <v>140</v>
      </c>
      <c r="G3372" s="44">
        <v>768.21</v>
      </c>
      <c r="H3372" s="44">
        <f t="shared" ref="H3372:H3382" si="218">G3372*1.17</f>
        <v>898.8057</v>
      </c>
    </row>
    <row r="3373" customHeight="1" spans="3:8">
      <c r="C3373" s="42" t="s">
        <v>971</v>
      </c>
      <c r="D3373" s="43" t="s">
        <v>15</v>
      </c>
      <c r="E3373" s="43" t="s">
        <v>871</v>
      </c>
      <c r="F3373" s="36">
        <v>1200</v>
      </c>
      <c r="G3373" s="44">
        <v>22082.05</v>
      </c>
      <c r="H3373" s="44">
        <f t="shared" si="218"/>
        <v>25835.9985</v>
      </c>
    </row>
    <row r="3374" customHeight="1" spans="3:8">
      <c r="C3374" s="42" t="s">
        <v>996</v>
      </c>
      <c r="D3374" s="43" t="s">
        <v>759</v>
      </c>
      <c r="E3374" s="43" t="s">
        <v>871</v>
      </c>
      <c r="F3374" s="36">
        <v>500</v>
      </c>
      <c r="G3374" s="44">
        <v>7547.01</v>
      </c>
      <c r="H3374" s="44">
        <f t="shared" si="218"/>
        <v>8830.0017</v>
      </c>
    </row>
    <row r="3375" customHeight="1" spans="3:8">
      <c r="C3375" s="42" t="s">
        <v>861</v>
      </c>
      <c r="D3375" s="43" t="s">
        <v>915</v>
      </c>
      <c r="E3375" s="43" t="s">
        <v>37</v>
      </c>
      <c r="F3375" s="36">
        <v>1600</v>
      </c>
      <c r="G3375" s="44">
        <v>28731.62</v>
      </c>
      <c r="H3375" s="44">
        <f t="shared" si="218"/>
        <v>33615.9954</v>
      </c>
    </row>
    <row r="3376" customHeight="1" spans="3:8">
      <c r="C3376" s="42" t="s">
        <v>968</v>
      </c>
      <c r="D3376" s="43" t="s">
        <v>969</v>
      </c>
      <c r="E3376" s="43" t="s">
        <v>970</v>
      </c>
      <c r="F3376" s="36">
        <v>450</v>
      </c>
      <c r="G3376" s="44">
        <v>7423.08</v>
      </c>
      <c r="H3376" s="44">
        <f t="shared" si="218"/>
        <v>8685.0036</v>
      </c>
    </row>
    <row r="3377" customHeight="1" spans="3:8">
      <c r="C3377" s="42" t="s">
        <v>892</v>
      </c>
      <c r="D3377" s="43" t="s">
        <v>893</v>
      </c>
      <c r="E3377" s="43" t="s">
        <v>894</v>
      </c>
      <c r="F3377" s="36">
        <v>600</v>
      </c>
      <c r="G3377" s="44">
        <v>11282.05</v>
      </c>
      <c r="H3377" s="44">
        <f t="shared" si="218"/>
        <v>13199.9985</v>
      </c>
    </row>
    <row r="3378" customHeight="1" spans="3:8">
      <c r="C3378" s="42" t="s">
        <v>972</v>
      </c>
      <c r="D3378" s="43" t="s">
        <v>814</v>
      </c>
      <c r="E3378" s="43" t="s">
        <v>760</v>
      </c>
      <c r="F3378" s="36">
        <v>1250</v>
      </c>
      <c r="G3378" s="44">
        <v>35993.59</v>
      </c>
      <c r="H3378" s="44">
        <f t="shared" si="218"/>
        <v>42112.5003</v>
      </c>
    </row>
    <row r="3379" customHeight="1" spans="3:8">
      <c r="C3379" s="42" t="s">
        <v>2384</v>
      </c>
      <c r="D3379" s="43" t="s">
        <v>48</v>
      </c>
      <c r="E3379" s="43" t="s">
        <v>2385</v>
      </c>
      <c r="F3379" s="36">
        <v>200</v>
      </c>
      <c r="G3379" s="44">
        <v>321.37</v>
      </c>
      <c r="H3379" s="44">
        <f t="shared" si="218"/>
        <v>376.0029</v>
      </c>
    </row>
    <row r="3380" customHeight="1" spans="3:8">
      <c r="C3380" s="42" t="s">
        <v>993</v>
      </c>
      <c r="D3380" s="43" t="s">
        <v>994</v>
      </c>
      <c r="E3380" s="43" t="s">
        <v>995</v>
      </c>
      <c r="F3380" s="36">
        <v>300</v>
      </c>
      <c r="G3380" s="44">
        <v>15664.1</v>
      </c>
      <c r="H3380" s="44">
        <f t="shared" si="218"/>
        <v>18326.997</v>
      </c>
    </row>
    <row r="3381" customHeight="1" spans="3:8">
      <c r="C3381" s="42" t="s">
        <v>972</v>
      </c>
      <c r="D3381" s="43" t="s">
        <v>814</v>
      </c>
      <c r="E3381" s="43" t="s">
        <v>760</v>
      </c>
      <c r="F3381" s="36">
        <v>750</v>
      </c>
      <c r="G3381" s="44">
        <v>21596.15</v>
      </c>
      <c r="H3381" s="44">
        <f t="shared" si="218"/>
        <v>25267.4955</v>
      </c>
    </row>
    <row r="3382" customHeight="1" spans="3:8">
      <c r="C3382" s="42" t="s">
        <v>2384</v>
      </c>
      <c r="D3382" s="43" t="s">
        <v>48</v>
      </c>
      <c r="E3382" s="43" t="s">
        <v>2385</v>
      </c>
      <c r="F3382" s="36">
        <v>200</v>
      </c>
      <c r="G3382" s="44">
        <v>321.37</v>
      </c>
      <c r="H3382" s="44">
        <f t="shared" si="218"/>
        <v>376.0029</v>
      </c>
    </row>
    <row r="3383" customHeight="1" spans="3:8">
      <c r="C3383" s="42" t="s">
        <v>971</v>
      </c>
      <c r="D3383" s="43" t="s">
        <v>15</v>
      </c>
      <c r="E3383" s="43" t="s">
        <v>871</v>
      </c>
      <c r="F3383" s="36">
        <v>600</v>
      </c>
      <c r="G3383" s="44">
        <v>11041.03</v>
      </c>
      <c r="H3383" s="44">
        <f t="shared" ref="H3383:H3400" si="219">G3383*1.17</f>
        <v>12918.0051</v>
      </c>
    </row>
    <row r="3384" customHeight="1" spans="3:8">
      <c r="C3384" s="42" t="s">
        <v>861</v>
      </c>
      <c r="D3384" s="43" t="s">
        <v>915</v>
      </c>
      <c r="E3384" s="43" t="s">
        <v>37</v>
      </c>
      <c r="F3384" s="36">
        <v>1200</v>
      </c>
      <c r="G3384" s="44">
        <v>21548.72</v>
      </c>
      <c r="H3384" s="44">
        <f t="shared" si="219"/>
        <v>25212.0024</v>
      </c>
    </row>
    <row r="3385" customHeight="1" spans="3:8">
      <c r="C3385" s="42" t="s">
        <v>968</v>
      </c>
      <c r="D3385" s="43" t="s">
        <v>969</v>
      </c>
      <c r="E3385" s="43" t="s">
        <v>970</v>
      </c>
      <c r="F3385" s="36">
        <v>450</v>
      </c>
      <c r="G3385" s="44">
        <v>7423.08</v>
      </c>
      <c r="H3385" s="44">
        <f t="shared" si="219"/>
        <v>8685.0036</v>
      </c>
    </row>
    <row r="3386" customHeight="1" spans="3:8">
      <c r="C3386" s="42" t="s">
        <v>984</v>
      </c>
      <c r="D3386" s="43" t="s">
        <v>708</v>
      </c>
      <c r="E3386" s="43" t="s">
        <v>985</v>
      </c>
      <c r="F3386" s="36">
        <v>240</v>
      </c>
      <c r="G3386" s="44">
        <v>3593.85</v>
      </c>
      <c r="H3386" s="44">
        <f t="shared" si="219"/>
        <v>4204.8045</v>
      </c>
    </row>
    <row r="3387" customHeight="1" spans="3:8">
      <c r="C3387" s="42" t="s">
        <v>949</v>
      </c>
      <c r="D3387" s="43" t="s">
        <v>946</v>
      </c>
      <c r="E3387" s="43" t="s">
        <v>947</v>
      </c>
      <c r="F3387" s="36">
        <v>210</v>
      </c>
      <c r="G3387" s="44">
        <v>1590.26</v>
      </c>
      <c r="H3387" s="44">
        <f t="shared" si="219"/>
        <v>1860.6042</v>
      </c>
    </row>
    <row r="3388" customHeight="1" spans="3:8">
      <c r="C3388" s="42" t="s">
        <v>2356</v>
      </c>
      <c r="D3388" s="43" t="s">
        <v>2357</v>
      </c>
      <c r="E3388" s="43" t="s">
        <v>894</v>
      </c>
      <c r="F3388" s="36">
        <v>100</v>
      </c>
      <c r="G3388" s="44">
        <v>16100</v>
      </c>
      <c r="H3388" s="44">
        <f t="shared" si="219"/>
        <v>18837</v>
      </c>
    </row>
    <row r="3389" customHeight="1" spans="3:8">
      <c r="C3389" s="42" t="s">
        <v>971</v>
      </c>
      <c r="D3389" s="43" t="s">
        <v>15</v>
      </c>
      <c r="E3389" s="43" t="s">
        <v>871</v>
      </c>
      <c r="F3389" s="36">
        <v>1800</v>
      </c>
      <c r="G3389" s="44">
        <v>33123.08</v>
      </c>
      <c r="H3389" s="44">
        <f t="shared" si="219"/>
        <v>38754.0036</v>
      </c>
    </row>
    <row r="3390" customHeight="1" spans="3:8">
      <c r="C3390" s="42" t="s">
        <v>996</v>
      </c>
      <c r="D3390" s="43" t="s">
        <v>759</v>
      </c>
      <c r="E3390" s="43" t="s">
        <v>871</v>
      </c>
      <c r="F3390" s="36">
        <v>1000</v>
      </c>
      <c r="G3390" s="44">
        <v>15094.02</v>
      </c>
      <c r="H3390" s="44">
        <f t="shared" si="219"/>
        <v>17660.0034</v>
      </c>
    </row>
    <row r="3391" customHeight="1" spans="3:8">
      <c r="C3391" s="42" t="s">
        <v>861</v>
      </c>
      <c r="D3391" s="43" t="s">
        <v>915</v>
      </c>
      <c r="E3391" s="43" t="s">
        <v>37</v>
      </c>
      <c r="F3391" s="36">
        <v>2000</v>
      </c>
      <c r="G3391" s="44">
        <v>35914.53</v>
      </c>
      <c r="H3391" s="44">
        <f t="shared" si="219"/>
        <v>42020.0001</v>
      </c>
    </row>
    <row r="3392" customHeight="1" spans="3:8">
      <c r="C3392" s="42" t="s">
        <v>951</v>
      </c>
      <c r="D3392" s="43" t="s">
        <v>687</v>
      </c>
      <c r="E3392" s="43" t="s">
        <v>952</v>
      </c>
      <c r="F3392" s="36">
        <v>1800</v>
      </c>
      <c r="G3392" s="44">
        <v>42769.23</v>
      </c>
      <c r="H3392" s="44">
        <f t="shared" si="219"/>
        <v>50039.9991</v>
      </c>
    </row>
    <row r="3393" customHeight="1" spans="3:8">
      <c r="C3393" s="42" t="s">
        <v>945</v>
      </c>
      <c r="D3393" s="43" t="s">
        <v>946</v>
      </c>
      <c r="E3393" s="43" t="s">
        <v>947</v>
      </c>
      <c r="F3393" s="36">
        <v>300</v>
      </c>
      <c r="G3393" s="44">
        <v>1605.13</v>
      </c>
      <c r="H3393" s="44">
        <f t="shared" si="219"/>
        <v>1878.0021</v>
      </c>
    </row>
    <row r="3394" customHeight="1" spans="3:8">
      <c r="C3394" s="42" t="s">
        <v>949</v>
      </c>
      <c r="D3394" s="43" t="s">
        <v>946</v>
      </c>
      <c r="E3394" s="43" t="s">
        <v>947</v>
      </c>
      <c r="F3394" s="36">
        <v>450</v>
      </c>
      <c r="G3394" s="44">
        <v>3407.69</v>
      </c>
      <c r="H3394" s="44">
        <f t="shared" si="219"/>
        <v>3986.9973</v>
      </c>
    </row>
    <row r="3395" customHeight="1" spans="3:8">
      <c r="C3395" s="42" t="s">
        <v>2384</v>
      </c>
      <c r="D3395" s="43" t="s">
        <v>48</v>
      </c>
      <c r="E3395" s="43" t="s">
        <v>2385</v>
      </c>
      <c r="F3395" s="36">
        <v>200</v>
      </c>
      <c r="G3395" s="44">
        <v>321.37</v>
      </c>
      <c r="H3395" s="44">
        <f t="shared" si="219"/>
        <v>376.0029</v>
      </c>
    </row>
    <row r="3396" customHeight="1" spans="3:8">
      <c r="C3396" s="42" t="s">
        <v>965</v>
      </c>
      <c r="D3396" s="43" t="s">
        <v>966</v>
      </c>
      <c r="E3396" s="43" t="s">
        <v>967</v>
      </c>
      <c r="F3396" s="36">
        <v>240</v>
      </c>
      <c r="G3396" s="44">
        <v>14237.95</v>
      </c>
      <c r="H3396" s="44">
        <f t="shared" si="219"/>
        <v>16658.4015</v>
      </c>
    </row>
    <row r="3397" customHeight="1" spans="3:8">
      <c r="C3397" s="42" t="s">
        <v>975</v>
      </c>
      <c r="D3397" s="43" t="s">
        <v>976</v>
      </c>
      <c r="E3397" s="43" t="s">
        <v>977</v>
      </c>
      <c r="F3397" s="36">
        <v>3000</v>
      </c>
      <c r="G3397" s="44">
        <v>3102.56</v>
      </c>
      <c r="H3397" s="44">
        <f t="shared" si="219"/>
        <v>3629.9952</v>
      </c>
    </row>
    <row r="3398" customHeight="1" spans="3:8">
      <c r="C3398" s="42" t="s">
        <v>991</v>
      </c>
      <c r="D3398" s="43" t="s">
        <v>992</v>
      </c>
      <c r="E3398" s="43" t="s">
        <v>2860</v>
      </c>
      <c r="F3398" s="36">
        <v>60</v>
      </c>
      <c r="G3398" s="44">
        <v>329.23</v>
      </c>
      <c r="H3398" s="44">
        <f t="shared" si="219"/>
        <v>385.1991</v>
      </c>
    </row>
    <row r="3399" customHeight="1" spans="3:8">
      <c r="C3399" s="42" t="s">
        <v>973</v>
      </c>
      <c r="D3399" s="43" t="s">
        <v>974</v>
      </c>
      <c r="E3399" s="43" t="s">
        <v>952</v>
      </c>
      <c r="F3399" s="36">
        <v>1000</v>
      </c>
      <c r="G3399" s="44">
        <v>70512.82</v>
      </c>
      <c r="H3399" s="44">
        <f t="shared" si="219"/>
        <v>82499.9994</v>
      </c>
    </row>
    <row r="3400" customHeight="1" spans="3:8">
      <c r="C3400" s="42" t="s">
        <v>968</v>
      </c>
      <c r="D3400" s="43" t="s">
        <v>969</v>
      </c>
      <c r="E3400" s="43" t="s">
        <v>970</v>
      </c>
      <c r="F3400" s="36">
        <v>450</v>
      </c>
      <c r="G3400" s="44">
        <v>7423.08</v>
      </c>
      <c r="H3400" s="44">
        <f t="shared" si="219"/>
        <v>8685.0036</v>
      </c>
    </row>
    <row r="3401" customHeight="1" spans="3:8">
      <c r="C3401" s="42" t="s">
        <v>926</v>
      </c>
      <c r="D3401" s="43" t="s">
        <v>927</v>
      </c>
      <c r="E3401" s="43" t="s">
        <v>31</v>
      </c>
      <c r="F3401" s="36">
        <v>120</v>
      </c>
      <c r="G3401" s="44">
        <v>13753.85</v>
      </c>
      <c r="H3401" s="44">
        <f t="shared" ref="H3401:H3408" si="220">G3401*1.17</f>
        <v>16092.0045</v>
      </c>
    </row>
    <row r="3402" customHeight="1" spans="3:8">
      <c r="C3402" s="42" t="s">
        <v>892</v>
      </c>
      <c r="D3402" s="43" t="s">
        <v>893</v>
      </c>
      <c r="E3402" s="43" t="s">
        <v>894</v>
      </c>
      <c r="F3402" s="36">
        <v>1000</v>
      </c>
      <c r="G3402" s="44">
        <v>18803.42</v>
      </c>
      <c r="H3402" s="44">
        <f t="shared" si="220"/>
        <v>22000.0014</v>
      </c>
    </row>
    <row r="3403" customHeight="1" spans="3:8">
      <c r="C3403" s="42" t="s">
        <v>984</v>
      </c>
      <c r="D3403" s="43" t="s">
        <v>708</v>
      </c>
      <c r="E3403" s="43" t="s">
        <v>985</v>
      </c>
      <c r="F3403" s="36">
        <v>480</v>
      </c>
      <c r="G3403" s="44">
        <v>7187.69</v>
      </c>
      <c r="H3403" s="44">
        <f t="shared" si="220"/>
        <v>8409.5973</v>
      </c>
    </row>
    <row r="3404" customHeight="1" spans="3:8">
      <c r="C3404" s="42" t="s">
        <v>674</v>
      </c>
      <c r="D3404" s="43" t="s">
        <v>1002</v>
      </c>
      <c r="E3404" s="43" t="s">
        <v>111</v>
      </c>
      <c r="F3404" s="36">
        <v>400</v>
      </c>
      <c r="G3404" s="44">
        <v>1446.15</v>
      </c>
      <c r="H3404" s="44">
        <f t="shared" si="220"/>
        <v>1691.9955</v>
      </c>
    </row>
    <row r="3405" customHeight="1" spans="3:8">
      <c r="C3405" s="42" t="s">
        <v>978</v>
      </c>
      <c r="D3405" s="43" t="s">
        <v>979</v>
      </c>
      <c r="E3405" s="43" t="s">
        <v>980</v>
      </c>
      <c r="F3405" s="36">
        <v>300</v>
      </c>
      <c r="G3405" s="44">
        <v>6748.72</v>
      </c>
      <c r="H3405" s="44">
        <f t="shared" si="220"/>
        <v>7896.0024</v>
      </c>
    </row>
    <row r="3406" customHeight="1" spans="3:8">
      <c r="C3406" s="42" t="s">
        <v>986</v>
      </c>
      <c r="D3406" s="43" t="s">
        <v>987</v>
      </c>
      <c r="E3406" s="43" t="s">
        <v>1972</v>
      </c>
      <c r="F3406" s="36">
        <v>200</v>
      </c>
      <c r="G3406" s="44">
        <v>2088.8888888</v>
      </c>
      <c r="H3406" s="44">
        <f t="shared" si="220"/>
        <v>2443.999999896</v>
      </c>
    </row>
    <row r="3407" customHeight="1" spans="3:8">
      <c r="C3407" s="42" t="s">
        <v>993</v>
      </c>
      <c r="D3407" s="43" t="s">
        <v>994</v>
      </c>
      <c r="E3407" s="43" t="s">
        <v>995</v>
      </c>
      <c r="F3407" s="36">
        <v>300</v>
      </c>
      <c r="G3407" s="44">
        <v>15664.1</v>
      </c>
      <c r="H3407" s="44">
        <f t="shared" si="220"/>
        <v>18326.997</v>
      </c>
    </row>
    <row r="3408" customHeight="1" spans="3:8">
      <c r="C3408" s="42" t="s">
        <v>1006</v>
      </c>
      <c r="D3408" s="43" t="s">
        <v>884</v>
      </c>
      <c r="E3408" s="43" t="s">
        <v>1007</v>
      </c>
      <c r="F3408" s="36">
        <v>400</v>
      </c>
      <c r="G3408" s="44">
        <v>8830.77</v>
      </c>
      <c r="H3408" s="44">
        <f t="shared" si="220"/>
        <v>10332.0009</v>
      </c>
    </row>
    <row r="3409" customHeight="1" spans="2:9">
      <c r="B3409" s="42" t="s">
        <v>1197</v>
      </c>
      <c r="C3409" s="42" t="s">
        <v>1216</v>
      </c>
      <c r="D3409" s="43" t="s">
        <v>1217</v>
      </c>
      <c r="E3409" s="43" t="s">
        <v>1218</v>
      </c>
      <c r="F3409" s="36">
        <v>800</v>
      </c>
      <c r="G3409" s="44">
        <f>H3409/1.17</f>
        <v>2051.28205128205</v>
      </c>
      <c r="H3409" s="44">
        <v>2400</v>
      </c>
      <c r="I3409" s="44">
        <f>SUM(H3409:H3472)</f>
        <v>191900.9</v>
      </c>
    </row>
    <row r="3410" customHeight="1" spans="3:8">
      <c r="C3410" s="42" t="s">
        <v>1313</v>
      </c>
      <c r="D3410" s="43" t="s">
        <v>2461</v>
      </c>
      <c r="E3410" s="43" t="s">
        <v>1315</v>
      </c>
      <c r="F3410" s="36">
        <v>1500</v>
      </c>
      <c r="G3410" s="44">
        <f t="shared" ref="G3410:G3419" si="221">H3410/1.17</f>
        <v>4871.79487179487</v>
      </c>
      <c r="H3410" s="44">
        <v>5700</v>
      </c>
    </row>
    <row r="3411" customHeight="1" spans="3:8">
      <c r="C3411" s="42" t="s">
        <v>1226</v>
      </c>
      <c r="D3411" s="43" t="s">
        <v>77</v>
      </c>
      <c r="E3411" s="43" t="s">
        <v>1227</v>
      </c>
      <c r="F3411" s="36">
        <v>25</v>
      </c>
      <c r="G3411" s="44">
        <f t="shared" si="221"/>
        <v>245.726495726496</v>
      </c>
      <c r="H3411" s="44">
        <v>287.5</v>
      </c>
    </row>
    <row r="3412" customHeight="1" spans="3:8">
      <c r="C3412" s="42" t="s">
        <v>1283</v>
      </c>
      <c r="D3412" s="43" t="s">
        <v>1284</v>
      </c>
      <c r="E3412" s="43" t="s">
        <v>1285</v>
      </c>
      <c r="F3412" s="36">
        <v>-3600</v>
      </c>
      <c r="G3412" s="44">
        <f t="shared" si="221"/>
        <v>-26153.8461538462</v>
      </c>
      <c r="H3412" s="44">
        <v>-30600</v>
      </c>
    </row>
    <row r="3413" customHeight="1" spans="3:8">
      <c r="C3413" s="42" t="s">
        <v>1201</v>
      </c>
      <c r="D3413" s="43" t="s">
        <v>1202</v>
      </c>
      <c r="E3413" s="43" t="s">
        <v>1203</v>
      </c>
      <c r="F3413" s="36">
        <v>16</v>
      </c>
      <c r="G3413" s="44">
        <f t="shared" si="221"/>
        <v>37606.8376068376</v>
      </c>
      <c r="H3413" s="44">
        <v>44000</v>
      </c>
    </row>
    <row r="3414" customHeight="1" spans="3:8">
      <c r="C3414" s="42" t="s">
        <v>1256</v>
      </c>
      <c r="E3414" s="43" t="s">
        <v>1257</v>
      </c>
      <c r="F3414" s="36">
        <v>300</v>
      </c>
      <c r="G3414" s="44">
        <f t="shared" si="221"/>
        <v>1410.25641025641</v>
      </c>
      <c r="H3414" s="44">
        <v>1650</v>
      </c>
    </row>
    <row r="3415" customHeight="1" spans="3:8">
      <c r="C3415" s="42" t="s">
        <v>1028</v>
      </c>
      <c r="D3415" s="43" t="s">
        <v>1332</v>
      </c>
      <c r="E3415" s="43" t="s">
        <v>1030</v>
      </c>
      <c r="F3415" s="36">
        <v>600</v>
      </c>
      <c r="G3415" s="44">
        <f t="shared" si="221"/>
        <v>1025.64102564103</v>
      </c>
      <c r="H3415" s="44">
        <v>1200</v>
      </c>
    </row>
    <row r="3416" customHeight="1" spans="3:8">
      <c r="C3416" s="42" t="s">
        <v>1286</v>
      </c>
      <c r="D3416" s="43" t="s">
        <v>2861</v>
      </c>
      <c r="E3416" s="43" t="s">
        <v>1288</v>
      </c>
      <c r="F3416" s="36">
        <v>180</v>
      </c>
      <c r="G3416" s="44">
        <f t="shared" si="221"/>
        <v>1000</v>
      </c>
      <c r="H3416" s="44">
        <v>1170</v>
      </c>
    </row>
    <row r="3417" customHeight="1" spans="3:8">
      <c r="C3417" s="42" t="s">
        <v>2862</v>
      </c>
      <c r="E3417" s="43" t="s">
        <v>2475</v>
      </c>
      <c r="F3417" s="36">
        <v>40</v>
      </c>
      <c r="G3417" s="44">
        <f t="shared" si="221"/>
        <v>4102.5641025641</v>
      </c>
      <c r="H3417" s="44">
        <v>4800</v>
      </c>
    </row>
    <row r="3418" customHeight="1" spans="3:8">
      <c r="C3418" s="42" t="s">
        <v>1333</v>
      </c>
      <c r="D3418" s="43" t="s">
        <v>1334</v>
      </c>
      <c r="E3418" s="43" t="s">
        <v>1335</v>
      </c>
      <c r="F3418" s="36">
        <v>2000</v>
      </c>
      <c r="G3418" s="44">
        <f t="shared" si="221"/>
        <v>2564.10256410256</v>
      </c>
      <c r="H3418" s="44">
        <v>3000</v>
      </c>
    </row>
    <row r="3419" customHeight="1" spans="3:8">
      <c r="C3419" s="42" t="s">
        <v>2863</v>
      </c>
      <c r="E3419" s="43" t="s">
        <v>2864</v>
      </c>
      <c r="F3419" s="36">
        <v>5</v>
      </c>
      <c r="G3419" s="44">
        <f t="shared" si="221"/>
        <v>318.376068376068</v>
      </c>
      <c r="H3419" s="44">
        <v>372.5</v>
      </c>
    </row>
    <row r="3420" customHeight="1" spans="3:8">
      <c r="C3420" s="42" t="s">
        <v>2865</v>
      </c>
      <c r="D3420" s="43" t="s">
        <v>2866</v>
      </c>
      <c r="E3420" s="43" t="s">
        <v>1351</v>
      </c>
      <c r="F3420" s="36">
        <v>1</v>
      </c>
      <c r="G3420" s="44">
        <f t="shared" ref="G3420:G3438" si="222">H3420/1.17</f>
        <v>42.7350427350427</v>
      </c>
      <c r="H3420" s="44">
        <v>50</v>
      </c>
    </row>
    <row r="3421" customHeight="1" spans="3:8">
      <c r="C3421" s="42" t="s">
        <v>2867</v>
      </c>
      <c r="D3421" s="43" t="s">
        <v>2868</v>
      </c>
      <c r="E3421" s="43" t="s">
        <v>2869</v>
      </c>
      <c r="F3421" s="36">
        <v>100</v>
      </c>
      <c r="G3421" s="44">
        <f t="shared" si="222"/>
        <v>341.880341880342</v>
      </c>
      <c r="H3421" s="44">
        <v>400</v>
      </c>
    </row>
    <row r="3422" customHeight="1" spans="3:8">
      <c r="C3422" s="42" t="s">
        <v>1283</v>
      </c>
      <c r="D3422" s="43" t="s">
        <v>1284</v>
      </c>
      <c r="E3422" s="43" t="s">
        <v>1285</v>
      </c>
      <c r="F3422" s="36">
        <v>3600</v>
      </c>
      <c r="G3422" s="44">
        <f t="shared" si="222"/>
        <v>26153.8461538462</v>
      </c>
      <c r="H3422" s="44">
        <v>30600</v>
      </c>
    </row>
    <row r="3423" customHeight="1" spans="3:8">
      <c r="C3423" s="42" t="s">
        <v>1281</v>
      </c>
      <c r="D3423" s="43" t="s">
        <v>2432</v>
      </c>
      <c r="E3423" s="43" t="s">
        <v>1095</v>
      </c>
      <c r="F3423" s="36">
        <v>500</v>
      </c>
      <c r="G3423" s="44">
        <f t="shared" si="222"/>
        <v>854.700854700855</v>
      </c>
      <c r="H3423" s="44">
        <v>1000</v>
      </c>
    </row>
    <row r="3424" customHeight="1" spans="3:8">
      <c r="C3424" s="42" t="s">
        <v>2870</v>
      </c>
      <c r="D3424" s="43" t="s">
        <v>2871</v>
      </c>
      <c r="E3424" s="43" t="s">
        <v>2426</v>
      </c>
      <c r="F3424" s="36">
        <v>10</v>
      </c>
      <c r="G3424" s="44">
        <f t="shared" si="222"/>
        <v>299.145299145299</v>
      </c>
      <c r="H3424" s="44">
        <v>350</v>
      </c>
    </row>
    <row r="3425" customHeight="1" spans="3:8">
      <c r="C3425" s="42" t="s">
        <v>2870</v>
      </c>
      <c r="D3425" s="43" t="s">
        <v>2872</v>
      </c>
      <c r="E3425" s="43" t="s">
        <v>2426</v>
      </c>
      <c r="F3425" s="36">
        <v>10</v>
      </c>
      <c r="G3425" s="44">
        <f t="shared" si="222"/>
        <v>277.350427350427</v>
      </c>
      <c r="H3425" s="44">
        <v>324.5</v>
      </c>
    </row>
    <row r="3426" customHeight="1" spans="3:8">
      <c r="C3426" s="42" t="s">
        <v>2457</v>
      </c>
      <c r="D3426" s="43" t="s">
        <v>1111</v>
      </c>
      <c r="E3426" s="43" t="s">
        <v>2426</v>
      </c>
      <c r="F3426" s="36">
        <v>10</v>
      </c>
      <c r="G3426" s="44">
        <f t="shared" si="222"/>
        <v>107.692307692308</v>
      </c>
      <c r="H3426" s="44">
        <v>126</v>
      </c>
    </row>
    <row r="3427" customHeight="1" spans="3:8">
      <c r="C3427" s="42" t="s">
        <v>2870</v>
      </c>
      <c r="D3427" s="43" t="s">
        <v>2872</v>
      </c>
      <c r="E3427" s="43" t="s">
        <v>2426</v>
      </c>
      <c r="F3427" s="36">
        <v>10</v>
      </c>
      <c r="G3427" s="44">
        <f t="shared" si="222"/>
        <v>277.350427350427</v>
      </c>
      <c r="H3427" s="44">
        <v>324.5</v>
      </c>
    </row>
    <row r="3428" customHeight="1" spans="3:8">
      <c r="C3428" s="42" t="s">
        <v>2873</v>
      </c>
      <c r="D3428" s="43" t="s">
        <v>1341</v>
      </c>
      <c r="E3428" s="43" t="s">
        <v>2431</v>
      </c>
      <c r="F3428" s="36">
        <v>100</v>
      </c>
      <c r="G3428" s="44">
        <f t="shared" si="222"/>
        <v>170.940170940171</v>
      </c>
      <c r="H3428" s="44">
        <v>200</v>
      </c>
    </row>
    <row r="3429" customHeight="1" spans="3:8">
      <c r="C3429" s="42" t="s">
        <v>2873</v>
      </c>
      <c r="D3429" s="43" t="s">
        <v>1029</v>
      </c>
      <c r="E3429" s="43" t="s">
        <v>2431</v>
      </c>
      <c r="F3429" s="36">
        <v>100</v>
      </c>
      <c r="G3429" s="44">
        <f t="shared" si="222"/>
        <v>102.564102564103</v>
      </c>
      <c r="H3429" s="44">
        <v>120</v>
      </c>
    </row>
    <row r="3430" customHeight="1" spans="3:8">
      <c r="C3430" s="42" t="s">
        <v>1226</v>
      </c>
      <c r="D3430" s="43" t="s">
        <v>77</v>
      </c>
      <c r="E3430" s="43" t="s">
        <v>1227</v>
      </c>
      <c r="F3430" s="36">
        <v>125</v>
      </c>
      <c r="G3430" s="44">
        <f t="shared" si="222"/>
        <v>1228.63247863248</v>
      </c>
      <c r="H3430" s="44">
        <v>1437.5</v>
      </c>
    </row>
    <row r="3431" customHeight="1" spans="3:8">
      <c r="C3431" s="42" t="s">
        <v>2874</v>
      </c>
      <c r="D3431" s="43" t="s">
        <v>2875</v>
      </c>
      <c r="E3431" s="43" t="s">
        <v>1351</v>
      </c>
      <c r="F3431" s="36">
        <v>5</v>
      </c>
      <c r="G3431" s="44">
        <f t="shared" si="222"/>
        <v>237.264957264957</v>
      </c>
      <c r="H3431" s="44">
        <v>277.6</v>
      </c>
    </row>
    <row r="3432" customHeight="1" spans="3:8">
      <c r="C3432" s="42" t="s">
        <v>1291</v>
      </c>
      <c r="D3432" s="43" t="s">
        <v>1292</v>
      </c>
      <c r="E3432" s="43" t="s">
        <v>1293</v>
      </c>
      <c r="F3432" s="36">
        <v>6</v>
      </c>
      <c r="G3432" s="44">
        <f t="shared" si="222"/>
        <v>83.5897435897436</v>
      </c>
      <c r="H3432" s="44">
        <v>97.8</v>
      </c>
    </row>
    <row r="3433" customHeight="1" spans="3:8">
      <c r="C3433" s="42" t="s">
        <v>1313</v>
      </c>
      <c r="D3433" s="43" t="s">
        <v>2461</v>
      </c>
      <c r="E3433" s="43" t="s">
        <v>1315</v>
      </c>
      <c r="F3433" s="36">
        <v>6000</v>
      </c>
      <c r="G3433" s="44">
        <f t="shared" si="222"/>
        <v>19487.1794871795</v>
      </c>
      <c r="H3433" s="44">
        <v>22800</v>
      </c>
    </row>
    <row r="3434" customHeight="1" spans="3:8">
      <c r="C3434" s="42" t="s">
        <v>1102</v>
      </c>
      <c r="D3434" s="43" t="s">
        <v>1103</v>
      </c>
      <c r="E3434" s="43" t="s">
        <v>2456</v>
      </c>
      <c r="F3434" s="36">
        <v>10</v>
      </c>
      <c r="G3434" s="44">
        <f t="shared" si="222"/>
        <v>2564.10256410256</v>
      </c>
      <c r="H3434" s="44">
        <v>3000</v>
      </c>
    </row>
    <row r="3435" customHeight="1" spans="3:8">
      <c r="C3435" s="42" t="s">
        <v>1278</v>
      </c>
      <c r="D3435" s="43" t="s">
        <v>2490</v>
      </c>
      <c r="E3435" s="43" t="s">
        <v>2456</v>
      </c>
      <c r="F3435" s="36">
        <v>1</v>
      </c>
      <c r="G3435" s="44">
        <f t="shared" si="222"/>
        <v>384.615384615385</v>
      </c>
      <c r="H3435" s="44">
        <v>450</v>
      </c>
    </row>
    <row r="3436" customHeight="1" spans="3:8">
      <c r="C3436" s="42" t="s">
        <v>2457</v>
      </c>
      <c r="D3436" s="43" t="s">
        <v>1111</v>
      </c>
      <c r="E3436" s="43" t="s">
        <v>2426</v>
      </c>
      <c r="F3436" s="36">
        <v>10</v>
      </c>
      <c r="G3436" s="44">
        <f t="shared" si="222"/>
        <v>-9.4017094017094</v>
      </c>
      <c r="H3436" s="44">
        <v>-11</v>
      </c>
    </row>
    <row r="3437" customHeight="1" spans="3:8">
      <c r="C3437" s="42" t="s">
        <v>1113</v>
      </c>
      <c r="D3437" s="43" t="s">
        <v>1261</v>
      </c>
      <c r="E3437" s="43" t="s">
        <v>1115</v>
      </c>
      <c r="F3437" s="36">
        <v>240</v>
      </c>
      <c r="G3437" s="44">
        <f t="shared" si="222"/>
        <v>4061.53846153846</v>
      </c>
      <c r="H3437" s="44">
        <v>4752</v>
      </c>
    </row>
    <row r="3438" customHeight="1" spans="3:8">
      <c r="C3438" s="42" t="s">
        <v>1216</v>
      </c>
      <c r="D3438" s="43" t="s">
        <v>1217</v>
      </c>
      <c r="E3438" s="43" t="s">
        <v>1218</v>
      </c>
      <c r="F3438" s="36">
        <v>1280</v>
      </c>
      <c r="G3438" s="44">
        <f t="shared" si="222"/>
        <v>3282.05128205128</v>
      </c>
      <c r="H3438" s="44">
        <v>3840</v>
      </c>
    </row>
    <row r="3439" customHeight="1" spans="3:8">
      <c r="C3439" s="115" t="s">
        <v>2876</v>
      </c>
      <c r="D3439" s="43" t="s">
        <v>2877</v>
      </c>
      <c r="E3439" s="43" t="s">
        <v>2878</v>
      </c>
      <c r="F3439" s="36">
        <v>1</v>
      </c>
      <c r="G3439" s="44">
        <f t="shared" ref="G3434:G3472" si="223">H3439/1.17</f>
        <v>776.923076923077</v>
      </c>
      <c r="H3439" s="44">
        <v>909</v>
      </c>
    </row>
    <row r="3440" customHeight="1" spans="3:8">
      <c r="C3440" s="42" t="s">
        <v>1214</v>
      </c>
      <c r="D3440" s="43" t="s">
        <v>1032</v>
      </c>
      <c r="E3440" s="43" t="s">
        <v>1320</v>
      </c>
      <c r="F3440" s="36">
        <v>25000</v>
      </c>
      <c r="G3440" s="44">
        <f t="shared" si="223"/>
        <v>3205.12820512821</v>
      </c>
      <c r="H3440" s="44">
        <v>3750</v>
      </c>
    </row>
    <row r="3441" customHeight="1" spans="3:8">
      <c r="C3441" s="42" t="s">
        <v>1209</v>
      </c>
      <c r="D3441" s="43">
        <v>915</v>
      </c>
      <c r="E3441" s="43" t="s">
        <v>2364</v>
      </c>
      <c r="F3441" s="36">
        <v>8000</v>
      </c>
      <c r="G3441" s="44">
        <f t="shared" si="223"/>
        <v>6495.7264957265</v>
      </c>
      <c r="H3441" s="44">
        <v>7600</v>
      </c>
    </row>
    <row r="3442" customHeight="1" spans="3:8">
      <c r="C3442" s="42" t="s">
        <v>2879</v>
      </c>
      <c r="D3442" s="43" t="s">
        <v>2880</v>
      </c>
      <c r="E3442" s="43" t="s">
        <v>2881</v>
      </c>
      <c r="F3442" s="36">
        <v>18</v>
      </c>
      <c r="G3442" s="44">
        <f t="shared" si="223"/>
        <v>400</v>
      </c>
      <c r="H3442" s="44">
        <v>468</v>
      </c>
    </row>
    <row r="3443" customHeight="1" spans="3:8">
      <c r="C3443" s="42" t="s">
        <v>2476</v>
      </c>
      <c r="D3443" s="43" t="s">
        <v>2477</v>
      </c>
      <c r="E3443" s="43" t="s">
        <v>1218</v>
      </c>
      <c r="F3443" s="36">
        <v>100</v>
      </c>
      <c r="G3443" s="44">
        <f t="shared" si="223"/>
        <v>470.08547008547</v>
      </c>
      <c r="H3443" s="44">
        <v>550</v>
      </c>
    </row>
    <row r="3444" customHeight="1" spans="3:8">
      <c r="C3444" s="42" t="s">
        <v>1216</v>
      </c>
      <c r="D3444" s="43" t="s">
        <v>1217</v>
      </c>
      <c r="E3444" s="43" t="s">
        <v>1218</v>
      </c>
      <c r="F3444" s="36">
        <v>400</v>
      </c>
      <c r="G3444" s="44">
        <f t="shared" si="223"/>
        <v>1025.64102564103</v>
      </c>
      <c r="H3444" s="44">
        <v>1200</v>
      </c>
    </row>
    <row r="3445" customHeight="1" spans="3:8">
      <c r="C3445" s="42" t="s">
        <v>605</v>
      </c>
      <c r="D3445" s="43" t="s">
        <v>2882</v>
      </c>
      <c r="E3445" s="43" t="s">
        <v>2883</v>
      </c>
      <c r="F3445" s="36">
        <v>100</v>
      </c>
      <c r="G3445" s="44">
        <f t="shared" si="223"/>
        <v>1282.05128205128</v>
      </c>
      <c r="H3445" s="44">
        <v>1500</v>
      </c>
    </row>
    <row r="3446" customHeight="1" spans="3:8">
      <c r="C3446" s="42" t="s">
        <v>2884</v>
      </c>
      <c r="E3446" s="43" t="s">
        <v>2885</v>
      </c>
      <c r="F3446" s="36">
        <v>10</v>
      </c>
      <c r="G3446" s="44">
        <f t="shared" si="223"/>
        <v>55.5555555555556</v>
      </c>
      <c r="H3446" s="44">
        <v>65</v>
      </c>
    </row>
    <row r="3447" customHeight="1" spans="3:8">
      <c r="C3447" s="42" t="s">
        <v>2886</v>
      </c>
      <c r="D3447" s="43" t="s">
        <v>2887</v>
      </c>
      <c r="E3447" s="43" t="s">
        <v>1351</v>
      </c>
      <c r="F3447" s="36">
        <v>4</v>
      </c>
      <c r="G3447" s="44">
        <f t="shared" si="223"/>
        <v>6.83760683760684</v>
      </c>
      <c r="H3447" s="44">
        <v>8</v>
      </c>
    </row>
    <row r="3448" customHeight="1" spans="3:8">
      <c r="C3448" s="42" t="s">
        <v>2888</v>
      </c>
      <c r="D3448" s="43" t="s">
        <v>1032</v>
      </c>
      <c r="E3448" s="43" t="s">
        <v>1351</v>
      </c>
      <c r="F3448" s="36">
        <v>3</v>
      </c>
      <c r="G3448" s="44">
        <f t="shared" si="223"/>
        <v>12.8205128205128</v>
      </c>
      <c r="H3448" s="44">
        <v>15</v>
      </c>
    </row>
    <row r="3449" customHeight="1" spans="3:8">
      <c r="C3449" s="42" t="s">
        <v>1247</v>
      </c>
      <c r="D3449" s="43" t="s">
        <v>1248</v>
      </c>
      <c r="E3449" s="43" t="s">
        <v>1249</v>
      </c>
      <c r="F3449" s="36">
        <v>200</v>
      </c>
      <c r="G3449" s="44">
        <f t="shared" si="223"/>
        <v>1196.5811965812</v>
      </c>
      <c r="H3449" s="44">
        <v>1400</v>
      </c>
    </row>
    <row r="3450" customHeight="1" spans="3:8">
      <c r="C3450" s="42" t="s">
        <v>1272</v>
      </c>
      <c r="D3450" s="43" t="s">
        <v>1273</v>
      </c>
      <c r="E3450" s="43" t="s">
        <v>1274</v>
      </c>
      <c r="F3450" s="36">
        <v>100</v>
      </c>
      <c r="G3450" s="44">
        <f t="shared" si="223"/>
        <v>239.316239316239</v>
      </c>
      <c r="H3450" s="44">
        <v>280</v>
      </c>
    </row>
    <row r="3451" customHeight="1" spans="3:8">
      <c r="C3451" s="42" t="s">
        <v>2411</v>
      </c>
      <c r="D3451" s="43" t="s">
        <v>77</v>
      </c>
      <c r="E3451" s="43" t="s">
        <v>2413</v>
      </c>
      <c r="F3451" s="36">
        <v>80</v>
      </c>
      <c r="G3451" s="44">
        <f t="shared" si="223"/>
        <v>649.57264957265</v>
      </c>
      <c r="H3451" s="44">
        <v>760</v>
      </c>
    </row>
    <row r="3452" customHeight="1" spans="3:8">
      <c r="C3452" s="42" t="s">
        <v>1093</v>
      </c>
      <c r="D3452" s="43" t="s">
        <v>2482</v>
      </c>
      <c r="E3452" s="43" t="s">
        <v>1095</v>
      </c>
      <c r="F3452" s="36">
        <v>50</v>
      </c>
      <c r="G3452" s="44">
        <f t="shared" si="223"/>
        <v>213.675213675214</v>
      </c>
      <c r="H3452" s="44">
        <v>250</v>
      </c>
    </row>
    <row r="3453" customHeight="1" spans="3:8">
      <c r="C3453" s="42" t="s">
        <v>2889</v>
      </c>
      <c r="D3453" s="43" t="s">
        <v>2890</v>
      </c>
      <c r="E3453" s="43" t="s">
        <v>1095</v>
      </c>
      <c r="F3453" s="36">
        <v>200</v>
      </c>
      <c r="G3453" s="44">
        <f t="shared" si="223"/>
        <v>512.820512820513</v>
      </c>
      <c r="H3453" s="44">
        <v>600</v>
      </c>
    </row>
    <row r="3454" customHeight="1" spans="3:8">
      <c r="C3454" s="42" t="s">
        <v>1247</v>
      </c>
      <c r="D3454" s="43" t="s">
        <v>2891</v>
      </c>
      <c r="E3454" s="43" t="s">
        <v>1249</v>
      </c>
      <c r="F3454" s="36">
        <v>40</v>
      </c>
      <c r="G3454" s="44">
        <f t="shared" si="223"/>
        <v>246.153846153846</v>
      </c>
      <c r="H3454" s="44">
        <v>288</v>
      </c>
    </row>
    <row r="3455" customHeight="1" spans="3:8">
      <c r="C3455" s="42" t="s">
        <v>1015</v>
      </c>
      <c r="D3455" s="43" t="s">
        <v>1270</v>
      </c>
      <c r="E3455" s="43" t="s">
        <v>1017</v>
      </c>
      <c r="F3455" s="36">
        <v>12</v>
      </c>
      <c r="G3455" s="44">
        <f t="shared" si="223"/>
        <v>205.128205128205</v>
      </c>
      <c r="H3455" s="44">
        <v>240</v>
      </c>
    </row>
    <row r="3456" customHeight="1" spans="3:8">
      <c r="C3456" s="42" t="s">
        <v>2488</v>
      </c>
      <c r="D3456" s="43">
        <v>1250</v>
      </c>
      <c r="E3456" s="43" t="s">
        <v>1301</v>
      </c>
      <c r="F3456" s="36">
        <v>8</v>
      </c>
      <c r="G3456" s="44">
        <f t="shared" si="223"/>
        <v>2188.03418803419</v>
      </c>
      <c r="H3456" s="44">
        <v>2560</v>
      </c>
    </row>
    <row r="3457" customHeight="1" spans="3:8">
      <c r="C3457" s="42" t="s">
        <v>2892</v>
      </c>
      <c r="D3457" s="43" t="s">
        <v>2459</v>
      </c>
      <c r="E3457" s="43" t="s">
        <v>2456</v>
      </c>
      <c r="F3457" s="36">
        <v>20</v>
      </c>
      <c r="G3457" s="44">
        <f t="shared" si="223"/>
        <v>683.760683760684</v>
      </c>
      <c r="H3457" s="44">
        <v>800</v>
      </c>
    </row>
    <row r="3458" customHeight="1" spans="3:8">
      <c r="C3458" s="42" t="s">
        <v>605</v>
      </c>
      <c r="D3458" s="43" t="s">
        <v>2882</v>
      </c>
      <c r="E3458" s="43" t="s">
        <v>2883</v>
      </c>
      <c r="F3458" s="36">
        <v>100</v>
      </c>
      <c r="G3458" s="44">
        <f t="shared" si="223"/>
        <v>1282.05128205128</v>
      </c>
      <c r="H3458" s="44">
        <v>1500</v>
      </c>
    </row>
    <row r="3459" customHeight="1" spans="3:8">
      <c r="C3459" s="42" t="s">
        <v>1093</v>
      </c>
      <c r="D3459" s="43" t="s">
        <v>1094</v>
      </c>
      <c r="E3459" s="43" t="s">
        <v>1095</v>
      </c>
      <c r="F3459" s="36">
        <v>6400</v>
      </c>
      <c r="G3459" s="44">
        <f t="shared" si="223"/>
        <v>2735.04273504274</v>
      </c>
      <c r="H3459" s="44">
        <v>3200</v>
      </c>
    </row>
    <row r="3460" customHeight="1" spans="3:8">
      <c r="C3460" s="42" t="s">
        <v>1093</v>
      </c>
      <c r="D3460" s="43" t="s">
        <v>1094</v>
      </c>
      <c r="E3460" s="43" t="s">
        <v>1095</v>
      </c>
      <c r="F3460" s="36">
        <v>5000</v>
      </c>
      <c r="G3460" s="44">
        <f t="shared" si="223"/>
        <v>2136.75213675214</v>
      </c>
      <c r="H3460" s="44">
        <v>2500</v>
      </c>
    </row>
    <row r="3461" customHeight="1" spans="3:8">
      <c r="C3461" s="42" t="s">
        <v>1113</v>
      </c>
      <c r="D3461" s="43" t="s">
        <v>1261</v>
      </c>
      <c r="E3461" s="43" t="s">
        <v>1115</v>
      </c>
      <c r="F3461" s="36">
        <v>160</v>
      </c>
      <c r="G3461" s="44">
        <f t="shared" si="223"/>
        <v>2707.69230769231</v>
      </c>
      <c r="H3461" s="44">
        <v>3168</v>
      </c>
    </row>
    <row r="3462" customHeight="1" spans="3:8">
      <c r="C3462" s="42" t="s">
        <v>1224</v>
      </c>
      <c r="D3462" s="43" t="s">
        <v>1225</v>
      </c>
      <c r="E3462" s="43" t="s">
        <v>1223</v>
      </c>
      <c r="F3462" s="36">
        <v>1200</v>
      </c>
      <c r="G3462" s="44">
        <f t="shared" si="223"/>
        <v>574.358974358974</v>
      </c>
      <c r="H3462" s="44">
        <v>672</v>
      </c>
    </row>
    <row r="3463" customHeight="1" spans="3:8">
      <c r="C3463" s="42" t="s">
        <v>1312</v>
      </c>
      <c r="D3463" s="43" t="s">
        <v>77</v>
      </c>
      <c r="E3463" s="43" t="s">
        <v>1104</v>
      </c>
      <c r="F3463" s="36">
        <v>450</v>
      </c>
      <c r="G3463" s="44">
        <f t="shared" si="223"/>
        <v>14615.3846153846</v>
      </c>
      <c r="H3463" s="44">
        <v>17100</v>
      </c>
    </row>
    <row r="3464" customHeight="1" spans="3:8">
      <c r="C3464" s="42" t="s">
        <v>2436</v>
      </c>
      <c r="D3464" s="43" t="s">
        <v>2437</v>
      </c>
      <c r="E3464" s="43" t="s">
        <v>2438</v>
      </c>
      <c r="F3464" s="36">
        <v>24</v>
      </c>
      <c r="G3464" s="44">
        <f t="shared" si="223"/>
        <v>984.615384615385</v>
      </c>
      <c r="H3464" s="44">
        <v>1152</v>
      </c>
    </row>
    <row r="3465" customHeight="1" spans="3:8">
      <c r="C3465" s="42" t="s">
        <v>2867</v>
      </c>
      <c r="D3465" s="43" t="s">
        <v>2868</v>
      </c>
      <c r="E3465" s="43" t="s">
        <v>2869</v>
      </c>
      <c r="F3465" s="36">
        <v>20</v>
      </c>
      <c r="G3465" s="44">
        <f t="shared" si="223"/>
        <v>68.3760683760684</v>
      </c>
      <c r="H3465" s="44">
        <v>80</v>
      </c>
    </row>
    <row r="3466" customHeight="1" spans="3:8">
      <c r="C3466" s="42" t="s">
        <v>1262</v>
      </c>
      <c r="D3466" s="43" t="s">
        <v>2469</v>
      </c>
      <c r="E3466" s="43" t="s">
        <v>1213</v>
      </c>
      <c r="F3466" s="36">
        <v>50</v>
      </c>
      <c r="G3466" s="44">
        <f t="shared" si="223"/>
        <v>2350.42735042735</v>
      </c>
      <c r="H3466" s="44">
        <v>2750</v>
      </c>
    </row>
    <row r="3467" customHeight="1" spans="3:8">
      <c r="C3467" s="42" t="s">
        <v>1345</v>
      </c>
      <c r="D3467" s="43" t="s">
        <v>1346</v>
      </c>
      <c r="E3467" s="43" t="s">
        <v>1104</v>
      </c>
      <c r="F3467" s="36">
        <v>3</v>
      </c>
      <c r="G3467" s="44">
        <f t="shared" si="223"/>
        <v>3423.07692307692</v>
      </c>
      <c r="H3467" s="44">
        <v>4005</v>
      </c>
    </row>
    <row r="3468" customHeight="1" spans="3:8">
      <c r="C3468" s="42" t="s">
        <v>2411</v>
      </c>
      <c r="D3468" s="43" t="s">
        <v>2412</v>
      </c>
      <c r="E3468" s="43" t="s">
        <v>2413</v>
      </c>
      <c r="F3468" s="36">
        <v>40</v>
      </c>
      <c r="G3468" s="44">
        <f t="shared" si="223"/>
        <v>324.786324786325</v>
      </c>
      <c r="H3468" s="44">
        <v>380</v>
      </c>
    </row>
    <row r="3469" customHeight="1" spans="3:8">
      <c r="C3469" s="42" t="s">
        <v>2478</v>
      </c>
      <c r="D3469" s="43" t="s">
        <v>932</v>
      </c>
      <c r="E3469" s="43" t="s">
        <v>2479</v>
      </c>
      <c r="F3469" s="36">
        <v>40</v>
      </c>
      <c r="G3469" s="44">
        <f t="shared" si="223"/>
        <v>668.376068376068</v>
      </c>
      <c r="H3469" s="44">
        <v>782</v>
      </c>
    </row>
    <row r="3470" customHeight="1" spans="3:8">
      <c r="C3470" s="42" t="s">
        <v>1093</v>
      </c>
      <c r="D3470" s="43" t="s">
        <v>2482</v>
      </c>
      <c r="E3470" s="43" t="s">
        <v>1095</v>
      </c>
      <c r="F3470" s="36">
        <v>50</v>
      </c>
      <c r="G3470" s="44">
        <f t="shared" si="223"/>
        <v>213.675213675214</v>
      </c>
      <c r="H3470" s="44">
        <v>250</v>
      </c>
    </row>
    <row r="3471" customHeight="1" spans="3:8">
      <c r="C3471" s="42" t="s">
        <v>1216</v>
      </c>
      <c r="D3471" s="43" t="s">
        <v>1217</v>
      </c>
      <c r="E3471" s="43" t="s">
        <v>1218</v>
      </c>
      <c r="F3471" s="36">
        <v>4000</v>
      </c>
      <c r="G3471" s="44">
        <f t="shared" si="223"/>
        <v>10256.4102564103</v>
      </c>
      <c r="H3471" s="44">
        <v>12000</v>
      </c>
    </row>
    <row r="3472" customHeight="1" spans="3:8">
      <c r="C3472" s="42" t="s">
        <v>1302</v>
      </c>
      <c r="D3472" s="43" t="s">
        <v>1303</v>
      </c>
      <c r="E3472" s="43" t="s">
        <v>1218</v>
      </c>
      <c r="F3472" s="36">
        <v>3000</v>
      </c>
      <c r="G3472" s="44">
        <f t="shared" si="223"/>
        <v>12820.5128205128</v>
      </c>
      <c r="H3472" s="44">
        <v>15000</v>
      </c>
    </row>
    <row r="3473" customHeight="1" spans="2:9">
      <c r="B3473" s="42" t="s">
        <v>1197</v>
      </c>
      <c r="C3473" s="42" t="s">
        <v>2893</v>
      </c>
      <c r="D3473" s="43" t="s">
        <v>2894</v>
      </c>
      <c r="E3473" s="43" t="s">
        <v>2895</v>
      </c>
      <c r="F3473" s="36">
        <v>2</v>
      </c>
      <c r="G3473" s="44">
        <v>6119.66</v>
      </c>
      <c r="H3473" s="44">
        <f>G3473*1.17</f>
        <v>7160.0022</v>
      </c>
      <c r="I3473" s="44">
        <f>SUM(H3473:H3494)</f>
        <v>183089.9977</v>
      </c>
    </row>
    <row r="3474" customHeight="1" spans="3:8">
      <c r="C3474" s="42" t="s">
        <v>2896</v>
      </c>
      <c r="D3474" s="43" t="s">
        <v>1217</v>
      </c>
      <c r="E3474" s="43" t="s">
        <v>2895</v>
      </c>
      <c r="F3474" s="36">
        <v>1</v>
      </c>
      <c r="G3474" s="44">
        <v>3846.15</v>
      </c>
      <c r="H3474" s="44">
        <f>G3474*1.17</f>
        <v>4499.9955</v>
      </c>
    </row>
    <row r="3475" customHeight="1" spans="3:8">
      <c r="C3475" s="42" t="s">
        <v>1281</v>
      </c>
      <c r="D3475" s="43" t="s">
        <v>1282</v>
      </c>
      <c r="E3475" s="43" t="s">
        <v>1095</v>
      </c>
      <c r="F3475" s="36">
        <v>7000</v>
      </c>
      <c r="G3475" s="44">
        <f t="shared" ref="G3475:G3485" si="224">H3475/1.17</f>
        <v>957.264957264957</v>
      </c>
      <c r="H3475" s="44">
        <v>1120</v>
      </c>
    </row>
    <row r="3476" customHeight="1" spans="3:8">
      <c r="C3476" s="42" t="s">
        <v>1230</v>
      </c>
      <c r="D3476" s="43" t="s">
        <v>1233</v>
      </c>
      <c r="E3476" s="43" t="s">
        <v>1115</v>
      </c>
      <c r="F3476" s="36">
        <v>-12</v>
      </c>
      <c r="G3476" s="44">
        <f t="shared" si="224"/>
        <v>-51.2820512820513</v>
      </c>
      <c r="H3476" s="44">
        <v>-60</v>
      </c>
    </row>
    <row r="3477" customHeight="1" spans="3:8">
      <c r="C3477" s="42" t="s">
        <v>1230</v>
      </c>
      <c r="D3477" s="43" t="s">
        <v>1232</v>
      </c>
      <c r="E3477" s="43" t="s">
        <v>1115</v>
      </c>
      <c r="F3477" s="36">
        <v>-24</v>
      </c>
      <c r="G3477" s="44">
        <f t="shared" si="224"/>
        <v>-102.564102564103</v>
      </c>
      <c r="H3477" s="44">
        <v>-120</v>
      </c>
    </row>
    <row r="3478" customHeight="1" spans="3:8">
      <c r="C3478" s="42" t="s">
        <v>1283</v>
      </c>
      <c r="D3478" s="43" t="s">
        <v>1284</v>
      </c>
      <c r="E3478" s="43" t="s">
        <v>1285</v>
      </c>
      <c r="F3478" s="36">
        <v>7200</v>
      </c>
      <c r="G3478" s="44">
        <f t="shared" si="224"/>
        <v>51076.9230769231</v>
      </c>
      <c r="H3478" s="44">
        <v>59760</v>
      </c>
    </row>
    <row r="3479" customHeight="1" spans="3:8">
      <c r="C3479" s="42" t="s">
        <v>1283</v>
      </c>
      <c r="D3479" s="43" t="s">
        <v>1284</v>
      </c>
      <c r="E3479" s="43" t="s">
        <v>1285</v>
      </c>
      <c r="F3479" s="36">
        <v>3600</v>
      </c>
      <c r="G3479" s="44">
        <f t="shared" si="224"/>
        <v>25538.4615384615</v>
      </c>
      <c r="H3479" s="44">
        <v>29880</v>
      </c>
    </row>
    <row r="3480" customHeight="1" spans="3:8">
      <c r="C3480" s="42" t="s">
        <v>2450</v>
      </c>
      <c r="D3480" s="43" t="s">
        <v>2448</v>
      </c>
      <c r="E3480" s="43" t="s">
        <v>2451</v>
      </c>
      <c r="F3480" s="36">
        <v>250</v>
      </c>
      <c r="G3480" s="44">
        <f t="shared" si="224"/>
        <v>747.863247863248</v>
      </c>
      <c r="H3480" s="44">
        <v>875</v>
      </c>
    </row>
    <row r="3481" customHeight="1" spans="3:8">
      <c r="C3481" s="42" t="s">
        <v>1093</v>
      </c>
      <c r="D3481" s="43" t="s">
        <v>2897</v>
      </c>
      <c r="E3481" s="43" t="s">
        <v>1095</v>
      </c>
      <c r="F3481" s="36">
        <v>50</v>
      </c>
      <c r="G3481" s="44">
        <f t="shared" si="224"/>
        <v>2649.57264957265</v>
      </c>
      <c r="H3481" s="44">
        <v>3100</v>
      </c>
    </row>
    <row r="3482" customHeight="1" spans="3:8">
      <c r="C3482" s="42" t="s">
        <v>1201</v>
      </c>
      <c r="D3482" s="43" t="s">
        <v>1202</v>
      </c>
      <c r="E3482" s="43" t="s">
        <v>1203</v>
      </c>
      <c r="F3482" s="36">
        <v>16</v>
      </c>
      <c r="G3482" s="44">
        <f t="shared" si="224"/>
        <v>37606.8376068376</v>
      </c>
      <c r="H3482" s="44">
        <v>44000</v>
      </c>
    </row>
    <row r="3483" customHeight="1" spans="3:8">
      <c r="C3483" s="42" t="s">
        <v>1216</v>
      </c>
      <c r="D3483" s="43" t="s">
        <v>1217</v>
      </c>
      <c r="E3483" s="43" t="s">
        <v>1218</v>
      </c>
      <c r="F3483" s="36">
        <v>800</v>
      </c>
      <c r="G3483" s="44">
        <f t="shared" si="224"/>
        <v>2051.28205128205</v>
      </c>
      <c r="H3483" s="44">
        <v>2400</v>
      </c>
    </row>
    <row r="3484" customHeight="1" spans="3:8">
      <c r="C3484" s="42" t="s">
        <v>1093</v>
      </c>
      <c r="D3484" s="43" t="s">
        <v>1094</v>
      </c>
      <c r="E3484" s="43" t="s">
        <v>1095</v>
      </c>
      <c r="F3484" s="36">
        <v>6400</v>
      </c>
      <c r="G3484" s="44">
        <f t="shared" si="224"/>
        <v>2735.04273504274</v>
      </c>
      <c r="H3484" s="44">
        <v>3200</v>
      </c>
    </row>
    <row r="3485" customHeight="1" spans="3:8">
      <c r="C3485" s="42" t="s">
        <v>1312</v>
      </c>
      <c r="D3485" s="43" t="s">
        <v>77</v>
      </c>
      <c r="E3485" s="43" t="s">
        <v>1104</v>
      </c>
      <c r="F3485" s="36">
        <v>450</v>
      </c>
      <c r="G3485" s="44">
        <f t="shared" si="224"/>
        <v>14615.3846153846</v>
      </c>
      <c r="H3485" s="44">
        <v>17100</v>
      </c>
    </row>
    <row r="3486" customHeight="1" spans="3:8">
      <c r="C3486" s="42" t="s">
        <v>1272</v>
      </c>
      <c r="D3486" s="43" t="s">
        <v>1273</v>
      </c>
      <c r="E3486" s="43" t="s">
        <v>1274</v>
      </c>
      <c r="F3486" s="36">
        <v>100</v>
      </c>
      <c r="G3486" s="44">
        <f t="shared" ref="G3486:G3496" si="225">H3486/1.17</f>
        <v>239.316239316239</v>
      </c>
      <c r="H3486" s="44">
        <v>280</v>
      </c>
    </row>
    <row r="3487" customHeight="1" spans="3:8">
      <c r="C3487" s="42" t="s">
        <v>2898</v>
      </c>
      <c r="D3487" s="43" t="s">
        <v>2448</v>
      </c>
      <c r="E3487" s="43" t="s">
        <v>2451</v>
      </c>
      <c r="F3487" s="36">
        <v>40</v>
      </c>
      <c r="G3487" s="44">
        <f t="shared" si="225"/>
        <v>478.632478632479</v>
      </c>
      <c r="H3487" s="44">
        <v>560</v>
      </c>
    </row>
    <row r="3488" customHeight="1" spans="3:8">
      <c r="C3488" s="42" t="s">
        <v>2899</v>
      </c>
      <c r="D3488" s="43" t="s">
        <v>1029</v>
      </c>
      <c r="E3488" s="43" t="s">
        <v>2900</v>
      </c>
      <c r="F3488" s="36">
        <v>100</v>
      </c>
      <c r="G3488" s="44">
        <f t="shared" si="225"/>
        <v>128.205128205128</v>
      </c>
      <c r="H3488" s="44">
        <v>150</v>
      </c>
    </row>
    <row r="3489" customHeight="1" spans="3:8">
      <c r="C3489" s="42" t="s">
        <v>1247</v>
      </c>
      <c r="D3489" s="43" t="s">
        <v>1248</v>
      </c>
      <c r="E3489" s="43" t="s">
        <v>1249</v>
      </c>
      <c r="F3489" s="36">
        <v>200</v>
      </c>
      <c r="G3489" s="44">
        <f t="shared" si="225"/>
        <v>1196.5811965812</v>
      </c>
      <c r="H3489" s="44">
        <v>1400</v>
      </c>
    </row>
    <row r="3490" customHeight="1" spans="3:8">
      <c r="C3490" s="42" t="s">
        <v>1204</v>
      </c>
      <c r="D3490" s="43" t="s">
        <v>1290</v>
      </c>
      <c r="E3490" s="43" t="s">
        <v>1027</v>
      </c>
      <c r="F3490" s="36">
        <v>3000</v>
      </c>
      <c r="G3490" s="44">
        <f t="shared" si="225"/>
        <v>2769.23076923077</v>
      </c>
      <c r="H3490" s="44">
        <v>3240</v>
      </c>
    </row>
    <row r="3491" customHeight="1" spans="3:8">
      <c r="C3491" s="42" t="s">
        <v>1204</v>
      </c>
      <c r="D3491" s="43" t="s">
        <v>1205</v>
      </c>
      <c r="E3491" s="43" t="s">
        <v>1027</v>
      </c>
      <c r="F3491" s="36">
        <v>1000</v>
      </c>
      <c r="G3491" s="44">
        <f t="shared" si="225"/>
        <v>923.076923076923</v>
      </c>
      <c r="H3491" s="44">
        <v>1080</v>
      </c>
    </row>
    <row r="3492" customHeight="1" spans="3:8">
      <c r="C3492" s="42" t="s">
        <v>1204</v>
      </c>
      <c r="D3492" s="43" t="s">
        <v>1205</v>
      </c>
      <c r="E3492" s="43" t="s">
        <v>1027</v>
      </c>
      <c r="F3492" s="36">
        <v>2000</v>
      </c>
      <c r="G3492" s="44">
        <f t="shared" si="225"/>
        <v>1846.15384615385</v>
      </c>
      <c r="H3492" s="44">
        <v>2160</v>
      </c>
    </row>
    <row r="3493" customHeight="1" spans="3:8">
      <c r="C3493" s="42" t="s">
        <v>2476</v>
      </c>
      <c r="D3493" s="43" t="s">
        <v>2477</v>
      </c>
      <c r="E3493" s="43" t="s">
        <v>1218</v>
      </c>
      <c r="F3493" s="36">
        <v>30</v>
      </c>
      <c r="G3493" s="44">
        <f t="shared" si="225"/>
        <v>141.025641025641</v>
      </c>
      <c r="H3493" s="44">
        <v>165</v>
      </c>
    </row>
    <row r="3494" customHeight="1" spans="3:8">
      <c r="C3494" s="42" t="s">
        <v>1312</v>
      </c>
      <c r="D3494" s="43" t="s">
        <v>77</v>
      </c>
      <c r="E3494" s="43" t="s">
        <v>1104</v>
      </c>
      <c r="F3494" s="36">
        <v>30</v>
      </c>
      <c r="G3494" s="44">
        <f t="shared" si="225"/>
        <v>974.358974358974</v>
      </c>
      <c r="H3494" s="44">
        <v>1140</v>
      </c>
    </row>
    <row r="3495" customHeight="1" spans="2:9">
      <c r="B3495" s="42" t="s">
        <v>289</v>
      </c>
      <c r="C3495" s="42" t="s">
        <v>2901</v>
      </c>
      <c r="D3495" s="43" t="s">
        <v>2902</v>
      </c>
      <c r="E3495" s="43" t="s">
        <v>2903</v>
      </c>
      <c r="F3495" s="36">
        <v>200</v>
      </c>
      <c r="G3495" s="44">
        <f t="shared" si="225"/>
        <v>23589.7435897436</v>
      </c>
      <c r="H3495" s="44">
        <v>27600</v>
      </c>
      <c r="I3495" s="44">
        <f>SUM(H3495:H3496)</f>
        <v>39000</v>
      </c>
    </row>
    <row r="3496" customHeight="1" spans="3:8">
      <c r="C3496" s="42" t="s">
        <v>1015</v>
      </c>
      <c r="D3496" s="43" t="s">
        <v>1016</v>
      </c>
      <c r="E3496" s="43" t="s">
        <v>1017</v>
      </c>
      <c r="F3496" s="36">
        <v>300</v>
      </c>
      <c r="G3496" s="44">
        <f t="shared" si="225"/>
        <v>9743.58974358974</v>
      </c>
      <c r="H3496" s="44">
        <v>11400</v>
      </c>
    </row>
    <row r="3497" customHeight="1" spans="2:9">
      <c r="B3497" s="42" t="s">
        <v>2904</v>
      </c>
      <c r="C3497" s="42" t="s">
        <v>1367</v>
      </c>
      <c r="D3497" s="43" t="s">
        <v>1368</v>
      </c>
      <c r="E3497" s="43" t="s">
        <v>1274</v>
      </c>
      <c r="F3497" s="36">
        <v>300</v>
      </c>
      <c r="G3497" s="44">
        <f>H3497/1.03</f>
        <v>9305.82524271845</v>
      </c>
      <c r="H3497" s="44">
        <v>9585</v>
      </c>
      <c r="I3497" s="44">
        <f>SUM(H3497:H3507)</f>
        <v>42122.8</v>
      </c>
    </row>
    <row r="3498" customHeight="1" spans="3:8">
      <c r="C3498" s="42" t="s">
        <v>1380</v>
      </c>
      <c r="D3498" s="43" t="s">
        <v>1381</v>
      </c>
      <c r="E3498" s="43" t="s">
        <v>1382</v>
      </c>
      <c r="F3498" s="36">
        <v>130</v>
      </c>
      <c r="G3498" s="44">
        <f t="shared" ref="G3498:G3507" si="226">H3498/1.03</f>
        <v>4447.76699029126</v>
      </c>
      <c r="H3498" s="44">
        <v>4581.2</v>
      </c>
    </row>
    <row r="3499" customHeight="1" spans="3:8">
      <c r="C3499" s="42" t="s">
        <v>1367</v>
      </c>
      <c r="D3499" s="43" t="s">
        <v>1368</v>
      </c>
      <c r="E3499" s="43" t="s">
        <v>1274</v>
      </c>
      <c r="F3499" s="36">
        <v>100</v>
      </c>
      <c r="G3499" s="44">
        <f t="shared" si="226"/>
        <v>3101.94174757282</v>
      </c>
      <c r="H3499" s="44">
        <v>3195</v>
      </c>
    </row>
    <row r="3500" customHeight="1" spans="3:8">
      <c r="C3500" s="42" t="s">
        <v>1367</v>
      </c>
      <c r="D3500" s="43" t="s">
        <v>1368</v>
      </c>
      <c r="E3500" s="43" t="s">
        <v>1274</v>
      </c>
      <c r="F3500" s="36">
        <v>200</v>
      </c>
      <c r="G3500" s="44">
        <f t="shared" si="226"/>
        <v>6203.88349514563</v>
      </c>
      <c r="H3500" s="44">
        <v>6390</v>
      </c>
    </row>
    <row r="3501" customHeight="1" spans="3:8">
      <c r="C3501" s="42" t="s">
        <v>1380</v>
      </c>
      <c r="D3501" s="43" t="s">
        <v>1381</v>
      </c>
      <c r="E3501" s="43" t="s">
        <v>1382</v>
      </c>
      <c r="F3501" s="36">
        <v>100</v>
      </c>
      <c r="G3501" s="44">
        <f t="shared" si="226"/>
        <v>3421.35922330097</v>
      </c>
      <c r="H3501" s="44">
        <v>3524</v>
      </c>
    </row>
    <row r="3502" customHeight="1" spans="3:8">
      <c r="C3502" s="42" t="s">
        <v>1380</v>
      </c>
      <c r="D3502" s="43" t="s">
        <v>1381</v>
      </c>
      <c r="E3502" s="43" t="s">
        <v>1382</v>
      </c>
      <c r="F3502" s="36">
        <v>100</v>
      </c>
      <c r="G3502" s="44">
        <f t="shared" si="226"/>
        <v>3421.35922330097</v>
      </c>
      <c r="H3502" s="44">
        <v>3524</v>
      </c>
    </row>
    <row r="3503" customHeight="1" spans="3:8">
      <c r="C3503" s="42" t="s">
        <v>1380</v>
      </c>
      <c r="D3503" s="43" t="s">
        <v>1381</v>
      </c>
      <c r="E3503" s="43" t="s">
        <v>1382</v>
      </c>
      <c r="F3503" s="36">
        <v>20</v>
      </c>
      <c r="G3503" s="44">
        <f t="shared" si="226"/>
        <v>684.271844660194</v>
      </c>
      <c r="H3503" s="44">
        <v>704.8</v>
      </c>
    </row>
    <row r="3504" customHeight="1" spans="3:8">
      <c r="C3504" s="42" t="s">
        <v>1380</v>
      </c>
      <c r="D3504" s="43" t="s">
        <v>1381</v>
      </c>
      <c r="E3504" s="43" t="s">
        <v>1382</v>
      </c>
      <c r="F3504" s="36">
        <v>50</v>
      </c>
      <c r="G3504" s="44">
        <f t="shared" si="226"/>
        <v>1710.67961165049</v>
      </c>
      <c r="H3504" s="44">
        <v>1762</v>
      </c>
    </row>
    <row r="3505" customHeight="1" spans="2:8">
      <c r="B3505" s="42" t="s">
        <v>2905</v>
      </c>
      <c r="C3505" s="42" t="s">
        <v>1367</v>
      </c>
      <c r="D3505" s="43" t="s">
        <v>1368</v>
      </c>
      <c r="E3505" s="43" t="s">
        <v>1274</v>
      </c>
      <c r="F3505" s="36">
        <v>200</v>
      </c>
      <c r="G3505" s="44">
        <f t="shared" si="226"/>
        <v>6203.88349514563</v>
      </c>
      <c r="H3505" s="44">
        <v>6390</v>
      </c>
    </row>
    <row r="3506" customHeight="1" spans="3:8">
      <c r="C3506" s="42" t="s">
        <v>1380</v>
      </c>
      <c r="D3506" s="43" t="s">
        <v>1381</v>
      </c>
      <c r="E3506" s="43" t="s">
        <v>1382</v>
      </c>
      <c r="F3506" s="36">
        <v>20</v>
      </c>
      <c r="G3506" s="44">
        <f t="shared" si="226"/>
        <v>684.271844660194</v>
      </c>
      <c r="H3506" s="44">
        <v>704.8</v>
      </c>
    </row>
    <row r="3507" customHeight="1" spans="3:8">
      <c r="C3507" s="42" t="s">
        <v>1380</v>
      </c>
      <c r="D3507" s="43" t="s">
        <v>1381</v>
      </c>
      <c r="E3507" s="43" t="s">
        <v>1382</v>
      </c>
      <c r="F3507" s="36">
        <v>50</v>
      </c>
      <c r="G3507" s="44">
        <f t="shared" si="226"/>
        <v>1710.67961165049</v>
      </c>
      <c r="H3507" s="44">
        <v>1762</v>
      </c>
    </row>
    <row r="3508" customHeight="1" spans="2:9">
      <c r="B3508" s="42" t="s">
        <v>1379</v>
      </c>
      <c r="C3508" s="42" t="s">
        <v>2022</v>
      </c>
      <c r="D3508" s="43" t="s">
        <v>2023</v>
      </c>
      <c r="E3508" s="43" t="s">
        <v>2058</v>
      </c>
      <c r="F3508" s="36">
        <v>60</v>
      </c>
      <c r="G3508" s="44">
        <f t="shared" ref="G3508:G3519" si="227">H3508/1.17</f>
        <v>497.435897435897</v>
      </c>
      <c r="H3508" s="44">
        <v>582</v>
      </c>
      <c r="I3508" s="44">
        <f>SUM(H3508:H3529)</f>
        <v>300021.998497374</v>
      </c>
    </row>
    <row r="3509" customHeight="1" spans="3:8">
      <c r="C3509" s="42" t="s">
        <v>2906</v>
      </c>
      <c r="D3509" s="43" t="s">
        <v>948</v>
      </c>
      <c r="E3509" s="43" t="s">
        <v>1371</v>
      </c>
      <c r="F3509" s="36">
        <v>800</v>
      </c>
      <c r="G3509" s="44">
        <f t="shared" si="227"/>
        <v>13511.1111111111</v>
      </c>
      <c r="H3509" s="44">
        <v>15808</v>
      </c>
    </row>
    <row r="3510" customHeight="1" spans="3:8">
      <c r="C3510" s="42" t="s">
        <v>875</v>
      </c>
      <c r="D3510" s="43" t="s">
        <v>814</v>
      </c>
      <c r="E3510" s="43" t="s">
        <v>2907</v>
      </c>
      <c r="F3510" s="36">
        <v>300</v>
      </c>
      <c r="G3510" s="44">
        <f t="shared" si="227"/>
        <v>6610.25641025641</v>
      </c>
      <c r="H3510" s="44">
        <v>7734</v>
      </c>
    </row>
    <row r="3511" customHeight="1" spans="3:8">
      <c r="C3511" s="42" t="s">
        <v>2906</v>
      </c>
      <c r="D3511" s="43" t="s">
        <v>948</v>
      </c>
      <c r="E3511" s="43" t="s">
        <v>1371</v>
      </c>
      <c r="F3511" s="36">
        <v>800</v>
      </c>
      <c r="G3511" s="44">
        <f t="shared" si="227"/>
        <v>13511.1111111111</v>
      </c>
      <c r="H3511" s="44">
        <v>15808</v>
      </c>
    </row>
    <row r="3512" customHeight="1" spans="3:8">
      <c r="C3512" s="42" t="s">
        <v>1375</v>
      </c>
      <c r="D3512" s="43" t="s">
        <v>1376</v>
      </c>
      <c r="E3512" s="43" t="s">
        <v>2644</v>
      </c>
      <c r="F3512" s="36">
        <v>400</v>
      </c>
      <c r="G3512" s="44">
        <f t="shared" si="227"/>
        <v>4994.87179487179</v>
      </c>
      <c r="H3512" s="44">
        <v>5844</v>
      </c>
    </row>
    <row r="3513" customHeight="1" spans="3:8">
      <c r="C3513" s="42" t="s">
        <v>1396</v>
      </c>
      <c r="D3513" s="43" t="s">
        <v>1397</v>
      </c>
      <c r="E3513" s="43" t="s">
        <v>1398</v>
      </c>
      <c r="F3513" s="36">
        <v>600</v>
      </c>
      <c r="G3513" s="44">
        <f t="shared" si="227"/>
        <v>11282.0512820513</v>
      </c>
      <c r="H3513" s="44">
        <v>13200</v>
      </c>
    </row>
    <row r="3514" customHeight="1" spans="3:8">
      <c r="C3514" s="42" t="s">
        <v>2908</v>
      </c>
      <c r="D3514" s="43" t="s">
        <v>302</v>
      </c>
      <c r="E3514" s="43" t="s">
        <v>1699</v>
      </c>
      <c r="F3514" s="36">
        <v>1200</v>
      </c>
      <c r="G3514" s="44">
        <f t="shared" si="227"/>
        <v>28307.6923076923</v>
      </c>
      <c r="H3514" s="44">
        <v>33120</v>
      </c>
    </row>
    <row r="3515" customHeight="1" spans="3:8">
      <c r="C3515" s="42" t="s">
        <v>1383</v>
      </c>
      <c r="D3515" s="43" t="s">
        <v>331</v>
      </c>
      <c r="E3515" s="43" t="s">
        <v>1384</v>
      </c>
      <c r="F3515" s="36">
        <v>1200</v>
      </c>
      <c r="G3515" s="44">
        <f t="shared" si="227"/>
        <v>24205.1282051282</v>
      </c>
      <c r="H3515" s="44">
        <v>28320</v>
      </c>
    </row>
    <row r="3516" customHeight="1" spans="3:8">
      <c r="C3516" s="42" t="s">
        <v>2906</v>
      </c>
      <c r="D3516" s="43" t="s">
        <v>948</v>
      </c>
      <c r="E3516" s="43" t="s">
        <v>1371</v>
      </c>
      <c r="F3516" s="36">
        <v>2400</v>
      </c>
      <c r="G3516" s="44">
        <f t="shared" si="227"/>
        <v>40533.3333333333</v>
      </c>
      <c r="H3516" s="44">
        <v>47424</v>
      </c>
    </row>
    <row r="3517" customHeight="1" spans="3:8">
      <c r="C3517" s="42" t="s">
        <v>2052</v>
      </c>
      <c r="D3517" s="43" t="s">
        <v>2059</v>
      </c>
      <c r="E3517" s="43" t="s">
        <v>2054</v>
      </c>
      <c r="F3517" s="36">
        <v>180</v>
      </c>
      <c r="G3517" s="44">
        <f t="shared" si="227"/>
        <v>4492.30769230769</v>
      </c>
      <c r="H3517" s="44">
        <v>5256</v>
      </c>
    </row>
    <row r="3518" customHeight="1" spans="3:8">
      <c r="C3518" s="42" t="s">
        <v>1389</v>
      </c>
      <c r="D3518" s="43" t="s">
        <v>1390</v>
      </c>
      <c r="E3518" s="43" t="s">
        <v>1391</v>
      </c>
      <c r="F3518" s="36">
        <v>500</v>
      </c>
      <c r="G3518" s="44">
        <f t="shared" si="227"/>
        <v>10726.4957264957</v>
      </c>
      <c r="H3518" s="44">
        <v>12550</v>
      </c>
    </row>
    <row r="3519" customHeight="1" spans="3:8">
      <c r="C3519" s="42" t="s">
        <v>2909</v>
      </c>
      <c r="D3519" s="43" t="s">
        <v>58</v>
      </c>
      <c r="E3519" s="43" t="s">
        <v>1541</v>
      </c>
      <c r="F3519" s="36">
        <v>720</v>
      </c>
      <c r="G3519" s="44">
        <f t="shared" si="227"/>
        <v>9230.76923076923</v>
      </c>
      <c r="H3519" s="44">
        <v>10800</v>
      </c>
    </row>
    <row r="3520" customHeight="1" spans="3:8">
      <c r="C3520" s="42" t="s">
        <v>1389</v>
      </c>
      <c r="D3520" s="43" t="s">
        <v>1390</v>
      </c>
      <c r="E3520" s="43" t="s">
        <v>1391</v>
      </c>
      <c r="F3520" s="36">
        <v>100</v>
      </c>
      <c r="G3520" s="44">
        <v>2222.2222222</v>
      </c>
      <c r="H3520" s="44">
        <f>G3520*1.17</f>
        <v>2599.999999974</v>
      </c>
    </row>
    <row r="3521" customHeight="1" spans="3:8">
      <c r="C3521" s="42" t="s">
        <v>1370</v>
      </c>
      <c r="D3521" s="43" t="s">
        <v>948</v>
      </c>
      <c r="E3521" s="43" t="s">
        <v>1371</v>
      </c>
      <c r="F3521" s="36">
        <v>800</v>
      </c>
      <c r="G3521" s="44">
        <v>14769.23</v>
      </c>
      <c r="H3521" s="44">
        <f t="shared" ref="H3521:H3530" si="228">G3521*1.17</f>
        <v>17279.9991</v>
      </c>
    </row>
    <row r="3522" customHeight="1" spans="3:8">
      <c r="C3522" s="42" t="s">
        <v>1375</v>
      </c>
      <c r="D3522" s="43" t="s">
        <v>1376</v>
      </c>
      <c r="E3522" s="43" t="s">
        <v>2644</v>
      </c>
      <c r="F3522" s="36">
        <v>1600</v>
      </c>
      <c r="G3522" s="44">
        <v>16683.76</v>
      </c>
      <c r="H3522" s="44">
        <f t="shared" si="228"/>
        <v>19519.9992</v>
      </c>
    </row>
    <row r="3523" customHeight="1" spans="3:10">
      <c r="C3523" s="42" t="s">
        <v>1396</v>
      </c>
      <c r="D3523" s="43" t="s">
        <v>1397</v>
      </c>
      <c r="E3523" s="43" t="s">
        <v>1398</v>
      </c>
      <c r="F3523" s="36">
        <v>600</v>
      </c>
      <c r="G3523" s="44">
        <v>11282.05</v>
      </c>
      <c r="H3523" s="44">
        <f t="shared" si="228"/>
        <v>13199.9985</v>
      </c>
      <c r="J3523" s="119" t="s">
        <v>2910</v>
      </c>
    </row>
    <row r="3524" customHeight="1" spans="3:10">
      <c r="C3524" s="116" t="s">
        <v>2911</v>
      </c>
      <c r="D3524" s="117" t="s">
        <v>1504</v>
      </c>
      <c r="E3524" s="117" t="s">
        <v>1775</v>
      </c>
      <c r="F3524" s="118">
        <v>400</v>
      </c>
      <c r="G3524" s="119"/>
      <c r="J3524" s="119">
        <v>6400</v>
      </c>
    </row>
    <row r="3525" customHeight="1" spans="3:10">
      <c r="C3525" s="116" t="s">
        <v>1383</v>
      </c>
      <c r="D3525" s="117" t="s">
        <v>331</v>
      </c>
      <c r="E3525" s="117" t="s">
        <v>1384</v>
      </c>
      <c r="F3525" s="118">
        <v>240</v>
      </c>
      <c r="G3525" s="119"/>
      <c r="J3525" s="119">
        <v>5664</v>
      </c>
    </row>
    <row r="3526" customHeight="1" spans="3:8">
      <c r="C3526" s="42" t="s">
        <v>1375</v>
      </c>
      <c r="D3526" s="43" t="s">
        <v>1376</v>
      </c>
      <c r="E3526" s="43" t="s">
        <v>2644</v>
      </c>
      <c r="F3526" s="36">
        <v>1400</v>
      </c>
      <c r="G3526" s="44">
        <v>14598.29</v>
      </c>
      <c r="H3526" s="44">
        <f t="shared" si="228"/>
        <v>17079.9993</v>
      </c>
    </row>
    <row r="3527" customHeight="1" spans="3:8">
      <c r="C3527" s="42" t="s">
        <v>1370</v>
      </c>
      <c r="D3527" s="43" t="s">
        <v>948</v>
      </c>
      <c r="E3527" s="43" t="s">
        <v>1371</v>
      </c>
      <c r="F3527" s="36">
        <v>400</v>
      </c>
      <c r="G3527" s="44">
        <v>7384.62</v>
      </c>
      <c r="H3527" s="44">
        <f t="shared" si="228"/>
        <v>8640.0054</v>
      </c>
    </row>
    <row r="3528" customHeight="1" spans="3:8">
      <c r="C3528" s="42" t="s">
        <v>1383</v>
      </c>
      <c r="D3528" s="43" t="s">
        <v>331</v>
      </c>
      <c r="E3528" s="43" t="s">
        <v>1384</v>
      </c>
      <c r="F3528" s="36">
        <v>960</v>
      </c>
      <c r="G3528" s="44">
        <v>19364.1</v>
      </c>
      <c r="H3528" s="44">
        <f t="shared" si="228"/>
        <v>22655.997</v>
      </c>
    </row>
    <row r="3529" customHeight="1" spans="3:8">
      <c r="C3529" s="42" t="s">
        <v>1389</v>
      </c>
      <c r="D3529" s="43" t="s">
        <v>1390</v>
      </c>
      <c r="E3529" s="43" t="s">
        <v>1391</v>
      </c>
      <c r="F3529" s="36">
        <v>100</v>
      </c>
      <c r="G3529" s="44">
        <v>2222.22222</v>
      </c>
      <c r="H3529" s="44">
        <f t="shared" si="228"/>
        <v>2599.9999974</v>
      </c>
    </row>
    <row r="3530" customHeight="1" spans="2:8">
      <c r="B3530" s="42" t="s">
        <v>2912</v>
      </c>
      <c r="C3530" s="42" t="s">
        <v>2913</v>
      </c>
      <c r="D3530" s="43" t="s">
        <v>2914</v>
      </c>
      <c r="E3530" s="43" t="s">
        <v>2221</v>
      </c>
      <c r="F3530" s="36">
        <v>400</v>
      </c>
      <c r="G3530" s="44">
        <v>10352.14</v>
      </c>
      <c r="H3530" s="44">
        <f t="shared" si="228"/>
        <v>12112.0038</v>
      </c>
    </row>
    <row r="3531" customHeight="1" spans="2:9">
      <c r="B3531" s="42" t="s">
        <v>618</v>
      </c>
      <c r="C3531" s="42" t="s">
        <v>2915</v>
      </c>
      <c r="D3531" s="43" t="s">
        <v>2916</v>
      </c>
      <c r="E3531" s="43" t="s">
        <v>2724</v>
      </c>
      <c r="F3531" s="36">
        <v>40</v>
      </c>
      <c r="G3531" s="44">
        <f t="shared" ref="G3531:G3544" si="229">H3531/1.17</f>
        <v>46153.8461538462</v>
      </c>
      <c r="H3531" s="44">
        <v>54000</v>
      </c>
      <c r="I3531" s="44">
        <f>SUM(H3531:H3614)</f>
        <v>2287805.32</v>
      </c>
    </row>
    <row r="3532" customHeight="1" spans="3:8">
      <c r="C3532" s="89" t="s">
        <v>663</v>
      </c>
      <c r="D3532" s="43" t="s">
        <v>2917</v>
      </c>
      <c r="E3532" s="43" t="s">
        <v>2918</v>
      </c>
      <c r="F3532" s="36">
        <v>40</v>
      </c>
      <c r="G3532" s="44">
        <f t="shared" si="229"/>
        <v>7924.78632478633</v>
      </c>
      <c r="H3532" s="44">
        <v>9272</v>
      </c>
    </row>
    <row r="3533" customHeight="1" spans="3:8">
      <c r="C3533" s="42" t="s">
        <v>2919</v>
      </c>
      <c r="D3533" s="43" t="s">
        <v>2920</v>
      </c>
      <c r="E3533" s="120" t="s">
        <v>2921</v>
      </c>
      <c r="F3533" s="36">
        <v>4</v>
      </c>
      <c r="G3533" s="44">
        <f t="shared" si="229"/>
        <v>5880.34188034188</v>
      </c>
      <c r="H3533" s="44">
        <v>6880</v>
      </c>
    </row>
    <row r="3534" customHeight="1" spans="3:8">
      <c r="C3534" s="42" t="s">
        <v>669</v>
      </c>
      <c r="D3534" s="43" t="s">
        <v>764</v>
      </c>
      <c r="E3534" s="43" t="s">
        <v>370</v>
      </c>
      <c r="F3534" s="36">
        <v>900</v>
      </c>
      <c r="G3534" s="44">
        <f t="shared" si="229"/>
        <v>47384.6153846154</v>
      </c>
      <c r="H3534" s="44">
        <v>55440</v>
      </c>
    </row>
    <row r="3535" customHeight="1" spans="3:8">
      <c r="C3535" s="42" t="s">
        <v>630</v>
      </c>
      <c r="D3535" s="43" t="s">
        <v>1437</v>
      </c>
      <c r="E3535" s="43" t="s">
        <v>2158</v>
      </c>
      <c r="F3535" s="36">
        <v>600</v>
      </c>
      <c r="G3535" s="44">
        <f t="shared" si="229"/>
        <v>794.871794871795</v>
      </c>
      <c r="H3535" s="44">
        <v>930</v>
      </c>
    </row>
    <row r="3536" customHeight="1" spans="3:8">
      <c r="C3536" s="42" t="s">
        <v>666</v>
      </c>
      <c r="D3536" s="43" t="s">
        <v>1483</v>
      </c>
      <c r="E3536" s="43" t="s">
        <v>668</v>
      </c>
      <c r="F3536" s="36">
        <v>100</v>
      </c>
      <c r="G3536" s="44">
        <f t="shared" si="229"/>
        <v>19658.1196581197</v>
      </c>
      <c r="H3536" s="44">
        <v>23000</v>
      </c>
    </row>
    <row r="3537" customHeight="1" spans="3:8">
      <c r="C3537" s="42" t="s">
        <v>1420</v>
      </c>
      <c r="D3537" s="43" t="s">
        <v>1461</v>
      </c>
      <c r="E3537" s="43" t="s">
        <v>1422</v>
      </c>
      <c r="F3537" s="36">
        <v>2400</v>
      </c>
      <c r="G3537" s="44">
        <f t="shared" si="229"/>
        <v>190769.230769231</v>
      </c>
      <c r="H3537" s="44">
        <v>223200</v>
      </c>
    </row>
    <row r="3538" customHeight="1" spans="3:8">
      <c r="C3538" s="42" t="s">
        <v>122</v>
      </c>
      <c r="D3538" s="43" t="s">
        <v>123</v>
      </c>
      <c r="E3538" s="90" t="s">
        <v>625</v>
      </c>
      <c r="F3538" s="36">
        <v>3600</v>
      </c>
      <c r="G3538" s="44">
        <f t="shared" si="229"/>
        <v>335384.615384615</v>
      </c>
      <c r="H3538" s="44">
        <v>392400</v>
      </c>
    </row>
    <row r="3539" customHeight="1" spans="3:8">
      <c r="C3539" s="42" t="s">
        <v>1420</v>
      </c>
      <c r="D3539" s="43" t="s">
        <v>1461</v>
      </c>
      <c r="E3539" s="43" t="s">
        <v>1422</v>
      </c>
      <c r="F3539" s="36">
        <v>3000</v>
      </c>
      <c r="G3539" s="44">
        <f t="shared" si="229"/>
        <v>238461.538461538</v>
      </c>
      <c r="H3539" s="44">
        <v>279000</v>
      </c>
    </row>
    <row r="3540" customHeight="1" spans="3:8">
      <c r="C3540" s="42" t="s">
        <v>638</v>
      </c>
      <c r="D3540" s="43" t="s">
        <v>639</v>
      </c>
      <c r="E3540" s="43" t="s">
        <v>640</v>
      </c>
      <c r="F3540" s="36">
        <v>200</v>
      </c>
      <c r="G3540" s="44">
        <f t="shared" si="229"/>
        <v>14188.0341880342</v>
      </c>
      <c r="H3540" s="44">
        <v>16600</v>
      </c>
    </row>
    <row r="3541" customHeight="1" spans="3:8">
      <c r="C3541" s="42" t="s">
        <v>1467</v>
      </c>
      <c r="D3541" s="43" t="s">
        <v>650</v>
      </c>
      <c r="E3541" s="43" t="s">
        <v>1468</v>
      </c>
      <c r="F3541" s="36">
        <v>30</v>
      </c>
      <c r="G3541" s="44">
        <f t="shared" si="229"/>
        <v>1327.69230769231</v>
      </c>
      <c r="H3541" s="44">
        <v>1553.4</v>
      </c>
    </row>
    <row r="3542" customHeight="1" spans="3:10">
      <c r="C3542" s="115" t="s">
        <v>2922</v>
      </c>
      <c r="D3542" s="43" t="s">
        <v>2923</v>
      </c>
      <c r="E3542" s="43" t="s">
        <v>2924</v>
      </c>
      <c r="F3542" s="36">
        <v>200</v>
      </c>
      <c r="G3542" s="44">
        <f t="shared" si="229"/>
        <v>43418.8034188034</v>
      </c>
      <c r="H3542" s="44">
        <v>50800</v>
      </c>
      <c r="J3542" s="44" t="s">
        <v>2925</v>
      </c>
    </row>
    <row r="3543" customHeight="1" spans="3:10">
      <c r="C3543" s="115" t="s">
        <v>2922</v>
      </c>
      <c r="D3543" s="43" t="s">
        <v>2923</v>
      </c>
      <c r="E3543" s="43" t="s">
        <v>2924</v>
      </c>
      <c r="F3543" s="36">
        <v>200</v>
      </c>
      <c r="G3543" s="44">
        <f t="shared" si="229"/>
        <v>43333.3333333333</v>
      </c>
      <c r="H3543" s="44">
        <v>50700</v>
      </c>
      <c r="J3543" s="121">
        <v>50800</v>
      </c>
    </row>
    <row r="3544" customHeight="1" spans="3:10">
      <c r="C3544" s="42" t="s">
        <v>483</v>
      </c>
      <c r="D3544" s="43" t="s">
        <v>340</v>
      </c>
      <c r="E3544" s="43" t="s">
        <v>1934</v>
      </c>
      <c r="F3544" s="36">
        <v>1000</v>
      </c>
      <c r="G3544" s="44">
        <f t="shared" si="229"/>
        <v>28170.9401709402</v>
      </c>
      <c r="H3544" s="44">
        <v>32960</v>
      </c>
      <c r="J3544" s="121">
        <v>32200</v>
      </c>
    </row>
    <row r="3545" customHeight="1" spans="3:10">
      <c r="C3545" s="42" t="s">
        <v>381</v>
      </c>
      <c r="D3545" s="43" t="s">
        <v>382</v>
      </c>
      <c r="E3545" s="43" t="s">
        <v>681</v>
      </c>
      <c r="F3545" s="36">
        <v>50</v>
      </c>
      <c r="J3545" s="121">
        <v>839</v>
      </c>
    </row>
    <row r="3546" customHeight="1" spans="3:8">
      <c r="C3546" s="42" t="s">
        <v>2926</v>
      </c>
      <c r="D3546" s="43" t="s">
        <v>2927</v>
      </c>
      <c r="E3546" s="43" t="s">
        <v>2724</v>
      </c>
      <c r="F3546" s="36">
        <v>-10</v>
      </c>
      <c r="G3546" s="44">
        <f t="shared" ref="G3546:G3567" si="230">H3546/1.17</f>
        <v>-1158.11965811966</v>
      </c>
      <c r="H3546" s="44">
        <v>-1355</v>
      </c>
    </row>
    <row r="3547" customHeight="1" spans="3:8">
      <c r="C3547" s="42" t="s">
        <v>622</v>
      </c>
      <c r="D3547" s="43" t="s">
        <v>2928</v>
      </c>
      <c r="E3547" s="43" t="s">
        <v>2929</v>
      </c>
      <c r="F3547" s="36">
        <v>800</v>
      </c>
      <c r="G3547" s="44">
        <f t="shared" si="230"/>
        <v>21743.5897435897</v>
      </c>
      <c r="H3547" s="44">
        <v>25440</v>
      </c>
    </row>
    <row r="3548" customHeight="1" spans="3:8">
      <c r="C3548" s="89" t="s">
        <v>663</v>
      </c>
      <c r="D3548" s="43" t="s">
        <v>2917</v>
      </c>
      <c r="E3548" s="43" t="s">
        <v>2918</v>
      </c>
      <c r="F3548" s="36">
        <v>100</v>
      </c>
      <c r="G3548" s="44">
        <f t="shared" si="230"/>
        <v>19811.9658119658</v>
      </c>
      <c r="H3548" s="44">
        <v>23180</v>
      </c>
    </row>
    <row r="3549" customHeight="1" spans="3:8">
      <c r="C3549" s="42" t="s">
        <v>2930</v>
      </c>
      <c r="D3549" s="43" t="s">
        <v>2931</v>
      </c>
      <c r="E3549" s="43" t="s">
        <v>2932</v>
      </c>
      <c r="F3549" s="36">
        <v>200</v>
      </c>
      <c r="G3549" s="44">
        <f t="shared" si="230"/>
        <v>9025.64102564103</v>
      </c>
      <c r="H3549" s="44">
        <v>10560</v>
      </c>
    </row>
    <row r="3550" customHeight="1" spans="3:8">
      <c r="C3550" s="42" t="s">
        <v>2933</v>
      </c>
      <c r="D3550" s="43" t="s">
        <v>1698</v>
      </c>
      <c r="E3550" s="43" t="s">
        <v>2934</v>
      </c>
      <c r="F3550" s="36">
        <v>150</v>
      </c>
      <c r="G3550" s="44">
        <f t="shared" si="230"/>
        <v>4693.84615384615</v>
      </c>
      <c r="H3550" s="44">
        <v>5491.8</v>
      </c>
    </row>
    <row r="3551" customHeight="1" spans="3:8">
      <c r="C3551" s="42" t="s">
        <v>996</v>
      </c>
      <c r="D3551" s="43" t="s">
        <v>1390</v>
      </c>
      <c r="E3551" s="43" t="s">
        <v>2935</v>
      </c>
      <c r="F3551" s="36">
        <v>50</v>
      </c>
      <c r="G3551" s="44">
        <f t="shared" si="230"/>
        <v>1289.31623931624</v>
      </c>
      <c r="H3551" s="44">
        <v>1508.5</v>
      </c>
    </row>
    <row r="3552" customHeight="1" spans="3:8">
      <c r="C3552" s="42" t="s">
        <v>633</v>
      </c>
      <c r="D3552" s="43" t="s">
        <v>634</v>
      </c>
      <c r="E3552" s="43" t="s">
        <v>2936</v>
      </c>
      <c r="F3552" s="36">
        <v>10</v>
      </c>
      <c r="G3552" s="44">
        <f t="shared" si="230"/>
        <v>56581.1965811966</v>
      </c>
      <c r="H3552" s="44">
        <v>66200</v>
      </c>
    </row>
    <row r="3553" customHeight="1" spans="3:8">
      <c r="C3553" s="42" t="s">
        <v>1420</v>
      </c>
      <c r="D3553" s="43" t="s">
        <v>1461</v>
      </c>
      <c r="E3553" s="43" t="s">
        <v>1422</v>
      </c>
      <c r="F3553" s="36">
        <v>3000</v>
      </c>
      <c r="G3553" s="44">
        <f t="shared" si="230"/>
        <v>238461.538461538</v>
      </c>
      <c r="H3553" s="44">
        <v>279000</v>
      </c>
    </row>
    <row r="3554" customHeight="1" spans="3:8">
      <c r="C3554" s="42" t="s">
        <v>1420</v>
      </c>
      <c r="D3554" s="43" t="s">
        <v>1461</v>
      </c>
      <c r="E3554" s="43" t="s">
        <v>1422</v>
      </c>
      <c r="F3554" s="36">
        <v>3000</v>
      </c>
      <c r="G3554" s="44">
        <f t="shared" si="230"/>
        <v>238461.538461538</v>
      </c>
      <c r="H3554" s="44">
        <v>279000</v>
      </c>
    </row>
    <row r="3555" customHeight="1" spans="3:8">
      <c r="C3555" s="42" t="s">
        <v>2937</v>
      </c>
      <c r="D3555" s="43" t="s">
        <v>2938</v>
      </c>
      <c r="E3555" s="43" t="s">
        <v>2939</v>
      </c>
      <c r="F3555" s="36">
        <v>50</v>
      </c>
      <c r="G3555" s="44">
        <f t="shared" si="230"/>
        <v>1294.87179487179</v>
      </c>
      <c r="H3555" s="44">
        <v>1515</v>
      </c>
    </row>
    <row r="3556" customHeight="1" spans="3:8">
      <c r="C3556" s="42" t="s">
        <v>693</v>
      </c>
      <c r="D3556" s="43" t="s">
        <v>694</v>
      </c>
      <c r="E3556" s="43" t="s">
        <v>1466</v>
      </c>
      <c r="F3556" s="36">
        <v>40</v>
      </c>
      <c r="G3556" s="44">
        <f t="shared" si="230"/>
        <v>369.230769230769</v>
      </c>
      <c r="H3556" s="44">
        <v>432</v>
      </c>
    </row>
    <row r="3557" customHeight="1" spans="3:8">
      <c r="C3557" s="42" t="s">
        <v>626</v>
      </c>
      <c r="D3557" s="43" t="s">
        <v>627</v>
      </c>
      <c r="E3557" s="43" t="s">
        <v>1424</v>
      </c>
      <c r="F3557" s="36">
        <v>300</v>
      </c>
      <c r="G3557" s="44">
        <f t="shared" si="230"/>
        <v>22894.8717948718</v>
      </c>
      <c r="H3557" s="44">
        <v>26787</v>
      </c>
    </row>
    <row r="3558" customHeight="1" spans="3:8">
      <c r="C3558" s="42" t="s">
        <v>2940</v>
      </c>
      <c r="E3558" s="43" t="s">
        <v>1424</v>
      </c>
      <c r="F3558" s="36">
        <v>48</v>
      </c>
      <c r="G3558" s="44">
        <f t="shared" si="230"/>
        <v>8533.33333333333</v>
      </c>
      <c r="H3558" s="44">
        <v>9984</v>
      </c>
    </row>
    <row r="3559" customHeight="1" spans="3:8">
      <c r="C3559" s="42" t="s">
        <v>622</v>
      </c>
      <c r="D3559" s="43" t="s">
        <v>2928</v>
      </c>
      <c r="E3559" s="43" t="s">
        <v>2929</v>
      </c>
      <c r="F3559" s="36">
        <v>1000</v>
      </c>
      <c r="G3559" s="44">
        <f t="shared" si="230"/>
        <v>27179.4871794872</v>
      </c>
      <c r="H3559" s="44">
        <v>31800</v>
      </c>
    </row>
    <row r="3560" customHeight="1" spans="3:8">
      <c r="C3560" s="42" t="s">
        <v>1481</v>
      </c>
      <c r="D3560" s="43" t="s">
        <v>1482</v>
      </c>
      <c r="E3560" s="43" t="s">
        <v>1465</v>
      </c>
      <c r="F3560" s="36">
        <v>120</v>
      </c>
      <c r="G3560" s="44">
        <f t="shared" si="230"/>
        <v>29743.5897435897</v>
      </c>
      <c r="H3560" s="44">
        <v>34800</v>
      </c>
    </row>
    <row r="3561" customHeight="1" spans="3:8">
      <c r="C3561" s="42" t="s">
        <v>1481</v>
      </c>
      <c r="D3561" s="43" t="s">
        <v>2941</v>
      </c>
      <c r="E3561" s="43" t="s">
        <v>1465</v>
      </c>
      <c r="F3561" s="36">
        <v>120</v>
      </c>
      <c r="G3561" s="44">
        <f t="shared" si="230"/>
        <v>35794.8717948718</v>
      </c>
      <c r="H3561" s="44">
        <v>41880</v>
      </c>
    </row>
    <row r="3562" customHeight="1" spans="3:8">
      <c r="C3562" s="42" t="s">
        <v>638</v>
      </c>
      <c r="D3562" s="43" t="s">
        <v>639</v>
      </c>
      <c r="E3562" s="43" t="s">
        <v>640</v>
      </c>
      <c r="F3562" s="36">
        <v>400</v>
      </c>
      <c r="G3562" s="44">
        <f t="shared" si="230"/>
        <v>28376.0683760684</v>
      </c>
      <c r="H3562" s="44">
        <v>33200</v>
      </c>
    </row>
    <row r="3563" customHeight="1" spans="3:8">
      <c r="C3563" s="42" t="s">
        <v>666</v>
      </c>
      <c r="D3563" s="43" t="s">
        <v>1483</v>
      </c>
      <c r="E3563" s="43" t="s">
        <v>668</v>
      </c>
      <c r="F3563" s="36">
        <v>100</v>
      </c>
      <c r="G3563" s="44">
        <f t="shared" si="230"/>
        <v>19658.1196581197</v>
      </c>
      <c r="H3563" s="44">
        <v>23000</v>
      </c>
    </row>
    <row r="3564" customHeight="1" spans="3:8">
      <c r="C3564" s="42" t="s">
        <v>2930</v>
      </c>
      <c r="D3564" s="43" t="s">
        <v>2931</v>
      </c>
      <c r="E3564" s="43" t="s">
        <v>2932</v>
      </c>
      <c r="F3564" s="36">
        <v>400</v>
      </c>
      <c r="G3564" s="44">
        <f t="shared" si="230"/>
        <v>18051.2820512821</v>
      </c>
      <c r="H3564" s="44">
        <v>21120</v>
      </c>
    </row>
    <row r="3565" customHeight="1" spans="3:8">
      <c r="C3565" s="42" t="s">
        <v>843</v>
      </c>
      <c r="D3565" s="43" t="s">
        <v>844</v>
      </c>
      <c r="E3565" s="43" t="s">
        <v>845</v>
      </c>
      <c r="F3565" s="36">
        <v>100</v>
      </c>
      <c r="G3565" s="44">
        <f t="shared" si="230"/>
        <v>222.222222222222</v>
      </c>
      <c r="H3565" s="44">
        <v>260</v>
      </c>
    </row>
    <row r="3566" customHeight="1" spans="3:8">
      <c r="C3566" s="42" t="s">
        <v>843</v>
      </c>
      <c r="D3566" s="43" t="s">
        <v>844</v>
      </c>
      <c r="E3566" s="43" t="s">
        <v>845</v>
      </c>
      <c r="F3566" s="36">
        <v>100</v>
      </c>
      <c r="G3566" s="44">
        <f t="shared" si="230"/>
        <v>-94.017094017094</v>
      </c>
      <c r="H3566" s="44">
        <v>-110</v>
      </c>
    </row>
    <row r="3567" customHeight="1" spans="3:8">
      <c r="C3567" s="42" t="s">
        <v>2942</v>
      </c>
      <c r="D3567" s="43" t="s">
        <v>648</v>
      </c>
      <c r="E3567" s="43" t="s">
        <v>2943</v>
      </c>
      <c r="F3567" s="36">
        <v>2</v>
      </c>
      <c r="G3567" s="44">
        <f t="shared" si="230"/>
        <v>396.239316239316</v>
      </c>
      <c r="H3567" s="44">
        <v>463.6</v>
      </c>
    </row>
    <row r="3568" customHeight="1" spans="3:8">
      <c r="C3568" s="42" t="s">
        <v>483</v>
      </c>
      <c r="D3568" s="43" t="s">
        <v>340</v>
      </c>
      <c r="E3568" s="43" t="s">
        <v>1934</v>
      </c>
      <c r="F3568" s="36">
        <v>1000</v>
      </c>
      <c r="G3568" s="44">
        <f t="shared" ref="G3568:G3578" si="231">H3568/1.17</f>
        <v>27521.3675213675</v>
      </c>
      <c r="H3568" s="44">
        <v>32200</v>
      </c>
    </row>
    <row r="3569" customHeight="1" spans="2:8">
      <c r="B3569" s="42" t="s">
        <v>2944</v>
      </c>
      <c r="C3569" s="42" t="s">
        <v>2189</v>
      </c>
      <c r="D3569" s="43" t="s">
        <v>2945</v>
      </c>
      <c r="E3569" s="43" t="s">
        <v>2946</v>
      </c>
      <c r="F3569" s="36">
        <v>300</v>
      </c>
      <c r="G3569" s="44">
        <f t="shared" si="231"/>
        <v>4820.51282051282</v>
      </c>
      <c r="H3569" s="44">
        <v>5640</v>
      </c>
    </row>
    <row r="3570" customHeight="1" spans="3:8">
      <c r="C3570" s="42" t="s">
        <v>2620</v>
      </c>
      <c r="D3570" s="43" t="s">
        <v>974</v>
      </c>
      <c r="E3570" s="43" t="s">
        <v>2074</v>
      </c>
      <c r="F3570" s="36">
        <v>1500</v>
      </c>
      <c r="G3570" s="44">
        <f t="shared" si="231"/>
        <v>16025.641025641</v>
      </c>
      <c r="H3570" s="44">
        <v>18750</v>
      </c>
    </row>
    <row r="3571" customHeight="1" spans="3:8">
      <c r="C3571" s="42" t="s">
        <v>2947</v>
      </c>
      <c r="D3571" s="43" t="s">
        <v>309</v>
      </c>
      <c r="E3571" s="43" t="s">
        <v>2948</v>
      </c>
      <c r="F3571" s="36">
        <v>600</v>
      </c>
      <c r="G3571" s="44">
        <f t="shared" si="231"/>
        <v>7589.74358974359</v>
      </c>
      <c r="H3571" s="44">
        <v>8880</v>
      </c>
    </row>
    <row r="3572" customHeight="1" spans="2:10">
      <c r="B3572" s="42" t="s">
        <v>2949</v>
      </c>
      <c r="C3572" s="42" t="s">
        <v>2950</v>
      </c>
      <c r="D3572" s="43" t="s">
        <v>2951</v>
      </c>
      <c r="E3572" s="43" t="s">
        <v>2074</v>
      </c>
      <c r="F3572" s="36">
        <v>400</v>
      </c>
      <c r="G3572" s="44">
        <f t="shared" si="231"/>
        <v>6564.10256410256</v>
      </c>
      <c r="H3572" s="44">
        <v>7680</v>
      </c>
      <c r="J3572" s="44">
        <v>2287805.14</v>
      </c>
    </row>
    <row r="3573" customHeight="1" spans="3:8">
      <c r="C3573" s="42" t="s">
        <v>645</v>
      </c>
      <c r="D3573" s="43" t="s">
        <v>648</v>
      </c>
      <c r="E3573" s="43" t="s">
        <v>1424</v>
      </c>
      <c r="F3573" s="36">
        <v>3</v>
      </c>
      <c r="G3573" s="44">
        <f t="shared" si="231"/>
        <v>228.948717948718</v>
      </c>
      <c r="H3573" s="44">
        <v>267.87</v>
      </c>
    </row>
    <row r="3574" customHeight="1" spans="3:8">
      <c r="C3574" s="42" t="s">
        <v>645</v>
      </c>
      <c r="D3574" s="43" t="s">
        <v>648</v>
      </c>
      <c r="E3574" s="43" t="s">
        <v>1424</v>
      </c>
      <c r="F3574" s="36">
        <v>3</v>
      </c>
      <c r="G3574" s="44">
        <f t="shared" si="231"/>
        <v>228.948717948718</v>
      </c>
      <c r="H3574" s="44">
        <v>267.87</v>
      </c>
    </row>
    <row r="3575" customHeight="1" spans="3:8">
      <c r="C3575" s="42" t="s">
        <v>1447</v>
      </c>
      <c r="D3575" s="43" t="s">
        <v>2572</v>
      </c>
      <c r="E3575" s="43" t="s">
        <v>715</v>
      </c>
      <c r="F3575" s="36">
        <v>-400</v>
      </c>
      <c r="G3575" s="44">
        <f t="shared" si="231"/>
        <v>-5025.64102564103</v>
      </c>
      <c r="H3575" s="44">
        <v>-5880</v>
      </c>
    </row>
    <row r="3576" customHeight="1" spans="3:8">
      <c r="C3576" s="42" t="s">
        <v>2952</v>
      </c>
      <c r="D3576" s="43" t="s">
        <v>2953</v>
      </c>
      <c r="E3576" s="43" t="s">
        <v>2954</v>
      </c>
      <c r="F3576" s="36">
        <v>50</v>
      </c>
      <c r="G3576" s="44">
        <f t="shared" si="231"/>
        <v>5625.64102564103</v>
      </c>
      <c r="H3576" s="44">
        <v>6582</v>
      </c>
    </row>
    <row r="3577" customHeight="1" spans="3:8">
      <c r="C3577" s="42" t="s">
        <v>149</v>
      </c>
      <c r="D3577" s="43" t="s">
        <v>123</v>
      </c>
      <c r="E3577" s="43" t="s">
        <v>2336</v>
      </c>
      <c r="F3577" s="36">
        <v>400</v>
      </c>
      <c r="G3577" s="44">
        <f t="shared" si="231"/>
        <v>5958.97435897436</v>
      </c>
      <c r="H3577" s="44">
        <v>6972</v>
      </c>
    </row>
    <row r="3578" customHeight="1" spans="3:8">
      <c r="C3578" s="42" t="s">
        <v>2947</v>
      </c>
      <c r="D3578" s="43" t="s">
        <v>309</v>
      </c>
      <c r="E3578" s="43" t="s">
        <v>2948</v>
      </c>
      <c r="F3578" s="36">
        <v>1200</v>
      </c>
      <c r="G3578" s="44">
        <f t="shared" si="231"/>
        <v>15179.4871794872</v>
      </c>
      <c r="H3578" s="44">
        <v>17760</v>
      </c>
    </row>
    <row r="3579" customHeight="1" spans="3:8">
      <c r="C3579" s="42" t="s">
        <v>645</v>
      </c>
      <c r="D3579" s="43" t="s">
        <v>648</v>
      </c>
      <c r="E3579" s="43" t="s">
        <v>1424</v>
      </c>
      <c r="F3579" s="36">
        <v>4</v>
      </c>
      <c r="G3579" s="44">
        <f t="shared" ref="G3579:G3595" si="232">H3579/1.17</f>
        <v>305.264957264957</v>
      </c>
      <c r="H3579" s="44">
        <v>357.16</v>
      </c>
    </row>
    <row r="3580" customHeight="1" spans="3:8">
      <c r="C3580" s="42" t="s">
        <v>2620</v>
      </c>
      <c r="D3580" s="43" t="s">
        <v>974</v>
      </c>
      <c r="E3580" s="43" t="s">
        <v>2074</v>
      </c>
      <c r="F3580" s="36">
        <v>300</v>
      </c>
      <c r="G3580" s="44">
        <f t="shared" si="232"/>
        <v>3205.12820512821</v>
      </c>
      <c r="H3580" s="44">
        <v>3750</v>
      </c>
    </row>
    <row r="3581" customHeight="1" spans="3:8">
      <c r="C3581" s="42" t="s">
        <v>2955</v>
      </c>
      <c r="D3581" s="43" t="s">
        <v>2373</v>
      </c>
      <c r="E3581" s="43" t="s">
        <v>1472</v>
      </c>
      <c r="F3581" s="36">
        <v>100</v>
      </c>
      <c r="G3581" s="44">
        <f t="shared" si="232"/>
        <v>2763.24786324786</v>
      </c>
      <c r="H3581" s="44">
        <v>3233</v>
      </c>
    </row>
    <row r="3582" customHeight="1" spans="3:8">
      <c r="C3582" s="42" t="s">
        <v>2955</v>
      </c>
      <c r="D3582" s="43" t="s">
        <v>2373</v>
      </c>
      <c r="E3582" s="43" t="s">
        <v>1472</v>
      </c>
      <c r="F3582" s="36">
        <v>200</v>
      </c>
      <c r="G3582" s="44">
        <f t="shared" si="232"/>
        <v>5526.49572649573</v>
      </c>
      <c r="H3582" s="44">
        <v>6466</v>
      </c>
    </row>
    <row r="3583" customHeight="1" spans="3:8">
      <c r="C3583" s="42" t="s">
        <v>2956</v>
      </c>
      <c r="D3583" s="43" t="s">
        <v>2034</v>
      </c>
      <c r="E3583" s="43" t="s">
        <v>1701</v>
      </c>
      <c r="F3583" s="36">
        <v>300</v>
      </c>
      <c r="G3583" s="44">
        <f t="shared" si="232"/>
        <v>3710.25641025641</v>
      </c>
      <c r="H3583" s="44">
        <v>4341</v>
      </c>
    </row>
    <row r="3584" customHeight="1" spans="3:8">
      <c r="C3584" s="42" t="s">
        <v>2620</v>
      </c>
      <c r="D3584" s="43" t="s">
        <v>974</v>
      </c>
      <c r="E3584" s="43" t="s">
        <v>2074</v>
      </c>
      <c r="F3584" s="36">
        <v>600</v>
      </c>
      <c r="G3584" s="44">
        <f t="shared" si="232"/>
        <v>6410.25641025641</v>
      </c>
      <c r="H3584" s="44">
        <v>7500</v>
      </c>
    </row>
    <row r="3585" customHeight="1" spans="3:8">
      <c r="C3585" s="42" t="s">
        <v>2072</v>
      </c>
      <c r="D3585" s="43" t="s">
        <v>2957</v>
      </c>
      <c r="E3585" s="43" t="s">
        <v>2074</v>
      </c>
      <c r="F3585" s="36">
        <v>100</v>
      </c>
      <c r="G3585" s="44">
        <f t="shared" si="232"/>
        <v>393.162393162393</v>
      </c>
      <c r="H3585" s="44">
        <v>460</v>
      </c>
    </row>
    <row r="3586" customHeight="1" spans="3:8">
      <c r="C3586" s="42" t="s">
        <v>2958</v>
      </c>
      <c r="D3586" s="43" t="s">
        <v>1458</v>
      </c>
      <c r="E3586" s="43" t="s">
        <v>2959</v>
      </c>
      <c r="F3586" s="36">
        <v>600</v>
      </c>
      <c r="G3586" s="44">
        <f t="shared" si="232"/>
        <v>45789.7435897436</v>
      </c>
      <c r="H3586" s="44">
        <v>53574</v>
      </c>
    </row>
    <row r="3587" customHeight="1" spans="3:8">
      <c r="C3587" s="42" t="s">
        <v>2958</v>
      </c>
      <c r="D3587" s="43" t="s">
        <v>1458</v>
      </c>
      <c r="E3587" s="43" t="s">
        <v>2959</v>
      </c>
      <c r="F3587" s="36">
        <v>600</v>
      </c>
      <c r="G3587" s="44">
        <f t="shared" si="232"/>
        <v>-5800</v>
      </c>
      <c r="H3587" s="44">
        <v>-6786</v>
      </c>
    </row>
    <row r="3588" customHeight="1" spans="3:8">
      <c r="C3588" s="42" t="s">
        <v>630</v>
      </c>
      <c r="D3588" s="43" t="s">
        <v>1437</v>
      </c>
      <c r="E3588" s="43" t="s">
        <v>2158</v>
      </c>
      <c r="F3588" s="36">
        <v>1380</v>
      </c>
      <c r="G3588" s="44">
        <f t="shared" si="232"/>
        <v>6605.12820512821</v>
      </c>
      <c r="H3588" s="44">
        <v>7728</v>
      </c>
    </row>
    <row r="3589" customHeight="1" spans="3:8">
      <c r="C3589" s="42" t="s">
        <v>630</v>
      </c>
      <c r="D3589" s="43" t="s">
        <v>1437</v>
      </c>
      <c r="E3589" s="43" t="s">
        <v>2158</v>
      </c>
      <c r="F3589" s="36">
        <v>1380</v>
      </c>
      <c r="G3589" s="44">
        <f t="shared" si="232"/>
        <v>-4776.92307692308</v>
      </c>
      <c r="H3589" s="44">
        <v>-5589</v>
      </c>
    </row>
    <row r="3590" customHeight="1" spans="3:8">
      <c r="C3590" s="42" t="s">
        <v>630</v>
      </c>
      <c r="D3590" s="43" t="s">
        <v>1437</v>
      </c>
      <c r="E3590" s="43" t="s">
        <v>2158</v>
      </c>
      <c r="F3590" s="36">
        <v>100</v>
      </c>
      <c r="G3590" s="44">
        <f t="shared" si="232"/>
        <v>478.632478632479</v>
      </c>
      <c r="H3590" s="44">
        <v>560</v>
      </c>
    </row>
    <row r="3591" customHeight="1" spans="3:8">
      <c r="C3591" s="42" t="s">
        <v>630</v>
      </c>
      <c r="D3591" s="43" t="s">
        <v>1437</v>
      </c>
      <c r="E3591" s="43" t="s">
        <v>2158</v>
      </c>
      <c r="F3591" s="36">
        <v>100</v>
      </c>
      <c r="G3591" s="44">
        <f t="shared" si="232"/>
        <v>-346.153846153846</v>
      </c>
      <c r="H3591" s="44">
        <v>-405</v>
      </c>
    </row>
    <row r="3592" customHeight="1" spans="2:8">
      <c r="B3592" s="42" t="s">
        <v>2960</v>
      </c>
      <c r="C3592" s="42" t="s">
        <v>2961</v>
      </c>
      <c r="D3592" s="43" t="s">
        <v>1932</v>
      </c>
      <c r="E3592" s="43" t="s">
        <v>2962</v>
      </c>
      <c r="F3592" s="36">
        <v>9</v>
      </c>
      <c r="G3592" s="44">
        <f t="shared" si="232"/>
        <v>29.6153846153846</v>
      </c>
      <c r="H3592" s="44">
        <v>34.65</v>
      </c>
    </row>
    <row r="3593" customHeight="1" spans="3:8">
      <c r="C3593" s="42" t="s">
        <v>2963</v>
      </c>
      <c r="D3593" s="43" t="s">
        <v>825</v>
      </c>
      <c r="E3593" s="43" t="s">
        <v>413</v>
      </c>
      <c r="F3593" s="36">
        <v>40</v>
      </c>
      <c r="G3593" s="44">
        <f t="shared" si="232"/>
        <v>75.2136752136752</v>
      </c>
      <c r="H3593" s="44">
        <v>88</v>
      </c>
    </row>
    <row r="3594" customHeight="1" spans="3:8">
      <c r="C3594" s="42" t="s">
        <v>824</v>
      </c>
      <c r="D3594" s="43" t="s">
        <v>740</v>
      </c>
      <c r="E3594" s="43" t="s">
        <v>413</v>
      </c>
      <c r="F3594" s="36">
        <v>20</v>
      </c>
      <c r="G3594" s="44">
        <f t="shared" si="232"/>
        <v>31.965811965812</v>
      </c>
      <c r="H3594" s="44">
        <v>37.4</v>
      </c>
    </row>
    <row r="3595" customHeight="1" spans="3:8">
      <c r="C3595" s="42" t="s">
        <v>2961</v>
      </c>
      <c r="D3595" s="43" t="s">
        <v>1932</v>
      </c>
      <c r="E3595" s="43" t="s">
        <v>2962</v>
      </c>
      <c r="F3595" s="36">
        <v>1</v>
      </c>
      <c r="G3595" s="44">
        <f t="shared" si="232"/>
        <v>3.29059829059829</v>
      </c>
      <c r="H3595" s="44">
        <v>3.85</v>
      </c>
    </row>
    <row r="3596" customHeight="1" spans="3:8">
      <c r="C3596" s="42" t="s">
        <v>2964</v>
      </c>
      <c r="D3596" s="43" t="s">
        <v>2965</v>
      </c>
      <c r="E3596" s="43" t="s">
        <v>2966</v>
      </c>
      <c r="F3596" s="36">
        <v>20</v>
      </c>
      <c r="G3596" s="44">
        <f t="shared" ref="G3596:G3604" si="233">H3596/1.17</f>
        <v>37.6068376068376</v>
      </c>
      <c r="H3596" s="44">
        <v>44</v>
      </c>
    </row>
    <row r="3597" customHeight="1" spans="3:8">
      <c r="C3597" s="42" t="s">
        <v>2967</v>
      </c>
      <c r="D3597" s="43" t="s">
        <v>2110</v>
      </c>
      <c r="E3597" s="43" t="s">
        <v>770</v>
      </c>
      <c r="F3597" s="36">
        <v>1</v>
      </c>
      <c r="G3597" s="44">
        <f t="shared" si="233"/>
        <v>8.71794871794872</v>
      </c>
      <c r="H3597" s="44">
        <v>10.2</v>
      </c>
    </row>
    <row r="3598" customHeight="1" spans="3:8">
      <c r="C3598" s="42" t="s">
        <v>470</v>
      </c>
      <c r="D3598" s="43" t="s">
        <v>851</v>
      </c>
      <c r="E3598" s="43" t="s">
        <v>2968</v>
      </c>
      <c r="F3598" s="36">
        <v>20</v>
      </c>
      <c r="G3598" s="44">
        <f t="shared" si="233"/>
        <v>42.5641025641026</v>
      </c>
      <c r="H3598" s="44">
        <v>49.8</v>
      </c>
    </row>
    <row r="3599" customHeight="1" spans="3:8">
      <c r="C3599" s="42" t="s">
        <v>2969</v>
      </c>
      <c r="D3599" s="43" t="s">
        <v>879</v>
      </c>
      <c r="E3599" s="43" t="s">
        <v>1470</v>
      </c>
      <c r="F3599" s="36">
        <v>13</v>
      </c>
      <c r="G3599" s="44">
        <f t="shared" si="233"/>
        <v>139.487179487179</v>
      </c>
      <c r="H3599" s="44">
        <v>163.2</v>
      </c>
    </row>
    <row r="3600" customHeight="1" spans="3:8">
      <c r="C3600" s="42" t="s">
        <v>2313</v>
      </c>
      <c r="D3600" s="43" t="s">
        <v>2970</v>
      </c>
      <c r="E3600" s="43" t="s">
        <v>2971</v>
      </c>
      <c r="F3600" s="36">
        <v>20</v>
      </c>
      <c r="G3600" s="44">
        <f t="shared" si="233"/>
        <v>94.017094017094</v>
      </c>
      <c r="H3600" s="44">
        <v>110</v>
      </c>
    </row>
    <row r="3601" customHeight="1" spans="3:8">
      <c r="C3601" s="42" t="s">
        <v>1861</v>
      </c>
      <c r="D3601" s="43" t="s">
        <v>1862</v>
      </c>
      <c r="E3601" s="43" t="s">
        <v>1470</v>
      </c>
      <c r="F3601" s="36">
        <v>10</v>
      </c>
      <c r="G3601" s="44">
        <f t="shared" si="233"/>
        <v>140.17094017094</v>
      </c>
      <c r="H3601" s="44">
        <v>164</v>
      </c>
    </row>
    <row r="3602" customHeight="1" spans="3:8">
      <c r="C3602" s="42" t="s">
        <v>745</v>
      </c>
      <c r="D3602" s="43" t="s">
        <v>1533</v>
      </c>
      <c r="E3602" s="43" t="s">
        <v>355</v>
      </c>
      <c r="F3602" s="36">
        <v>20</v>
      </c>
      <c r="G3602" s="44">
        <f t="shared" si="233"/>
        <v>46.1538461538462</v>
      </c>
      <c r="H3602" s="44">
        <v>54</v>
      </c>
    </row>
    <row r="3603" customHeight="1" spans="3:8">
      <c r="C3603" s="42" t="s">
        <v>991</v>
      </c>
      <c r="D3603" s="43" t="s">
        <v>992</v>
      </c>
      <c r="E3603" s="43" t="s">
        <v>760</v>
      </c>
      <c r="F3603" s="36">
        <v>20</v>
      </c>
      <c r="G3603" s="44">
        <f t="shared" si="233"/>
        <v>197.435897435897</v>
      </c>
      <c r="H3603" s="44">
        <v>231</v>
      </c>
    </row>
    <row r="3604" customHeight="1" spans="3:8">
      <c r="C3604" s="42" t="s">
        <v>546</v>
      </c>
      <c r="D3604" s="43" t="s">
        <v>547</v>
      </c>
      <c r="E3604" s="43" t="s">
        <v>2972</v>
      </c>
      <c r="F3604" s="36">
        <v>80</v>
      </c>
      <c r="G3604" s="44">
        <f t="shared" si="233"/>
        <v>109.401709401709</v>
      </c>
      <c r="H3604" s="44">
        <v>128</v>
      </c>
    </row>
    <row r="3605" customHeight="1" spans="3:8">
      <c r="C3605" s="42" t="s">
        <v>2973</v>
      </c>
      <c r="D3605" s="43" t="s">
        <v>2974</v>
      </c>
      <c r="E3605" s="43" t="s">
        <v>1470</v>
      </c>
      <c r="F3605" s="36">
        <v>10</v>
      </c>
      <c r="G3605" s="44">
        <f t="shared" ref="G3605:G3614" si="234">H3605/1.17</f>
        <v>95.7264957264957</v>
      </c>
      <c r="H3605" s="44">
        <v>112</v>
      </c>
    </row>
    <row r="3606" customHeight="1" spans="3:8">
      <c r="C3606" s="42" t="s">
        <v>2975</v>
      </c>
      <c r="D3606" s="43" t="s">
        <v>2529</v>
      </c>
      <c r="E3606" s="43" t="s">
        <v>2122</v>
      </c>
      <c r="F3606" s="36">
        <v>50</v>
      </c>
      <c r="G3606" s="44">
        <f t="shared" si="234"/>
        <v>74.3589743589744</v>
      </c>
      <c r="H3606" s="44">
        <v>87</v>
      </c>
    </row>
    <row r="3607" customHeight="1" spans="3:8">
      <c r="C3607" s="42" t="s">
        <v>2976</v>
      </c>
      <c r="D3607" s="43" t="s">
        <v>801</v>
      </c>
      <c r="E3607" s="43" t="s">
        <v>2977</v>
      </c>
      <c r="F3607" s="36">
        <v>6</v>
      </c>
      <c r="G3607" s="44">
        <f t="shared" si="234"/>
        <v>54.8717948717949</v>
      </c>
      <c r="H3607" s="44">
        <v>64.2</v>
      </c>
    </row>
    <row r="3608" customHeight="1" spans="3:8">
      <c r="C3608" s="42" t="s">
        <v>788</v>
      </c>
      <c r="D3608" s="43" t="s">
        <v>789</v>
      </c>
      <c r="E3608" s="43" t="s">
        <v>790</v>
      </c>
      <c r="F3608" s="36">
        <v>10</v>
      </c>
      <c r="G3608" s="44">
        <f t="shared" si="234"/>
        <v>82.0512820512821</v>
      </c>
      <c r="H3608" s="44">
        <v>96</v>
      </c>
    </row>
    <row r="3609" customHeight="1" spans="3:8">
      <c r="C3609" s="42" t="s">
        <v>1174</v>
      </c>
      <c r="D3609" s="43" t="s">
        <v>2978</v>
      </c>
      <c r="E3609" s="43" t="s">
        <v>772</v>
      </c>
      <c r="F3609" s="36">
        <v>20</v>
      </c>
      <c r="G3609" s="44">
        <f t="shared" si="234"/>
        <v>45.1282051282051</v>
      </c>
      <c r="H3609" s="44">
        <v>52.8</v>
      </c>
    </row>
    <row r="3610" customHeight="1" spans="3:8">
      <c r="C3610" s="42" t="s">
        <v>2969</v>
      </c>
      <c r="D3610" s="43" t="s">
        <v>2979</v>
      </c>
      <c r="E3610" s="43" t="s">
        <v>1470</v>
      </c>
      <c r="F3610" s="36">
        <v>5</v>
      </c>
      <c r="G3610" s="44">
        <f t="shared" si="234"/>
        <v>53.5897435897436</v>
      </c>
      <c r="H3610" s="44">
        <v>62.7</v>
      </c>
    </row>
    <row r="3611" customHeight="1" spans="3:8">
      <c r="C3611" s="42" t="s">
        <v>861</v>
      </c>
      <c r="D3611" s="43" t="s">
        <v>814</v>
      </c>
      <c r="E3611" s="43" t="s">
        <v>2980</v>
      </c>
      <c r="F3611" s="36">
        <v>100</v>
      </c>
      <c r="G3611" s="44">
        <f t="shared" si="234"/>
        <v>752.136752136752</v>
      </c>
      <c r="H3611" s="44">
        <v>880</v>
      </c>
    </row>
    <row r="3612" customHeight="1" spans="3:8">
      <c r="C3612" s="42" t="s">
        <v>2981</v>
      </c>
      <c r="D3612" s="43" t="s">
        <v>2982</v>
      </c>
      <c r="E3612" s="43" t="s">
        <v>2983</v>
      </c>
      <c r="F3612" s="36">
        <v>4</v>
      </c>
      <c r="G3612" s="44">
        <f t="shared" si="234"/>
        <v>18.8034188034188</v>
      </c>
      <c r="H3612" s="44">
        <v>22</v>
      </c>
    </row>
    <row r="3613" customHeight="1" spans="3:8">
      <c r="C3613" s="42" t="s">
        <v>2981</v>
      </c>
      <c r="D3613" s="43" t="s">
        <v>2984</v>
      </c>
      <c r="E3613" s="43" t="s">
        <v>2983</v>
      </c>
      <c r="F3613" s="36">
        <v>4</v>
      </c>
      <c r="G3613" s="44">
        <f t="shared" si="234"/>
        <v>50.8717948717949</v>
      </c>
      <c r="H3613" s="44">
        <v>59.52</v>
      </c>
    </row>
    <row r="3614" customHeight="1" spans="3:8">
      <c r="C3614" s="42" t="s">
        <v>1093</v>
      </c>
      <c r="D3614" s="43" t="s">
        <v>2985</v>
      </c>
      <c r="E3614" s="43" t="s">
        <v>1095</v>
      </c>
      <c r="F3614" s="36">
        <v>1</v>
      </c>
      <c r="G3614" s="44">
        <f t="shared" si="234"/>
        <v>42.5641025641026</v>
      </c>
      <c r="H3614" s="44">
        <v>49.8</v>
      </c>
    </row>
    <row r="3615" s="104" customFormat="1" customHeight="1" spans="1:10">
      <c r="A3615" s="122">
        <v>42461</v>
      </c>
      <c r="B3615" s="115" t="s">
        <v>1409</v>
      </c>
      <c r="C3615" s="115" t="s">
        <v>1411</v>
      </c>
      <c r="D3615" s="120" t="s">
        <v>15</v>
      </c>
      <c r="E3615" s="120" t="s">
        <v>871</v>
      </c>
      <c r="F3615" s="104">
        <v>270</v>
      </c>
      <c r="G3615" s="123">
        <v>4546.15</v>
      </c>
      <c r="H3615" s="123">
        <f t="shared" ref="H3615:H3617" si="235">G3615*1.17</f>
        <v>5318.9955</v>
      </c>
      <c r="I3615" s="41">
        <f>SUM(H3615:H3625)</f>
        <v>77275.79804997</v>
      </c>
      <c r="J3615" s="123"/>
    </row>
    <row r="3616" customHeight="1" spans="3:9">
      <c r="C3616" s="42" t="s">
        <v>2986</v>
      </c>
      <c r="D3616" s="43" t="s">
        <v>435</v>
      </c>
      <c r="E3616" s="53" t="s">
        <v>2987</v>
      </c>
      <c r="F3616" s="36">
        <v>1000</v>
      </c>
      <c r="G3616" s="44">
        <v>29769.23</v>
      </c>
      <c r="H3616" s="41">
        <f t="shared" si="235"/>
        <v>34829.9991</v>
      </c>
      <c r="I3616" s="41"/>
    </row>
    <row r="3617" customHeight="1" spans="3:10">
      <c r="C3617" s="42" t="s">
        <v>861</v>
      </c>
      <c r="D3617" s="43" t="s">
        <v>915</v>
      </c>
      <c r="E3617" s="43" t="s">
        <v>1410</v>
      </c>
      <c r="F3617" s="36">
        <v>800</v>
      </c>
      <c r="G3617" s="44">
        <v>9408.55</v>
      </c>
      <c r="H3617" s="41">
        <f t="shared" si="235"/>
        <v>11008.0035</v>
      </c>
      <c r="I3617" s="41"/>
      <c r="J3617" s="119" t="s">
        <v>2910</v>
      </c>
    </row>
    <row r="3618" customHeight="1" spans="3:10">
      <c r="C3618" s="42" t="s">
        <v>1552</v>
      </c>
      <c r="D3618" s="43" t="s">
        <v>2988</v>
      </c>
      <c r="E3618" s="43" t="s">
        <v>2989</v>
      </c>
      <c r="F3618" s="36">
        <v>600</v>
      </c>
      <c r="H3618" s="41"/>
      <c r="I3618" s="41"/>
      <c r="J3618" s="119">
        <v>23142</v>
      </c>
    </row>
    <row r="3619" customHeight="1" spans="3:9">
      <c r="C3619" s="42" t="s">
        <v>1411</v>
      </c>
      <c r="D3619" s="43" t="s">
        <v>15</v>
      </c>
      <c r="E3619" s="43" t="s">
        <v>871</v>
      </c>
      <c r="F3619" s="36">
        <v>600</v>
      </c>
      <c r="G3619" s="44">
        <v>10102.56</v>
      </c>
      <c r="H3619" s="41">
        <f t="shared" ref="H3619:H3625" si="236">G3619*1.17</f>
        <v>11819.9952</v>
      </c>
      <c r="I3619" s="41"/>
    </row>
    <row r="3620" customHeight="1" spans="3:9">
      <c r="C3620" s="42" t="s">
        <v>2986</v>
      </c>
      <c r="D3620" s="43" t="s">
        <v>435</v>
      </c>
      <c r="E3620" s="53" t="s">
        <v>2987</v>
      </c>
      <c r="F3620" s="36">
        <v>1000</v>
      </c>
      <c r="G3620" s="44">
        <v>2162.39</v>
      </c>
      <c r="H3620" s="41">
        <f t="shared" si="236"/>
        <v>2529.9963</v>
      </c>
      <c r="I3620" s="41"/>
    </row>
    <row r="3621" customHeight="1" spans="3:9">
      <c r="C3621" s="42" t="s">
        <v>1552</v>
      </c>
      <c r="D3621" s="43" t="s">
        <v>2988</v>
      </c>
      <c r="E3621" s="43" t="s">
        <v>2989</v>
      </c>
      <c r="F3621" s="36">
        <v>600</v>
      </c>
      <c r="G3621" s="44">
        <v>1041.03</v>
      </c>
      <c r="H3621" s="41">
        <f t="shared" si="236"/>
        <v>1218.0051</v>
      </c>
      <c r="I3621" s="41"/>
    </row>
    <row r="3622" customHeight="1" spans="2:9">
      <c r="B3622" s="42" t="s">
        <v>1415</v>
      </c>
      <c r="C3622" s="42" t="s">
        <v>968</v>
      </c>
      <c r="D3622" s="43" t="s">
        <v>969</v>
      </c>
      <c r="E3622" s="43" t="s">
        <v>1565</v>
      </c>
      <c r="F3622" s="36">
        <v>600</v>
      </c>
      <c r="G3622" s="44">
        <v>7292.31</v>
      </c>
      <c r="H3622" s="41">
        <f t="shared" si="236"/>
        <v>8532.0027</v>
      </c>
      <c r="I3622" s="41"/>
    </row>
    <row r="3623" customHeight="1" spans="3:9">
      <c r="C3623" s="42" t="s">
        <v>2990</v>
      </c>
      <c r="D3623" s="43" t="s">
        <v>1854</v>
      </c>
      <c r="E3623" s="43" t="s">
        <v>440</v>
      </c>
      <c r="F3623" s="36">
        <v>-480</v>
      </c>
      <c r="G3623" s="44">
        <v>-369.23</v>
      </c>
      <c r="H3623" s="41">
        <f t="shared" si="236"/>
        <v>-431.9991</v>
      </c>
      <c r="I3623" s="41"/>
    </row>
    <row r="3624" customHeight="1" spans="3:9">
      <c r="C3624" s="42" t="s">
        <v>2187</v>
      </c>
      <c r="D3624" s="43" t="s">
        <v>609</v>
      </c>
      <c r="E3624" s="43" t="s">
        <v>2991</v>
      </c>
      <c r="F3624" s="36">
        <v>-1000</v>
      </c>
      <c r="G3624" s="44">
        <v>-358.974359</v>
      </c>
      <c r="H3624" s="41">
        <f t="shared" si="236"/>
        <v>-420.00000003</v>
      </c>
      <c r="I3624" s="41"/>
    </row>
    <row r="3625" customHeight="1" spans="2:9">
      <c r="B3625" s="42" t="s">
        <v>2992</v>
      </c>
      <c r="C3625" s="42" t="s">
        <v>682</v>
      </c>
      <c r="D3625" s="43" t="s">
        <v>1413</v>
      </c>
      <c r="E3625" s="43" t="s">
        <v>2993</v>
      </c>
      <c r="F3625" s="36">
        <v>20</v>
      </c>
      <c r="G3625" s="44">
        <v>2453.675</v>
      </c>
      <c r="H3625" s="41">
        <f t="shared" si="236"/>
        <v>2870.79975</v>
      </c>
      <c r="I3625" s="41"/>
    </row>
    <row r="3626" customHeight="1" spans="2:9">
      <c r="B3626" s="42" t="s">
        <v>1403</v>
      </c>
      <c r="C3626" s="42" t="s">
        <v>696</v>
      </c>
      <c r="D3626" s="43" t="s">
        <v>697</v>
      </c>
      <c r="E3626" s="43" t="s">
        <v>1404</v>
      </c>
      <c r="F3626" s="36">
        <v>3600</v>
      </c>
      <c r="G3626" s="44">
        <f t="shared" ref="G3626:G3635" si="237">H3626/1.17</f>
        <v>92769.2307692308</v>
      </c>
      <c r="H3626" s="41">
        <v>108540</v>
      </c>
      <c r="I3626" s="44">
        <f>SUM(H3626:H3627)</f>
        <v>119278.8</v>
      </c>
    </row>
    <row r="3627" customHeight="1" spans="2:8">
      <c r="B3627" s="42" t="s">
        <v>2994</v>
      </c>
      <c r="C3627" s="42" t="s">
        <v>696</v>
      </c>
      <c r="D3627" s="43" t="s">
        <v>697</v>
      </c>
      <c r="E3627" s="43" t="s">
        <v>1404</v>
      </c>
      <c r="F3627" s="36">
        <v>360</v>
      </c>
      <c r="G3627" s="44">
        <f t="shared" si="237"/>
        <v>9178.46153846154</v>
      </c>
      <c r="H3627" s="41">
        <v>10738.8</v>
      </c>
    </row>
    <row r="3628" customHeight="1" spans="2:9">
      <c r="B3628" s="42" t="s">
        <v>1428</v>
      </c>
      <c r="C3628" s="42" t="s">
        <v>1432</v>
      </c>
      <c r="D3628" s="43" t="s">
        <v>754</v>
      </c>
      <c r="E3628" s="43" t="s">
        <v>1168</v>
      </c>
      <c r="F3628" s="36">
        <v>20</v>
      </c>
      <c r="G3628" s="44">
        <f t="shared" si="237"/>
        <v>145.299145299145</v>
      </c>
      <c r="H3628" s="41">
        <v>170</v>
      </c>
      <c r="I3628" s="44">
        <f>SUM(H3628:H3634)</f>
        <v>35025.08</v>
      </c>
    </row>
    <row r="3629" customHeight="1" spans="3:8">
      <c r="C3629" s="42" t="s">
        <v>1429</v>
      </c>
      <c r="D3629" s="43" t="s">
        <v>1430</v>
      </c>
      <c r="E3629" s="43" t="s">
        <v>1431</v>
      </c>
      <c r="F3629" s="36">
        <v>600</v>
      </c>
      <c r="G3629" s="44">
        <f t="shared" si="237"/>
        <v>5887.17948717949</v>
      </c>
      <c r="H3629" s="41">
        <v>6888</v>
      </c>
    </row>
    <row r="3630" customHeight="1" spans="3:8">
      <c r="C3630" s="42" t="s">
        <v>1432</v>
      </c>
      <c r="D3630" s="43" t="s">
        <v>754</v>
      </c>
      <c r="E3630" s="43" t="s">
        <v>1168</v>
      </c>
      <c r="F3630" s="36">
        <v>30</v>
      </c>
      <c r="G3630" s="44">
        <f t="shared" si="237"/>
        <v>217.948717948718</v>
      </c>
      <c r="H3630" s="41">
        <v>255</v>
      </c>
    </row>
    <row r="3631" customHeight="1" spans="3:8">
      <c r="C3631" s="42" t="s">
        <v>863</v>
      </c>
      <c r="D3631" s="43" t="s">
        <v>754</v>
      </c>
      <c r="E3631" s="43" t="s">
        <v>2995</v>
      </c>
      <c r="F3631" s="36">
        <v>200</v>
      </c>
      <c r="G3631" s="44">
        <f t="shared" si="237"/>
        <v>340.17094017094</v>
      </c>
      <c r="H3631" s="41">
        <v>398</v>
      </c>
    </row>
    <row r="3632" customHeight="1" spans="2:8">
      <c r="B3632" s="42" t="s">
        <v>1435</v>
      </c>
      <c r="C3632" s="42" t="s">
        <v>2996</v>
      </c>
      <c r="D3632" s="43" t="s">
        <v>740</v>
      </c>
      <c r="E3632" s="43" t="s">
        <v>2997</v>
      </c>
      <c r="F3632" s="36">
        <v>277</v>
      </c>
      <c r="G3632" s="44">
        <f t="shared" si="237"/>
        <v>9242.80341880342</v>
      </c>
      <c r="H3632" s="41">
        <v>10814.08</v>
      </c>
    </row>
    <row r="3633" customHeight="1" spans="3:8">
      <c r="C3633" s="42" t="s">
        <v>1441</v>
      </c>
      <c r="D3633" s="43" t="s">
        <v>77</v>
      </c>
      <c r="E3633" s="43" t="s">
        <v>2998</v>
      </c>
      <c r="F3633" s="36">
        <v>1200</v>
      </c>
      <c r="G3633" s="44">
        <f t="shared" si="237"/>
        <v>9230.76923076923</v>
      </c>
      <c r="H3633" s="41">
        <v>10800</v>
      </c>
    </row>
    <row r="3634" customHeight="1" spans="3:8">
      <c r="C3634" s="42" t="s">
        <v>1429</v>
      </c>
      <c r="D3634" s="43" t="s">
        <v>1430</v>
      </c>
      <c r="E3634" s="43" t="s">
        <v>1431</v>
      </c>
      <c r="F3634" s="36">
        <v>300</v>
      </c>
      <c r="G3634" s="44">
        <f t="shared" si="237"/>
        <v>4871.79487179487</v>
      </c>
      <c r="H3634" s="44">
        <v>5700</v>
      </c>
    </row>
    <row r="3635" customHeight="1" spans="2:9">
      <c r="B3635" s="42" t="s">
        <v>2999</v>
      </c>
      <c r="C3635" s="42" t="s">
        <v>38</v>
      </c>
      <c r="D3635" s="43" t="s">
        <v>814</v>
      </c>
      <c r="E3635" s="43" t="s">
        <v>37</v>
      </c>
      <c r="F3635" s="36">
        <v>2000</v>
      </c>
      <c r="G3635" s="44">
        <f t="shared" si="237"/>
        <v>5299.1452991453</v>
      </c>
      <c r="H3635" s="44">
        <v>6200</v>
      </c>
      <c r="I3635" s="44">
        <v>6200</v>
      </c>
    </row>
    <row r="3636" customHeight="1" spans="2:9">
      <c r="B3636" s="42" t="s">
        <v>1493</v>
      </c>
      <c r="C3636" s="42" t="s">
        <v>1495</v>
      </c>
      <c r="D3636" s="43" t="s">
        <v>1496</v>
      </c>
      <c r="E3636" s="43" t="s">
        <v>1497</v>
      </c>
      <c r="F3636" s="36">
        <v>2000</v>
      </c>
      <c r="G3636" s="44">
        <v>34188.03</v>
      </c>
      <c r="H3636" s="44">
        <f t="shared" ref="H3636:H3640" si="238">G3636*1.17</f>
        <v>39999.9951</v>
      </c>
      <c r="I3636" s="44">
        <f>SUM(H3636:H3695)</f>
        <v>863951.07629961</v>
      </c>
    </row>
    <row r="3637" customHeight="1" spans="3:8">
      <c r="C3637" s="42" t="s">
        <v>529</v>
      </c>
      <c r="D3637" s="43" t="s">
        <v>44</v>
      </c>
      <c r="E3637" s="43" t="s">
        <v>1632</v>
      </c>
      <c r="F3637" s="36">
        <v>120</v>
      </c>
      <c r="G3637" s="44">
        <v>1128.21</v>
      </c>
      <c r="H3637" s="44">
        <f t="shared" si="238"/>
        <v>1320.0057</v>
      </c>
    </row>
    <row r="3638" customHeight="1" spans="3:8">
      <c r="C3638" s="42" t="s">
        <v>32</v>
      </c>
      <c r="D3638" s="43" t="s">
        <v>1390</v>
      </c>
      <c r="E3638" s="43" t="s">
        <v>1494</v>
      </c>
      <c r="F3638" s="36">
        <v>800</v>
      </c>
      <c r="G3638" s="44">
        <v>1627.35</v>
      </c>
      <c r="H3638" s="44">
        <f t="shared" si="238"/>
        <v>1903.9995</v>
      </c>
    </row>
    <row r="3639" customHeight="1" spans="3:8">
      <c r="C3639" s="42" t="s">
        <v>1509</v>
      </c>
      <c r="D3639" s="43" t="s">
        <v>1510</v>
      </c>
      <c r="E3639" s="43" t="s">
        <v>1511</v>
      </c>
      <c r="F3639" s="36">
        <v>200</v>
      </c>
      <c r="G3639" s="44">
        <v>9598.29</v>
      </c>
      <c r="H3639" s="44">
        <f t="shared" si="238"/>
        <v>11229.9993</v>
      </c>
    </row>
    <row r="3640" customHeight="1" spans="3:8">
      <c r="C3640" s="42" t="s">
        <v>1512</v>
      </c>
      <c r="D3640" s="43" t="s">
        <v>1513</v>
      </c>
      <c r="E3640" s="43" t="s">
        <v>440</v>
      </c>
      <c r="F3640" s="36">
        <v>400</v>
      </c>
      <c r="G3640" s="44">
        <v>18905.98</v>
      </c>
      <c r="H3640" s="44">
        <f t="shared" si="238"/>
        <v>22119.9966</v>
      </c>
    </row>
    <row r="3641" customHeight="1" spans="3:8">
      <c r="C3641" s="42" t="s">
        <v>1514</v>
      </c>
      <c r="D3641" s="43" t="s">
        <v>1515</v>
      </c>
      <c r="E3641" s="43" t="s">
        <v>715</v>
      </c>
      <c r="F3641" s="36">
        <v>300</v>
      </c>
      <c r="G3641" s="44">
        <f>H3641/1.17</f>
        <v>8000</v>
      </c>
      <c r="H3641" s="44">
        <v>9360</v>
      </c>
    </row>
    <row r="3642" customHeight="1" spans="3:8">
      <c r="C3642" s="42" t="s">
        <v>1503</v>
      </c>
      <c r="D3642" s="43" t="s">
        <v>1087</v>
      </c>
      <c r="E3642" s="43" t="s">
        <v>1505</v>
      </c>
      <c r="F3642" s="36">
        <v>800</v>
      </c>
      <c r="G3642" s="44">
        <v>12717.95</v>
      </c>
      <c r="H3642" s="44">
        <f t="shared" ref="H3642:H3649" si="239">G3642*1.17</f>
        <v>14880.0015</v>
      </c>
    </row>
    <row r="3643" customHeight="1" spans="3:8">
      <c r="C3643" s="42" t="s">
        <v>1498</v>
      </c>
      <c r="D3643" s="43" t="s">
        <v>1499</v>
      </c>
      <c r="E3643" s="43" t="s">
        <v>1500</v>
      </c>
      <c r="F3643" s="36">
        <v>800</v>
      </c>
      <c r="G3643" s="44">
        <v>25435.9</v>
      </c>
      <c r="H3643" s="44">
        <f t="shared" si="239"/>
        <v>29760.003</v>
      </c>
    </row>
    <row r="3644" customHeight="1" spans="3:8">
      <c r="C3644" s="42" t="s">
        <v>3000</v>
      </c>
      <c r="D3644" s="43" t="s">
        <v>1695</v>
      </c>
      <c r="E3644" s="43" t="s">
        <v>1410</v>
      </c>
      <c r="F3644" s="36">
        <v>240</v>
      </c>
      <c r="G3644" s="44">
        <v>22358.97</v>
      </c>
      <c r="H3644" s="44">
        <f t="shared" si="239"/>
        <v>26159.9949</v>
      </c>
    </row>
    <row r="3645" customHeight="1" spans="3:8">
      <c r="C3645" s="42" t="s">
        <v>3001</v>
      </c>
      <c r="D3645" s="43" t="s">
        <v>55</v>
      </c>
      <c r="E3645" s="43" t="s">
        <v>410</v>
      </c>
      <c r="F3645" s="36">
        <v>50</v>
      </c>
      <c r="G3645" s="44">
        <v>445.73</v>
      </c>
      <c r="H3645" s="44">
        <f t="shared" si="239"/>
        <v>521.5041</v>
      </c>
    </row>
    <row r="3646" customHeight="1" spans="3:8">
      <c r="C3646" s="42" t="s">
        <v>1495</v>
      </c>
      <c r="D3646" s="43" t="s">
        <v>1496</v>
      </c>
      <c r="E3646" s="43" t="s">
        <v>1497</v>
      </c>
      <c r="F3646" s="36">
        <v>2000</v>
      </c>
      <c r="G3646" s="44">
        <v>34188.03</v>
      </c>
      <c r="H3646" s="44">
        <f t="shared" si="239"/>
        <v>39999.9951</v>
      </c>
    </row>
    <row r="3647" customHeight="1" spans="3:8">
      <c r="C3647" s="42" t="s">
        <v>32</v>
      </c>
      <c r="D3647" s="43" t="s">
        <v>814</v>
      </c>
      <c r="E3647" s="43" t="s">
        <v>1494</v>
      </c>
      <c r="F3647" s="36">
        <v>800</v>
      </c>
      <c r="G3647" s="44">
        <v>1627.35</v>
      </c>
      <c r="H3647" s="44">
        <f t="shared" si="239"/>
        <v>1903.9995</v>
      </c>
    </row>
    <row r="3648" customHeight="1" spans="3:8">
      <c r="C3648" s="42" t="s">
        <v>1512</v>
      </c>
      <c r="D3648" s="43" t="s">
        <v>1513</v>
      </c>
      <c r="E3648" s="43" t="s">
        <v>440</v>
      </c>
      <c r="F3648" s="36">
        <v>200</v>
      </c>
      <c r="G3648" s="44">
        <v>9452.99</v>
      </c>
      <c r="H3648" s="44">
        <f t="shared" si="239"/>
        <v>11059.9983</v>
      </c>
    </row>
    <row r="3649" customHeight="1" spans="3:8">
      <c r="C3649" s="42" t="s">
        <v>1514</v>
      </c>
      <c r="D3649" s="43" t="s">
        <v>1515</v>
      </c>
      <c r="E3649" s="43" t="s">
        <v>715</v>
      </c>
      <c r="F3649" s="36">
        <v>300</v>
      </c>
      <c r="G3649" s="44">
        <v>8000</v>
      </c>
      <c r="H3649" s="44">
        <f t="shared" si="239"/>
        <v>9360</v>
      </c>
    </row>
    <row r="3650" customHeight="1" spans="3:8">
      <c r="C3650" s="42" t="s">
        <v>1512</v>
      </c>
      <c r="D3650" s="43" t="s">
        <v>1513</v>
      </c>
      <c r="E3650" s="43" t="s">
        <v>440</v>
      </c>
      <c r="F3650" s="36">
        <v>-42</v>
      </c>
      <c r="G3650" s="44">
        <v>-1985.13</v>
      </c>
      <c r="H3650" s="44">
        <f t="shared" ref="H3650:H3660" si="240">G3650*1.17</f>
        <v>-2322.6021</v>
      </c>
    </row>
    <row r="3651" customHeight="1" spans="3:8">
      <c r="C3651" s="42" t="s">
        <v>1501</v>
      </c>
      <c r="D3651" s="43" t="s">
        <v>1192</v>
      </c>
      <c r="E3651" s="43" t="s">
        <v>1502</v>
      </c>
      <c r="F3651" s="36">
        <v>400</v>
      </c>
      <c r="G3651" s="44">
        <v>3931.62</v>
      </c>
      <c r="H3651" s="44">
        <f t="shared" si="240"/>
        <v>4599.9954</v>
      </c>
    </row>
    <row r="3652" customHeight="1" spans="2:8">
      <c r="B3652" s="42" t="s">
        <v>1516</v>
      </c>
      <c r="C3652" s="42" t="s">
        <v>1520</v>
      </c>
      <c r="D3652" s="43" t="s">
        <v>954</v>
      </c>
      <c r="E3652" s="43" t="s">
        <v>1521</v>
      </c>
      <c r="F3652" s="36">
        <v>600</v>
      </c>
      <c r="G3652" s="44">
        <v>9774.36</v>
      </c>
      <c r="H3652" s="44">
        <f t="shared" si="240"/>
        <v>11436.0012</v>
      </c>
    </row>
    <row r="3653" customHeight="1" spans="3:8">
      <c r="C3653" s="42" t="s">
        <v>1527</v>
      </c>
      <c r="D3653" s="43" t="s">
        <v>1528</v>
      </c>
      <c r="E3653" s="43" t="s">
        <v>1529</v>
      </c>
      <c r="F3653" s="36">
        <v>100</v>
      </c>
      <c r="G3653" s="44">
        <v>3248.72</v>
      </c>
      <c r="H3653" s="44">
        <f t="shared" si="240"/>
        <v>3801.0024</v>
      </c>
    </row>
    <row r="3654" customHeight="1" spans="3:8">
      <c r="C3654" s="42" t="s">
        <v>973</v>
      </c>
      <c r="D3654" s="43" t="s">
        <v>12</v>
      </c>
      <c r="E3654" s="43" t="s">
        <v>952</v>
      </c>
      <c r="F3654" s="36">
        <v>1200</v>
      </c>
      <c r="G3654" s="44">
        <v>40358.97</v>
      </c>
      <c r="H3654" s="44">
        <f t="shared" si="240"/>
        <v>47219.9949</v>
      </c>
    </row>
    <row r="3655" customHeight="1" spans="3:8">
      <c r="C3655" s="42" t="s">
        <v>1495</v>
      </c>
      <c r="D3655" s="43" t="s">
        <v>1496</v>
      </c>
      <c r="E3655" s="43" t="s">
        <v>1497</v>
      </c>
      <c r="F3655" s="36">
        <v>400</v>
      </c>
      <c r="G3655" s="44">
        <v>4430.77</v>
      </c>
      <c r="H3655" s="44">
        <f t="shared" si="240"/>
        <v>5184.0009</v>
      </c>
    </row>
    <row r="3656" customHeight="1" spans="3:8">
      <c r="C3656" s="42" t="s">
        <v>417</v>
      </c>
      <c r="D3656" s="43" t="s">
        <v>65</v>
      </c>
      <c r="E3656" s="43" t="s">
        <v>1519</v>
      </c>
      <c r="F3656" s="36">
        <v>480</v>
      </c>
      <c r="G3656" s="44">
        <v>13911.79</v>
      </c>
      <c r="H3656" s="44">
        <f t="shared" si="240"/>
        <v>16276.7943</v>
      </c>
    </row>
    <row r="3657" customHeight="1" spans="3:8">
      <c r="C3657" s="42" t="s">
        <v>3002</v>
      </c>
      <c r="D3657" s="43" t="s">
        <v>3003</v>
      </c>
      <c r="E3657" s="43" t="s">
        <v>3004</v>
      </c>
      <c r="F3657" s="36">
        <v>80</v>
      </c>
      <c r="G3657" s="44">
        <v>1497.44</v>
      </c>
      <c r="H3657" s="44">
        <f t="shared" si="240"/>
        <v>1752.0048</v>
      </c>
    </row>
    <row r="3658" customHeight="1" spans="3:8">
      <c r="C3658" s="42" t="s">
        <v>1535</v>
      </c>
      <c r="D3658" s="43" t="s">
        <v>751</v>
      </c>
      <c r="E3658" s="43" t="s">
        <v>938</v>
      </c>
      <c r="F3658" s="36">
        <v>170</v>
      </c>
      <c r="G3658" s="44">
        <v>2898.72</v>
      </c>
      <c r="H3658" s="44">
        <f t="shared" si="240"/>
        <v>3391.5024</v>
      </c>
    </row>
    <row r="3659" customHeight="1" spans="3:8">
      <c r="C3659" s="42" t="s">
        <v>1517</v>
      </c>
      <c r="D3659" s="43" t="s">
        <v>44</v>
      </c>
      <c r="E3659" s="43" t="s">
        <v>1518</v>
      </c>
      <c r="F3659" s="36">
        <v>2500</v>
      </c>
      <c r="G3659" s="44">
        <v>30042.74</v>
      </c>
      <c r="H3659" s="44">
        <f t="shared" si="240"/>
        <v>35150.0058</v>
      </c>
    </row>
    <row r="3660" customHeight="1" spans="3:8">
      <c r="C3660" s="42" t="s">
        <v>1522</v>
      </c>
      <c r="D3660" s="43" t="s">
        <v>395</v>
      </c>
      <c r="E3660" s="43" t="s">
        <v>1523</v>
      </c>
      <c r="F3660" s="36">
        <v>800</v>
      </c>
      <c r="G3660" s="44">
        <v>10557.26</v>
      </c>
      <c r="H3660" s="44">
        <f t="shared" si="240"/>
        <v>12351.9942</v>
      </c>
    </row>
    <row r="3661" customHeight="1" spans="3:8">
      <c r="C3661" s="42" t="s">
        <v>1530</v>
      </c>
      <c r="D3661" s="43" t="s">
        <v>1531</v>
      </c>
      <c r="E3661" s="43" t="s">
        <v>440</v>
      </c>
      <c r="F3661" s="36">
        <v>480</v>
      </c>
      <c r="G3661" s="44">
        <v>10108.72</v>
      </c>
      <c r="H3661" s="44">
        <f t="shared" ref="H3661:H3674" si="241">G3661*1.17</f>
        <v>11827.2024</v>
      </c>
    </row>
    <row r="3662" customHeight="1" spans="3:8">
      <c r="C3662" s="42" t="s">
        <v>3005</v>
      </c>
      <c r="D3662" s="43" t="s">
        <v>3006</v>
      </c>
      <c r="E3662" s="43" t="s">
        <v>888</v>
      </c>
      <c r="F3662" s="36">
        <v>200</v>
      </c>
      <c r="G3662" s="44">
        <v>6687.18</v>
      </c>
      <c r="H3662" s="44">
        <f t="shared" si="241"/>
        <v>7824.0006</v>
      </c>
    </row>
    <row r="3663" customHeight="1" spans="3:8">
      <c r="C3663" s="42" t="s">
        <v>1522</v>
      </c>
      <c r="D3663" s="43" t="s">
        <v>395</v>
      </c>
      <c r="E3663" s="43" t="s">
        <v>1523</v>
      </c>
      <c r="F3663" s="36">
        <v>400</v>
      </c>
      <c r="G3663" s="44">
        <v>5278.63</v>
      </c>
      <c r="H3663" s="44">
        <f t="shared" si="241"/>
        <v>6175.9971</v>
      </c>
    </row>
    <row r="3664" customHeight="1" spans="3:8">
      <c r="C3664" s="42" t="s">
        <v>1520</v>
      </c>
      <c r="D3664" s="43" t="s">
        <v>954</v>
      </c>
      <c r="E3664" s="43" t="s">
        <v>1521</v>
      </c>
      <c r="F3664" s="36">
        <v>600</v>
      </c>
      <c r="G3664" s="44">
        <v>9774.36</v>
      </c>
      <c r="H3664" s="44">
        <f t="shared" si="241"/>
        <v>11436.0012</v>
      </c>
    </row>
    <row r="3665" customHeight="1" spans="3:8">
      <c r="C3665" s="42" t="s">
        <v>973</v>
      </c>
      <c r="D3665" s="43" t="s">
        <v>12</v>
      </c>
      <c r="E3665" s="43" t="s">
        <v>952</v>
      </c>
      <c r="F3665" s="36">
        <v>600</v>
      </c>
      <c r="G3665" s="44">
        <v>20179.49</v>
      </c>
      <c r="H3665" s="44">
        <f t="shared" si="241"/>
        <v>23610.0033</v>
      </c>
    </row>
    <row r="3666" customHeight="1" spans="3:8">
      <c r="C3666" s="42" t="s">
        <v>417</v>
      </c>
      <c r="D3666" s="43" t="s">
        <v>65</v>
      </c>
      <c r="E3666" s="43" t="s">
        <v>1519</v>
      </c>
      <c r="F3666" s="36">
        <v>480</v>
      </c>
      <c r="G3666" s="44">
        <v>13911.79</v>
      </c>
      <c r="H3666" s="44">
        <f t="shared" si="241"/>
        <v>16276.7943</v>
      </c>
    </row>
    <row r="3667" customHeight="1" spans="3:8">
      <c r="C3667" s="42" t="s">
        <v>324</v>
      </c>
      <c r="D3667" s="43" t="s">
        <v>15</v>
      </c>
      <c r="E3667" s="43" t="s">
        <v>1534</v>
      </c>
      <c r="F3667" s="36">
        <v>600</v>
      </c>
      <c r="G3667" s="44">
        <v>8564.1</v>
      </c>
      <c r="H3667" s="44">
        <f t="shared" si="241"/>
        <v>10019.997</v>
      </c>
    </row>
    <row r="3668" customHeight="1" spans="3:8">
      <c r="C3668" s="42" t="s">
        <v>324</v>
      </c>
      <c r="D3668" s="43" t="s">
        <v>15</v>
      </c>
      <c r="E3668" s="43" t="s">
        <v>1534</v>
      </c>
      <c r="F3668" s="36">
        <v>600</v>
      </c>
      <c r="G3668" s="44">
        <v>8564.1</v>
      </c>
      <c r="H3668" s="44">
        <f t="shared" si="241"/>
        <v>10019.997</v>
      </c>
    </row>
    <row r="3669" customHeight="1" spans="3:8">
      <c r="C3669" s="42" t="s">
        <v>1517</v>
      </c>
      <c r="D3669" s="43" t="s">
        <v>44</v>
      </c>
      <c r="E3669" s="43" t="s">
        <v>1518</v>
      </c>
      <c r="F3669" s="36">
        <v>2000</v>
      </c>
      <c r="G3669" s="44">
        <v>24034.19</v>
      </c>
      <c r="H3669" s="44">
        <f t="shared" si="241"/>
        <v>28120.0023</v>
      </c>
    </row>
    <row r="3670" customHeight="1" spans="3:8">
      <c r="C3670" s="42" t="s">
        <v>417</v>
      </c>
      <c r="D3670" s="43" t="s">
        <v>65</v>
      </c>
      <c r="E3670" s="43" t="s">
        <v>1519</v>
      </c>
      <c r="F3670" s="36">
        <v>160</v>
      </c>
      <c r="G3670" s="44">
        <v>4637.26</v>
      </c>
      <c r="H3670" s="44">
        <f t="shared" si="241"/>
        <v>5425.5942</v>
      </c>
    </row>
    <row r="3671" customHeight="1" spans="3:8">
      <c r="C3671" s="42" t="s">
        <v>1522</v>
      </c>
      <c r="D3671" s="43" t="s">
        <v>395</v>
      </c>
      <c r="E3671" s="43" t="s">
        <v>1523</v>
      </c>
      <c r="F3671" s="36">
        <v>400</v>
      </c>
      <c r="G3671" s="44">
        <v>5278.63</v>
      </c>
      <c r="H3671" s="44">
        <f t="shared" si="241"/>
        <v>6175.9971</v>
      </c>
    </row>
    <row r="3672" customHeight="1" spans="3:8">
      <c r="C3672" s="42" t="s">
        <v>1495</v>
      </c>
      <c r="D3672" s="43" t="s">
        <v>1496</v>
      </c>
      <c r="E3672" s="43" t="s">
        <v>1497</v>
      </c>
      <c r="F3672" s="36">
        <v>400</v>
      </c>
      <c r="G3672" s="44">
        <v>4430.77</v>
      </c>
      <c r="H3672" s="44">
        <f t="shared" si="241"/>
        <v>5184.0009</v>
      </c>
    </row>
    <row r="3673" customHeight="1" spans="3:8">
      <c r="C3673" s="42" t="s">
        <v>1520</v>
      </c>
      <c r="D3673" s="43" t="s">
        <v>954</v>
      </c>
      <c r="E3673" s="43" t="s">
        <v>1521</v>
      </c>
      <c r="F3673" s="36">
        <v>600</v>
      </c>
      <c r="G3673" s="44">
        <v>9774.36</v>
      </c>
      <c r="H3673" s="44">
        <f t="shared" si="241"/>
        <v>11436.0012</v>
      </c>
    </row>
    <row r="3674" customHeight="1" spans="3:8">
      <c r="C3674" s="42" t="s">
        <v>1524</v>
      </c>
      <c r="D3674" s="43" t="s">
        <v>1525</v>
      </c>
      <c r="E3674" s="43" t="s">
        <v>1526</v>
      </c>
      <c r="F3674" s="36">
        <v>240</v>
      </c>
      <c r="G3674" s="44">
        <v>5415.38</v>
      </c>
      <c r="H3674" s="44">
        <f t="shared" si="241"/>
        <v>6335.9946</v>
      </c>
    </row>
    <row r="3675" customHeight="1" spans="3:8">
      <c r="C3675" s="42" t="s">
        <v>417</v>
      </c>
      <c r="D3675" s="43" t="s">
        <v>65</v>
      </c>
      <c r="E3675" s="43" t="s">
        <v>1519</v>
      </c>
      <c r="F3675" s="36">
        <v>800</v>
      </c>
      <c r="G3675" s="44">
        <v>23186.32</v>
      </c>
      <c r="H3675" s="44">
        <f t="shared" ref="H3675:H3680" si="242">G3675*1.17</f>
        <v>27127.9944</v>
      </c>
    </row>
    <row r="3676" customHeight="1" spans="3:8">
      <c r="C3676" s="42" t="s">
        <v>1517</v>
      </c>
      <c r="D3676" s="43" t="s">
        <v>44</v>
      </c>
      <c r="E3676" s="43" t="s">
        <v>1518</v>
      </c>
      <c r="F3676" s="36">
        <v>1500</v>
      </c>
      <c r="G3676" s="44">
        <v>18025.64</v>
      </c>
      <c r="H3676" s="44">
        <f t="shared" si="242"/>
        <v>21089.9988</v>
      </c>
    </row>
    <row r="3677" customHeight="1" spans="3:8">
      <c r="C3677" s="42" t="s">
        <v>1522</v>
      </c>
      <c r="D3677" s="43" t="s">
        <v>395</v>
      </c>
      <c r="E3677" s="43" t="s">
        <v>1523</v>
      </c>
      <c r="F3677" s="36">
        <v>400</v>
      </c>
      <c r="G3677" s="44">
        <v>5278.63</v>
      </c>
      <c r="H3677" s="44">
        <f t="shared" si="242"/>
        <v>6175.9971</v>
      </c>
    </row>
    <row r="3678" customHeight="1" spans="3:8">
      <c r="C3678" s="42" t="s">
        <v>973</v>
      </c>
      <c r="D3678" s="43" t="s">
        <v>12</v>
      </c>
      <c r="E3678" s="43" t="s">
        <v>952</v>
      </c>
      <c r="F3678" s="36">
        <v>600</v>
      </c>
      <c r="G3678" s="44">
        <v>20179.49</v>
      </c>
      <c r="H3678" s="44">
        <f t="shared" si="242"/>
        <v>23610.0033</v>
      </c>
    </row>
    <row r="3679" customHeight="1" spans="3:8">
      <c r="C3679" s="42" t="s">
        <v>1520</v>
      </c>
      <c r="D3679" s="43" t="s">
        <v>954</v>
      </c>
      <c r="E3679" s="43" t="s">
        <v>1521</v>
      </c>
      <c r="F3679" s="36">
        <v>600</v>
      </c>
      <c r="G3679" s="44">
        <v>9774.36</v>
      </c>
      <c r="H3679" s="44">
        <f t="shared" si="242"/>
        <v>11436.0012</v>
      </c>
    </row>
    <row r="3680" customHeight="1" spans="3:8">
      <c r="C3680" s="42" t="s">
        <v>324</v>
      </c>
      <c r="D3680" s="43" t="s">
        <v>15</v>
      </c>
      <c r="E3680" s="43" t="s">
        <v>1534</v>
      </c>
      <c r="F3680" s="36">
        <v>600</v>
      </c>
      <c r="G3680" s="44">
        <v>8564.1</v>
      </c>
      <c r="H3680" s="44">
        <f t="shared" si="242"/>
        <v>10019.997</v>
      </c>
    </row>
    <row r="3681" customHeight="1" spans="3:8">
      <c r="C3681" s="42" t="s">
        <v>3007</v>
      </c>
      <c r="D3681" s="43" t="s">
        <v>3008</v>
      </c>
      <c r="E3681" s="43" t="s">
        <v>3009</v>
      </c>
      <c r="F3681" s="36">
        <v>80</v>
      </c>
      <c r="G3681" s="44">
        <v>1032.48</v>
      </c>
      <c r="H3681" s="44">
        <f t="shared" ref="H3681:H3686" si="243">G3681*1.17</f>
        <v>1208.0016</v>
      </c>
    </row>
    <row r="3682" customHeight="1" spans="3:8">
      <c r="C3682" s="42" t="s">
        <v>2557</v>
      </c>
      <c r="D3682" s="43" t="s">
        <v>15</v>
      </c>
      <c r="E3682" s="62" t="s">
        <v>1588</v>
      </c>
      <c r="F3682" s="36">
        <v>-592</v>
      </c>
      <c r="G3682" s="44">
        <v>-2357.88</v>
      </c>
      <c r="H3682" s="44">
        <f t="shared" si="243"/>
        <v>-2758.7196</v>
      </c>
    </row>
    <row r="3683" customHeight="1" spans="3:8">
      <c r="C3683" s="42" t="s">
        <v>870</v>
      </c>
      <c r="D3683" s="43" t="s">
        <v>687</v>
      </c>
      <c r="E3683" s="43" t="s">
        <v>2662</v>
      </c>
      <c r="F3683" s="36">
        <v>1200</v>
      </c>
      <c r="G3683" s="44">
        <v>19979.49</v>
      </c>
      <c r="H3683" s="44">
        <f t="shared" si="243"/>
        <v>23376.0033</v>
      </c>
    </row>
    <row r="3684" customHeight="1" spans="2:8">
      <c r="B3684" s="42" t="s">
        <v>1538</v>
      </c>
      <c r="C3684" s="42" t="s">
        <v>861</v>
      </c>
      <c r="D3684" s="43" t="s">
        <v>915</v>
      </c>
      <c r="E3684" s="43" t="s">
        <v>37</v>
      </c>
      <c r="F3684" s="36">
        <v>800</v>
      </c>
      <c r="G3684" s="44">
        <v>14365.81</v>
      </c>
      <c r="H3684" s="44">
        <f t="shared" si="243"/>
        <v>16807.9977</v>
      </c>
    </row>
    <row r="3685" customHeight="1" spans="2:8">
      <c r="B3685" s="42" t="s">
        <v>1539</v>
      </c>
      <c r="C3685" s="42" t="s">
        <v>1549</v>
      </c>
      <c r="D3685" s="43" t="s">
        <v>3010</v>
      </c>
      <c r="E3685" s="43" t="s">
        <v>1551</v>
      </c>
      <c r="F3685" s="36">
        <v>400</v>
      </c>
      <c r="G3685" s="44">
        <v>6837.61</v>
      </c>
      <c r="H3685" s="44">
        <f t="shared" si="243"/>
        <v>8000.0037</v>
      </c>
    </row>
    <row r="3686" customHeight="1" spans="3:8">
      <c r="C3686" s="42" t="s">
        <v>1540</v>
      </c>
      <c r="D3686" s="43" t="s">
        <v>123</v>
      </c>
      <c r="E3686" s="43" t="s">
        <v>1541</v>
      </c>
      <c r="F3686" s="36">
        <v>360</v>
      </c>
      <c r="G3686" s="44">
        <v>46153.85</v>
      </c>
      <c r="H3686" s="44">
        <f t="shared" si="243"/>
        <v>54000.0045</v>
      </c>
    </row>
    <row r="3687" customHeight="1" spans="3:8">
      <c r="C3687" s="42" t="s">
        <v>1546</v>
      </c>
      <c r="D3687" s="43" t="s">
        <v>1533</v>
      </c>
      <c r="E3687" s="43" t="s">
        <v>871</v>
      </c>
      <c r="F3687" s="36">
        <v>3000</v>
      </c>
      <c r="G3687" s="44">
        <v>36923.08</v>
      </c>
      <c r="H3687" s="44">
        <f t="shared" ref="H3687:H3699" si="244">G3687*1.17</f>
        <v>43200.0036</v>
      </c>
    </row>
    <row r="3688" customHeight="1" spans="3:8">
      <c r="C3688" s="42" t="s">
        <v>3011</v>
      </c>
      <c r="D3688" s="43" t="s">
        <v>740</v>
      </c>
      <c r="E3688" s="43" t="s">
        <v>3012</v>
      </c>
      <c r="F3688" s="36">
        <v>400</v>
      </c>
      <c r="G3688" s="44">
        <v>7521.37</v>
      </c>
      <c r="H3688" s="44">
        <f t="shared" si="244"/>
        <v>8800.0029</v>
      </c>
    </row>
    <row r="3689" customHeight="1" spans="3:8">
      <c r="C3689" s="42" t="s">
        <v>1558</v>
      </c>
      <c r="D3689" s="43" t="s">
        <v>12</v>
      </c>
      <c r="E3689" s="43" t="s">
        <v>952</v>
      </c>
      <c r="F3689" s="36">
        <v>1200</v>
      </c>
      <c r="G3689" s="44">
        <v>27692.31</v>
      </c>
      <c r="H3689" s="44">
        <f t="shared" si="244"/>
        <v>32400.0027</v>
      </c>
    </row>
    <row r="3690" customHeight="1" spans="3:8">
      <c r="C3690" s="42" t="s">
        <v>1552</v>
      </c>
      <c r="D3690" s="43" t="s">
        <v>1553</v>
      </c>
      <c r="E3690" s="43" t="s">
        <v>1554</v>
      </c>
      <c r="F3690" s="36">
        <v>1000</v>
      </c>
      <c r="G3690" s="44">
        <v>17094.02</v>
      </c>
      <c r="H3690" s="44">
        <f t="shared" si="244"/>
        <v>20000.0034</v>
      </c>
    </row>
    <row r="3691" customHeight="1" spans="3:8">
      <c r="C3691" s="42" t="s">
        <v>1517</v>
      </c>
      <c r="D3691" s="43" t="s">
        <v>44</v>
      </c>
      <c r="E3691" s="43" t="s">
        <v>1518</v>
      </c>
      <c r="F3691" s="36">
        <v>500</v>
      </c>
      <c r="G3691" s="44">
        <v>7692.31</v>
      </c>
      <c r="H3691" s="44">
        <f t="shared" si="244"/>
        <v>9000.0027</v>
      </c>
    </row>
    <row r="3692" customHeight="1" spans="3:8">
      <c r="C3692" s="42" t="s">
        <v>1559</v>
      </c>
      <c r="D3692" s="43" t="s">
        <v>940</v>
      </c>
      <c r="E3692" s="43" t="s">
        <v>1560</v>
      </c>
      <c r="F3692" s="36">
        <v>320</v>
      </c>
      <c r="G3692" s="44">
        <v>5743.59</v>
      </c>
      <c r="H3692" s="44">
        <f t="shared" si="244"/>
        <v>6720.0003</v>
      </c>
    </row>
    <row r="3693" customHeight="1" spans="3:8">
      <c r="C3693" s="42" t="s">
        <v>1547</v>
      </c>
      <c r="D3693" s="43" t="s">
        <v>461</v>
      </c>
      <c r="E3693" s="43" t="s">
        <v>1548</v>
      </c>
      <c r="F3693" s="36">
        <v>500</v>
      </c>
      <c r="G3693" s="44">
        <v>2435.9</v>
      </c>
      <c r="H3693" s="44">
        <f t="shared" si="244"/>
        <v>2850.003</v>
      </c>
    </row>
    <row r="3694" customHeight="1" spans="3:8">
      <c r="C3694" s="42" t="s">
        <v>1385</v>
      </c>
      <c r="D3694" s="43" t="s">
        <v>799</v>
      </c>
      <c r="E3694" s="43" t="s">
        <v>1542</v>
      </c>
      <c r="F3694" s="36">
        <v>600</v>
      </c>
      <c r="G3694" s="44">
        <v>13333.333333</v>
      </c>
      <c r="H3694" s="44">
        <f t="shared" si="244"/>
        <v>15599.99999961</v>
      </c>
    </row>
    <row r="3695" customHeight="1" spans="3:8">
      <c r="C3695" s="42" t="s">
        <v>1498</v>
      </c>
      <c r="D3695" s="43" t="s">
        <v>1499</v>
      </c>
      <c r="E3695" s="43" t="s">
        <v>1500</v>
      </c>
      <c r="F3695" s="36">
        <v>200</v>
      </c>
      <c r="G3695" s="44">
        <v>5982.91</v>
      </c>
      <c r="H3695" s="44">
        <f t="shared" si="244"/>
        <v>7000.0047</v>
      </c>
    </row>
    <row r="3696" customHeight="1" spans="2:9">
      <c r="B3696" s="42" t="s">
        <v>1619</v>
      </c>
      <c r="C3696" s="42" t="s">
        <v>11</v>
      </c>
      <c r="D3696" s="43" t="s">
        <v>12</v>
      </c>
      <c r="E3696" s="43" t="s">
        <v>2662</v>
      </c>
      <c r="F3696" s="36">
        <v>800</v>
      </c>
      <c r="G3696" s="44">
        <v>5059.83</v>
      </c>
      <c r="H3696" s="44">
        <f t="shared" si="244"/>
        <v>5920.0011</v>
      </c>
      <c r="I3696" s="44">
        <f>SUM(H3696:H3734)</f>
        <v>579870.293280041</v>
      </c>
    </row>
    <row r="3697" customHeight="1" spans="3:8">
      <c r="C3697" s="42" t="s">
        <v>54</v>
      </c>
      <c r="D3697" s="43" t="s">
        <v>55</v>
      </c>
      <c r="E3697" s="43" t="s">
        <v>1565</v>
      </c>
      <c r="F3697" s="36">
        <v>100</v>
      </c>
      <c r="G3697" s="44">
        <v>1059.83</v>
      </c>
      <c r="H3697" s="44">
        <f t="shared" si="244"/>
        <v>1240.0011</v>
      </c>
    </row>
    <row r="3698" customHeight="1" spans="3:8">
      <c r="C3698" s="42" t="s">
        <v>17</v>
      </c>
      <c r="D3698" s="43" t="s">
        <v>18</v>
      </c>
      <c r="E3698" s="43" t="s">
        <v>1621</v>
      </c>
      <c r="F3698" s="36">
        <v>160</v>
      </c>
      <c r="G3698" s="44">
        <v>2471.11</v>
      </c>
      <c r="H3698" s="44">
        <f t="shared" si="244"/>
        <v>2891.1987</v>
      </c>
    </row>
    <row r="3699" customHeight="1" spans="3:8">
      <c r="C3699" s="42" t="s">
        <v>1625</v>
      </c>
      <c r="D3699" s="43" t="s">
        <v>783</v>
      </c>
      <c r="E3699" s="43" t="s">
        <v>1626</v>
      </c>
      <c r="F3699" s="36">
        <v>-101</v>
      </c>
      <c r="G3699" s="44">
        <v>-2063.16</v>
      </c>
      <c r="H3699" s="44">
        <f t="shared" si="244"/>
        <v>-2413.8972</v>
      </c>
    </row>
    <row r="3700" customHeight="1" spans="3:8">
      <c r="C3700" s="42" t="s">
        <v>1625</v>
      </c>
      <c r="D3700" s="43" t="s">
        <v>783</v>
      </c>
      <c r="E3700" s="43" t="s">
        <v>1626</v>
      </c>
      <c r="F3700" s="36">
        <v>-8</v>
      </c>
      <c r="G3700" s="44">
        <v>-163.42</v>
      </c>
      <c r="H3700" s="44">
        <f t="shared" ref="H3700:H3719" si="245">G3700*1.17</f>
        <v>-191.2014</v>
      </c>
    </row>
    <row r="3701" customHeight="1" spans="3:8">
      <c r="C3701" s="42" t="s">
        <v>14</v>
      </c>
      <c r="D3701" s="43" t="s">
        <v>15</v>
      </c>
      <c r="E3701" s="43" t="s">
        <v>1620</v>
      </c>
      <c r="F3701" s="36">
        <v>-267</v>
      </c>
      <c r="G3701" s="44">
        <v>-5248.72</v>
      </c>
      <c r="H3701" s="44">
        <f t="shared" si="245"/>
        <v>-6141.0024</v>
      </c>
    </row>
    <row r="3702" customHeight="1" spans="2:8">
      <c r="B3702" s="42" t="s">
        <v>46</v>
      </c>
      <c r="C3702" s="42" t="s">
        <v>50</v>
      </c>
      <c r="D3702" s="43" t="s">
        <v>51</v>
      </c>
      <c r="E3702" s="43" t="s">
        <v>1632</v>
      </c>
      <c r="F3702" s="36">
        <v>2000</v>
      </c>
      <c r="G3702" s="44">
        <v>13042.74</v>
      </c>
      <c r="H3702" s="44">
        <f t="shared" si="245"/>
        <v>15260.0058</v>
      </c>
    </row>
    <row r="3703" customHeight="1" spans="3:8">
      <c r="C3703" s="42" t="s">
        <v>17</v>
      </c>
      <c r="D3703" s="43" t="s">
        <v>18</v>
      </c>
      <c r="E3703" s="43" t="s">
        <v>1621</v>
      </c>
      <c r="F3703" s="36">
        <v>1600</v>
      </c>
      <c r="G3703" s="44">
        <v>24615.38</v>
      </c>
      <c r="H3703" s="44">
        <f t="shared" si="245"/>
        <v>28799.9946</v>
      </c>
    </row>
    <row r="3704" customHeight="1" spans="3:8">
      <c r="C3704" s="42" t="s">
        <v>47</v>
      </c>
      <c r="D3704" s="43" t="s">
        <v>48</v>
      </c>
      <c r="E3704" s="43" t="s">
        <v>31</v>
      </c>
      <c r="F3704" s="36">
        <v>500</v>
      </c>
      <c r="G3704" s="44">
        <v>4235.04</v>
      </c>
      <c r="H3704" s="44">
        <f t="shared" si="245"/>
        <v>4954.9968</v>
      </c>
    </row>
    <row r="3705" customHeight="1" spans="2:8">
      <c r="B3705" s="42" t="s">
        <v>53</v>
      </c>
      <c r="C3705" s="42" t="s">
        <v>54</v>
      </c>
      <c r="D3705" s="43" t="s">
        <v>55</v>
      </c>
      <c r="E3705" s="43" t="s">
        <v>1565</v>
      </c>
      <c r="F3705" s="36">
        <v>600</v>
      </c>
      <c r="G3705" s="44">
        <v>6358.974</v>
      </c>
      <c r="H3705" s="44">
        <f t="shared" si="245"/>
        <v>7439.99958</v>
      </c>
    </row>
    <row r="3706" customHeight="1" spans="3:8">
      <c r="C3706" s="42" t="s">
        <v>25</v>
      </c>
      <c r="D3706" s="43" t="s">
        <v>49</v>
      </c>
      <c r="E3706" s="43" t="s">
        <v>27</v>
      </c>
      <c r="F3706" s="36">
        <v>1000</v>
      </c>
      <c r="G3706" s="44">
        <v>27350.43</v>
      </c>
      <c r="H3706" s="44">
        <f t="shared" si="245"/>
        <v>32000.0031</v>
      </c>
    </row>
    <row r="3707" customHeight="1" spans="2:8">
      <c r="B3707" s="42" t="s">
        <v>28</v>
      </c>
      <c r="C3707" s="42" t="s">
        <v>29</v>
      </c>
      <c r="D3707" s="43" t="s">
        <v>30</v>
      </c>
      <c r="E3707" s="43" t="s">
        <v>31</v>
      </c>
      <c r="F3707" s="36">
        <v>1800</v>
      </c>
      <c r="G3707" s="44">
        <v>21507.69</v>
      </c>
      <c r="H3707" s="44">
        <f t="shared" si="245"/>
        <v>25163.9973</v>
      </c>
    </row>
    <row r="3708" customHeight="1" spans="3:8">
      <c r="C3708" s="42" t="s">
        <v>17</v>
      </c>
      <c r="D3708" s="43" t="s">
        <v>18</v>
      </c>
      <c r="E3708" s="43" t="s">
        <v>1621</v>
      </c>
      <c r="F3708" s="36">
        <v>1600</v>
      </c>
      <c r="G3708" s="44">
        <v>24683.76</v>
      </c>
      <c r="H3708" s="44">
        <f t="shared" si="245"/>
        <v>28879.9992</v>
      </c>
    </row>
    <row r="3709" customHeight="1" spans="3:8">
      <c r="C3709" s="42" t="s">
        <v>35</v>
      </c>
      <c r="D3709" s="43" t="s">
        <v>36</v>
      </c>
      <c r="E3709" s="43" t="s">
        <v>37</v>
      </c>
      <c r="F3709" s="36">
        <v>60</v>
      </c>
      <c r="G3709" s="44">
        <v>710.26</v>
      </c>
      <c r="H3709" s="44">
        <f t="shared" si="245"/>
        <v>831.0042</v>
      </c>
    </row>
    <row r="3710" customHeight="1" spans="3:8">
      <c r="C3710" s="42" t="s">
        <v>29</v>
      </c>
      <c r="D3710" s="43" t="s">
        <v>30</v>
      </c>
      <c r="E3710" s="43" t="s">
        <v>31</v>
      </c>
      <c r="F3710" s="36">
        <v>450</v>
      </c>
      <c r="G3710" s="44">
        <v>5376.92</v>
      </c>
      <c r="H3710" s="44">
        <f t="shared" si="245"/>
        <v>6290.9964</v>
      </c>
    </row>
    <row r="3711" customHeight="1" spans="3:8">
      <c r="C3711" s="42" t="s">
        <v>17</v>
      </c>
      <c r="D3711" s="43" t="s">
        <v>18</v>
      </c>
      <c r="E3711" s="43" t="s">
        <v>1621</v>
      </c>
      <c r="F3711" s="36">
        <v>2400</v>
      </c>
      <c r="G3711" s="44">
        <v>37025.64</v>
      </c>
      <c r="H3711" s="44">
        <f t="shared" si="245"/>
        <v>43319.9988</v>
      </c>
    </row>
    <row r="3712" customHeight="1" spans="3:8">
      <c r="C3712" s="42" t="s">
        <v>38</v>
      </c>
      <c r="D3712" s="43" t="s">
        <v>948</v>
      </c>
      <c r="E3712" s="43" t="s">
        <v>37</v>
      </c>
      <c r="F3712" s="36">
        <v>400</v>
      </c>
      <c r="G3712" s="44">
        <v>8683.76</v>
      </c>
      <c r="H3712" s="44">
        <f t="shared" si="245"/>
        <v>10159.9992</v>
      </c>
    </row>
    <row r="3713" customHeight="1" spans="3:8">
      <c r="C3713" s="42" t="s">
        <v>17</v>
      </c>
      <c r="D3713" s="43" t="s">
        <v>18</v>
      </c>
      <c r="E3713" s="43" t="s">
        <v>1621</v>
      </c>
      <c r="F3713" s="36">
        <v>2400</v>
      </c>
      <c r="G3713" s="44">
        <v>37025.64</v>
      </c>
      <c r="H3713" s="44">
        <f t="shared" si="245"/>
        <v>43319.9988</v>
      </c>
    </row>
    <row r="3714" customHeight="1" spans="3:8">
      <c r="C3714" s="42" t="s">
        <v>29</v>
      </c>
      <c r="D3714" s="43" t="s">
        <v>30</v>
      </c>
      <c r="E3714" s="43" t="s">
        <v>31</v>
      </c>
      <c r="F3714" s="36">
        <v>450</v>
      </c>
      <c r="G3714" s="44">
        <v>5376.92</v>
      </c>
      <c r="H3714" s="44">
        <f t="shared" si="245"/>
        <v>6290.9964</v>
      </c>
    </row>
    <row r="3715" customHeight="1" spans="2:10">
      <c r="B3715" s="42" t="s">
        <v>60</v>
      </c>
      <c r="C3715" s="42" t="s">
        <v>94</v>
      </c>
      <c r="D3715" s="43" t="s">
        <v>1087</v>
      </c>
      <c r="E3715" s="43" t="s">
        <v>1643</v>
      </c>
      <c r="F3715" s="36">
        <v>480</v>
      </c>
      <c r="G3715" s="44">
        <v>9784.62</v>
      </c>
      <c r="H3715" s="44">
        <f t="shared" si="245"/>
        <v>11448.0054</v>
      </c>
      <c r="J3715" s="44">
        <v>579870.3</v>
      </c>
    </row>
    <row r="3716" customHeight="1" spans="3:8">
      <c r="C3716" s="42" t="s">
        <v>99</v>
      </c>
      <c r="D3716" s="43" t="s">
        <v>3013</v>
      </c>
      <c r="E3716" s="43" t="s">
        <v>1693</v>
      </c>
      <c r="F3716" s="36">
        <v>180</v>
      </c>
      <c r="G3716" s="44">
        <v>1783.08</v>
      </c>
      <c r="H3716" s="44">
        <f t="shared" si="245"/>
        <v>2086.2036</v>
      </c>
    </row>
    <row r="3717" customHeight="1" spans="2:8">
      <c r="B3717" s="42" t="s">
        <v>161</v>
      </c>
      <c r="C3717" s="42" t="s">
        <v>165</v>
      </c>
      <c r="D3717" s="43" t="s">
        <v>166</v>
      </c>
      <c r="E3717" s="43" t="s">
        <v>902</v>
      </c>
      <c r="F3717" s="36">
        <v>1000</v>
      </c>
      <c r="G3717" s="44">
        <v>17606.84</v>
      </c>
      <c r="H3717" s="44">
        <f t="shared" si="245"/>
        <v>20600.0028</v>
      </c>
    </row>
    <row r="3718" customHeight="1" spans="3:8">
      <c r="C3718" s="42" t="s">
        <v>17</v>
      </c>
      <c r="D3718" s="43" t="s">
        <v>18</v>
      </c>
      <c r="E3718" s="43" t="s">
        <v>1621</v>
      </c>
      <c r="F3718" s="36">
        <v>800</v>
      </c>
      <c r="G3718" s="44">
        <v>12355.5555555555</v>
      </c>
      <c r="H3718" s="44">
        <f t="shared" si="245"/>
        <v>14455.9999999999</v>
      </c>
    </row>
    <row r="3719" customHeight="1" spans="3:8">
      <c r="C3719" s="42" t="s">
        <v>17</v>
      </c>
      <c r="D3719" s="43" t="s">
        <v>18</v>
      </c>
      <c r="E3719" s="43" t="s">
        <v>1621</v>
      </c>
      <c r="F3719" s="36">
        <v>800</v>
      </c>
      <c r="G3719" s="44">
        <v>12355.5555555555</v>
      </c>
      <c r="H3719" s="44">
        <f t="shared" si="245"/>
        <v>14455.9999999999</v>
      </c>
    </row>
    <row r="3720" customHeight="1" spans="2:8">
      <c r="B3720" s="42" t="s">
        <v>175</v>
      </c>
      <c r="C3720" s="42" t="s">
        <v>17</v>
      </c>
      <c r="D3720" s="43" t="s">
        <v>18</v>
      </c>
      <c r="E3720" s="43" t="s">
        <v>1621</v>
      </c>
      <c r="F3720" s="36">
        <v>1600</v>
      </c>
      <c r="G3720" s="44">
        <f t="shared" ref="G3720:G3726" si="246">H3720/1.17</f>
        <v>24615.3846153846</v>
      </c>
      <c r="H3720" s="44">
        <v>28800</v>
      </c>
    </row>
    <row r="3721" customHeight="1" spans="3:8">
      <c r="C3721" s="42" t="s">
        <v>17</v>
      </c>
      <c r="D3721" s="43" t="s">
        <v>18</v>
      </c>
      <c r="E3721" s="43" t="s">
        <v>1621</v>
      </c>
      <c r="F3721" s="36">
        <v>800</v>
      </c>
      <c r="G3721" s="44">
        <f t="shared" si="246"/>
        <v>12307.6923076923</v>
      </c>
      <c r="H3721" s="44">
        <v>14400</v>
      </c>
    </row>
    <row r="3722" customHeight="1" spans="2:8">
      <c r="B3722" s="42" t="s">
        <v>168</v>
      </c>
      <c r="C3722" s="42" t="s">
        <v>1667</v>
      </c>
      <c r="D3722" s="43" t="s">
        <v>1628</v>
      </c>
      <c r="E3722" s="43" t="s">
        <v>1600</v>
      </c>
      <c r="F3722" s="36">
        <v>600</v>
      </c>
      <c r="G3722" s="44">
        <f t="shared" si="246"/>
        <v>12358.9743589744</v>
      </c>
      <c r="H3722" s="44">
        <v>14460</v>
      </c>
    </row>
    <row r="3723" customHeight="1" spans="3:8">
      <c r="C3723" s="42" t="s">
        <v>2554</v>
      </c>
      <c r="D3723" s="43" t="s">
        <v>160</v>
      </c>
      <c r="E3723" s="43" t="s">
        <v>37</v>
      </c>
      <c r="F3723" s="36">
        <v>1950</v>
      </c>
      <c r="G3723" s="44">
        <v>50833.3333333333</v>
      </c>
      <c r="H3723" s="44">
        <f t="shared" ref="H3720:H3730" si="247">G3723*1.17</f>
        <v>59475</v>
      </c>
    </row>
    <row r="3724" customHeight="1" spans="3:8">
      <c r="C3724" s="42" t="s">
        <v>1662</v>
      </c>
      <c r="D3724" s="43" t="s">
        <v>1372</v>
      </c>
      <c r="E3724" s="43" t="s">
        <v>1663</v>
      </c>
      <c r="F3724" s="36">
        <v>800</v>
      </c>
      <c r="G3724" s="44">
        <v>15377.7777777777</v>
      </c>
      <c r="H3724" s="44">
        <f t="shared" si="247"/>
        <v>17991.9999999999</v>
      </c>
    </row>
    <row r="3725" customHeight="1" spans="3:8">
      <c r="C3725" s="42" t="s">
        <v>1667</v>
      </c>
      <c r="D3725" s="43" t="s">
        <v>1628</v>
      </c>
      <c r="E3725" s="43" t="s">
        <v>1600</v>
      </c>
      <c r="F3725" s="36">
        <v>600</v>
      </c>
      <c r="G3725" s="44">
        <f t="shared" si="246"/>
        <v>12358.9743589744</v>
      </c>
      <c r="H3725" s="44">
        <v>14460</v>
      </c>
    </row>
    <row r="3726" customHeight="1" spans="3:8">
      <c r="C3726" s="42" t="s">
        <v>1495</v>
      </c>
      <c r="D3726" s="43" t="s">
        <v>1666</v>
      </c>
      <c r="E3726" s="43" t="s">
        <v>1497</v>
      </c>
      <c r="F3726" s="36">
        <v>600</v>
      </c>
      <c r="G3726" s="44">
        <f t="shared" si="246"/>
        <v>16461.5384615385</v>
      </c>
      <c r="H3726" s="44">
        <v>19260</v>
      </c>
    </row>
    <row r="3727" customHeight="1" spans="2:8">
      <c r="B3727" s="42" t="s">
        <v>1493</v>
      </c>
      <c r="C3727" s="42" t="s">
        <v>1672</v>
      </c>
      <c r="D3727" s="43" t="s">
        <v>3014</v>
      </c>
      <c r="E3727" s="43" t="s">
        <v>1674</v>
      </c>
      <c r="F3727" s="36">
        <v>10</v>
      </c>
      <c r="G3727" s="44">
        <v>4957.2649573</v>
      </c>
      <c r="H3727" s="44">
        <f t="shared" si="247"/>
        <v>5800.000000041</v>
      </c>
    </row>
    <row r="3728" customHeight="1" spans="3:8">
      <c r="C3728" s="42" t="s">
        <v>1672</v>
      </c>
      <c r="D3728" s="43" t="s">
        <v>3015</v>
      </c>
      <c r="E3728" s="43" t="s">
        <v>1674</v>
      </c>
      <c r="F3728" s="36">
        <v>20</v>
      </c>
      <c r="G3728" s="44">
        <v>9914.53</v>
      </c>
      <c r="H3728" s="44">
        <f t="shared" si="247"/>
        <v>11600.0001</v>
      </c>
    </row>
    <row r="3729" customHeight="1" spans="3:8">
      <c r="C3729" s="42" t="s">
        <v>1672</v>
      </c>
      <c r="D3729" s="43" t="s">
        <v>3016</v>
      </c>
      <c r="E3729" s="43" t="s">
        <v>1674</v>
      </c>
      <c r="F3729" s="36">
        <v>40</v>
      </c>
      <c r="G3729" s="44">
        <v>19829.06</v>
      </c>
      <c r="H3729" s="44">
        <f t="shared" si="247"/>
        <v>23200.0002</v>
      </c>
    </row>
    <row r="3730" customHeight="1" spans="3:8">
      <c r="C3730" s="42" t="s">
        <v>1672</v>
      </c>
      <c r="D3730" s="43" t="s">
        <v>1676</v>
      </c>
      <c r="E3730" s="43" t="s">
        <v>1674</v>
      </c>
      <c r="F3730" s="36">
        <v>20</v>
      </c>
      <c r="G3730" s="44">
        <v>9914.53</v>
      </c>
      <c r="H3730" s="44">
        <f t="shared" si="247"/>
        <v>11600.0001</v>
      </c>
    </row>
    <row r="3731" customHeight="1" spans="2:8">
      <c r="B3731" s="42" t="s">
        <v>185</v>
      </c>
      <c r="C3731" s="42" t="s">
        <v>186</v>
      </c>
      <c r="D3731" s="43" t="s">
        <v>1677</v>
      </c>
      <c r="E3731" s="43" t="s">
        <v>1678</v>
      </c>
      <c r="F3731" s="36">
        <v>600</v>
      </c>
      <c r="G3731" s="44">
        <v>10102.56</v>
      </c>
      <c r="H3731" s="44">
        <f t="shared" ref="H3731:H3741" si="248">G3731*1.17</f>
        <v>11819.9952</v>
      </c>
    </row>
    <row r="3732" customHeight="1" spans="3:8">
      <c r="C3732" s="42" t="s">
        <v>3017</v>
      </c>
      <c r="D3732" s="43" t="s">
        <v>30</v>
      </c>
      <c r="E3732" s="43" t="s">
        <v>31</v>
      </c>
      <c r="F3732" s="36">
        <v>450</v>
      </c>
      <c r="G3732" s="44">
        <v>5384.62</v>
      </c>
      <c r="H3732" s="44">
        <f t="shared" si="248"/>
        <v>6300.0054</v>
      </c>
    </row>
    <row r="3733" customHeight="1" spans="3:8">
      <c r="C3733" s="42" t="s">
        <v>186</v>
      </c>
      <c r="D3733" s="43" t="s">
        <v>1677</v>
      </c>
      <c r="E3733" s="43" t="s">
        <v>1678</v>
      </c>
      <c r="F3733" s="36">
        <v>600</v>
      </c>
      <c r="G3733" s="44">
        <v>10102.56</v>
      </c>
      <c r="H3733" s="44">
        <f t="shared" si="248"/>
        <v>11819.9952</v>
      </c>
    </row>
    <row r="3734" customHeight="1" spans="3:8">
      <c r="C3734" s="42" t="s">
        <v>186</v>
      </c>
      <c r="D3734" s="43" t="s">
        <v>1677</v>
      </c>
      <c r="E3734" s="43" t="s">
        <v>1678</v>
      </c>
      <c r="F3734" s="36">
        <v>600</v>
      </c>
      <c r="G3734" s="44">
        <v>10102.56</v>
      </c>
      <c r="H3734" s="44">
        <f t="shared" si="248"/>
        <v>11819.9952</v>
      </c>
    </row>
    <row r="3735" customHeight="1" spans="2:9">
      <c r="B3735" s="42" t="s">
        <v>1725</v>
      </c>
      <c r="C3735" s="42" t="s">
        <v>201</v>
      </c>
      <c r="D3735" s="43" t="s">
        <v>202</v>
      </c>
      <c r="E3735" s="43" t="s">
        <v>203</v>
      </c>
      <c r="F3735" s="36">
        <v>7800</v>
      </c>
      <c r="G3735" s="44">
        <v>259066.666666666</v>
      </c>
      <c r="H3735" s="44">
        <f t="shared" si="248"/>
        <v>303107.999999999</v>
      </c>
      <c r="I3735" s="44">
        <f>SUM(H3735:H3749)</f>
        <v>475492.744979493</v>
      </c>
    </row>
    <row r="3736" customHeight="1" spans="3:8">
      <c r="C3736" s="42" t="s">
        <v>278</v>
      </c>
      <c r="D3736" s="43" t="s">
        <v>1504</v>
      </c>
      <c r="E3736" s="43" t="s">
        <v>203</v>
      </c>
      <c r="F3736" s="36">
        <v>2160</v>
      </c>
      <c r="G3736" s="44">
        <v>23760</v>
      </c>
      <c r="H3736" s="44">
        <f t="shared" si="248"/>
        <v>27799.2</v>
      </c>
    </row>
    <row r="3737" customHeight="1" spans="3:8">
      <c r="C3737" s="42" t="s">
        <v>1731</v>
      </c>
      <c r="D3737" s="43" t="s">
        <v>1735</v>
      </c>
      <c r="E3737" s="43" t="s">
        <v>1733</v>
      </c>
      <c r="F3737" s="36">
        <v>1400</v>
      </c>
      <c r="G3737" s="44">
        <v>84000</v>
      </c>
      <c r="H3737" s="44">
        <f t="shared" si="248"/>
        <v>98280</v>
      </c>
    </row>
    <row r="3738" customHeight="1" spans="3:8">
      <c r="C3738" s="42" t="s">
        <v>1731</v>
      </c>
      <c r="D3738" s="43" t="s">
        <v>1732</v>
      </c>
      <c r="E3738" s="43" t="s">
        <v>1733</v>
      </c>
      <c r="F3738" s="36">
        <v>300</v>
      </c>
      <c r="G3738" s="44">
        <v>9666.66666666666</v>
      </c>
      <c r="H3738" s="44">
        <f t="shared" si="248"/>
        <v>11310</v>
      </c>
    </row>
    <row r="3739" customHeight="1" spans="2:8">
      <c r="B3739" s="42" t="s">
        <v>3018</v>
      </c>
      <c r="C3739" s="42" t="s">
        <v>1744</v>
      </c>
      <c r="D3739" s="43" t="s">
        <v>1730</v>
      </c>
      <c r="E3739" s="43" t="s">
        <v>1721</v>
      </c>
      <c r="F3739" s="36">
        <v>144</v>
      </c>
      <c r="G3739" s="44">
        <v>5415.384</v>
      </c>
      <c r="H3739" s="44">
        <f t="shared" si="248"/>
        <v>6335.99928</v>
      </c>
    </row>
    <row r="3740" customHeight="1" spans="2:8">
      <c r="B3740" s="42" t="s">
        <v>3019</v>
      </c>
      <c r="C3740" s="42" t="s">
        <v>253</v>
      </c>
      <c r="D3740" s="43" t="s">
        <v>754</v>
      </c>
      <c r="E3740" s="43" t="s">
        <v>2512</v>
      </c>
      <c r="F3740" s="36">
        <v>1000</v>
      </c>
      <c r="G3740" s="44">
        <v>10085.470085</v>
      </c>
      <c r="H3740" s="44">
        <f t="shared" si="248"/>
        <v>11799.99999945</v>
      </c>
    </row>
    <row r="3741" customHeight="1" spans="3:8">
      <c r="C3741" s="42" t="s">
        <v>229</v>
      </c>
      <c r="D3741" s="43" t="s">
        <v>1741</v>
      </c>
      <c r="E3741" s="43" t="s">
        <v>1742</v>
      </c>
      <c r="F3741" s="36">
        <v>200</v>
      </c>
      <c r="G3741" s="44">
        <v>2393.1623932</v>
      </c>
      <c r="H3741" s="44">
        <f t="shared" si="248"/>
        <v>2800.000000044</v>
      </c>
    </row>
    <row r="3742" customHeight="1" spans="2:10">
      <c r="B3742" s="42" t="s">
        <v>220</v>
      </c>
      <c r="C3742" s="42" t="s">
        <v>1763</v>
      </c>
      <c r="D3742" s="43" t="s">
        <v>1116</v>
      </c>
      <c r="E3742" s="43" t="s">
        <v>1764</v>
      </c>
      <c r="F3742" s="36">
        <v>-280</v>
      </c>
      <c r="G3742" s="44">
        <f>H3742/1.17</f>
        <v>-885.470085470086</v>
      </c>
      <c r="H3742" s="44">
        <v>-1036</v>
      </c>
      <c r="J3742" s="44">
        <v>475492.75</v>
      </c>
    </row>
    <row r="3743" customHeight="1" spans="3:8">
      <c r="C3743" s="42" t="s">
        <v>25</v>
      </c>
      <c r="D3743" s="43" t="s">
        <v>26</v>
      </c>
      <c r="E3743" s="43" t="s">
        <v>27</v>
      </c>
      <c r="F3743" s="36">
        <v>-1882</v>
      </c>
      <c r="G3743" s="44">
        <f>H3743/1.17</f>
        <v>-466.478632478633</v>
      </c>
      <c r="H3743" s="44">
        <v>-545.78</v>
      </c>
    </row>
    <row r="3744" customHeight="1" spans="3:8">
      <c r="C3744" s="42" t="s">
        <v>1765</v>
      </c>
      <c r="D3744" s="43" t="s">
        <v>147</v>
      </c>
      <c r="E3744" s="43" t="s">
        <v>1766</v>
      </c>
      <c r="F3744" s="36">
        <v>-589</v>
      </c>
      <c r="G3744" s="44">
        <f t="shared" ref="G3744:G3753" si="249">H3744/1.17</f>
        <v>-931.324786324786</v>
      </c>
      <c r="H3744" s="44">
        <v>-1089.65</v>
      </c>
    </row>
    <row r="3745" customHeight="1" spans="3:8">
      <c r="C3745" s="42" t="s">
        <v>2825</v>
      </c>
      <c r="D3745" s="43" t="s">
        <v>2826</v>
      </c>
      <c r="E3745" s="43" t="s">
        <v>1651</v>
      </c>
      <c r="F3745" s="36">
        <v>-200</v>
      </c>
      <c r="G3745" s="44">
        <f t="shared" si="249"/>
        <v>-4984.61538461538</v>
      </c>
      <c r="H3745" s="44">
        <v>-5832</v>
      </c>
    </row>
    <row r="3746" customHeight="1" spans="3:8">
      <c r="C3746" s="42" t="s">
        <v>3020</v>
      </c>
      <c r="D3746" s="43" t="s">
        <v>3021</v>
      </c>
      <c r="E3746" s="43" t="s">
        <v>2221</v>
      </c>
      <c r="F3746" s="36">
        <v>-106</v>
      </c>
      <c r="G3746" s="44">
        <f t="shared" si="249"/>
        <v>-19041.9487179487</v>
      </c>
      <c r="H3746" s="44">
        <v>-22279.08</v>
      </c>
    </row>
    <row r="3747" customHeight="1" spans="3:8">
      <c r="C3747" s="42" t="s">
        <v>2005</v>
      </c>
      <c r="D3747" s="43" t="s">
        <v>2006</v>
      </c>
      <c r="E3747" s="43" t="s">
        <v>1665</v>
      </c>
      <c r="F3747" s="36">
        <v>1000</v>
      </c>
      <c r="G3747" s="44">
        <v>35170.94</v>
      </c>
      <c r="H3747" s="44">
        <f>G3747*1.17</f>
        <v>41149.9998</v>
      </c>
    </row>
    <row r="3748" customHeight="1" spans="3:8">
      <c r="C3748" s="42" t="s">
        <v>1745</v>
      </c>
      <c r="G3748" s="44">
        <v>-177.73</v>
      </c>
      <c r="H3748" s="44">
        <f>G3748*1.17</f>
        <v>-207.9441</v>
      </c>
    </row>
    <row r="3749" customHeight="1" spans="2:8">
      <c r="B3749" s="42" t="s">
        <v>3022</v>
      </c>
      <c r="C3749" s="42" t="s">
        <v>225</v>
      </c>
      <c r="D3749" s="43" t="s">
        <v>276</v>
      </c>
      <c r="E3749" s="43" t="s">
        <v>1738</v>
      </c>
      <c r="F3749" s="36">
        <v>600</v>
      </c>
      <c r="G3749" s="44">
        <f t="shared" si="249"/>
        <v>3333.33333333333</v>
      </c>
      <c r="H3749" s="44">
        <v>3900</v>
      </c>
    </row>
    <row r="3750" customHeight="1" spans="2:9">
      <c r="B3750" s="42" t="s">
        <v>288</v>
      </c>
      <c r="C3750" s="42" t="s">
        <v>201</v>
      </c>
      <c r="D3750" s="43" t="s">
        <v>202</v>
      </c>
      <c r="E3750" s="43" t="s">
        <v>203</v>
      </c>
      <c r="F3750" s="36">
        <v>720</v>
      </c>
      <c r="G3750" s="44">
        <f t="shared" si="249"/>
        <v>24615.3846153846</v>
      </c>
      <c r="H3750" s="44">
        <v>28800</v>
      </c>
      <c r="I3750" s="44">
        <f>SUM(H3750:H4011)</f>
        <v>1287171.81149982</v>
      </c>
    </row>
    <row r="3751" customHeight="1" spans="3:8">
      <c r="C3751" s="42" t="s">
        <v>201</v>
      </c>
      <c r="D3751" s="43" t="s">
        <v>202</v>
      </c>
      <c r="E3751" s="43" t="s">
        <v>203</v>
      </c>
      <c r="F3751" s="36">
        <v>120</v>
      </c>
      <c r="G3751" s="44">
        <f t="shared" si="249"/>
        <v>4102.5641025641</v>
      </c>
      <c r="H3751" s="44">
        <v>4800</v>
      </c>
    </row>
    <row r="3752" customHeight="1" spans="2:8">
      <c r="B3752" s="42" t="s">
        <v>1838</v>
      </c>
      <c r="C3752" s="42" t="s">
        <v>567</v>
      </c>
      <c r="D3752" s="43" t="s">
        <v>568</v>
      </c>
      <c r="E3752" s="43" t="s">
        <v>3023</v>
      </c>
      <c r="F3752" s="36">
        <v>400</v>
      </c>
      <c r="G3752" s="44">
        <f t="shared" si="249"/>
        <v>8376.06837606838</v>
      </c>
      <c r="H3752" s="44">
        <v>9800</v>
      </c>
    </row>
    <row r="3753" customHeight="1" spans="2:8">
      <c r="B3753" s="42" t="s">
        <v>312</v>
      </c>
      <c r="C3753" s="42" t="s">
        <v>216</v>
      </c>
      <c r="D3753" s="43" t="s">
        <v>1841</v>
      </c>
      <c r="E3753" s="43" t="s">
        <v>218</v>
      </c>
      <c r="F3753" s="36">
        <v>800</v>
      </c>
      <c r="G3753" s="44">
        <f t="shared" si="249"/>
        <v>14222.2222222222</v>
      </c>
      <c r="H3753" s="44">
        <v>16640</v>
      </c>
    </row>
    <row r="3754" customHeight="1" spans="2:8">
      <c r="B3754" s="42" t="s">
        <v>3024</v>
      </c>
      <c r="C3754" s="42" t="s">
        <v>567</v>
      </c>
      <c r="D3754" s="43" t="s">
        <v>568</v>
      </c>
      <c r="E3754" s="43" t="s">
        <v>3023</v>
      </c>
      <c r="F3754" s="36">
        <v>400</v>
      </c>
      <c r="G3754" s="44">
        <v>8547.01</v>
      </c>
      <c r="H3754" s="44">
        <f t="shared" ref="H3754:H3762" si="250">G3754*1.17</f>
        <v>10000.0017</v>
      </c>
    </row>
    <row r="3755" customHeight="1" spans="3:8">
      <c r="C3755" s="42" t="s">
        <v>585</v>
      </c>
      <c r="D3755" s="43" t="s">
        <v>1169</v>
      </c>
      <c r="E3755" s="43" t="s">
        <v>1176</v>
      </c>
      <c r="F3755" s="36">
        <v>100</v>
      </c>
      <c r="G3755" s="44">
        <v>1709.4</v>
      </c>
      <c r="H3755" s="44">
        <f t="shared" si="250"/>
        <v>1999.998</v>
      </c>
    </row>
    <row r="3756" customHeight="1" spans="2:8">
      <c r="B3756" s="42" t="s">
        <v>2000</v>
      </c>
      <c r="C3756" s="42" t="s">
        <v>216</v>
      </c>
      <c r="D3756" s="43" t="s">
        <v>1841</v>
      </c>
      <c r="E3756" s="43" t="s">
        <v>218</v>
      </c>
      <c r="F3756" s="36">
        <v>600</v>
      </c>
      <c r="G3756" s="44">
        <v>9743.59</v>
      </c>
      <c r="H3756" s="44">
        <f t="shared" si="250"/>
        <v>11400.0003</v>
      </c>
    </row>
    <row r="3757" customHeight="1" spans="3:8">
      <c r="C3757" s="42" t="s">
        <v>589</v>
      </c>
      <c r="D3757" s="43" t="s">
        <v>590</v>
      </c>
      <c r="E3757" s="43" t="s">
        <v>591</v>
      </c>
      <c r="F3757" s="36">
        <v>600</v>
      </c>
      <c r="G3757" s="44">
        <v>10769.23</v>
      </c>
      <c r="H3757" s="44">
        <f t="shared" si="250"/>
        <v>12599.9991</v>
      </c>
    </row>
    <row r="3758" customHeight="1" spans="2:8">
      <c r="B3758" s="42" t="s">
        <v>2630</v>
      </c>
      <c r="C3758" s="42" t="s">
        <v>585</v>
      </c>
      <c r="D3758" s="43" t="s">
        <v>1169</v>
      </c>
      <c r="E3758" s="43" t="s">
        <v>1176</v>
      </c>
      <c r="F3758" s="36">
        <v>50</v>
      </c>
      <c r="G3758" s="44">
        <f>H3758/1.17</f>
        <v>705.128205128205</v>
      </c>
      <c r="H3758" s="44">
        <v>825</v>
      </c>
    </row>
    <row r="3759" customHeight="1" spans="3:8">
      <c r="C3759" s="42" t="s">
        <v>585</v>
      </c>
      <c r="D3759" s="43" t="s">
        <v>1169</v>
      </c>
      <c r="E3759" s="43" t="s">
        <v>1176</v>
      </c>
      <c r="F3759" s="36">
        <v>50</v>
      </c>
      <c r="G3759" s="44">
        <v>705.13</v>
      </c>
      <c r="H3759" s="44">
        <f t="shared" si="250"/>
        <v>825.0021</v>
      </c>
    </row>
    <row r="3760" customHeight="1" spans="3:8">
      <c r="C3760" s="42" t="s">
        <v>567</v>
      </c>
      <c r="D3760" s="43" t="s">
        <v>568</v>
      </c>
      <c r="E3760" s="43" t="s">
        <v>3023</v>
      </c>
      <c r="F3760" s="36">
        <v>200</v>
      </c>
      <c r="G3760" s="44">
        <v>4017.09</v>
      </c>
      <c r="H3760" s="44">
        <f t="shared" si="250"/>
        <v>4699.9953</v>
      </c>
    </row>
    <row r="3761" customHeight="1" spans="3:8">
      <c r="C3761" s="42" t="s">
        <v>229</v>
      </c>
      <c r="D3761" s="43" t="s">
        <v>1741</v>
      </c>
      <c r="E3761" s="43" t="s">
        <v>1742</v>
      </c>
      <c r="F3761" s="36">
        <v>200</v>
      </c>
      <c r="G3761" s="44">
        <v>6076.92</v>
      </c>
      <c r="H3761" s="44">
        <f t="shared" si="250"/>
        <v>7109.9964</v>
      </c>
    </row>
    <row r="3762" customHeight="1" spans="3:8">
      <c r="C3762" s="42" t="s">
        <v>3025</v>
      </c>
      <c r="D3762" s="43" t="s">
        <v>2850</v>
      </c>
      <c r="E3762" s="43" t="s">
        <v>3026</v>
      </c>
      <c r="F3762" s="36">
        <v>200</v>
      </c>
      <c r="G3762" s="44">
        <v>5213.68</v>
      </c>
      <c r="H3762" s="44">
        <f t="shared" si="250"/>
        <v>6100.0056</v>
      </c>
    </row>
    <row r="3763" customHeight="1" spans="2:8">
      <c r="B3763" s="42" t="s">
        <v>603</v>
      </c>
      <c r="C3763" s="42" t="s">
        <v>229</v>
      </c>
      <c r="D3763" s="43" t="s">
        <v>1741</v>
      </c>
      <c r="E3763" s="43" t="s">
        <v>1742</v>
      </c>
      <c r="F3763" s="36">
        <v>600</v>
      </c>
      <c r="G3763" s="44">
        <f>H3763/1.17</f>
        <v>18230.7692307692</v>
      </c>
      <c r="H3763" s="44">
        <v>21330</v>
      </c>
    </row>
    <row r="3764" customHeight="1" spans="2:8">
      <c r="B3764" s="42" t="s">
        <v>2629</v>
      </c>
      <c r="C3764" s="42" t="s">
        <v>567</v>
      </c>
      <c r="D3764" s="43" t="s">
        <v>568</v>
      </c>
      <c r="E3764" s="43" t="s">
        <v>3023</v>
      </c>
      <c r="F3764" s="36">
        <v>400</v>
      </c>
      <c r="G3764" s="44">
        <v>8547.01</v>
      </c>
      <c r="H3764" s="44">
        <f>G3764*1.17</f>
        <v>10000.0017</v>
      </c>
    </row>
    <row r="3765" customHeight="1" spans="3:8">
      <c r="C3765" s="42" t="s">
        <v>334</v>
      </c>
      <c r="D3765" s="43" t="s">
        <v>335</v>
      </c>
      <c r="E3765" s="43" t="s">
        <v>2026</v>
      </c>
      <c r="F3765" s="36">
        <v>600</v>
      </c>
      <c r="G3765" s="44">
        <v>14256.41</v>
      </c>
      <c r="H3765" s="44">
        <f>G3765*1.17</f>
        <v>16679.9997</v>
      </c>
    </row>
    <row r="3766" customHeight="1" spans="2:8">
      <c r="B3766" s="42" t="s">
        <v>2000</v>
      </c>
      <c r="C3766" s="42" t="s">
        <v>589</v>
      </c>
      <c r="D3766" s="43" t="s">
        <v>590</v>
      </c>
      <c r="E3766" s="43" t="s">
        <v>591</v>
      </c>
      <c r="F3766" s="36">
        <v>1200</v>
      </c>
      <c r="G3766" s="44">
        <f>H3766/1.17</f>
        <v>21538.4615384615</v>
      </c>
      <c r="H3766" s="44">
        <v>25200</v>
      </c>
    </row>
    <row r="3767" customHeight="1" spans="2:8">
      <c r="B3767" s="42" t="s">
        <v>311</v>
      </c>
      <c r="C3767" s="42" t="s">
        <v>253</v>
      </c>
      <c r="D3767" s="43" t="s">
        <v>754</v>
      </c>
      <c r="E3767" s="43" t="s">
        <v>2512</v>
      </c>
      <c r="F3767" s="36">
        <v>1000</v>
      </c>
      <c r="G3767" s="44">
        <f t="shared" ref="G3767:G3774" si="251">H3767/1.17</f>
        <v>25213.6752136752</v>
      </c>
      <c r="H3767" s="44">
        <v>29500</v>
      </c>
    </row>
    <row r="3768" customHeight="1" spans="2:8">
      <c r="B3768" s="42" t="s">
        <v>3027</v>
      </c>
      <c r="C3768" s="42" t="s">
        <v>3028</v>
      </c>
      <c r="D3768" s="43" t="s">
        <v>3029</v>
      </c>
      <c r="E3768" s="43" t="s">
        <v>3030</v>
      </c>
      <c r="F3768" s="36">
        <v>1</v>
      </c>
      <c r="G3768" s="44">
        <f t="shared" si="251"/>
        <v>139316.239316239</v>
      </c>
      <c r="H3768" s="44">
        <v>163000</v>
      </c>
    </row>
    <row r="3769" customHeight="1" spans="3:8">
      <c r="C3769" s="42" t="s">
        <v>3031</v>
      </c>
      <c r="D3769" s="43" t="s">
        <v>3032</v>
      </c>
      <c r="E3769" s="43" t="s">
        <v>3033</v>
      </c>
      <c r="F3769" s="36">
        <v>1</v>
      </c>
      <c r="G3769" s="44">
        <f t="shared" si="251"/>
        <v>117948.717948718</v>
      </c>
      <c r="H3769" s="44">
        <v>138000</v>
      </c>
    </row>
    <row r="3770" customHeight="1" spans="3:8">
      <c r="C3770" s="42" t="s">
        <v>3034</v>
      </c>
      <c r="D3770" s="43" t="s">
        <v>3035</v>
      </c>
      <c r="E3770" s="43" t="s">
        <v>3036</v>
      </c>
      <c r="F3770" s="36">
        <v>6</v>
      </c>
      <c r="G3770" s="44">
        <f t="shared" si="251"/>
        <v>61538.4615384615</v>
      </c>
      <c r="H3770" s="44">
        <v>72000</v>
      </c>
    </row>
    <row r="3771" customHeight="1" spans="3:8">
      <c r="C3771" s="42" t="s">
        <v>3037</v>
      </c>
      <c r="D3771" s="43" t="s">
        <v>3038</v>
      </c>
      <c r="E3771" s="43" t="s">
        <v>3036</v>
      </c>
      <c r="F3771" s="36">
        <v>6</v>
      </c>
      <c r="G3771" s="44">
        <f t="shared" si="251"/>
        <v>61538.4615384615</v>
      </c>
      <c r="H3771" s="44">
        <v>72000</v>
      </c>
    </row>
    <row r="3772" customHeight="1" spans="2:8">
      <c r="B3772" s="42" t="s">
        <v>311</v>
      </c>
      <c r="C3772" s="42" t="s">
        <v>229</v>
      </c>
      <c r="D3772" s="43" t="s">
        <v>1741</v>
      </c>
      <c r="E3772" s="43" t="s">
        <v>1742</v>
      </c>
      <c r="F3772" s="36">
        <v>600</v>
      </c>
      <c r="G3772" s="44">
        <f t="shared" si="251"/>
        <v>18205.1282051282</v>
      </c>
      <c r="H3772" s="44">
        <v>21300</v>
      </c>
    </row>
    <row r="3773" customHeight="1" spans="2:8">
      <c r="B3773" s="42" t="s">
        <v>288</v>
      </c>
      <c r="C3773" s="42" t="s">
        <v>201</v>
      </c>
      <c r="D3773" s="43" t="s">
        <v>202</v>
      </c>
      <c r="E3773" s="43" t="s">
        <v>203</v>
      </c>
      <c r="F3773" s="36">
        <v>120</v>
      </c>
      <c r="G3773" s="44">
        <f t="shared" si="251"/>
        <v>4102.5641025641</v>
      </c>
      <c r="H3773" s="44">
        <v>4800</v>
      </c>
    </row>
    <row r="3774" customHeight="1" spans="3:8">
      <c r="C3774" s="42" t="s">
        <v>201</v>
      </c>
      <c r="D3774" s="43" t="s">
        <v>202</v>
      </c>
      <c r="E3774" s="43" t="s">
        <v>203</v>
      </c>
      <c r="F3774" s="36">
        <v>180</v>
      </c>
      <c r="G3774" s="44">
        <f t="shared" si="251"/>
        <v>6153.84615384615</v>
      </c>
      <c r="H3774" s="44">
        <v>7200</v>
      </c>
    </row>
    <row r="3775" customHeight="1" spans="2:8">
      <c r="B3775" s="42" t="s">
        <v>312</v>
      </c>
      <c r="C3775" s="42" t="s">
        <v>3039</v>
      </c>
      <c r="D3775" s="43" t="s">
        <v>2625</v>
      </c>
      <c r="E3775" s="43" t="s">
        <v>1342</v>
      </c>
      <c r="F3775" s="36">
        <v>800</v>
      </c>
      <c r="G3775" s="44">
        <v>923.08</v>
      </c>
      <c r="H3775" s="44">
        <f t="shared" ref="H3775:H3779" si="252">G3775*1.17</f>
        <v>1080.0036</v>
      </c>
    </row>
    <row r="3776" customHeight="1" spans="3:8">
      <c r="C3776" s="42" t="s">
        <v>3040</v>
      </c>
      <c r="D3776" s="43" t="s">
        <v>3041</v>
      </c>
      <c r="E3776" s="43" t="s">
        <v>1203</v>
      </c>
      <c r="F3776" s="36">
        <v>20</v>
      </c>
      <c r="G3776" s="44">
        <v>14871.79</v>
      </c>
      <c r="H3776" s="44">
        <f t="shared" si="252"/>
        <v>17399.9943</v>
      </c>
    </row>
    <row r="3777" customHeight="1" spans="3:8">
      <c r="C3777" s="42" t="s">
        <v>1237</v>
      </c>
      <c r="D3777" s="43" t="s">
        <v>3042</v>
      </c>
      <c r="E3777" s="43" t="s">
        <v>3043</v>
      </c>
      <c r="F3777" s="36">
        <v>2000</v>
      </c>
      <c r="G3777" s="44">
        <v>444.4444444</v>
      </c>
      <c r="H3777" s="44">
        <f t="shared" si="252"/>
        <v>519.999999948</v>
      </c>
    </row>
    <row r="3778" customHeight="1" spans="2:8">
      <c r="B3778" s="42" t="s">
        <v>2630</v>
      </c>
      <c r="C3778" s="42" t="s">
        <v>589</v>
      </c>
      <c r="D3778" s="43" t="s">
        <v>590</v>
      </c>
      <c r="E3778" s="43" t="s">
        <v>591</v>
      </c>
      <c r="F3778" s="36">
        <v>300</v>
      </c>
      <c r="G3778" s="44">
        <v>6410.26</v>
      </c>
      <c r="H3778" s="44">
        <f t="shared" si="252"/>
        <v>7500.0042</v>
      </c>
    </row>
    <row r="3779" customHeight="1" spans="3:8">
      <c r="C3779" s="42" t="s">
        <v>3025</v>
      </c>
      <c r="D3779" s="43" t="s">
        <v>2850</v>
      </c>
      <c r="E3779" s="43" t="s">
        <v>3026</v>
      </c>
      <c r="F3779" s="36">
        <v>200</v>
      </c>
      <c r="G3779" s="44">
        <v>5213.68</v>
      </c>
      <c r="H3779" s="44">
        <f t="shared" si="252"/>
        <v>6100.0056</v>
      </c>
    </row>
    <row r="3780" customHeight="1" spans="2:8">
      <c r="B3780" s="42" t="s">
        <v>1827</v>
      </c>
      <c r="C3780" s="42" t="s">
        <v>589</v>
      </c>
      <c r="D3780" s="43" t="s">
        <v>590</v>
      </c>
      <c r="E3780" s="43" t="s">
        <v>591</v>
      </c>
      <c r="F3780" s="36">
        <v>300</v>
      </c>
      <c r="G3780" s="44">
        <f t="shared" ref="G3780:G3786" si="253">H3780/1.17</f>
        <v>6656.41025641026</v>
      </c>
      <c r="H3780" s="44">
        <v>7788</v>
      </c>
    </row>
    <row r="3781" customHeight="1" spans="2:8">
      <c r="B3781" s="42" t="s">
        <v>288</v>
      </c>
      <c r="C3781" s="42" t="s">
        <v>201</v>
      </c>
      <c r="D3781" s="43" t="s">
        <v>202</v>
      </c>
      <c r="E3781" s="43" t="s">
        <v>203</v>
      </c>
      <c r="F3781" s="36">
        <v>360</v>
      </c>
      <c r="G3781" s="44">
        <f t="shared" si="253"/>
        <v>12307.6923076923</v>
      </c>
      <c r="H3781" s="44">
        <v>14400</v>
      </c>
    </row>
    <row r="3782" customHeight="1" spans="3:8">
      <c r="C3782" s="42" t="s">
        <v>294</v>
      </c>
      <c r="D3782" s="43" t="s">
        <v>295</v>
      </c>
      <c r="E3782" s="43" t="s">
        <v>296</v>
      </c>
      <c r="F3782" s="36">
        <v>96</v>
      </c>
      <c r="G3782" s="44">
        <f t="shared" si="253"/>
        <v>2994.87179487179</v>
      </c>
      <c r="H3782" s="44">
        <v>3504</v>
      </c>
    </row>
    <row r="3783" customHeight="1" spans="3:8">
      <c r="C3783" s="42" t="s">
        <v>201</v>
      </c>
      <c r="D3783" s="43" t="s">
        <v>202</v>
      </c>
      <c r="E3783" s="43" t="s">
        <v>203</v>
      </c>
      <c r="F3783" s="36">
        <v>120</v>
      </c>
      <c r="G3783" s="44">
        <f t="shared" si="253"/>
        <v>4102.5641025641</v>
      </c>
      <c r="H3783" s="44">
        <v>4800</v>
      </c>
    </row>
    <row r="3784" customHeight="1" spans="2:8">
      <c r="B3784" s="42" t="s">
        <v>3044</v>
      </c>
      <c r="C3784" s="42" t="s">
        <v>1727</v>
      </c>
      <c r="D3784" s="43" t="s">
        <v>212</v>
      </c>
      <c r="E3784" s="43" t="s">
        <v>393</v>
      </c>
      <c r="F3784" s="36">
        <v>30</v>
      </c>
      <c r="G3784" s="44">
        <f t="shared" si="253"/>
        <v>384.615384615385</v>
      </c>
      <c r="H3784" s="44">
        <v>450</v>
      </c>
    </row>
    <row r="3785" customHeight="1" spans="3:8">
      <c r="C3785" s="42" t="s">
        <v>2565</v>
      </c>
      <c r="D3785" s="43" t="s">
        <v>3045</v>
      </c>
      <c r="E3785" s="43" t="s">
        <v>1041</v>
      </c>
      <c r="F3785" s="36">
        <v>80</v>
      </c>
      <c r="G3785" s="44">
        <f t="shared" si="253"/>
        <v>222.905982905983</v>
      </c>
      <c r="H3785" s="44">
        <v>260.8</v>
      </c>
    </row>
    <row r="3786" customHeight="1" spans="3:8">
      <c r="C3786" s="42" t="s">
        <v>831</v>
      </c>
      <c r="D3786" s="43" t="s">
        <v>827</v>
      </c>
      <c r="E3786" s="43" t="s">
        <v>386</v>
      </c>
      <c r="F3786" s="36">
        <v>10</v>
      </c>
      <c r="G3786" s="44">
        <f t="shared" si="253"/>
        <v>59.8290598290598</v>
      </c>
      <c r="H3786" s="44">
        <v>70</v>
      </c>
    </row>
    <row r="3787" customHeight="1" spans="2:8">
      <c r="B3787" s="42" t="s">
        <v>524</v>
      </c>
      <c r="C3787" s="42" t="s">
        <v>3046</v>
      </c>
      <c r="D3787" s="43" t="s">
        <v>3047</v>
      </c>
      <c r="E3787" s="43" t="s">
        <v>534</v>
      </c>
      <c r="F3787" s="36">
        <v>40</v>
      </c>
      <c r="G3787" s="44">
        <f t="shared" ref="G3787:G3795" si="254">H3787/1.17</f>
        <v>1555.55555555556</v>
      </c>
      <c r="H3787" s="44">
        <v>1820</v>
      </c>
    </row>
    <row r="3788" customHeight="1" spans="3:8">
      <c r="C3788" s="42" t="s">
        <v>2620</v>
      </c>
      <c r="D3788" s="43" t="s">
        <v>12</v>
      </c>
      <c r="E3788" s="43" t="s">
        <v>1541</v>
      </c>
      <c r="F3788" s="36">
        <v>2000</v>
      </c>
      <c r="G3788" s="44">
        <f t="shared" si="254"/>
        <v>2564.10256410256</v>
      </c>
      <c r="H3788" s="44">
        <v>3000</v>
      </c>
    </row>
    <row r="3789" customHeight="1" spans="3:8">
      <c r="C3789" s="42" t="s">
        <v>3048</v>
      </c>
      <c r="D3789" s="43" t="s">
        <v>3049</v>
      </c>
      <c r="E3789" s="43" t="s">
        <v>2308</v>
      </c>
      <c r="F3789" s="36">
        <v>20</v>
      </c>
      <c r="G3789" s="44">
        <f t="shared" si="254"/>
        <v>717.948717948718</v>
      </c>
      <c r="H3789" s="44">
        <v>840</v>
      </c>
    </row>
    <row r="3790" customHeight="1" spans="3:8">
      <c r="C3790" s="42" t="s">
        <v>337</v>
      </c>
      <c r="D3790" s="43" t="s">
        <v>338</v>
      </c>
      <c r="E3790" s="43" t="s">
        <v>985</v>
      </c>
      <c r="F3790" s="36">
        <v>120</v>
      </c>
      <c r="G3790" s="44">
        <f t="shared" si="254"/>
        <v>1435.89743589744</v>
      </c>
      <c r="H3790" s="44">
        <v>1680</v>
      </c>
    </row>
    <row r="3791" customHeight="1" spans="3:8">
      <c r="C3791" s="42" t="s">
        <v>3050</v>
      </c>
      <c r="D3791" s="43" t="s">
        <v>3051</v>
      </c>
      <c r="E3791" s="43" t="s">
        <v>3052</v>
      </c>
      <c r="F3791" s="36">
        <v>20</v>
      </c>
      <c r="G3791" s="44">
        <f t="shared" si="254"/>
        <v>820.512820512821</v>
      </c>
      <c r="H3791" s="44">
        <v>960</v>
      </c>
    </row>
    <row r="3792" customHeight="1" spans="3:8">
      <c r="C3792" s="42" t="s">
        <v>1880</v>
      </c>
      <c r="D3792" s="43" t="s">
        <v>1680</v>
      </c>
      <c r="E3792" s="43" t="s">
        <v>1881</v>
      </c>
      <c r="F3792" s="36">
        <v>20</v>
      </c>
      <c r="G3792" s="44">
        <f t="shared" si="254"/>
        <v>401.709401709402</v>
      </c>
      <c r="H3792" s="44">
        <v>470</v>
      </c>
    </row>
    <row r="3793" customHeight="1" spans="3:8">
      <c r="C3793" s="42" t="s">
        <v>40</v>
      </c>
      <c r="D3793" s="43" t="s">
        <v>3053</v>
      </c>
      <c r="E3793" s="43" t="s">
        <v>1600</v>
      </c>
      <c r="F3793" s="36">
        <v>50</v>
      </c>
      <c r="G3793" s="44">
        <f t="shared" si="254"/>
        <v>235.042735042735</v>
      </c>
      <c r="H3793" s="44">
        <v>275</v>
      </c>
    </row>
    <row r="3794" customHeight="1" spans="3:8">
      <c r="C3794" s="42" t="s">
        <v>391</v>
      </c>
      <c r="D3794" s="43" t="s">
        <v>392</v>
      </c>
      <c r="E3794" s="43" t="s">
        <v>393</v>
      </c>
      <c r="F3794" s="36">
        <v>300</v>
      </c>
      <c r="G3794" s="44">
        <f t="shared" si="254"/>
        <v>974.358974358974</v>
      </c>
      <c r="H3794" s="44">
        <v>1140</v>
      </c>
    </row>
    <row r="3795" customHeight="1" spans="3:8">
      <c r="C3795" s="42" t="s">
        <v>3054</v>
      </c>
      <c r="D3795" s="43" t="s">
        <v>3055</v>
      </c>
      <c r="E3795" s="43" t="s">
        <v>1966</v>
      </c>
      <c r="F3795" s="36">
        <v>50</v>
      </c>
      <c r="G3795" s="44">
        <f t="shared" si="254"/>
        <v>1132.47863247863</v>
      </c>
      <c r="H3795" s="44">
        <v>1325</v>
      </c>
    </row>
    <row r="3796" customHeight="1" spans="3:8">
      <c r="C3796" s="42" t="s">
        <v>3056</v>
      </c>
      <c r="D3796" s="43" t="s">
        <v>3057</v>
      </c>
      <c r="E3796" s="43" t="s">
        <v>3058</v>
      </c>
      <c r="F3796" s="36">
        <v>10</v>
      </c>
      <c r="G3796" s="44">
        <f t="shared" ref="G3796:G3802" si="255">H3796/1.17</f>
        <v>29.9145299145299</v>
      </c>
      <c r="H3796" s="44">
        <v>35</v>
      </c>
    </row>
    <row r="3797" customHeight="1" spans="3:8">
      <c r="C3797" s="42" t="s">
        <v>40</v>
      </c>
      <c r="D3797" s="43" t="s">
        <v>3053</v>
      </c>
      <c r="E3797" s="43" t="s">
        <v>1600</v>
      </c>
      <c r="F3797" s="36">
        <v>50</v>
      </c>
      <c r="G3797" s="44">
        <f t="shared" si="255"/>
        <v>235.042735042735</v>
      </c>
      <c r="H3797" s="44">
        <v>275</v>
      </c>
    </row>
    <row r="3798" customHeight="1" spans="3:8">
      <c r="C3798" s="42" t="s">
        <v>3059</v>
      </c>
      <c r="D3798" s="43" t="s">
        <v>1873</v>
      </c>
      <c r="E3798" s="43" t="s">
        <v>2948</v>
      </c>
      <c r="F3798" s="36">
        <v>1</v>
      </c>
      <c r="G3798" s="44">
        <f t="shared" si="255"/>
        <v>58.5470085470086</v>
      </c>
      <c r="H3798" s="44">
        <v>68.5</v>
      </c>
    </row>
    <row r="3799" customHeight="1" spans="3:8">
      <c r="C3799" s="42" t="s">
        <v>1857</v>
      </c>
      <c r="D3799" s="43" t="s">
        <v>553</v>
      </c>
      <c r="E3799" s="43" t="s">
        <v>772</v>
      </c>
      <c r="F3799" s="36">
        <v>50</v>
      </c>
      <c r="G3799" s="44">
        <f t="shared" si="255"/>
        <v>94.017094017094</v>
      </c>
      <c r="H3799" s="44">
        <v>110</v>
      </c>
    </row>
    <row r="3800" customHeight="1" spans="3:8">
      <c r="C3800" s="42" t="s">
        <v>2593</v>
      </c>
      <c r="D3800" s="43" t="s">
        <v>764</v>
      </c>
      <c r="E3800" s="43" t="s">
        <v>2594</v>
      </c>
      <c r="F3800" s="36">
        <v>20</v>
      </c>
      <c r="G3800" s="44">
        <f t="shared" si="255"/>
        <v>410.25641025641</v>
      </c>
      <c r="H3800" s="44">
        <v>480</v>
      </c>
    </row>
    <row r="3801" customHeight="1" spans="3:8">
      <c r="C3801" s="42" t="s">
        <v>3060</v>
      </c>
      <c r="D3801" s="43" t="s">
        <v>3061</v>
      </c>
      <c r="E3801" s="43" t="s">
        <v>848</v>
      </c>
      <c r="F3801" s="36">
        <v>10</v>
      </c>
      <c r="G3801" s="44">
        <f t="shared" si="255"/>
        <v>179.48717948718</v>
      </c>
      <c r="H3801" s="44">
        <v>210</v>
      </c>
    </row>
    <row r="3802" customHeight="1" spans="3:8">
      <c r="C3802" s="42" t="s">
        <v>40</v>
      </c>
      <c r="D3802" s="43" t="s">
        <v>3062</v>
      </c>
      <c r="E3802" s="43" t="s">
        <v>1600</v>
      </c>
      <c r="F3802" s="36">
        <v>50</v>
      </c>
      <c r="G3802" s="44">
        <f t="shared" si="255"/>
        <v>235.042735042735</v>
      </c>
      <c r="H3802" s="44">
        <v>275</v>
      </c>
    </row>
    <row r="3803" customHeight="1" spans="2:8">
      <c r="B3803" s="42" t="s">
        <v>2527</v>
      </c>
      <c r="C3803" s="42" t="s">
        <v>991</v>
      </c>
      <c r="D3803" s="43" t="s">
        <v>3063</v>
      </c>
      <c r="E3803" s="43" t="s">
        <v>1966</v>
      </c>
      <c r="F3803" s="36">
        <v>10</v>
      </c>
      <c r="G3803" s="44">
        <f t="shared" ref="G3803:G3834" si="256">H3803/1.17</f>
        <v>123.931623931624</v>
      </c>
      <c r="H3803" s="44">
        <v>145</v>
      </c>
    </row>
    <row r="3804" customHeight="1" spans="3:8">
      <c r="C3804" s="42" t="s">
        <v>968</v>
      </c>
      <c r="D3804" s="43" t="s">
        <v>969</v>
      </c>
      <c r="E3804" s="43" t="s">
        <v>3064</v>
      </c>
      <c r="F3804" s="36">
        <v>300</v>
      </c>
      <c r="G3804" s="44">
        <f t="shared" si="256"/>
        <v>820.512820512821</v>
      </c>
      <c r="H3804" s="44">
        <v>960</v>
      </c>
    </row>
    <row r="3805" customHeight="1" spans="3:8">
      <c r="C3805" s="42" t="s">
        <v>2198</v>
      </c>
      <c r="D3805" s="43" t="s">
        <v>2199</v>
      </c>
      <c r="E3805" s="43" t="s">
        <v>1144</v>
      </c>
      <c r="F3805" s="36">
        <v>3</v>
      </c>
      <c r="G3805" s="44">
        <f t="shared" si="256"/>
        <v>50</v>
      </c>
      <c r="H3805" s="44">
        <v>58.5</v>
      </c>
    </row>
    <row r="3806" customHeight="1" spans="3:8">
      <c r="C3806" s="42" t="s">
        <v>102</v>
      </c>
      <c r="D3806" s="43" t="s">
        <v>530</v>
      </c>
      <c r="E3806" s="43" t="s">
        <v>1688</v>
      </c>
      <c r="F3806" s="36">
        <v>50</v>
      </c>
      <c r="G3806" s="44">
        <f t="shared" si="256"/>
        <v>290.598290598291</v>
      </c>
      <c r="H3806" s="44">
        <v>340</v>
      </c>
    </row>
    <row r="3807" customHeight="1" spans="3:8">
      <c r="C3807" s="42" t="s">
        <v>3065</v>
      </c>
      <c r="D3807" s="43" t="s">
        <v>974</v>
      </c>
      <c r="E3807" s="43" t="s">
        <v>1565</v>
      </c>
      <c r="F3807" s="36">
        <v>40</v>
      </c>
      <c r="G3807" s="44">
        <f t="shared" si="256"/>
        <v>394.871794871795</v>
      </c>
      <c r="H3807" s="44">
        <v>462</v>
      </c>
    </row>
    <row r="3808" customHeight="1" spans="3:8">
      <c r="C3808" s="42" t="s">
        <v>3066</v>
      </c>
      <c r="D3808" s="43" t="s">
        <v>3067</v>
      </c>
      <c r="E3808" s="43" t="s">
        <v>3068</v>
      </c>
      <c r="F3808" s="36">
        <v>1</v>
      </c>
      <c r="G3808" s="44">
        <f t="shared" si="256"/>
        <v>15.3846153846154</v>
      </c>
      <c r="H3808" s="44">
        <v>18</v>
      </c>
    </row>
    <row r="3809" customHeight="1" spans="3:8">
      <c r="C3809" s="42" t="s">
        <v>3069</v>
      </c>
      <c r="D3809" s="43" t="s">
        <v>801</v>
      </c>
      <c r="E3809" s="43" t="s">
        <v>218</v>
      </c>
      <c r="F3809" s="36">
        <v>3</v>
      </c>
      <c r="G3809" s="44">
        <f t="shared" si="256"/>
        <v>14.1025641025641</v>
      </c>
      <c r="H3809" s="44">
        <v>16.5</v>
      </c>
    </row>
    <row r="3810" customHeight="1" spans="3:8">
      <c r="C3810" s="42" t="s">
        <v>3065</v>
      </c>
      <c r="D3810" s="43" t="s">
        <v>974</v>
      </c>
      <c r="E3810" s="43" t="s">
        <v>1565</v>
      </c>
      <c r="F3810" s="36">
        <v>30</v>
      </c>
      <c r="G3810" s="44">
        <f t="shared" si="256"/>
        <v>296.153846153846</v>
      </c>
      <c r="H3810" s="44">
        <v>346.5</v>
      </c>
    </row>
    <row r="3811" customHeight="1" spans="3:8">
      <c r="C3811" s="42" t="s">
        <v>3065</v>
      </c>
      <c r="D3811" s="43" t="s">
        <v>974</v>
      </c>
      <c r="E3811" s="43" t="s">
        <v>1565</v>
      </c>
      <c r="F3811" s="36">
        <v>10</v>
      </c>
      <c r="G3811" s="44">
        <f t="shared" si="256"/>
        <v>98.7179487179487</v>
      </c>
      <c r="H3811" s="44">
        <v>115.5</v>
      </c>
    </row>
    <row r="3812" customHeight="1" spans="3:8">
      <c r="C3812" s="42" t="s">
        <v>991</v>
      </c>
      <c r="D3812" s="43" t="s">
        <v>3063</v>
      </c>
      <c r="E3812" s="43" t="s">
        <v>1966</v>
      </c>
      <c r="F3812" s="36">
        <v>20</v>
      </c>
      <c r="G3812" s="44">
        <f t="shared" si="256"/>
        <v>247.863247863248</v>
      </c>
      <c r="H3812" s="44">
        <v>290</v>
      </c>
    </row>
    <row r="3813" customHeight="1" spans="3:8">
      <c r="C3813" s="42" t="s">
        <v>1880</v>
      </c>
      <c r="D3813" s="43" t="s">
        <v>1680</v>
      </c>
      <c r="E3813" s="43" t="s">
        <v>1881</v>
      </c>
      <c r="F3813" s="36">
        <v>5</v>
      </c>
      <c r="G3813" s="44">
        <f t="shared" si="256"/>
        <v>100.42735042735</v>
      </c>
      <c r="H3813" s="44">
        <v>117.5</v>
      </c>
    </row>
    <row r="3814" customHeight="1" spans="3:8">
      <c r="C3814" s="42" t="s">
        <v>1880</v>
      </c>
      <c r="D3814" s="43" t="s">
        <v>1680</v>
      </c>
      <c r="E3814" s="43" t="s">
        <v>1881</v>
      </c>
      <c r="F3814" s="36">
        <v>10</v>
      </c>
      <c r="G3814" s="44">
        <f t="shared" si="256"/>
        <v>200.854700854701</v>
      </c>
      <c r="H3814" s="44">
        <v>235</v>
      </c>
    </row>
    <row r="3815" customHeight="1" spans="3:8">
      <c r="C3815" s="42" t="s">
        <v>102</v>
      </c>
      <c r="D3815" s="43" t="s">
        <v>530</v>
      </c>
      <c r="E3815" s="43" t="s">
        <v>1688</v>
      </c>
      <c r="F3815" s="36">
        <v>40</v>
      </c>
      <c r="G3815" s="44">
        <f t="shared" si="256"/>
        <v>232.478632478633</v>
      </c>
      <c r="H3815" s="44">
        <v>272</v>
      </c>
    </row>
    <row r="3816" customHeight="1" spans="3:8">
      <c r="C3816" s="42" t="s">
        <v>991</v>
      </c>
      <c r="D3816" s="43" t="s">
        <v>3063</v>
      </c>
      <c r="E3816" s="43" t="s">
        <v>1966</v>
      </c>
      <c r="F3816" s="36">
        <v>20</v>
      </c>
      <c r="G3816" s="44">
        <f t="shared" si="256"/>
        <v>247.863247863248</v>
      </c>
      <c r="H3816" s="44">
        <v>290</v>
      </c>
    </row>
    <row r="3817" customHeight="1" spans="3:8">
      <c r="C3817" s="42" t="s">
        <v>818</v>
      </c>
      <c r="D3817" s="43" t="s">
        <v>819</v>
      </c>
      <c r="E3817" s="43" t="s">
        <v>370</v>
      </c>
      <c r="F3817" s="36">
        <v>10</v>
      </c>
      <c r="G3817" s="44">
        <f t="shared" si="256"/>
        <v>149.57264957265</v>
      </c>
      <c r="H3817" s="44">
        <v>175</v>
      </c>
    </row>
    <row r="3818" customHeight="1" spans="3:8">
      <c r="C3818" s="42" t="s">
        <v>1882</v>
      </c>
      <c r="D3818" s="43" t="s">
        <v>2572</v>
      </c>
      <c r="E3818" s="43" t="s">
        <v>1505</v>
      </c>
      <c r="F3818" s="36">
        <v>10</v>
      </c>
      <c r="G3818" s="44">
        <f t="shared" si="256"/>
        <v>98.2905982905983</v>
      </c>
      <c r="H3818" s="44">
        <v>115</v>
      </c>
    </row>
    <row r="3819" customHeight="1" spans="3:8">
      <c r="C3819" s="42" t="s">
        <v>3070</v>
      </c>
      <c r="D3819" s="43" t="s">
        <v>3071</v>
      </c>
      <c r="E3819" s="43" t="s">
        <v>798</v>
      </c>
      <c r="F3819" s="36">
        <v>60</v>
      </c>
      <c r="G3819" s="44">
        <f t="shared" si="256"/>
        <v>435.897435897436</v>
      </c>
      <c r="H3819" s="44">
        <v>510</v>
      </c>
    </row>
    <row r="3820" customHeight="1" spans="3:8">
      <c r="C3820" s="42" t="s">
        <v>1086</v>
      </c>
      <c r="D3820" s="43" t="s">
        <v>1087</v>
      </c>
      <c r="E3820" s="43" t="s">
        <v>63</v>
      </c>
      <c r="F3820" s="36">
        <v>5</v>
      </c>
      <c r="G3820" s="44">
        <f t="shared" si="256"/>
        <v>7.69230769230769</v>
      </c>
      <c r="H3820" s="44">
        <v>9</v>
      </c>
    </row>
    <row r="3821" customHeight="1" spans="3:8">
      <c r="C3821" s="42" t="s">
        <v>2539</v>
      </c>
      <c r="D3821" s="43" t="s">
        <v>2540</v>
      </c>
      <c r="E3821" s="43" t="s">
        <v>2541</v>
      </c>
      <c r="F3821" s="36">
        <v>10</v>
      </c>
      <c r="G3821" s="44">
        <f t="shared" si="256"/>
        <v>290.598290598291</v>
      </c>
      <c r="H3821" s="44">
        <v>340</v>
      </c>
    </row>
    <row r="3822" customHeight="1" spans="3:8">
      <c r="C3822" s="42" t="s">
        <v>2322</v>
      </c>
      <c r="D3822" s="43" t="s">
        <v>2323</v>
      </c>
      <c r="E3822" s="43" t="s">
        <v>790</v>
      </c>
      <c r="F3822" s="36">
        <v>10</v>
      </c>
      <c r="G3822" s="44">
        <f t="shared" si="256"/>
        <v>94.017094017094</v>
      </c>
      <c r="H3822" s="44">
        <v>110</v>
      </c>
    </row>
    <row r="3823" customHeight="1" spans="3:8">
      <c r="C3823" s="42" t="s">
        <v>2528</v>
      </c>
      <c r="D3823" s="43" t="s">
        <v>2529</v>
      </c>
      <c r="E3823" s="43" t="s">
        <v>2530</v>
      </c>
      <c r="F3823" s="36">
        <v>20</v>
      </c>
      <c r="G3823" s="44">
        <f t="shared" si="256"/>
        <v>153.846153846154</v>
      </c>
      <c r="H3823" s="44">
        <v>180</v>
      </c>
    </row>
    <row r="3824" customHeight="1" spans="3:8">
      <c r="C3824" s="42" t="s">
        <v>2593</v>
      </c>
      <c r="D3824" s="43" t="s">
        <v>764</v>
      </c>
      <c r="E3824" s="43" t="s">
        <v>31</v>
      </c>
      <c r="F3824" s="36">
        <v>3</v>
      </c>
      <c r="G3824" s="44">
        <f t="shared" si="256"/>
        <v>40.5128205128205</v>
      </c>
      <c r="H3824" s="44">
        <v>47.4</v>
      </c>
    </row>
    <row r="3825" customHeight="1" spans="3:8">
      <c r="C3825" s="42" t="s">
        <v>1135</v>
      </c>
      <c r="D3825" s="43" t="s">
        <v>3072</v>
      </c>
      <c r="E3825" s="43" t="s">
        <v>2121</v>
      </c>
      <c r="F3825" s="36">
        <v>30</v>
      </c>
      <c r="G3825" s="44">
        <f t="shared" si="256"/>
        <v>11.5384615384615</v>
      </c>
      <c r="H3825" s="44">
        <v>13.5</v>
      </c>
    </row>
    <row r="3826" customHeight="1" spans="3:8">
      <c r="C3826" s="42" t="s">
        <v>2138</v>
      </c>
      <c r="D3826" s="43" t="s">
        <v>3072</v>
      </c>
      <c r="E3826" s="43" t="s">
        <v>2700</v>
      </c>
      <c r="F3826" s="36">
        <v>50</v>
      </c>
      <c r="G3826" s="44">
        <f t="shared" si="256"/>
        <v>106.837606837607</v>
      </c>
      <c r="H3826" s="44">
        <v>125</v>
      </c>
    </row>
    <row r="3827" customHeight="1" spans="3:8">
      <c r="C3827" s="42" t="s">
        <v>3073</v>
      </c>
      <c r="D3827" s="43" t="s">
        <v>3074</v>
      </c>
      <c r="E3827" s="43" t="s">
        <v>410</v>
      </c>
      <c r="F3827" s="36">
        <v>30</v>
      </c>
      <c r="G3827" s="44">
        <f t="shared" si="256"/>
        <v>38.4615384615385</v>
      </c>
      <c r="H3827" s="44">
        <v>45</v>
      </c>
    </row>
    <row r="3828" customHeight="1" spans="3:8">
      <c r="C3828" s="42" t="s">
        <v>2065</v>
      </c>
      <c r="D3828" s="43" t="s">
        <v>3075</v>
      </c>
      <c r="E3828" s="43" t="s">
        <v>3076</v>
      </c>
      <c r="F3828" s="36">
        <v>10</v>
      </c>
      <c r="G3828" s="44">
        <f t="shared" si="256"/>
        <v>320.512820512821</v>
      </c>
      <c r="H3828" s="44">
        <v>375</v>
      </c>
    </row>
    <row r="3829" customHeight="1" spans="3:8">
      <c r="C3829" s="42" t="s">
        <v>1135</v>
      </c>
      <c r="D3829" s="43" t="s">
        <v>3072</v>
      </c>
      <c r="E3829" s="43" t="s">
        <v>2121</v>
      </c>
      <c r="F3829" s="36">
        <v>3</v>
      </c>
      <c r="G3829" s="44">
        <f t="shared" si="256"/>
        <v>11.5384615384615</v>
      </c>
      <c r="H3829" s="44">
        <v>13.5</v>
      </c>
    </row>
    <row r="3830" customHeight="1" spans="3:8">
      <c r="C3830" s="42" t="s">
        <v>1135</v>
      </c>
      <c r="D3830" s="43" t="s">
        <v>3072</v>
      </c>
      <c r="E3830" s="43" t="s">
        <v>2121</v>
      </c>
      <c r="F3830" s="36">
        <v>3</v>
      </c>
      <c r="G3830" s="44">
        <f t="shared" si="256"/>
        <v>-10.3846153846154</v>
      </c>
      <c r="H3830" s="44">
        <v>-12.15</v>
      </c>
    </row>
    <row r="3831" customHeight="1" spans="3:8">
      <c r="C3831" s="42" t="s">
        <v>776</v>
      </c>
      <c r="D3831" s="43" t="s">
        <v>777</v>
      </c>
      <c r="E3831" s="43" t="s">
        <v>778</v>
      </c>
      <c r="F3831" s="36">
        <v>10</v>
      </c>
      <c r="G3831" s="44">
        <f t="shared" si="256"/>
        <v>290.598290598291</v>
      </c>
      <c r="H3831" s="44">
        <v>340</v>
      </c>
    </row>
    <row r="3832" customHeight="1" spans="3:8">
      <c r="C3832" s="42" t="s">
        <v>1880</v>
      </c>
      <c r="D3832" s="43" t="s">
        <v>1680</v>
      </c>
      <c r="E3832" s="43" t="s">
        <v>1881</v>
      </c>
      <c r="F3832" s="36">
        <v>5</v>
      </c>
      <c r="G3832" s="44">
        <f t="shared" si="256"/>
        <v>100.42735042735</v>
      </c>
      <c r="H3832" s="44">
        <v>117.5</v>
      </c>
    </row>
    <row r="3833" customHeight="1" spans="3:8">
      <c r="C3833" s="42" t="s">
        <v>1086</v>
      </c>
      <c r="D3833" s="43" t="s">
        <v>1087</v>
      </c>
      <c r="E3833" s="43" t="s">
        <v>63</v>
      </c>
      <c r="F3833" s="36">
        <v>10</v>
      </c>
      <c r="G3833" s="44">
        <f t="shared" si="256"/>
        <v>15.3846153846154</v>
      </c>
      <c r="H3833" s="44">
        <v>18</v>
      </c>
    </row>
    <row r="3834" customHeight="1" spans="3:8">
      <c r="C3834" s="42" t="s">
        <v>350</v>
      </c>
      <c r="D3834" s="43" t="s">
        <v>1390</v>
      </c>
      <c r="E3834" s="43" t="s">
        <v>2118</v>
      </c>
      <c r="F3834" s="36">
        <v>10</v>
      </c>
      <c r="G3834" s="44">
        <f t="shared" si="256"/>
        <v>89.7435897435898</v>
      </c>
      <c r="H3834" s="44">
        <v>105</v>
      </c>
    </row>
    <row r="3835" customHeight="1" spans="3:8">
      <c r="C3835" s="42" t="s">
        <v>2567</v>
      </c>
      <c r="D3835" s="43" t="s">
        <v>1932</v>
      </c>
      <c r="E3835" s="43" t="s">
        <v>2568</v>
      </c>
      <c r="F3835" s="36">
        <v>20</v>
      </c>
      <c r="G3835" s="44">
        <f t="shared" ref="G3835:G3866" si="257">H3835/1.17</f>
        <v>51.2820512820513</v>
      </c>
      <c r="H3835" s="44">
        <v>60</v>
      </c>
    </row>
    <row r="3836" customHeight="1" spans="3:8">
      <c r="C3836" s="42" t="s">
        <v>2528</v>
      </c>
      <c r="D3836" s="43" t="s">
        <v>2529</v>
      </c>
      <c r="E3836" s="43" t="s">
        <v>2530</v>
      </c>
      <c r="F3836" s="36">
        <v>20</v>
      </c>
      <c r="G3836" s="44">
        <f t="shared" si="257"/>
        <v>153.846153846154</v>
      </c>
      <c r="H3836" s="44">
        <v>180</v>
      </c>
    </row>
    <row r="3837" customHeight="1" spans="3:8">
      <c r="C3837" s="42" t="s">
        <v>958</v>
      </c>
      <c r="D3837" s="43" t="s">
        <v>716</v>
      </c>
      <c r="E3837" s="43" t="s">
        <v>3077</v>
      </c>
      <c r="F3837" s="36">
        <v>20</v>
      </c>
      <c r="G3837" s="44">
        <f t="shared" si="257"/>
        <v>205.128205128205</v>
      </c>
      <c r="H3837" s="44">
        <v>240</v>
      </c>
    </row>
    <row r="3838" customHeight="1" spans="3:8">
      <c r="C3838" s="42" t="s">
        <v>779</v>
      </c>
      <c r="D3838" s="43" t="s">
        <v>799</v>
      </c>
      <c r="E3838" s="43" t="s">
        <v>781</v>
      </c>
      <c r="F3838" s="36">
        <v>30</v>
      </c>
      <c r="G3838" s="44">
        <f t="shared" si="257"/>
        <v>705.128205128205</v>
      </c>
      <c r="H3838" s="44">
        <v>825</v>
      </c>
    </row>
    <row r="3839" customHeight="1" spans="3:8">
      <c r="C3839" s="42" t="s">
        <v>1652</v>
      </c>
      <c r="D3839" s="43" t="s">
        <v>1895</v>
      </c>
      <c r="E3839" s="43" t="s">
        <v>393</v>
      </c>
      <c r="F3839" s="36">
        <v>30</v>
      </c>
      <c r="G3839" s="44">
        <f t="shared" si="257"/>
        <v>153.846153846154</v>
      </c>
      <c r="H3839" s="44">
        <v>180</v>
      </c>
    </row>
    <row r="3840" customHeight="1" spans="3:8">
      <c r="C3840" s="42" t="s">
        <v>3070</v>
      </c>
      <c r="D3840" s="43" t="s">
        <v>3071</v>
      </c>
      <c r="E3840" s="43" t="s">
        <v>798</v>
      </c>
      <c r="F3840" s="36">
        <v>50</v>
      </c>
      <c r="G3840" s="44">
        <f t="shared" si="257"/>
        <v>363.247863247863</v>
      </c>
      <c r="H3840" s="44">
        <v>425</v>
      </c>
    </row>
    <row r="3841" customHeight="1" spans="3:8">
      <c r="C3841" s="42" t="s">
        <v>1420</v>
      </c>
      <c r="D3841" s="43" t="s">
        <v>1461</v>
      </c>
      <c r="E3841" s="43" t="s">
        <v>1422</v>
      </c>
      <c r="F3841" s="36">
        <v>25</v>
      </c>
      <c r="G3841" s="44">
        <f t="shared" si="257"/>
        <v>1452.99145299145</v>
      </c>
      <c r="H3841" s="44">
        <v>1700</v>
      </c>
    </row>
    <row r="3842" customHeight="1" spans="3:8">
      <c r="C3842" s="42" t="s">
        <v>2340</v>
      </c>
      <c r="D3842" s="43" t="s">
        <v>2545</v>
      </c>
      <c r="E3842" s="43" t="s">
        <v>1548</v>
      </c>
      <c r="F3842" s="36">
        <v>20</v>
      </c>
      <c r="G3842" s="44">
        <f t="shared" si="257"/>
        <v>123.076923076923</v>
      </c>
      <c r="H3842" s="44">
        <v>144</v>
      </c>
    </row>
    <row r="3843" customHeight="1" spans="3:8">
      <c r="C3843" s="42" t="s">
        <v>2198</v>
      </c>
      <c r="D3843" s="43" t="s">
        <v>2199</v>
      </c>
      <c r="E3843" s="43" t="s">
        <v>1144</v>
      </c>
      <c r="F3843" s="36">
        <v>2</v>
      </c>
      <c r="G3843" s="44">
        <f t="shared" si="257"/>
        <v>33.3333333333333</v>
      </c>
      <c r="H3843" s="44">
        <v>39</v>
      </c>
    </row>
    <row r="3844" customHeight="1" spans="3:8">
      <c r="C3844" s="42" t="s">
        <v>414</v>
      </c>
      <c r="D3844" s="43" t="s">
        <v>1172</v>
      </c>
      <c r="E3844" s="43" t="s">
        <v>1144</v>
      </c>
      <c r="F3844" s="36">
        <v>5</v>
      </c>
      <c r="G3844" s="44">
        <f t="shared" si="257"/>
        <v>8.54700854700855</v>
      </c>
      <c r="H3844" s="44">
        <v>10</v>
      </c>
    </row>
    <row r="3845" customHeight="1" spans="3:8">
      <c r="C3845" s="42" t="s">
        <v>968</v>
      </c>
      <c r="D3845" s="43" t="s">
        <v>969</v>
      </c>
      <c r="E3845" s="43" t="s">
        <v>3064</v>
      </c>
      <c r="F3845" s="36">
        <v>100</v>
      </c>
      <c r="G3845" s="44">
        <f t="shared" si="257"/>
        <v>299.145299145299</v>
      </c>
      <c r="H3845" s="44">
        <v>350</v>
      </c>
    </row>
    <row r="3846" customHeight="1" spans="3:8">
      <c r="C3846" s="42" t="s">
        <v>102</v>
      </c>
      <c r="D3846" s="43" t="s">
        <v>530</v>
      </c>
      <c r="E3846" s="43" t="s">
        <v>1688</v>
      </c>
      <c r="F3846" s="36">
        <v>40</v>
      </c>
      <c r="G3846" s="44">
        <f t="shared" si="257"/>
        <v>232.478632478633</v>
      </c>
      <c r="H3846" s="44">
        <v>272</v>
      </c>
    </row>
    <row r="3847" customHeight="1" spans="3:8">
      <c r="C3847" s="42" t="s">
        <v>984</v>
      </c>
      <c r="D3847" s="43" t="s">
        <v>1568</v>
      </c>
      <c r="E3847" s="43" t="s">
        <v>985</v>
      </c>
      <c r="F3847" s="36">
        <v>10</v>
      </c>
      <c r="G3847" s="44">
        <f t="shared" si="257"/>
        <v>29.9145299145299</v>
      </c>
      <c r="H3847" s="44">
        <v>35</v>
      </c>
    </row>
    <row r="3848" customHeight="1" spans="3:8">
      <c r="C3848" s="42" t="s">
        <v>1880</v>
      </c>
      <c r="D3848" s="43" t="s">
        <v>1680</v>
      </c>
      <c r="E3848" s="43" t="s">
        <v>1881</v>
      </c>
      <c r="F3848" s="36">
        <v>10</v>
      </c>
      <c r="G3848" s="44">
        <f t="shared" si="257"/>
        <v>200.854700854701</v>
      </c>
      <c r="H3848" s="44">
        <v>235</v>
      </c>
    </row>
    <row r="3849" customHeight="1" spans="3:8">
      <c r="C3849" s="42" t="s">
        <v>991</v>
      </c>
      <c r="D3849" s="43" t="s">
        <v>3063</v>
      </c>
      <c r="E3849" s="43" t="s">
        <v>1966</v>
      </c>
      <c r="F3849" s="36">
        <v>10</v>
      </c>
      <c r="G3849" s="44">
        <f t="shared" si="257"/>
        <v>123.931623931624</v>
      </c>
      <c r="H3849" s="44">
        <v>145</v>
      </c>
    </row>
    <row r="3850" customHeight="1" spans="3:8">
      <c r="C3850" s="42" t="s">
        <v>109</v>
      </c>
      <c r="D3850" s="43" t="s">
        <v>110</v>
      </c>
      <c r="E3850" s="43" t="s">
        <v>111</v>
      </c>
      <c r="F3850" s="36">
        <v>100</v>
      </c>
      <c r="G3850" s="44">
        <f t="shared" si="257"/>
        <v>239.316239316239</v>
      </c>
      <c r="H3850" s="44">
        <v>280</v>
      </c>
    </row>
    <row r="3851" customHeight="1" spans="3:8">
      <c r="C3851" s="42" t="s">
        <v>559</v>
      </c>
      <c r="D3851" s="43" t="s">
        <v>560</v>
      </c>
      <c r="E3851" s="43" t="s">
        <v>63</v>
      </c>
      <c r="F3851" s="36">
        <v>120</v>
      </c>
      <c r="G3851" s="44">
        <f t="shared" si="257"/>
        <v>148.717948717949</v>
      </c>
      <c r="H3851" s="44">
        <v>174</v>
      </c>
    </row>
    <row r="3852" customHeight="1" spans="3:8">
      <c r="C3852" s="42" t="s">
        <v>3078</v>
      </c>
      <c r="D3852" s="43" t="s">
        <v>3079</v>
      </c>
      <c r="E3852" s="43" t="s">
        <v>2706</v>
      </c>
      <c r="F3852" s="36">
        <v>10</v>
      </c>
      <c r="G3852" s="44">
        <f t="shared" si="257"/>
        <v>239.316239316239</v>
      </c>
      <c r="H3852" s="44">
        <v>280</v>
      </c>
    </row>
    <row r="3853" customHeight="1" spans="3:8">
      <c r="C3853" s="42" t="s">
        <v>68</v>
      </c>
      <c r="D3853" s="43" t="s">
        <v>74</v>
      </c>
      <c r="E3853" s="43" t="s">
        <v>63</v>
      </c>
      <c r="F3853" s="36">
        <v>360</v>
      </c>
      <c r="G3853" s="44">
        <f t="shared" si="257"/>
        <v>461.538461538462</v>
      </c>
      <c r="H3853" s="44">
        <v>540</v>
      </c>
    </row>
    <row r="3854" customHeight="1" spans="3:8">
      <c r="C3854" s="42" t="s">
        <v>1420</v>
      </c>
      <c r="D3854" s="43" t="s">
        <v>1461</v>
      </c>
      <c r="E3854" s="43" t="s">
        <v>1422</v>
      </c>
      <c r="F3854" s="36">
        <v>25</v>
      </c>
      <c r="G3854" s="44">
        <f t="shared" si="257"/>
        <v>1452.99145299145</v>
      </c>
      <c r="H3854" s="44">
        <v>1700</v>
      </c>
    </row>
    <row r="3855" customHeight="1" spans="3:8">
      <c r="C3855" s="42" t="s">
        <v>356</v>
      </c>
      <c r="D3855" s="43" t="s">
        <v>940</v>
      </c>
      <c r="E3855" s="43" t="s">
        <v>1600</v>
      </c>
      <c r="F3855" s="36">
        <v>20</v>
      </c>
      <c r="G3855" s="44">
        <f t="shared" si="257"/>
        <v>88.8888888888889</v>
      </c>
      <c r="H3855" s="44">
        <v>104</v>
      </c>
    </row>
    <row r="3856" customHeight="1" spans="3:8">
      <c r="C3856" s="42" t="s">
        <v>3080</v>
      </c>
      <c r="D3856" s="43" t="s">
        <v>3081</v>
      </c>
      <c r="E3856" s="43" t="s">
        <v>406</v>
      </c>
      <c r="F3856" s="36">
        <v>5</v>
      </c>
      <c r="G3856" s="44">
        <f t="shared" si="257"/>
        <v>170.940170940171</v>
      </c>
      <c r="H3856" s="44">
        <v>200</v>
      </c>
    </row>
    <row r="3857" customHeight="1" spans="3:8">
      <c r="C3857" s="42" t="s">
        <v>3082</v>
      </c>
      <c r="D3857" s="43" t="s">
        <v>1533</v>
      </c>
      <c r="E3857" s="43" t="s">
        <v>2232</v>
      </c>
      <c r="F3857" s="36">
        <v>5</v>
      </c>
      <c r="G3857" s="44">
        <f t="shared" si="257"/>
        <v>89.7435897435898</v>
      </c>
      <c r="H3857" s="44">
        <v>105</v>
      </c>
    </row>
    <row r="3858" customHeight="1" spans="3:8">
      <c r="C3858" s="42" t="s">
        <v>2542</v>
      </c>
      <c r="D3858" s="43" t="s">
        <v>940</v>
      </c>
      <c r="E3858" s="43" t="s">
        <v>2543</v>
      </c>
      <c r="F3858" s="36">
        <v>40</v>
      </c>
      <c r="G3858" s="44">
        <f t="shared" si="257"/>
        <v>823.931623931624</v>
      </c>
      <c r="H3858" s="44">
        <v>964</v>
      </c>
    </row>
    <row r="3859" customHeight="1" spans="3:8">
      <c r="C3859" s="42" t="s">
        <v>1135</v>
      </c>
      <c r="D3859" s="43" t="s">
        <v>3072</v>
      </c>
      <c r="E3859" s="43" t="s">
        <v>2121</v>
      </c>
      <c r="F3859" s="36">
        <v>27</v>
      </c>
      <c r="G3859" s="44">
        <f t="shared" si="257"/>
        <v>10.3846153846154</v>
      </c>
      <c r="H3859" s="44">
        <v>12.15</v>
      </c>
    </row>
    <row r="3860" customHeight="1" spans="3:8">
      <c r="C3860" s="42" t="s">
        <v>3083</v>
      </c>
      <c r="D3860" s="43" t="s">
        <v>15</v>
      </c>
      <c r="E3860" s="43" t="s">
        <v>3084</v>
      </c>
      <c r="F3860" s="36">
        <v>20</v>
      </c>
      <c r="G3860" s="44">
        <f t="shared" si="257"/>
        <v>1193.16239316239</v>
      </c>
      <c r="H3860" s="44">
        <v>1396</v>
      </c>
    </row>
    <row r="3861" customHeight="1" spans="3:8">
      <c r="C3861" s="42" t="s">
        <v>3085</v>
      </c>
      <c r="D3861" s="43" t="s">
        <v>3055</v>
      </c>
      <c r="E3861" s="43" t="s">
        <v>3086</v>
      </c>
      <c r="F3861" s="36">
        <v>12</v>
      </c>
      <c r="G3861" s="44">
        <f t="shared" si="257"/>
        <v>241.025641025641</v>
      </c>
      <c r="H3861" s="44">
        <v>282</v>
      </c>
    </row>
    <row r="3862" customHeight="1" spans="3:8">
      <c r="C3862" s="42" t="s">
        <v>779</v>
      </c>
      <c r="D3862" s="43" t="s">
        <v>799</v>
      </c>
      <c r="E3862" s="43" t="s">
        <v>781</v>
      </c>
      <c r="F3862" s="36">
        <v>20</v>
      </c>
      <c r="G3862" s="44">
        <f t="shared" si="257"/>
        <v>470.08547008547</v>
      </c>
      <c r="H3862" s="44">
        <v>550</v>
      </c>
    </row>
    <row r="3863" customHeight="1" spans="3:8">
      <c r="C3863" s="42" t="s">
        <v>182</v>
      </c>
      <c r="D3863" s="43" t="s">
        <v>1932</v>
      </c>
      <c r="E3863" s="43" t="s">
        <v>1933</v>
      </c>
      <c r="F3863" s="36">
        <v>20</v>
      </c>
      <c r="G3863" s="44">
        <f t="shared" si="257"/>
        <v>51.2820512820513</v>
      </c>
      <c r="H3863" s="44">
        <v>60</v>
      </c>
    </row>
    <row r="3864" customHeight="1" spans="3:8">
      <c r="C3864" s="42" t="s">
        <v>3065</v>
      </c>
      <c r="D3864" s="43" t="s">
        <v>974</v>
      </c>
      <c r="E3864" s="43" t="s">
        <v>1565</v>
      </c>
      <c r="F3864" s="36">
        <v>40</v>
      </c>
      <c r="G3864" s="44">
        <f t="shared" si="257"/>
        <v>394.871794871795</v>
      </c>
      <c r="H3864" s="44">
        <v>462</v>
      </c>
    </row>
    <row r="3865" customHeight="1" spans="3:8">
      <c r="C3865" s="42" t="s">
        <v>3087</v>
      </c>
      <c r="D3865" s="43" t="s">
        <v>839</v>
      </c>
      <c r="E3865" s="43" t="s">
        <v>830</v>
      </c>
      <c r="F3865" s="36">
        <v>10</v>
      </c>
      <c r="G3865" s="44">
        <f t="shared" si="257"/>
        <v>51.2820512820513</v>
      </c>
      <c r="H3865" s="44">
        <v>60</v>
      </c>
    </row>
    <row r="3866" customHeight="1" spans="3:8">
      <c r="C3866" s="42" t="s">
        <v>2157</v>
      </c>
      <c r="D3866" s="43" t="s">
        <v>1885</v>
      </c>
      <c r="E3866" s="43" t="s">
        <v>1144</v>
      </c>
      <c r="F3866" s="36">
        <v>20</v>
      </c>
      <c r="G3866" s="44">
        <f t="shared" si="257"/>
        <v>34.1880341880342</v>
      </c>
      <c r="H3866" s="44">
        <v>40</v>
      </c>
    </row>
    <row r="3867" customHeight="1" spans="3:8">
      <c r="C3867" s="42" t="s">
        <v>2326</v>
      </c>
      <c r="D3867" s="43" t="s">
        <v>354</v>
      </c>
      <c r="E3867" s="43" t="s">
        <v>403</v>
      </c>
      <c r="F3867" s="36">
        <v>5</v>
      </c>
      <c r="G3867" s="44">
        <f t="shared" ref="G3867:G3882" si="258">H3867/1.17</f>
        <v>38.4615384615385</v>
      </c>
      <c r="H3867" s="44">
        <v>45</v>
      </c>
    </row>
    <row r="3868" customHeight="1" spans="3:8">
      <c r="C3868" s="42" t="s">
        <v>1074</v>
      </c>
      <c r="D3868" s="43" t="s">
        <v>990</v>
      </c>
      <c r="E3868" s="43" t="s">
        <v>662</v>
      </c>
      <c r="F3868" s="36">
        <v>10</v>
      </c>
      <c r="G3868" s="44">
        <f t="shared" si="258"/>
        <v>16.2393162393162</v>
      </c>
      <c r="H3868" s="44">
        <v>19</v>
      </c>
    </row>
    <row r="3869" customHeight="1" spans="3:8">
      <c r="C3869" s="42" t="s">
        <v>2138</v>
      </c>
      <c r="D3869" s="43" t="s">
        <v>3072</v>
      </c>
      <c r="E3869" s="43" t="s">
        <v>2700</v>
      </c>
      <c r="F3869" s="36">
        <v>30</v>
      </c>
      <c r="G3869" s="44">
        <f t="shared" si="258"/>
        <v>64.1025641025641</v>
      </c>
      <c r="H3869" s="44">
        <v>75</v>
      </c>
    </row>
    <row r="3870" customHeight="1" spans="3:8">
      <c r="C3870" s="42" t="s">
        <v>2189</v>
      </c>
      <c r="D3870" s="43" t="s">
        <v>2945</v>
      </c>
      <c r="E3870" s="43" t="s">
        <v>63</v>
      </c>
      <c r="F3870" s="36">
        <v>40</v>
      </c>
      <c r="G3870" s="44">
        <f t="shared" si="258"/>
        <v>222.222222222222</v>
      </c>
      <c r="H3870" s="44">
        <v>260</v>
      </c>
    </row>
    <row r="3871" customHeight="1" spans="3:8">
      <c r="C3871" s="42" t="s">
        <v>2132</v>
      </c>
      <c r="D3871" s="43" t="s">
        <v>3088</v>
      </c>
      <c r="E3871" s="113" t="s">
        <v>3089</v>
      </c>
      <c r="F3871" s="36">
        <v>5</v>
      </c>
      <c r="G3871" s="44">
        <f t="shared" si="258"/>
        <v>76.9230769230769</v>
      </c>
      <c r="H3871" s="44">
        <v>90</v>
      </c>
    </row>
    <row r="3872" customHeight="1" spans="3:8">
      <c r="C3872" s="42" t="s">
        <v>934</v>
      </c>
      <c r="D3872" s="43" t="s">
        <v>932</v>
      </c>
      <c r="E3872" s="43" t="s">
        <v>3090</v>
      </c>
      <c r="F3872" s="36">
        <v>3</v>
      </c>
      <c r="G3872" s="44">
        <f t="shared" si="258"/>
        <v>28.2051282051282</v>
      </c>
      <c r="H3872" s="44">
        <v>33</v>
      </c>
    </row>
    <row r="3873" customHeight="1" spans="3:8">
      <c r="C3873" s="42" t="s">
        <v>3091</v>
      </c>
      <c r="D3873" s="43" t="s">
        <v>3092</v>
      </c>
      <c r="E3873" s="43" t="s">
        <v>3093</v>
      </c>
      <c r="F3873" s="36">
        <v>10</v>
      </c>
      <c r="G3873" s="44">
        <f t="shared" si="258"/>
        <v>136.752136752137</v>
      </c>
      <c r="H3873" s="44">
        <v>160</v>
      </c>
    </row>
    <row r="3874" customHeight="1" spans="3:8">
      <c r="C3874" s="42" t="s">
        <v>535</v>
      </c>
      <c r="D3874" s="43" t="s">
        <v>2559</v>
      </c>
      <c r="E3874" s="43" t="s">
        <v>2943</v>
      </c>
      <c r="F3874" s="36">
        <v>5</v>
      </c>
      <c r="G3874" s="44">
        <f t="shared" si="258"/>
        <v>205.128205128205</v>
      </c>
      <c r="H3874" s="44">
        <v>240</v>
      </c>
    </row>
    <row r="3875" customHeight="1" spans="3:8">
      <c r="C3875" s="42" t="s">
        <v>3094</v>
      </c>
      <c r="D3875" s="43" t="s">
        <v>1390</v>
      </c>
      <c r="E3875" s="43" t="s">
        <v>828</v>
      </c>
      <c r="F3875" s="36">
        <v>10</v>
      </c>
      <c r="G3875" s="44">
        <f t="shared" si="258"/>
        <v>29.9145299145299</v>
      </c>
      <c r="H3875" s="44">
        <v>35</v>
      </c>
    </row>
    <row r="3876" customHeight="1" spans="3:8">
      <c r="C3876" s="42" t="s">
        <v>381</v>
      </c>
      <c r="D3876" s="43" t="s">
        <v>382</v>
      </c>
      <c r="E3876" s="43" t="s">
        <v>383</v>
      </c>
      <c r="F3876" s="36">
        <v>10</v>
      </c>
      <c r="G3876" s="44">
        <f t="shared" si="258"/>
        <v>42.7350427350427</v>
      </c>
      <c r="H3876" s="44">
        <v>50</v>
      </c>
    </row>
    <row r="3877" customHeight="1" spans="3:8">
      <c r="C3877" s="42" t="s">
        <v>1086</v>
      </c>
      <c r="D3877" s="43" t="s">
        <v>1087</v>
      </c>
      <c r="E3877" s="43" t="s">
        <v>63</v>
      </c>
      <c r="F3877" s="36">
        <v>10</v>
      </c>
      <c r="G3877" s="44">
        <f t="shared" si="258"/>
        <v>15.3846153846154</v>
      </c>
      <c r="H3877" s="44">
        <v>18</v>
      </c>
    </row>
    <row r="3878" customHeight="1" spans="3:8">
      <c r="C3878" s="42" t="s">
        <v>991</v>
      </c>
      <c r="D3878" s="43" t="s">
        <v>3063</v>
      </c>
      <c r="E3878" s="43" t="s">
        <v>1966</v>
      </c>
      <c r="F3878" s="36">
        <v>30</v>
      </c>
      <c r="G3878" s="44">
        <f t="shared" si="258"/>
        <v>371.794871794872</v>
      </c>
      <c r="H3878" s="44">
        <v>435</v>
      </c>
    </row>
    <row r="3879" customHeight="1" spans="3:10">
      <c r="C3879" s="42" t="s">
        <v>2539</v>
      </c>
      <c r="D3879" s="43" t="s">
        <v>2540</v>
      </c>
      <c r="E3879" s="43" t="s">
        <v>2541</v>
      </c>
      <c r="F3879" s="36">
        <v>10</v>
      </c>
      <c r="G3879" s="44">
        <f t="shared" si="258"/>
        <v>290.598290598291</v>
      </c>
      <c r="H3879" s="44">
        <v>340</v>
      </c>
      <c r="J3879" s="44">
        <v>1287171.8</v>
      </c>
    </row>
    <row r="3880" customHeight="1" spans="3:8">
      <c r="C3880" s="42" t="s">
        <v>1622</v>
      </c>
      <c r="D3880" s="43" t="s">
        <v>3095</v>
      </c>
      <c r="E3880" s="43" t="s">
        <v>3096</v>
      </c>
      <c r="F3880" s="36">
        <v>30</v>
      </c>
      <c r="G3880" s="44">
        <f t="shared" si="258"/>
        <v>153.846153846154</v>
      </c>
      <c r="H3880" s="44">
        <v>180</v>
      </c>
    </row>
    <row r="3881" customHeight="1" spans="3:8">
      <c r="C3881" s="42" t="s">
        <v>1174</v>
      </c>
      <c r="D3881" s="43" t="s">
        <v>1175</v>
      </c>
      <c r="E3881" s="43" t="s">
        <v>772</v>
      </c>
      <c r="F3881" s="36">
        <v>10</v>
      </c>
      <c r="G3881" s="44">
        <f t="shared" si="258"/>
        <v>34.1880341880342</v>
      </c>
      <c r="H3881" s="44">
        <v>40</v>
      </c>
    </row>
    <row r="3882" customHeight="1" spans="3:8">
      <c r="C3882" s="42" t="s">
        <v>2547</v>
      </c>
      <c r="D3882" s="43" t="s">
        <v>2548</v>
      </c>
      <c r="E3882" s="43" t="s">
        <v>2549</v>
      </c>
      <c r="F3882" s="36">
        <v>20</v>
      </c>
      <c r="G3882" s="44">
        <f t="shared" si="258"/>
        <v>136.752136752137</v>
      </c>
      <c r="H3882" s="44">
        <v>160</v>
      </c>
    </row>
    <row r="3883" customHeight="1" spans="3:8">
      <c r="C3883" s="42" t="s">
        <v>3097</v>
      </c>
      <c r="D3883" s="43" t="s">
        <v>905</v>
      </c>
      <c r="E3883" s="43" t="s">
        <v>3098</v>
      </c>
      <c r="F3883" s="36">
        <v>10</v>
      </c>
      <c r="G3883" s="44">
        <f t="shared" ref="G3883:G3917" si="259">H3883/1.17</f>
        <v>358.974358974359</v>
      </c>
      <c r="H3883" s="44">
        <v>420</v>
      </c>
    </row>
    <row r="3884" customHeight="1" spans="3:8">
      <c r="C3884" s="42" t="s">
        <v>3099</v>
      </c>
      <c r="D3884" s="43" t="s">
        <v>3100</v>
      </c>
      <c r="E3884" s="43" t="s">
        <v>784</v>
      </c>
      <c r="F3884" s="36">
        <v>5</v>
      </c>
      <c r="G3884" s="44">
        <f t="shared" si="259"/>
        <v>267.094017094017</v>
      </c>
      <c r="H3884" s="44">
        <v>312.5</v>
      </c>
    </row>
    <row r="3885" customHeight="1" spans="3:8">
      <c r="C3885" s="42" t="s">
        <v>2169</v>
      </c>
      <c r="D3885" s="43" t="s">
        <v>2170</v>
      </c>
      <c r="E3885" s="43" t="s">
        <v>1144</v>
      </c>
      <c r="F3885" s="36">
        <v>10</v>
      </c>
      <c r="G3885" s="44">
        <f t="shared" si="259"/>
        <v>18.8034188034188</v>
      </c>
      <c r="H3885" s="44">
        <v>22</v>
      </c>
    </row>
    <row r="3886" customHeight="1" spans="3:8">
      <c r="C3886" s="42" t="s">
        <v>2687</v>
      </c>
      <c r="D3886" s="43" t="s">
        <v>3101</v>
      </c>
      <c r="E3886" s="43" t="s">
        <v>2144</v>
      </c>
      <c r="F3886" s="36">
        <v>1</v>
      </c>
      <c r="G3886" s="44">
        <f t="shared" si="259"/>
        <v>8.97435897435897</v>
      </c>
      <c r="H3886" s="44">
        <v>10.5</v>
      </c>
    </row>
    <row r="3887" customHeight="1" spans="3:8">
      <c r="C3887" s="42" t="s">
        <v>2320</v>
      </c>
      <c r="D3887" s="43" t="s">
        <v>2321</v>
      </c>
      <c r="E3887" s="43" t="s">
        <v>784</v>
      </c>
      <c r="F3887" s="36">
        <v>4</v>
      </c>
      <c r="G3887" s="44">
        <f t="shared" si="259"/>
        <v>213.675213675214</v>
      </c>
      <c r="H3887" s="44">
        <v>250</v>
      </c>
    </row>
    <row r="3888" customHeight="1" spans="3:8">
      <c r="C3888" s="42" t="s">
        <v>3102</v>
      </c>
      <c r="D3888" s="43" t="s">
        <v>3103</v>
      </c>
      <c r="E3888" s="43" t="s">
        <v>2677</v>
      </c>
      <c r="F3888" s="36">
        <v>10</v>
      </c>
      <c r="G3888" s="44">
        <f t="shared" si="259"/>
        <v>51.2820512820513</v>
      </c>
      <c r="H3888" s="44">
        <v>60</v>
      </c>
    </row>
    <row r="3889" customHeight="1" spans="3:8">
      <c r="C3889" s="42" t="s">
        <v>3104</v>
      </c>
      <c r="D3889" s="43" t="s">
        <v>331</v>
      </c>
      <c r="E3889" s="43" t="s">
        <v>1048</v>
      </c>
      <c r="F3889" s="36">
        <v>10</v>
      </c>
      <c r="G3889" s="44">
        <f t="shared" si="259"/>
        <v>153.846153846154</v>
      </c>
      <c r="H3889" s="44">
        <v>180</v>
      </c>
    </row>
    <row r="3890" customHeight="1" spans="3:8">
      <c r="C3890" s="42" t="s">
        <v>3105</v>
      </c>
      <c r="D3890" s="43" t="s">
        <v>3106</v>
      </c>
      <c r="E3890" s="43" t="s">
        <v>3107</v>
      </c>
      <c r="F3890" s="36">
        <v>10</v>
      </c>
      <c r="G3890" s="44">
        <f t="shared" si="259"/>
        <v>51.2820512820513</v>
      </c>
      <c r="H3890" s="44">
        <v>60</v>
      </c>
    </row>
    <row r="3891" customHeight="1" spans="3:8">
      <c r="C3891" s="42" t="s">
        <v>3108</v>
      </c>
      <c r="D3891" s="43" t="s">
        <v>759</v>
      </c>
      <c r="E3891" s="43" t="s">
        <v>2776</v>
      </c>
      <c r="F3891" s="36">
        <v>10</v>
      </c>
      <c r="G3891" s="44">
        <f t="shared" si="259"/>
        <v>68.3760683760684</v>
      </c>
      <c r="H3891" s="44">
        <v>80</v>
      </c>
    </row>
    <row r="3892" customHeight="1" spans="3:8">
      <c r="C3892" s="42" t="s">
        <v>437</v>
      </c>
      <c r="D3892" s="43" t="s">
        <v>1190</v>
      </c>
      <c r="E3892" s="43" t="s">
        <v>2586</v>
      </c>
      <c r="F3892" s="36">
        <v>10</v>
      </c>
      <c r="G3892" s="44">
        <f t="shared" si="259"/>
        <v>21.3675213675214</v>
      </c>
      <c r="H3892" s="44">
        <v>25</v>
      </c>
    </row>
    <row r="3893" customHeight="1" spans="3:8">
      <c r="C3893" s="42" t="s">
        <v>1857</v>
      </c>
      <c r="D3893" s="43" t="s">
        <v>553</v>
      </c>
      <c r="E3893" s="43" t="s">
        <v>1144</v>
      </c>
      <c r="F3893" s="36">
        <v>20</v>
      </c>
      <c r="G3893" s="44">
        <f t="shared" si="259"/>
        <v>42.7350427350427</v>
      </c>
      <c r="H3893" s="44">
        <v>50</v>
      </c>
    </row>
    <row r="3894" customHeight="1" spans="3:8">
      <c r="C3894" s="42" t="s">
        <v>1074</v>
      </c>
      <c r="D3894" s="43" t="s">
        <v>1873</v>
      </c>
      <c r="E3894" s="43" t="s">
        <v>662</v>
      </c>
      <c r="F3894" s="36">
        <v>2</v>
      </c>
      <c r="G3894" s="44">
        <f t="shared" si="259"/>
        <v>24.7863247863248</v>
      </c>
      <c r="H3894" s="44">
        <v>29</v>
      </c>
    </row>
    <row r="3895" customHeight="1" spans="3:8">
      <c r="C3895" s="42" t="s">
        <v>1062</v>
      </c>
      <c r="D3895" s="43" t="s">
        <v>405</v>
      </c>
      <c r="E3895" s="43" t="s">
        <v>406</v>
      </c>
      <c r="F3895" s="36">
        <v>3</v>
      </c>
      <c r="G3895" s="44">
        <f t="shared" si="259"/>
        <v>89.7435897435898</v>
      </c>
      <c r="H3895" s="44">
        <v>105</v>
      </c>
    </row>
    <row r="3896" customHeight="1" spans="3:8">
      <c r="C3896" s="42" t="s">
        <v>991</v>
      </c>
      <c r="D3896" s="43" t="s">
        <v>3063</v>
      </c>
      <c r="E3896" s="43" t="s">
        <v>1966</v>
      </c>
      <c r="F3896" s="36">
        <v>10</v>
      </c>
      <c r="G3896" s="44">
        <f t="shared" si="259"/>
        <v>123.931623931624</v>
      </c>
      <c r="H3896" s="44">
        <v>145</v>
      </c>
    </row>
    <row r="3897" customHeight="1" spans="3:8">
      <c r="C3897" s="42" t="s">
        <v>3109</v>
      </c>
      <c r="D3897" s="43" t="s">
        <v>716</v>
      </c>
      <c r="E3897" s="43" t="s">
        <v>835</v>
      </c>
      <c r="F3897" s="36">
        <v>10</v>
      </c>
      <c r="G3897" s="44">
        <f t="shared" si="259"/>
        <v>149.57264957265</v>
      </c>
      <c r="H3897" s="44">
        <v>175</v>
      </c>
    </row>
    <row r="3898" customHeight="1" spans="3:8">
      <c r="C3898" s="42" t="s">
        <v>379</v>
      </c>
      <c r="D3898" s="43" t="s">
        <v>2234</v>
      </c>
      <c r="E3898" s="43" t="s">
        <v>111</v>
      </c>
      <c r="F3898" s="36">
        <v>10</v>
      </c>
      <c r="G3898" s="44">
        <f t="shared" si="259"/>
        <v>21.3675213675214</v>
      </c>
      <c r="H3898" s="44">
        <v>25</v>
      </c>
    </row>
    <row r="3899" customHeight="1" spans="3:8">
      <c r="C3899" s="42" t="s">
        <v>3066</v>
      </c>
      <c r="D3899" s="43" t="s">
        <v>3067</v>
      </c>
      <c r="E3899" s="43" t="s">
        <v>3068</v>
      </c>
      <c r="F3899" s="36">
        <v>3</v>
      </c>
      <c r="G3899" s="44">
        <f t="shared" si="259"/>
        <v>46.1538461538462</v>
      </c>
      <c r="H3899" s="44">
        <v>54</v>
      </c>
    </row>
    <row r="3900" customHeight="1" spans="3:8">
      <c r="C3900" s="42" t="s">
        <v>3069</v>
      </c>
      <c r="D3900" s="43" t="s">
        <v>801</v>
      </c>
      <c r="E3900" s="43" t="s">
        <v>218</v>
      </c>
      <c r="F3900" s="36">
        <v>3</v>
      </c>
      <c r="G3900" s="44">
        <f t="shared" si="259"/>
        <v>14.1025641025641</v>
      </c>
      <c r="H3900" s="44">
        <v>16.5</v>
      </c>
    </row>
    <row r="3901" customHeight="1" spans="3:8">
      <c r="C3901" s="42" t="s">
        <v>2787</v>
      </c>
      <c r="D3901" s="43" t="s">
        <v>2788</v>
      </c>
      <c r="E3901" s="43" t="s">
        <v>760</v>
      </c>
      <c r="F3901" s="36">
        <v>5</v>
      </c>
      <c r="G3901" s="44">
        <f t="shared" si="259"/>
        <v>32.0512820512821</v>
      </c>
      <c r="H3901" s="44">
        <v>37.5</v>
      </c>
    </row>
    <row r="3902" customHeight="1" spans="3:8">
      <c r="C3902" s="42" t="s">
        <v>3110</v>
      </c>
      <c r="D3902" s="43" t="s">
        <v>2537</v>
      </c>
      <c r="E3902" s="43" t="s">
        <v>2538</v>
      </c>
      <c r="F3902" s="36">
        <v>20</v>
      </c>
      <c r="G3902" s="44">
        <f t="shared" si="259"/>
        <v>341.880341880342</v>
      </c>
      <c r="H3902" s="44">
        <v>400</v>
      </c>
    </row>
    <row r="3903" customHeight="1" spans="3:8">
      <c r="C3903" s="42" t="s">
        <v>3078</v>
      </c>
      <c r="D3903" s="43" t="s">
        <v>3079</v>
      </c>
      <c r="E3903" s="43" t="s">
        <v>2706</v>
      </c>
      <c r="F3903" s="36">
        <v>2</v>
      </c>
      <c r="G3903" s="44">
        <f t="shared" si="259"/>
        <v>47.8632478632479</v>
      </c>
      <c r="H3903" s="44">
        <v>56</v>
      </c>
    </row>
    <row r="3904" customHeight="1" spans="3:8">
      <c r="C3904" s="42" t="s">
        <v>2326</v>
      </c>
      <c r="D3904" s="43" t="s">
        <v>354</v>
      </c>
      <c r="E3904" s="43" t="s">
        <v>403</v>
      </c>
      <c r="F3904" s="36">
        <v>5</v>
      </c>
      <c r="G3904" s="44">
        <f t="shared" si="259"/>
        <v>38.4615384615385</v>
      </c>
      <c r="H3904" s="44">
        <v>45</v>
      </c>
    </row>
    <row r="3905" customHeight="1" spans="3:8">
      <c r="C3905" s="42" t="s">
        <v>984</v>
      </c>
      <c r="D3905" s="43" t="s">
        <v>1568</v>
      </c>
      <c r="E3905" s="43" t="s">
        <v>985</v>
      </c>
      <c r="F3905" s="36">
        <v>10</v>
      </c>
      <c r="G3905" s="44">
        <f t="shared" si="259"/>
        <v>29.9145299145299</v>
      </c>
      <c r="H3905" s="44">
        <v>35</v>
      </c>
    </row>
    <row r="3906" customHeight="1" spans="3:8">
      <c r="C3906" s="42" t="s">
        <v>64</v>
      </c>
      <c r="D3906" s="43" t="s">
        <v>3111</v>
      </c>
      <c r="E3906" s="43" t="s">
        <v>63</v>
      </c>
      <c r="F3906" s="36">
        <v>240</v>
      </c>
      <c r="G3906" s="44">
        <f t="shared" si="259"/>
        <v>307.692307692308</v>
      </c>
      <c r="H3906" s="44">
        <v>360</v>
      </c>
    </row>
    <row r="3907" customHeight="1" spans="3:8">
      <c r="C3907" s="42" t="s">
        <v>1652</v>
      </c>
      <c r="D3907" s="43" t="s">
        <v>1895</v>
      </c>
      <c r="E3907" s="43" t="s">
        <v>393</v>
      </c>
      <c r="F3907" s="36">
        <v>30</v>
      </c>
      <c r="G3907" s="44">
        <f t="shared" si="259"/>
        <v>153.846153846154</v>
      </c>
      <c r="H3907" s="44">
        <v>180</v>
      </c>
    </row>
    <row r="3908" customHeight="1" spans="3:8">
      <c r="C3908" s="42" t="s">
        <v>934</v>
      </c>
      <c r="D3908" s="43" t="s">
        <v>932</v>
      </c>
      <c r="E3908" s="43" t="s">
        <v>3090</v>
      </c>
      <c r="F3908" s="36">
        <v>3</v>
      </c>
      <c r="G3908" s="44">
        <f t="shared" si="259"/>
        <v>28.2051282051282</v>
      </c>
      <c r="H3908" s="44">
        <v>33</v>
      </c>
    </row>
    <row r="3909" customHeight="1" spans="3:8">
      <c r="C3909" s="42" t="s">
        <v>3112</v>
      </c>
      <c r="D3909" s="43" t="s">
        <v>3103</v>
      </c>
      <c r="E3909" s="43" t="s">
        <v>3113</v>
      </c>
      <c r="F3909" s="36">
        <v>10</v>
      </c>
      <c r="G3909" s="44">
        <f t="shared" si="259"/>
        <v>341.880341880342</v>
      </c>
      <c r="H3909" s="44">
        <v>400</v>
      </c>
    </row>
    <row r="3910" customHeight="1" spans="3:8">
      <c r="C3910" s="42" t="s">
        <v>1882</v>
      </c>
      <c r="D3910" s="43" t="s">
        <v>2572</v>
      </c>
      <c r="E3910" s="43" t="s">
        <v>1505</v>
      </c>
      <c r="F3910" s="36">
        <v>20</v>
      </c>
      <c r="G3910" s="44">
        <f t="shared" si="259"/>
        <v>98.2905982905983</v>
      </c>
      <c r="H3910" s="44">
        <v>115</v>
      </c>
    </row>
    <row r="3911" customHeight="1" spans="3:8">
      <c r="C3911" s="42" t="s">
        <v>1627</v>
      </c>
      <c r="D3911" s="43" t="s">
        <v>2531</v>
      </c>
      <c r="E3911" s="43" t="s">
        <v>2532</v>
      </c>
      <c r="F3911" s="36">
        <v>10</v>
      </c>
      <c r="G3911" s="44">
        <f t="shared" si="259"/>
        <v>89.7435897435898</v>
      </c>
      <c r="H3911" s="44">
        <v>105</v>
      </c>
    </row>
    <row r="3912" customHeight="1" spans="3:8">
      <c r="C3912" s="42" t="s">
        <v>2554</v>
      </c>
      <c r="D3912" s="43" t="s">
        <v>160</v>
      </c>
      <c r="E3912" s="113" t="s">
        <v>3114</v>
      </c>
      <c r="F3912" s="36">
        <v>5</v>
      </c>
      <c r="G3912" s="44">
        <f t="shared" si="259"/>
        <v>358.974358974359</v>
      </c>
      <c r="H3912" s="44">
        <v>420</v>
      </c>
    </row>
    <row r="3913" customHeight="1" spans="3:8">
      <c r="C3913" s="42" t="s">
        <v>1081</v>
      </c>
      <c r="D3913" s="43" t="s">
        <v>990</v>
      </c>
      <c r="E3913" s="53" t="s">
        <v>3115</v>
      </c>
      <c r="F3913" s="36">
        <v>20</v>
      </c>
      <c r="G3913" s="44">
        <f t="shared" si="259"/>
        <v>94.017094017094</v>
      </c>
      <c r="H3913" s="44">
        <v>110</v>
      </c>
    </row>
    <row r="3914" customHeight="1" spans="3:8">
      <c r="C3914" s="42" t="s">
        <v>2841</v>
      </c>
      <c r="D3914" s="43" t="s">
        <v>948</v>
      </c>
      <c r="E3914" s="53" t="s">
        <v>715</v>
      </c>
      <c r="F3914" s="36">
        <v>10</v>
      </c>
      <c r="G3914" s="44">
        <f t="shared" si="259"/>
        <v>89.7435897435898</v>
      </c>
      <c r="H3914" s="44">
        <v>105</v>
      </c>
    </row>
    <row r="3915" customHeight="1" spans="3:8">
      <c r="C3915" s="42" t="s">
        <v>2694</v>
      </c>
      <c r="D3915" s="43" t="s">
        <v>754</v>
      </c>
      <c r="E3915" s="53" t="s">
        <v>757</v>
      </c>
      <c r="F3915" s="36">
        <v>5</v>
      </c>
      <c r="G3915" s="44">
        <f t="shared" si="259"/>
        <v>34.1880341880342</v>
      </c>
      <c r="H3915" s="44">
        <v>40</v>
      </c>
    </row>
    <row r="3916" customHeight="1" spans="3:8">
      <c r="C3916" s="42" t="s">
        <v>1171</v>
      </c>
      <c r="D3916" s="43" t="s">
        <v>1172</v>
      </c>
      <c r="E3916" s="43" t="s">
        <v>2237</v>
      </c>
      <c r="F3916" s="36">
        <v>5</v>
      </c>
      <c r="G3916" s="44">
        <f t="shared" si="259"/>
        <v>23.5042735042735</v>
      </c>
      <c r="H3916" s="44">
        <v>27.5</v>
      </c>
    </row>
    <row r="3917" customHeight="1" spans="3:8">
      <c r="C3917" s="42" t="s">
        <v>350</v>
      </c>
      <c r="D3917" s="43" t="s">
        <v>1390</v>
      </c>
      <c r="E3917" s="43" t="s">
        <v>2118</v>
      </c>
      <c r="F3917" s="36">
        <v>10</v>
      </c>
      <c r="G3917" s="44">
        <f t="shared" si="259"/>
        <v>89.7435897435898</v>
      </c>
      <c r="H3917" s="44">
        <v>105</v>
      </c>
    </row>
    <row r="3918" customHeight="1" spans="3:8">
      <c r="C3918" s="42" t="s">
        <v>3104</v>
      </c>
      <c r="D3918" s="43" t="s">
        <v>331</v>
      </c>
      <c r="E3918" s="43" t="s">
        <v>1048</v>
      </c>
      <c r="F3918" s="36">
        <v>10</v>
      </c>
      <c r="G3918" s="44">
        <f t="shared" ref="G3918:G3949" si="260">H3918/1.17</f>
        <v>153.846153846154</v>
      </c>
      <c r="H3918" s="44">
        <v>180</v>
      </c>
    </row>
    <row r="3919" customHeight="1" spans="3:8">
      <c r="C3919" s="42" t="s">
        <v>3070</v>
      </c>
      <c r="D3919" s="43" t="s">
        <v>3071</v>
      </c>
      <c r="E3919" s="43" t="s">
        <v>798</v>
      </c>
      <c r="F3919" s="36">
        <v>40</v>
      </c>
      <c r="G3919" s="44">
        <f t="shared" si="260"/>
        <v>290.598290598291</v>
      </c>
      <c r="H3919" s="44">
        <v>340</v>
      </c>
    </row>
    <row r="3920" customHeight="1" spans="3:8">
      <c r="C3920" s="42" t="s">
        <v>3065</v>
      </c>
      <c r="D3920" s="43" t="s">
        <v>974</v>
      </c>
      <c r="E3920" s="43" t="s">
        <v>1565</v>
      </c>
      <c r="F3920" s="36">
        <v>50</v>
      </c>
      <c r="G3920" s="44">
        <f t="shared" si="260"/>
        <v>493.589743589744</v>
      </c>
      <c r="H3920" s="44">
        <v>577.5</v>
      </c>
    </row>
    <row r="3921" customHeight="1" spans="3:8">
      <c r="C3921" s="42" t="s">
        <v>818</v>
      </c>
      <c r="D3921" s="43" t="s">
        <v>819</v>
      </c>
      <c r="E3921" s="43" t="s">
        <v>370</v>
      </c>
      <c r="F3921" s="36">
        <v>10</v>
      </c>
      <c r="G3921" s="44">
        <f t="shared" si="260"/>
        <v>149.57264957265</v>
      </c>
      <c r="H3921" s="44">
        <v>175</v>
      </c>
    </row>
    <row r="3922" customHeight="1" spans="3:8">
      <c r="C3922" s="42" t="s">
        <v>2561</v>
      </c>
      <c r="D3922" s="43" t="s">
        <v>123</v>
      </c>
      <c r="E3922" s="43" t="s">
        <v>1635</v>
      </c>
      <c r="F3922" s="36">
        <v>50</v>
      </c>
      <c r="G3922" s="44">
        <f t="shared" si="260"/>
        <v>299.145299145299</v>
      </c>
      <c r="H3922" s="44">
        <v>350</v>
      </c>
    </row>
    <row r="3923" customHeight="1" spans="3:8">
      <c r="C3923" s="42" t="s">
        <v>2547</v>
      </c>
      <c r="D3923" s="43" t="s">
        <v>2548</v>
      </c>
      <c r="E3923" s="43" t="s">
        <v>3116</v>
      </c>
      <c r="F3923" s="36">
        <v>20</v>
      </c>
      <c r="G3923" s="44">
        <f t="shared" si="260"/>
        <v>136.752136752137</v>
      </c>
      <c r="H3923" s="44">
        <v>160</v>
      </c>
    </row>
    <row r="3924" customHeight="1" spans="3:8">
      <c r="C3924" s="42" t="s">
        <v>3117</v>
      </c>
      <c r="D3924" s="43" t="s">
        <v>3118</v>
      </c>
      <c r="E3924" s="43" t="s">
        <v>3119</v>
      </c>
      <c r="F3924" s="36">
        <v>10</v>
      </c>
      <c r="G3924" s="44">
        <f t="shared" si="260"/>
        <v>170.940170940171</v>
      </c>
      <c r="H3924" s="44">
        <v>200</v>
      </c>
    </row>
    <row r="3925" customHeight="1" spans="3:8">
      <c r="C3925" s="42" t="s">
        <v>2528</v>
      </c>
      <c r="D3925" s="43" t="s">
        <v>2529</v>
      </c>
      <c r="E3925" s="43" t="s">
        <v>2530</v>
      </c>
      <c r="F3925" s="36">
        <v>30</v>
      </c>
      <c r="G3925" s="44">
        <f t="shared" si="260"/>
        <v>230.769230769231</v>
      </c>
      <c r="H3925" s="44">
        <v>270</v>
      </c>
    </row>
    <row r="3926" customHeight="1" spans="3:8">
      <c r="C3926" s="42" t="s">
        <v>1055</v>
      </c>
      <c r="D3926" s="43" t="s">
        <v>1056</v>
      </c>
      <c r="E3926" s="43" t="s">
        <v>2118</v>
      </c>
      <c r="F3926" s="36">
        <v>5</v>
      </c>
      <c r="G3926" s="44">
        <f t="shared" si="260"/>
        <v>8.54700854700855</v>
      </c>
      <c r="H3926" s="44">
        <v>10</v>
      </c>
    </row>
    <row r="3927" customHeight="1" spans="3:8">
      <c r="C3927" s="42" t="s">
        <v>2328</v>
      </c>
      <c r="D3927" s="43" t="s">
        <v>2104</v>
      </c>
      <c r="E3927" s="43" t="s">
        <v>3120</v>
      </c>
      <c r="F3927" s="36">
        <v>10</v>
      </c>
      <c r="G3927" s="44">
        <f t="shared" si="260"/>
        <v>448.717948717949</v>
      </c>
      <c r="H3927" s="44">
        <v>525</v>
      </c>
    </row>
    <row r="3928" customHeight="1" spans="3:8">
      <c r="C3928" s="42" t="s">
        <v>371</v>
      </c>
      <c r="D3928" s="43" t="s">
        <v>372</v>
      </c>
      <c r="E3928" s="43" t="s">
        <v>1147</v>
      </c>
      <c r="F3928" s="36">
        <v>40</v>
      </c>
      <c r="G3928" s="44">
        <f t="shared" si="260"/>
        <v>290.598290598291</v>
      </c>
      <c r="H3928" s="44">
        <v>340</v>
      </c>
    </row>
    <row r="3929" customHeight="1" spans="3:8">
      <c r="C3929" s="42" t="s">
        <v>3121</v>
      </c>
      <c r="D3929" s="43" t="s">
        <v>759</v>
      </c>
      <c r="E3929" s="43" t="s">
        <v>760</v>
      </c>
      <c r="F3929" s="36">
        <v>20</v>
      </c>
      <c r="G3929" s="44">
        <f t="shared" si="260"/>
        <v>42.7350427350427</v>
      </c>
      <c r="H3929" s="44">
        <v>50</v>
      </c>
    </row>
    <row r="3930" customHeight="1" spans="3:8">
      <c r="C3930" s="42" t="s">
        <v>3122</v>
      </c>
      <c r="D3930" s="43" t="s">
        <v>2265</v>
      </c>
      <c r="E3930" s="43" t="s">
        <v>1199</v>
      </c>
      <c r="F3930" s="36">
        <v>10</v>
      </c>
      <c r="G3930" s="44">
        <f t="shared" si="260"/>
        <v>55.5555555555556</v>
      </c>
      <c r="H3930" s="44">
        <v>65</v>
      </c>
    </row>
    <row r="3931" customHeight="1" spans="3:8">
      <c r="C3931" s="42" t="s">
        <v>2317</v>
      </c>
      <c r="D3931" s="43" t="s">
        <v>884</v>
      </c>
      <c r="E3931" s="43" t="s">
        <v>821</v>
      </c>
      <c r="F3931" s="36">
        <v>10</v>
      </c>
      <c r="G3931" s="44">
        <f t="shared" si="260"/>
        <v>98.2905982905983</v>
      </c>
      <c r="H3931" s="44">
        <v>115</v>
      </c>
    </row>
    <row r="3932" customHeight="1" spans="3:8">
      <c r="C3932" s="42" t="s">
        <v>3123</v>
      </c>
      <c r="D3932" s="43" t="s">
        <v>3124</v>
      </c>
      <c r="E3932" s="43" t="s">
        <v>3125</v>
      </c>
      <c r="F3932" s="36">
        <v>5</v>
      </c>
      <c r="G3932" s="44">
        <f t="shared" si="260"/>
        <v>138.888888888889</v>
      </c>
      <c r="H3932" s="44">
        <v>162.5</v>
      </c>
    </row>
    <row r="3933" customHeight="1" spans="3:8">
      <c r="C3933" s="42" t="s">
        <v>863</v>
      </c>
      <c r="D3933" s="43" t="s">
        <v>864</v>
      </c>
      <c r="E3933" s="43" t="s">
        <v>752</v>
      </c>
      <c r="F3933" s="36">
        <v>10</v>
      </c>
      <c r="G3933" s="44">
        <f t="shared" si="260"/>
        <v>153.846153846154</v>
      </c>
      <c r="H3933" s="44">
        <v>180</v>
      </c>
    </row>
    <row r="3934" customHeight="1" spans="3:8">
      <c r="C3934" s="42" t="s">
        <v>1449</v>
      </c>
      <c r="D3934" s="43" t="s">
        <v>1450</v>
      </c>
      <c r="E3934" s="43" t="s">
        <v>1451</v>
      </c>
      <c r="F3934" s="36">
        <v>5</v>
      </c>
      <c r="G3934" s="44">
        <f t="shared" si="260"/>
        <v>292.735042735043</v>
      </c>
      <c r="H3934" s="44">
        <v>342.5</v>
      </c>
    </row>
    <row r="3935" customHeight="1" spans="3:8">
      <c r="C3935" s="42" t="s">
        <v>1052</v>
      </c>
      <c r="D3935" s="43" t="s">
        <v>1053</v>
      </c>
      <c r="E3935" s="43" t="s">
        <v>2122</v>
      </c>
      <c r="F3935" s="36">
        <v>2</v>
      </c>
      <c r="G3935" s="44">
        <f t="shared" si="260"/>
        <v>9.91452991452991</v>
      </c>
      <c r="H3935" s="44">
        <v>11.6</v>
      </c>
    </row>
    <row r="3936" customHeight="1" spans="3:8">
      <c r="C3936" s="42" t="s">
        <v>2534</v>
      </c>
      <c r="D3936" s="43" t="s">
        <v>1623</v>
      </c>
      <c r="E3936" s="43" t="s">
        <v>2535</v>
      </c>
      <c r="F3936" s="36">
        <v>10</v>
      </c>
      <c r="G3936" s="44">
        <f t="shared" si="260"/>
        <v>162.393162393162</v>
      </c>
      <c r="H3936" s="44">
        <v>190</v>
      </c>
    </row>
    <row r="3937" customHeight="1" spans="3:8">
      <c r="C3937" s="42" t="s">
        <v>2065</v>
      </c>
      <c r="D3937" s="43" t="s">
        <v>3075</v>
      </c>
      <c r="E3937" s="43" t="s">
        <v>3076</v>
      </c>
      <c r="F3937" s="36">
        <v>10</v>
      </c>
      <c r="G3937" s="44">
        <f t="shared" si="260"/>
        <v>320.512820512821</v>
      </c>
      <c r="H3937" s="44">
        <v>375</v>
      </c>
    </row>
    <row r="3938" customHeight="1" spans="3:8">
      <c r="C3938" s="42" t="s">
        <v>1449</v>
      </c>
      <c r="D3938" s="43" t="s">
        <v>1450</v>
      </c>
      <c r="E3938" s="43" t="s">
        <v>1451</v>
      </c>
      <c r="F3938" s="36">
        <v>10</v>
      </c>
      <c r="G3938" s="44">
        <f t="shared" si="260"/>
        <v>585.470085470085</v>
      </c>
      <c r="H3938" s="44">
        <v>685</v>
      </c>
    </row>
    <row r="3939" customHeight="1" spans="3:8">
      <c r="C3939" s="42" t="s">
        <v>2554</v>
      </c>
      <c r="D3939" s="43" t="s">
        <v>160</v>
      </c>
      <c r="E3939" s="43" t="s">
        <v>1587</v>
      </c>
      <c r="F3939" s="36">
        <v>30</v>
      </c>
      <c r="G3939" s="44">
        <f t="shared" si="260"/>
        <v>358.974358974359</v>
      </c>
      <c r="H3939" s="44">
        <v>420</v>
      </c>
    </row>
    <row r="3940" customHeight="1" spans="3:8">
      <c r="C3940" s="42" t="s">
        <v>1926</v>
      </c>
      <c r="D3940" s="43" t="s">
        <v>3126</v>
      </c>
      <c r="E3940" s="43" t="s">
        <v>772</v>
      </c>
      <c r="F3940" s="36">
        <v>10</v>
      </c>
      <c r="G3940" s="44">
        <f t="shared" si="260"/>
        <v>23.9316239316239</v>
      </c>
      <c r="H3940" s="44">
        <v>28</v>
      </c>
    </row>
    <row r="3941" customHeight="1" spans="3:8">
      <c r="C3941" s="42" t="s">
        <v>2198</v>
      </c>
      <c r="D3941" s="43" t="s">
        <v>3127</v>
      </c>
      <c r="E3941" s="43" t="s">
        <v>1144</v>
      </c>
      <c r="F3941" s="36">
        <v>20</v>
      </c>
      <c r="G3941" s="44">
        <f t="shared" si="260"/>
        <v>32.8205128205128</v>
      </c>
      <c r="H3941" s="44">
        <v>38.4</v>
      </c>
    </row>
    <row r="3942" customHeight="1" spans="3:8">
      <c r="C3942" s="42" t="s">
        <v>1139</v>
      </c>
      <c r="D3942" s="43" t="s">
        <v>1140</v>
      </c>
      <c r="E3942" s="43" t="s">
        <v>3128</v>
      </c>
      <c r="F3942" s="36">
        <v>30</v>
      </c>
      <c r="G3942" s="44">
        <f t="shared" si="260"/>
        <v>192.307692307692</v>
      </c>
      <c r="H3942" s="44">
        <v>225</v>
      </c>
    </row>
    <row r="3943" customHeight="1" spans="3:8">
      <c r="C3943" s="42" t="s">
        <v>3129</v>
      </c>
      <c r="D3943" s="43" t="s">
        <v>3130</v>
      </c>
      <c r="E3943" s="43" t="s">
        <v>3131</v>
      </c>
      <c r="F3943" s="36">
        <v>2</v>
      </c>
      <c r="G3943" s="44">
        <f t="shared" si="260"/>
        <v>52.6495726495727</v>
      </c>
      <c r="H3943" s="44">
        <v>61.6</v>
      </c>
    </row>
    <row r="3944" customHeight="1" spans="3:8">
      <c r="C3944" s="42" t="s">
        <v>1948</v>
      </c>
      <c r="D3944" s="43" t="s">
        <v>3132</v>
      </c>
      <c r="E3944" s="43" t="s">
        <v>3133</v>
      </c>
      <c r="F3944" s="36">
        <v>2</v>
      </c>
      <c r="G3944" s="44">
        <f t="shared" si="260"/>
        <v>95.7264957264957</v>
      </c>
      <c r="H3944" s="44">
        <v>112</v>
      </c>
    </row>
    <row r="3945" customHeight="1" spans="3:8">
      <c r="C3945" s="42" t="s">
        <v>3134</v>
      </c>
      <c r="D3945" s="43" t="s">
        <v>3132</v>
      </c>
      <c r="E3945" s="43" t="s">
        <v>3135</v>
      </c>
      <c r="F3945" s="36">
        <v>2</v>
      </c>
      <c r="G3945" s="44">
        <f t="shared" si="260"/>
        <v>119.65811965812</v>
      </c>
      <c r="H3945" s="44">
        <v>140</v>
      </c>
    </row>
    <row r="3946" customHeight="1" spans="2:8">
      <c r="B3946" s="42" t="s">
        <v>349</v>
      </c>
      <c r="C3946" s="42" t="s">
        <v>379</v>
      </c>
      <c r="D3946" s="43" t="s">
        <v>814</v>
      </c>
      <c r="E3946" s="43" t="s">
        <v>63</v>
      </c>
      <c r="F3946" s="36">
        <v>30</v>
      </c>
      <c r="G3946" s="44">
        <f t="shared" si="260"/>
        <v>43.5897435897436</v>
      </c>
      <c r="H3946" s="44">
        <v>51</v>
      </c>
    </row>
    <row r="3947" customHeight="1" spans="3:8">
      <c r="C3947" s="42" t="s">
        <v>2847</v>
      </c>
      <c r="D3947" s="43" t="s">
        <v>2104</v>
      </c>
      <c r="E3947" s="43" t="s">
        <v>2848</v>
      </c>
      <c r="F3947" s="36">
        <v>10</v>
      </c>
      <c r="G3947" s="44">
        <f t="shared" si="260"/>
        <v>414.529914529915</v>
      </c>
      <c r="H3947" s="44">
        <v>485</v>
      </c>
    </row>
    <row r="3948" customHeight="1" spans="3:8">
      <c r="C3948" s="42" t="s">
        <v>3136</v>
      </c>
      <c r="D3948" s="43" t="s">
        <v>1116</v>
      </c>
      <c r="E3948" s="43" t="s">
        <v>3137</v>
      </c>
      <c r="F3948" s="36">
        <v>5</v>
      </c>
      <c r="G3948" s="44">
        <f t="shared" si="260"/>
        <v>17.0940170940171</v>
      </c>
      <c r="H3948" s="44">
        <v>20</v>
      </c>
    </row>
    <row r="3949" customHeight="1" spans="3:8">
      <c r="C3949" s="42" t="s">
        <v>1177</v>
      </c>
      <c r="D3949" s="43" t="s">
        <v>940</v>
      </c>
      <c r="E3949" s="43" t="s">
        <v>2604</v>
      </c>
      <c r="F3949" s="36">
        <v>50</v>
      </c>
      <c r="G3949" s="44">
        <f t="shared" si="260"/>
        <v>790.598290598291</v>
      </c>
      <c r="H3949" s="44">
        <v>925</v>
      </c>
    </row>
    <row r="3950" customHeight="1" spans="3:8">
      <c r="C3950" s="42" t="s">
        <v>379</v>
      </c>
      <c r="D3950" s="43" t="s">
        <v>814</v>
      </c>
      <c r="E3950" s="43" t="s">
        <v>63</v>
      </c>
      <c r="F3950" s="36">
        <v>30</v>
      </c>
      <c r="G3950" s="44">
        <f t="shared" ref="G3950:G3968" si="261">H3950/1.17</f>
        <v>43.5897435897436</v>
      </c>
      <c r="H3950" s="44">
        <v>51</v>
      </c>
    </row>
    <row r="3951" customHeight="1" spans="3:8">
      <c r="C3951" s="42" t="s">
        <v>2143</v>
      </c>
      <c r="D3951" s="43" t="s">
        <v>354</v>
      </c>
      <c r="E3951" s="43" t="s">
        <v>828</v>
      </c>
      <c r="F3951" s="36">
        <v>10</v>
      </c>
      <c r="G3951" s="44">
        <f t="shared" si="261"/>
        <v>15.3846153846154</v>
      </c>
      <c r="H3951" s="44">
        <v>18</v>
      </c>
    </row>
    <row r="3952" customHeight="1" spans="3:8">
      <c r="C3952" s="42" t="s">
        <v>454</v>
      </c>
      <c r="D3952" s="43" t="s">
        <v>979</v>
      </c>
      <c r="E3952" s="43" t="s">
        <v>3138</v>
      </c>
      <c r="F3952" s="36">
        <v>20</v>
      </c>
      <c r="G3952" s="44">
        <f t="shared" si="261"/>
        <v>99.1452991452991</v>
      </c>
      <c r="H3952" s="44">
        <v>116</v>
      </c>
    </row>
    <row r="3953" customHeight="1" spans="3:8">
      <c r="C3953" s="42" t="s">
        <v>381</v>
      </c>
      <c r="D3953" s="43" t="s">
        <v>382</v>
      </c>
      <c r="E3953" s="43" t="s">
        <v>383</v>
      </c>
      <c r="F3953" s="36">
        <v>20</v>
      </c>
      <c r="G3953" s="44">
        <f t="shared" si="261"/>
        <v>78.6324786324786</v>
      </c>
      <c r="H3953" s="44">
        <v>92</v>
      </c>
    </row>
    <row r="3954" customHeight="1" spans="3:8">
      <c r="C3954" s="42" t="s">
        <v>816</v>
      </c>
      <c r="D3954" s="43" t="s">
        <v>817</v>
      </c>
      <c r="E3954" s="43" t="s">
        <v>370</v>
      </c>
      <c r="F3954" s="36">
        <v>20</v>
      </c>
      <c r="G3954" s="44">
        <f t="shared" si="261"/>
        <v>145.299145299145</v>
      </c>
      <c r="H3954" s="44">
        <v>170</v>
      </c>
    </row>
    <row r="3955" customHeight="1" spans="3:8">
      <c r="C3955" s="42" t="s">
        <v>972</v>
      </c>
      <c r="D3955" s="43" t="s">
        <v>3139</v>
      </c>
      <c r="E3955" s="43" t="s">
        <v>3140</v>
      </c>
      <c r="F3955" s="36">
        <v>30</v>
      </c>
      <c r="G3955" s="44">
        <f t="shared" si="261"/>
        <v>217.948717948718</v>
      </c>
      <c r="H3955" s="44">
        <v>255</v>
      </c>
    </row>
    <row r="3956" customHeight="1" spans="3:8">
      <c r="C3956" s="42" t="s">
        <v>2189</v>
      </c>
      <c r="D3956" s="43" t="s">
        <v>2945</v>
      </c>
      <c r="E3956" s="43" t="s">
        <v>63</v>
      </c>
      <c r="F3956" s="36">
        <v>80</v>
      </c>
      <c r="G3956" s="44">
        <f t="shared" si="261"/>
        <v>478.632478632479</v>
      </c>
      <c r="H3956" s="44">
        <v>560</v>
      </c>
    </row>
    <row r="3957" customHeight="1" spans="3:8">
      <c r="C3957" s="42" t="s">
        <v>1855</v>
      </c>
      <c r="D3957" s="43" t="s">
        <v>382</v>
      </c>
      <c r="E3957" s="43" t="s">
        <v>1856</v>
      </c>
      <c r="F3957" s="36">
        <v>120</v>
      </c>
      <c r="G3957" s="44">
        <f t="shared" si="261"/>
        <v>1076.92307692308</v>
      </c>
      <c r="H3957" s="44">
        <v>1260</v>
      </c>
    </row>
    <row r="3958" customHeight="1" spans="3:8">
      <c r="C3958" s="42" t="s">
        <v>2100</v>
      </c>
      <c r="D3958" s="43" t="s">
        <v>1143</v>
      </c>
      <c r="E3958" s="43" t="s">
        <v>548</v>
      </c>
      <c r="F3958" s="36">
        <v>20</v>
      </c>
      <c r="G3958" s="44">
        <f t="shared" si="261"/>
        <v>20.5128205128205</v>
      </c>
      <c r="H3958" s="44">
        <v>24</v>
      </c>
    </row>
    <row r="3959" customHeight="1" spans="3:8">
      <c r="C3959" s="42" t="s">
        <v>3141</v>
      </c>
      <c r="D3959" s="43" t="s">
        <v>354</v>
      </c>
      <c r="E3959" s="43" t="s">
        <v>1966</v>
      </c>
      <c r="F3959" s="36">
        <v>20</v>
      </c>
      <c r="G3959" s="44">
        <f t="shared" si="261"/>
        <v>384.615384615385</v>
      </c>
      <c r="H3959" s="44">
        <v>450</v>
      </c>
    </row>
    <row r="3960" customHeight="1" spans="3:8">
      <c r="C3960" s="42" t="s">
        <v>3142</v>
      </c>
      <c r="D3960" s="43" t="s">
        <v>2099</v>
      </c>
      <c r="E3960" s="43" t="s">
        <v>784</v>
      </c>
      <c r="F3960" s="36">
        <v>20</v>
      </c>
      <c r="G3960" s="44">
        <f t="shared" si="261"/>
        <v>806.837606837607</v>
      </c>
      <c r="H3960" s="44">
        <v>944</v>
      </c>
    </row>
    <row r="3961" customHeight="1" spans="3:8">
      <c r="C3961" s="42" t="s">
        <v>3143</v>
      </c>
      <c r="D3961" s="43" t="s">
        <v>825</v>
      </c>
      <c r="E3961" s="43" t="s">
        <v>1937</v>
      </c>
      <c r="F3961" s="36">
        <v>20</v>
      </c>
      <c r="G3961" s="44">
        <f t="shared" si="261"/>
        <v>282.051282051282</v>
      </c>
      <c r="H3961" s="44">
        <v>330</v>
      </c>
    </row>
    <row r="3962" customHeight="1" spans="3:8">
      <c r="C3962" s="42" t="s">
        <v>1177</v>
      </c>
      <c r="D3962" s="43" t="s">
        <v>940</v>
      </c>
      <c r="E3962" s="43" t="s">
        <v>3144</v>
      </c>
      <c r="F3962" s="36">
        <v>30</v>
      </c>
      <c r="G3962" s="44">
        <f t="shared" si="261"/>
        <v>346.153846153846</v>
      </c>
      <c r="H3962" s="44">
        <v>405</v>
      </c>
    </row>
    <row r="3963" customHeight="1" spans="3:8">
      <c r="C3963" s="42" t="s">
        <v>822</v>
      </c>
      <c r="D3963" s="43" t="s">
        <v>372</v>
      </c>
      <c r="E3963" s="43" t="s">
        <v>823</v>
      </c>
      <c r="F3963" s="36">
        <v>20</v>
      </c>
      <c r="G3963" s="44">
        <f t="shared" si="261"/>
        <v>136.752136752137</v>
      </c>
      <c r="H3963" s="44">
        <v>160</v>
      </c>
    </row>
    <row r="3964" customHeight="1" spans="3:8">
      <c r="C3964" s="42" t="s">
        <v>32</v>
      </c>
      <c r="D3964" s="43" t="s">
        <v>1390</v>
      </c>
      <c r="E3964" s="43" t="s">
        <v>63</v>
      </c>
      <c r="F3964" s="36">
        <v>50</v>
      </c>
      <c r="G3964" s="44">
        <f t="shared" si="261"/>
        <v>192.307692307692</v>
      </c>
      <c r="H3964" s="44">
        <v>225</v>
      </c>
    </row>
    <row r="3965" customHeight="1" spans="3:8">
      <c r="C3965" s="42" t="s">
        <v>863</v>
      </c>
      <c r="D3965" s="43" t="s">
        <v>864</v>
      </c>
      <c r="E3965" s="43" t="s">
        <v>752</v>
      </c>
      <c r="F3965" s="36">
        <v>20</v>
      </c>
      <c r="G3965" s="44">
        <f t="shared" si="261"/>
        <v>264.957264957265</v>
      </c>
      <c r="H3965" s="44">
        <v>310</v>
      </c>
    </row>
    <row r="3966" customHeight="1" spans="3:8">
      <c r="C3966" s="42" t="s">
        <v>1188</v>
      </c>
      <c r="D3966" s="43" t="s">
        <v>940</v>
      </c>
      <c r="E3966" s="43" t="s">
        <v>1129</v>
      </c>
      <c r="F3966" s="36">
        <v>5</v>
      </c>
      <c r="G3966" s="44">
        <f t="shared" si="261"/>
        <v>23.5042735042735</v>
      </c>
      <c r="H3966" s="44">
        <v>27.5</v>
      </c>
    </row>
    <row r="3967" customHeight="1" spans="3:8">
      <c r="C3967" s="42" t="s">
        <v>2609</v>
      </c>
      <c r="D3967" s="43" t="s">
        <v>3145</v>
      </c>
      <c r="E3967" s="43" t="s">
        <v>2611</v>
      </c>
      <c r="F3967" s="36">
        <v>20</v>
      </c>
      <c r="G3967" s="44">
        <f t="shared" si="261"/>
        <v>367.521367521368</v>
      </c>
      <c r="H3967" s="44">
        <v>430</v>
      </c>
    </row>
    <row r="3968" customHeight="1" spans="3:8">
      <c r="C3968" s="42" t="s">
        <v>3146</v>
      </c>
      <c r="D3968" s="43" t="s">
        <v>3147</v>
      </c>
      <c r="E3968" s="43" t="s">
        <v>527</v>
      </c>
      <c r="F3968" s="36">
        <v>10</v>
      </c>
      <c r="G3968" s="44">
        <f t="shared" si="261"/>
        <v>470.08547008547</v>
      </c>
      <c r="H3968" s="44">
        <v>550</v>
      </c>
    </row>
    <row r="3969" customHeight="1" spans="3:8">
      <c r="C3969" s="42" t="s">
        <v>480</v>
      </c>
      <c r="D3969" s="43" t="s">
        <v>481</v>
      </c>
      <c r="E3969" s="43" t="s">
        <v>1853</v>
      </c>
      <c r="F3969" s="36">
        <v>500</v>
      </c>
      <c r="G3969" s="44">
        <f t="shared" ref="G3969:G4000" si="262">H3969/1.17</f>
        <v>641.025641025641</v>
      </c>
      <c r="H3969" s="44">
        <v>750</v>
      </c>
    </row>
    <row r="3970" customHeight="1" spans="3:8">
      <c r="C3970" s="42" t="s">
        <v>1967</v>
      </c>
      <c r="D3970" s="43" t="s">
        <v>144</v>
      </c>
      <c r="E3970" s="43" t="s">
        <v>2391</v>
      </c>
      <c r="F3970" s="36">
        <v>30</v>
      </c>
      <c r="G3970" s="44">
        <f t="shared" si="262"/>
        <v>51.2820512820513</v>
      </c>
      <c r="H3970" s="44">
        <v>60</v>
      </c>
    </row>
    <row r="3971" customHeight="1" spans="3:8">
      <c r="C3971" s="42" t="s">
        <v>3148</v>
      </c>
      <c r="D3971" s="43" t="s">
        <v>3149</v>
      </c>
      <c r="E3971" s="43" t="s">
        <v>1937</v>
      </c>
      <c r="F3971" s="36">
        <v>20</v>
      </c>
      <c r="G3971" s="44">
        <f t="shared" si="262"/>
        <v>85.4700854700855</v>
      </c>
      <c r="H3971" s="44">
        <v>100</v>
      </c>
    </row>
    <row r="3972" customHeight="1" spans="3:8">
      <c r="C3972" s="42" t="s">
        <v>2022</v>
      </c>
      <c r="D3972" s="43" t="s">
        <v>398</v>
      </c>
      <c r="E3972" s="43" t="s">
        <v>3150</v>
      </c>
      <c r="F3972" s="36">
        <v>30</v>
      </c>
      <c r="G3972" s="44">
        <f t="shared" si="262"/>
        <v>205.128205128205</v>
      </c>
      <c r="H3972" s="44">
        <v>240</v>
      </c>
    </row>
    <row r="3973" customHeight="1" spans="3:8">
      <c r="C3973" s="42" t="s">
        <v>3151</v>
      </c>
      <c r="D3973" s="43" t="s">
        <v>1877</v>
      </c>
      <c r="E3973" s="43" t="s">
        <v>1598</v>
      </c>
      <c r="F3973" s="36">
        <v>10</v>
      </c>
      <c r="G3973" s="44">
        <f t="shared" si="262"/>
        <v>42.7350427350427</v>
      </c>
      <c r="H3973" s="44">
        <v>50</v>
      </c>
    </row>
    <row r="3974" customHeight="1" spans="3:8">
      <c r="C3974" s="42" t="s">
        <v>3152</v>
      </c>
      <c r="D3974" s="43" t="s">
        <v>77</v>
      </c>
      <c r="E3974" s="43" t="s">
        <v>2724</v>
      </c>
      <c r="F3974" s="36">
        <v>100</v>
      </c>
      <c r="G3974" s="44">
        <f t="shared" si="262"/>
        <v>2983.76068376068</v>
      </c>
      <c r="H3974" s="44">
        <v>3491</v>
      </c>
    </row>
    <row r="3975" customHeight="1" spans="3:8">
      <c r="C3975" s="42" t="s">
        <v>371</v>
      </c>
      <c r="D3975" s="43" t="s">
        <v>372</v>
      </c>
      <c r="E3975" s="43" t="s">
        <v>1147</v>
      </c>
      <c r="F3975" s="36">
        <v>20</v>
      </c>
      <c r="G3975" s="44">
        <f t="shared" si="262"/>
        <v>145.299145299145</v>
      </c>
      <c r="H3975" s="44">
        <v>170</v>
      </c>
    </row>
    <row r="3976" customHeight="1" spans="3:8">
      <c r="C3976" s="42" t="s">
        <v>796</v>
      </c>
      <c r="D3976" s="43" t="s">
        <v>797</v>
      </c>
      <c r="E3976" s="43" t="s">
        <v>544</v>
      </c>
      <c r="F3976" s="36">
        <v>20</v>
      </c>
      <c r="G3976" s="44">
        <f t="shared" si="262"/>
        <v>129.91452991453</v>
      </c>
      <c r="H3976" s="44">
        <v>152</v>
      </c>
    </row>
    <row r="3977" customHeight="1" spans="3:8">
      <c r="C3977" s="42" t="s">
        <v>1882</v>
      </c>
      <c r="D3977" s="43" t="s">
        <v>1883</v>
      </c>
      <c r="E3977" s="43" t="s">
        <v>1775</v>
      </c>
      <c r="F3977" s="36">
        <v>10</v>
      </c>
      <c r="G3977" s="44">
        <f t="shared" si="262"/>
        <v>59.8290598290598</v>
      </c>
      <c r="H3977" s="44">
        <v>70</v>
      </c>
    </row>
    <row r="3978" customHeight="1" spans="3:8">
      <c r="C3978" s="42" t="s">
        <v>1964</v>
      </c>
      <c r="D3978" s="43" t="s">
        <v>1965</v>
      </c>
      <c r="E3978" s="43" t="s">
        <v>1966</v>
      </c>
      <c r="F3978" s="36">
        <v>30</v>
      </c>
      <c r="G3978" s="44">
        <f t="shared" si="262"/>
        <v>461.538461538462</v>
      </c>
      <c r="H3978" s="44">
        <v>540</v>
      </c>
    </row>
    <row r="3979" customHeight="1" spans="3:8">
      <c r="C3979" s="42" t="s">
        <v>1188</v>
      </c>
      <c r="D3979" s="43" t="s">
        <v>940</v>
      </c>
      <c r="E3979" s="43" t="s">
        <v>1129</v>
      </c>
      <c r="F3979" s="36">
        <v>5</v>
      </c>
      <c r="G3979" s="44">
        <f t="shared" si="262"/>
        <v>25.6410256410256</v>
      </c>
      <c r="H3979" s="44">
        <v>30</v>
      </c>
    </row>
    <row r="3980" customHeight="1" spans="3:8">
      <c r="C3980" s="42" t="s">
        <v>3153</v>
      </c>
      <c r="D3980" s="43" t="s">
        <v>3154</v>
      </c>
      <c r="E3980" s="43" t="s">
        <v>3155</v>
      </c>
      <c r="F3980" s="36">
        <v>10</v>
      </c>
      <c r="G3980" s="44">
        <f t="shared" si="262"/>
        <v>58.1196581196581</v>
      </c>
      <c r="H3980" s="44">
        <v>68</v>
      </c>
    </row>
    <row r="3981" customHeight="1" spans="3:8">
      <c r="C3981" s="42" t="s">
        <v>117</v>
      </c>
      <c r="D3981" s="43" t="s">
        <v>2386</v>
      </c>
      <c r="E3981" s="43" t="s">
        <v>63</v>
      </c>
      <c r="F3981" s="36">
        <v>10</v>
      </c>
      <c r="G3981" s="44">
        <f t="shared" si="262"/>
        <v>200.854700854701</v>
      </c>
      <c r="H3981" s="44">
        <v>235</v>
      </c>
    </row>
    <row r="3982" customHeight="1" spans="3:8">
      <c r="C3982" s="42" t="s">
        <v>1963</v>
      </c>
      <c r="D3982" s="43" t="s">
        <v>2599</v>
      </c>
      <c r="E3982" s="43" t="s">
        <v>3131</v>
      </c>
      <c r="F3982" s="36">
        <v>1</v>
      </c>
      <c r="G3982" s="44">
        <f t="shared" si="262"/>
        <v>28.2051282051282</v>
      </c>
      <c r="H3982" s="44">
        <v>33</v>
      </c>
    </row>
    <row r="3983" customHeight="1" spans="3:8">
      <c r="C3983" s="42" t="s">
        <v>1957</v>
      </c>
      <c r="D3983" s="43" t="s">
        <v>2599</v>
      </c>
      <c r="E3983" s="43" t="s">
        <v>3131</v>
      </c>
      <c r="F3983" s="36">
        <v>1</v>
      </c>
      <c r="G3983" s="44">
        <f t="shared" si="262"/>
        <v>38.4615384615385</v>
      </c>
      <c r="H3983" s="44">
        <v>45</v>
      </c>
    </row>
    <row r="3984" customHeight="1" spans="3:8">
      <c r="C3984" s="42" t="s">
        <v>1958</v>
      </c>
      <c r="D3984" s="43" t="s">
        <v>3156</v>
      </c>
      <c r="E3984" s="43" t="s">
        <v>3157</v>
      </c>
      <c r="F3984" s="36">
        <v>1</v>
      </c>
      <c r="G3984" s="44">
        <f t="shared" si="262"/>
        <v>79.4871794871795</v>
      </c>
      <c r="H3984" s="44">
        <v>93</v>
      </c>
    </row>
    <row r="3985" customHeight="1" spans="3:8">
      <c r="C3985" s="42" t="s">
        <v>1959</v>
      </c>
      <c r="D3985" s="43" t="s">
        <v>493</v>
      </c>
      <c r="E3985" s="43" t="s">
        <v>3157</v>
      </c>
      <c r="F3985" s="36">
        <v>1</v>
      </c>
      <c r="G3985" s="44">
        <f t="shared" si="262"/>
        <v>79.4871794871795</v>
      </c>
      <c r="H3985" s="44">
        <v>93</v>
      </c>
    </row>
    <row r="3986" customHeight="1" spans="3:8">
      <c r="C3986" s="42" t="s">
        <v>1947</v>
      </c>
      <c r="D3986" s="43" t="s">
        <v>2599</v>
      </c>
      <c r="E3986" s="43" t="s">
        <v>3131</v>
      </c>
      <c r="F3986" s="36">
        <v>1</v>
      </c>
      <c r="G3986" s="44">
        <f t="shared" si="262"/>
        <v>38.4615384615385</v>
      </c>
      <c r="H3986" s="44">
        <v>45</v>
      </c>
    </row>
    <row r="3987" customHeight="1" spans="3:8">
      <c r="C3987" s="42" t="s">
        <v>1948</v>
      </c>
      <c r="D3987" s="43" t="s">
        <v>1951</v>
      </c>
      <c r="E3987" s="43" t="s">
        <v>3131</v>
      </c>
      <c r="F3987" s="36">
        <v>1</v>
      </c>
      <c r="G3987" s="44">
        <f t="shared" si="262"/>
        <v>34.1880341880342</v>
      </c>
      <c r="H3987" s="44">
        <v>40</v>
      </c>
    </row>
    <row r="3988" customHeight="1" spans="3:8">
      <c r="C3988" s="42" t="s">
        <v>1949</v>
      </c>
      <c r="D3988" s="43" t="s">
        <v>3158</v>
      </c>
      <c r="E3988" s="43" t="s">
        <v>2598</v>
      </c>
      <c r="F3988" s="36">
        <v>1</v>
      </c>
      <c r="G3988" s="44">
        <f t="shared" si="262"/>
        <v>14.5299145299145</v>
      </c>
      <c r="H3988" s="44">
        <v>17</v>
      </c>
    </row>
    <row r="3989" customHeight="1" spans="3:8">
      <c r="C3989" s="42" t="s">
        <v>1950</v>
      </c>
      <c r="D3989" s="43" t="s">
        <v>486</v>
      </c>
      <c r="E3989" s="43" t="s">
        <v>3131</v>
      </c>
      <c r="F3989" s="36">
        <v>1</v>
      </c>
      <c r="G3989" s="44">
        <f t="shared" si="262"/>
        <v>35.8974358974359</v>
      </c>
      <c r="H3989" s="44">
        <v>42</v>
      </c>
    </row>
    <row r="3990" customHeight="1" spans="3:8">
      <c r="C3990" s="42" t="s">
        <v>1952</v>
      </c>
      <c r="D3990" s="43" t="s">
        <v>493</v>
      </c>
      <c r="E3990" s="43" t="s">
        <v>3131</v>
      </c>
      <c r="F3990" s="36">
        <v>1</v>
      </c>
      <c r="G3990" s="44">
        <f t="shared" si="262"/>
        <v>51.2820512820513</v>
      </c>
      <c r="H3990" s="44">
        <v>60</v>
      </c>
    </row>
    <row r="3991" customHeight="1" spans="3:8">
      <c r="C3991" s="42" t="s">
        <v>3159</v>
      </c>
      <c r="D3991" s="43" t="s">
        <v>490</v>
      </c>
      <c r="E3991" s="43" t="s">
        <v>3131</v>
      </c>
      <c r="F3991" s="36">
        <v>1</v>
      </c>
      <c r="G3991" s="44">
        <f t="shared" si="262"/>
        <v>32.4786324786325</v>
      </c>
      <c r="H3991" s="44">
        <v>38</v>
      </c>
    </row>
    <row r="3992" customHeight="1" spans="3:8">
      <c r="C3992" s="42" t="s">
        <v>1912</v>
      </c>
      <c r="D3992" s="43" t="s">
        <v>490</v>
      </c>
      <c r="E3992" s="43" t="s">
        <v>3131</v>
      </c>
      <c r="F3992" s="36">
        <v>1</v>
      </c>
      <c r="G3992" s="44">
        <f t="shared" si="262"/>
        <v>29.9145299145299</v>
      </c>
      <c r="H3992" s="44">
        <v>35</v>
      </c>
    </row>
    <row r="3993" customHeight="1" spans="3:8">
      <c r="C3993" s="42" t="s">
        <v>3160</v>
      </c>
      <c r="D3993" s="43" t="s">
        <v>3161</v>
      </c>
      <c r="E3993" s="43" t="s">
        <v>3131</v>
      </c>
      <c r="F3993" s="36">
        <v>1</v>
      </c>
      <c r="G3993" s="44">
        <f t="shared" si="262"/>
        <v>34.1880341880342</v>
      </c>
      <c r="H3993" s="44">
        <v>40</v>
      </c>
    </row>
    <row r="3994" customHeight="1" spans="3:8">
      <c r="C3994" s="42" t="s">
        <v>1906</v>
      </c>
      <c r="D3994" s="43" t="s">
        <v>3162</v>
      </c>
      <c r="E3994" s="43" t="s">
        <v>3131</v>
      </c>
      <c r="F3994" s="36">
        <v>1</v>
      </c>
      <c r="G3994" s="44">
        <f t="shared" si="262"/>
        <v>20.5128205128205</v>
      </c>
      <c r="H3994" s="44">
        <v>24</v>
      </c>
    </row>
    <row r="3995" customHeight="1" spans="3:8">
      <c r="C3995" s="42" t="s">
        <v>1953</v>
      </c>
      <c r="D3995" s="43" t="s">
        <v>490</v>
      </c>
      <c r="E3995" s="43" t="s">
        <v>2598</v>
      </c>
      <c r="F3995" s="36">
        <v>1</v>
      </c>
      <c r="G3995" s="44">
        <f t="shared" si="262"/>
        <v>20.5128205128205</v>
      </c>
      <c r="H3995" s="44">
        <v>24</v>
      </c>
    </row>
    <row r="3996" customHeight="1" spans="3:8">
      <c r="C3996" s="42" t="s">
        <v>1954</v>
      </c>
      <c r="D3996" s="43" t="s">
        <v>490</v>
      </c>
      <c r="E3996" s="43" t="s">
        <v>3131</v>
      </c>
      <c r="F3996" s="36">
        <v>1</v>
      </c>
      <c r="G3996" s="44">
        <f t="shared" si="262"/>
        <v>29.9145299145299</v>
      </c>
      <c r="H3996" s="44">
        <v>35</v>
      </c>
    </row>
    <row r="3997" customHeight="1" spans="3:8">
      <c r="C3997" s="42" t="s">
        <v>1955</v>
      </c>
      <c r="D3997" s="43" t="s">
        <v>2599</v>
      </c>
      <c r="E3997" s="43" t="s">
        <v>3131</v>
      </c>
      <c r="F3997" s="36">
        <v>1</v>
      </c>
      <c r="G3997" s="44">
        <f t="shared" si="262"/>
        <v>30.7692307692308</v>
      </c>
      <c r="H3997" s="44">
        <v>36</v>
      </c>
    </row>
    <row r="3998" customHeight="1" spans="2:8">
      <c r="B3998" s="42" t="s">
        <v>2000</v>
      </c>
      <c r="C3998" s="42" t="s">
        <v>216</v>
      </c>
      <c r="D3998" s="43" t="s">
        <v>1841</v>
      </c>
      <c r="E3998" s="43" t="s">
        <v>218</v>
      </c>
      <c r="F3998" s="36">
        <v>1000</v>
      </c>
      <c r="G3998" s="44">
        <v>16239.32</v>
      </c>
      <c r="H3998" s="44">
        <f t="shared" ref="H3998:H4005" si="263">G3998*1.17</f>
        <v>19000.0044</v>
      </c>
    </row>
    <row r="3999" customHeight="1" spans="3:8">
      <c r="C3999" s="42" t="s">
        <v>229</v>
      </c>
      <c r="D3999" s="43" t="s">
        <v>1741</v>
      </c>
      <c r="E3999" s="43" t="s">
        <v>1742</v>
      </c>
      <c r="F3999" s="36">
        <v>1200</v>
      </c>
      <c r="G3999" s="44">
        <v>36410.26</v>
      </c>
      <c r="H3999" s="44">
        <f t="shared" si="263"/>
        <v>42600.0042</v>
      </c>
    </row>
    <row r="4000" customHeight="1" spans="2:8">
      <c r="B4000" s="42" t="s">
        <v>3163</v>
      </c>
      <c r="C4000" s="42" t="s">
        <v>3164</v>
      </c>
      <c r="D4000" s="43" t="s">
        <v>144</v>
      </c>
      <c r="E4000" s="43" t="s">
        <v>3165</v>
      </c>
      <c r="F4000" s="36">
        <v>130</v>
      </c>
      <c r="G4000" s="44">
        <v>41111.111111</v>
      </c>
      <c r="H4000" s="44">
        <f t="shared" si="263"/>
        <v>48099.99999987</v>
      </c>
    </row>
    <row r="4001" customHeight="1" spans="2:8">
      <c r="B4001" s="42" t="s">
        <v>288</v>
      </c>
      <c r="C4001" s="42" t="s">
        <v>201</v>
      </c>
      <c r="D4001" s="43" t="s">
        <v>202</v>
      </c>
      <c r="E4001" s="43" t="s">
        <v>203</v>
      </c>
      <c r="F4001" s="36">
        <v>600</v>
      </c>
      <c r="G4001" s="44">
        <f t="shared" ref="G4001:G4007" si="264">H4001/1.17</f>
        <v>20512.8205128205</v>
      </c>
      <c r="H4001" s="44">
        <v>24000</v>
      </c>
    </row>
    <row r="4002" customHeight="1" spans="2:8">
      <c r="B4002" s="42" t="s">
        <v>2520</v>
      </c>
      <c r="C4002" s="42" t="s">
        <v>3166</v>
      </c>
      <c r="D4002" s="43" t="s">
        <v>3167</v>
      </c>
      <c r="E4002" s="43" t="s">
        <v>3168</v>
      </c>
      <c r="F4002" s="36">
        <v>1000</v>
      </c>
      <c r="G4002" s="44">
        <f t="shared" si="264"/>
        <v>5811.96581196581</v>
      </c>
      <c r="H4002" s="44">
        <v>6800</v>
      </c>
    </row>
    <row r="4003" customHeight="1" spans="2:8">
      <c r="B4003" s="42" t="s">
        <v>2004</v>
      </c>
      <c r="C4003" s="42" t="s">
        <v>25</v>
      </c>
      <c r="D4003" s="43" t="s">
        <v>26</v>
      </c>
      <c r="E4003" s="43" t="s">
        <v>27</v>
      </c>
      <c r="F4003" s="36">
        <v>1200</v>
      </c>
      <c r="G4003" s="44">
        <v>48348.72</v>
      </c>
      <c r="H4003" s="44">
        <f t="shared" si="263"/>
        <v>56568.0024</v>
      </c>
    </row>
    <row r="4004" customHeight="1" spans="3:8">
      <c r="C4004" s="42" t="s">
        <v>2609</v>
      </c>
      <c r="D4004" s="43" t="s">
        <v>3145</v>
      </c>
      <c r="E4004" s="43" t="s">
        <v>2611</v>
      </c>
      <c r="F4004" s="36">
        <v>200</v>
      </c>
      <c r="G4004" s="44">
        <v>4138.46</v>
      </c>
      <c r="H4004" s="44">
        <f t="shared" si="263"/>
        <v>4841.9982</v>
      </c>
    </row>
    <row r="4005" customHeight="1" spans="3:8">
      <c r="C4005" s="42" t="s">
        <v>1765</v>
      </c>
      <c r="D4005" s="43" t="s">
        <v>147</v>
      </c>
      <c r="E4005" s="43" t="s">
        <v>1766</v>
      </c>
      <c r="F4005" s="36">
        <v>400</v>
      </c>
      <c r="G4005" s="44">
        <v>17329.91</v>
      </c>
      <c r="H4005" s="44">
        <f t="shared" si="263"/>
        <v>20275.9947</v>
      </c>
    </row>
    <row r="4006" customHeight="1" spans="3:8">
      <c r="C4006" s="42" t="s">
        <v>1765</v>
      </c>
      <c r="D4006" s="43" t="s">
        <v>147</v>
      </c>
      <c r="E4006" s="43" t="s">
        <v>1766</v>
      </c>
      <c r="F4006" s="36">
        <v>2000</v>
      </c>
      <c r="G4006" s="44">
        <f t="shared" si="264"/>
        <v>86649.5726495727</v>
      </c>
      <c r="H4006" s="44">
        <v>101380</v>
      </c>
    </row>
    <row r="4007" customHeight="1" spans="3:8">
      <c r="C4007" s="42" t="s">
        <v>221</v>
      </c>
      <c r="D4007" s="43" t="s">
        <v>222</v>
      </c>
      <c r="E4007" s="43" t="s">
        <v>1651</v>
      </c>
      <c r="F4007" s="36">
        <v>3200</v>
      </c>
      <c r="G4007" s="44">
        <f t="shared" si="264"/>
        <v>79316.2393162393</v>
      </c>
      <c r="H4007" s="44">
        <v>92800</v>
      </c>
    </row>
    <row r="4008" customHeight="1" spans="2:8">
      <c r="B4008" s="42" t="s">
        <v>288</v>
      </c>
      <c r="C4008" s="42" t="s">
        <v>201</v>
      </c>
      <c r="D4008" s="43" t="s">
        <v>202</v>
      </c>
      <c r="E4008" s="43" t="s">
        <v>203</v>
      </c>
      <c r="F4008" s="36">
        <v>360</v>
      </c>
      <c r="G4008" s="44">
        <f t="shared" ref="G4008:G4015" si="265">H4008/1.17</f>
        <v>12307.6923076923</v>
      </c>
      <c r="H4008" s="44">
        <v>14400</v>
      </c>
    </row>
    <row r="4009" customHeight="1" spans="3:8">
      <c r="C4009" s="42" t="s">
        <v>201</v>
      </c>
      <c r="D4009" s="43" t="s">
        <v>202</v>
      </c>
      <c r="E4009" s="43" t="s">
        <v>203</v>
      </c>
      <c r="F4009" s="36">
        <v>180</v>
      </c>
      <c r="G4009" s="44">
        <f t="shared" si="265"/>
        <v>6153.84615384615</v>
      </c>
      <c r="H4009" s="44">
        <v>7200</v>
      </c>
    </row>
    <row r="4010" customHeight="1" spans="2:8">
      <c r="B4010" s="42" t="s">
        <v>2628</v>
      </c>
      <c r="C4010" s="42" t="s">
        <v>244</v>
      </c>
      <c r="D4010" s="43" t="s">
        <v>586</v>
      </c>
      <c r="E4010" s="43" t="s">
        <v>1787</v>
      </c>
      <c r="F4010" s="36">
        <v>200</v>
      </c>
      <c r="G4010" s="44">
        <f t="shared" si="265"/>
        <v>4957.26495726496</v>
      </c>
      <c r="H4010" s="44">
        <v>5800</v>
      </c>
    </row>
    <row r="4011" customHeight="1" spans="2:8">
      <c r="B4011" s="42" t="s">
        <v>288</v>
      </c>
      <c r="C4011" s="42" t="s">
        <v>201</v>
      </c>
      <c r="D4011" s="43" t="s">
        <v>202</v>
      </c>
      <c r="E4011" s="43" t="s">
        <v>203</v>
      </c>
      <c r="F4011" s="36">
        <v>600</v>
      </c>
      <c r="G4011" s="44">
        <f t="shared" si="265"/>
        <v>20512.8205128205</v>
      </c>
      <c r="H4011" s="44">
        <v>24000</v>
      </c>
    </row>
    <row r="4012" customHeight="1" spans="2:9">
      <c r="B4012" s="42" t="s">
        <v>566</v>
      </c>
      <c r="C4012" s="42" t="s">
        <v>3169</v>
      </c>
      <c r="D4012" s="43" t="s">
        <v>3170</v>
      </c>
      <c r="E4012" s="43" t="s">
        <v>3171</v>
      </c>
      <c r="F4012" s="36">
        <v>10</v>
      </c>
      <c r="G4012" s="44">
        <f>H4012/1.03</f>
        <v>669.902912621359</v>
      </c>
      <c r="H4012" s="44">
        <v>690</v>
      </c>
      <c r="I4012" s="44">
        <f>H4012</f>
        <v>690</v>
      </c>
    </row>
    <row r="4013" s="105" customFormat="1" customHeight="1" spans="1:10">
      <c r="A4013" s="124">
        <v>42430</v>
      </c>
      <c r="B4013" s="42" t="s">
        <v>2502</v>
      </c>
      <c r="C4013" s="125" t="s">
        <v>229</v>
      </c>
      <c r="D4013" s="126" t="s">
        <v>1741</v>
      </c>
      <c r="E4013" s="126" t="s">
        <v>1742</v>
      </c>
      <c r="F4013" s="105">
        <v>1000</v>
      </c>
      <c r="G4013" s="127">
        <f t="shared" si="265"/>
        <v>11965.811965812</v>
      </c>
      <c r="H4013" s="127">
        <v>14000</v>
      </c>
      <c r="I4013" s="41">
        <f>SUM(H4013:H4037)</f>
        <v>287675.2959</v>
      </c>
      <c r="J4013" s="127"/>
    </row>
    <row r="4014" customHeight="1" spans="1:9">
      <c r="A4014" s="36" t="s">
        <v>3172</v>
      </c>
      <c r="C4014" s="42" t="s">
        <v>229</v>
      </c>
      <c r="D4014" s="43" t="s">
        <v>1741</v>
      </c>
      <c r="E4014" s="43" t="s">
        <v>1742</v>
      </c>
      <c r="F4014" s="36">
        <v>1600</v>
      </c>
      <c r="G4014" s="44">
        <f t="shared" si="265"/>
        <v>19145.2991452991</v>
      </c>
      <c r="H4014" s="44">
        <v>22400</v>
      </c>
      <c r="I4014" s="41"/>
    </row>
    <row r="4015" customHeight="1" spans="2:9">
      <c r="B4015" s="42" t="s">
        <v>3022</v>
      </c>
      <c r="C4015" s="42" t="s">
        <v>225</v>
      </c>
      <c r="D4015" s="43" t="s">
        <v>276</v>
      </c>
      <c r="E4015" s="43" t="s">
        <v>1738</v>
      </c>
      <c r="F4015" s="36">
        <v>600</v>
      </c>
      <c r="G4015" s="44">
        <f t="shared" si="265"/>
        <v>3333.33333333333</v>
      </c>
      <c r="H4015" s="44">
        <v>3900</v>
      </c>
      <c r="I4015" s="41"/>
    </row>
    <row r="4016" customHeight="1" spans="2:9">
      <c r="B4016" s="42" t="s">
        <v>2507</v>
      </c>
      <c r="C4016" s="42" t="s">
        <v>593</v>
      </c>
      <c r="D4016" s="43" t="s">
        <v>3173</v>
      </c>
      <c r="E4016" s="43" t="s">
        <v>3174</v>
      </c>
      <c r="F4016" s="36">
        <v>300</v>
      </c>
      <c r="G4016" s="44">
        <f t="shared" ref="G4016:G4021" si="266">H4016/1.17</f>
        <v>7230.76923076923</v>
      </c>
      <c r="H4016" s="44">
        <v>8460</v>
      </c>
      <c r="I4016" s="41"/>
    </row>
    <row r="4017" customHeight="1" spans="3:9">
      <c r="C4017" s="42" t="s">
        <v>2508</v>
      </c>
      <c r="D4017" s="43" t="s">
        <v>2509</v>
      </c>
      <c r="E4017" s="43" t="s">
        <v>2510</v>
      </c>
      <c r="F4017" s="36">
        <v>500</v>
      </c>
      <c r="G4017" s="44">
        <f t="shared" si="266"/>
        <v>14034.188034188</v>
      </c>
      <c r="H4017" s="44">
        <v>16420</v>
      </c>
      <c r="I4017" s="41"/>
    </row>
    <row r="4018" customHeight="1" spans="3:9">
      <c r="C4018" s="42" t="s">
        <v>984</v>
      </c>
      <c r="D4018" s="43" t="s">
        <v>708</v>
      </c>
      <c r="E4018" s="43" t="s">
        <v>985</v>
      </c>
      <c r="F4018" s="36">
        <v>240</v>
      </c>
      <c r="G4018" s="44">
        <v>3306.67</v>
      </c>
      <c r="H4018" s="44">
        <f t="shared" ref="H4018:H4023" si="267">G4018*1.17</f>
        <v>3868.8039</v>
      </c>
      <c r="I4018" s="41"/>
    </row>
    <row r="4019" customHeight="1" spans="3:9">
      <c r="C4019" s="42" t="s">
        <v>3175</v>
      </c>
      <c r="D4019" s="43" t="s">
        <v>3176</v>
      </c>
      <c r="E4019" s="43" t="s">
        <v>325</v>
      </c>
      <c r="F4019" s="36">
        <v>200</v>
      </c>
      <c r="G4019" s="44">
        <v>3858.12</v>
      </c>
      <c r="H4019" s="44">
        <f t="shared" si="267"/>
        <v>4514.0004</v>
      </c>
      <c r="I4019" s="41"/>
    </row>
    <row r="4020" customHeight="1" spans="3:9">
      <c r="C4020" s="42" t="s">
        <v>290</v>
      </c>
      <c r="D4020" s="43" t="s">
        <v>2218</v>
      </c>
      <c r="E4020" s="43" t="s">
        <v>1837</v>
      </c>
      <c r="F4020" s="36">
        <v>150</v>
      </c>
      <c r="G4020" s="44">
        <v>2696.15</v>
      </c>
      <c r="H4020" s="44">
        <f t="shared" si="267"/>
        <v>3154.4955</v>
      </c>
      <c r="I4020" s="41"/>
    </row>
    <row r="4021" customHeight="1" spans="2:9">
      <c r="B4021" s="42" t="s">
        <v>3177</v>
      </c>
      <c r="C4021" s="42" t="s">
        <v>3178</v>
      </c>
      <c r="D4021" s="43" t="s">
        <v>3179</v>
      </c>
      <c r="E4021" s="43" t="s">
        <v>1778</v>
      </c>
      <c r="F4021" s="36">
        <v>288</v>
      </c>
      <c r="G4021" s="44">
        <f t="shared" si="266"/>
        <v>6350.76923076923</v>
      </c>
      <c r="H4021" s="44">
        <v>7430.4</v>
      </c>
      <c r="I4021" s="41"/>
    </row>
    <row r="4022" customHeight="1" spans="2:9">
      <c r="B4022" s="42" t="s">
        <v>2500</v>
      </c>
      <c r="C4022" s="42" t="s">
        <v>589</v>
      </c>
      <c r="D4022" s="43" t="s">
        <v>590</v>
      </c>
      <c r="E4022" s="43" t="s">
        <v>591</v>
      </c>
      <c r="F4022" s="36">
        <v>900</v>
      </c>
      <c r="G4022" s="44">
        <v>8307.69</v>
      </c>
      <c r="H4022" s="44">
        <f t="shared" si="267"/>
        <v>9719.9973</v>
      </c>
      <c r="I4022" s="41"/>
    </row>
    <row r="4023" customHeight="1" spans="3:9">
      <c r="C4023" s="42" t="s">
        <v>334</v>
      </c>
      <c r="D4023" s="43" t="s">
        <v>3180</v>
      </c>
      <c r="E4023" s="43" t="s">
        <v>2026</v>
      </c>
      <c r="F4023" s="36">
        <v>600</v>
      </c>
      <c r="G4023" s="44">
        <v>6153.85</v>
      </c>
      <c r="H4023" s="44">
        <f t="shared" si="267"/>
        <v>7200.0045</v>
      </c>
      <c r="I4023" s="41"/>
    </row>
    <row r="4024" customHeight="1" spans="2:9">
      <c r="B4024" s="42" t="s">
        <v>3181</v>
      </c>
      <c r="C4024" s="42" t="s">
        <v>229</v>
      </c>
      <c r="D4024" s="43" t="s">
        <v>1741</v>
      </c>
      <c r="E4024" s="43" t="s">
        <v>1742</v>
      </c>
      <c r="F4024" s="36">
        <v>600</v>
      </c>
      <c r="G4024" s="44">
        <f>H4024/1.17</f>
        <v>7179.48717948718</v>
      </c>
      <c r="H4024" s="44">
        <v>8400</v>
      </c>
      <c r="I4024" s="41"/>
    </row>
    <row r="4025" customHeight="1" spans="2:9">
      <c r="B4025" s="42" t="s">
        <v>3019</v>
      </c>
      <c r="C4025" s="42" t="s">
        <v>253</v>
      </c>
      <c r="D4025" s="43" t="s">
        <v>754</v>
      </c>
      <c r="E4025" s="43" t="s">
        <v>2512</v>
      </c>
      <c r="F4025" s="36">
        <v>1000</v>
      </c>
      <c r="G4025" s="44">
        <f>H4025/1.17</f>
        <v>10085.4700854701</v>
      </c>
      <c r="H4025" s="44">
        <v>11800</v>
      </c>
      <c r="I4025" s="41"/>
    </row>
    <row r="4026" customHeight="1" spans="2:9">
      <c r="B4026" s="42" t="s">
        <v>3182</v>
      </c>
      <c r="C4026" s="42" t="s">
        <v>225</v>
      </c>
      <c r="D4026" s="43" t="s">
        <v>276</v>
      </c>
      <c r="E4026" s="43" t="s">
        <v>1738</v>
      </c>
      <c r="F4026" s="36">
        <v>300</v>
      </c>
      <c r="G4026" s="44">
        <f t="shared" ref="G4026:G4036" si="268">H4026/1.17</f>
        <v>1666.66666666667</v>
      </c>
      <c r="H4026" s="44">
        <v>1950</v>
      </c>
      <c r="I4026" s="41"/>
    </row>
    <row r="4027" customHeight="1" spans="2:9">
      <c r="B4027" s="42" t="s">
        <v>3183</v>
      </c>
      <c r="C4027" s="42" t="s">
        <v>225</v>
      </c>
      <c r="D4027" s="43" t="s">
        <v>276</v>
      </c>
      <c r="E4027" s="43" t="s">
        <v>1738</v>
      </c>
      <c r="F4027" s="36">
        <v>300</v>
      </c>
      <c r="G4027" s="44">
        <f t="shared" si="268"/>
        <v>1666.66666666667</v>
      </c>
      <c r="H4027" s="44">
        <v>1950</v>
      </c>
      <c r="I4027" s="41"/>
    </row>
    <row r="4028" customHeight="1" spans="2:9">
      <c r="B4028" s="42" t="s">
        <v>2511</v>
      </c>
      <c r="C4028" s="42" t="s">
        <v>216</v>
      </c>
      <c r="D4028" s="43" t="s">
        <v>217</v>
      </c>
      <c r="E4028" s="43" t="s">
        <v>218</v>
      </c>
      <c r="F4028" s="36">
        <v>1000</v>
      </c>
      <c r="G4028" s="44">
        <f t="shared" si="268"/>
        <v>5128.20512820513</v>
      </c>
      <c r="H4028" s="44">
        <v>6000</v>
      </c>
      <c r="I4028" s="41"/>
    </row>
    <row r="4029" customHeight="1" spans="2:9">
      <c r="B4029" s="42" t="s">
        <v>2500</v>
      </c>
      <c r="C4029" s="42" t="s">
        <v>589</v>
      </c>
      <c r="D4029" s="43" t="s">
        <v>590</v>
      </c>
      <c r="E4029" s="43" t="s">
        <v>591</v>
      </c>
      <c r="F4029" s="36">
        <v>1800</v>
      </c>
      <c r="G4029" s="44">
        <v>16615.38</v>
      </c>
      <c r="H4029" s="44">
        <f>G4029*1.17</f>
        <v>19439.9946</v>
      </c>
      <c r="I4029" s="41"/>
    </row>
    <row r="4030" customHeight="1" spans="3:9">
      <c r="C4030" s="42" t="s">
        <v>334</v>
      </c>
      <c r="D4030" s="43" t="s">
        <v>3180</v>
      </c>
      <c r="E4030" s="43" t="s">
        <v>2026</v>
      </c>
      <c r="F4030" s="36">
        <v>1000</v>
      </c>
      <c r="G4030" s="44">
        <v>10256.41</v>
      </c>
      <c r="H4030" s="44">
        <f>G4030*1.17</f>
        <v>11999.9997</v>
      </c>
      <c r="I4030" s="41"/>
    </row>
    <row r="4031" customHeight="1" spans="2:9">
      <c r="B4031" s="42" t="s">
        <v>3184</v>
      </c>
      <c r="C4031" s="42" t="s">
        <v>567</v>
      </c>
      <c r="D4031" s="43" t="s">
        <v>568</v>
      </c>
      <c r="E4031" s="43" t="s">
        <v>3023</v>
      </c>
      <c r="F4031" s="36">
        <v>1000</v>
      </c>
      <c r="G4031" s="44">
        <f t="shared" si="268"/>
        <v>12393.1623931624</v>
      </c>
      <c r="H4031" s="44">
        <v>14500</v>
      </c>
      <c r="I4031" s="41"/>
    </row>
    <row r="4032" customHeight="1" spans="2:9">
      <c r="B4032" s="42" t="s">
        <v>220</v>
      </c>
      <c r="C4032" s="42" t="s">
        <v>25</v>
      </c>
      <c r="D4032" s="43" t="s">
        <v>26</v>
      </c>
      <c r="E4032" s="43" t="s">
        <v>27</v>
      </c>
      <c r="F4032" s="36">
        <v>1200</v>
      </c>
      <c r="G4032" s="44">
        <f t="shared" si="268"/>
        <v>44482.0512820513</v>
      </c>
      <c r="H4032" s="44">
        <v>52044</v>
      </c>
      <c r="I4032" s="41"/>
    </row>
    <row r="4033" customHeight="1" spans="3:9">
      <c r="C4033" s="42" t="s">
        <v>221</v>
      </c>
      <c r="D4033" s="43" t="s">
        <v>222</v>
      </c>
      <c r="E4033" s="43" t="s">
        <v>1651</v>
      </c>
      <c r="F4033" s="36">
        <v>600</v>
      </c>
      <c r="G4033" s="44">
        <f t="shared" si="268"/>
        <v>13682.0512820513</v>
      </c>
      <c r="H4033" s="44">
        <v>16008</v>
      </c>
      <c r="I4033" s="41"/>
    </row>
    <row r="4034" customHeight="1" spans="3:9">
      <c r="C4034" s="42" t="s">
        <v>221</v>
      </c>
      <c r="D4034" s="43" t="s">
        <v>222</v>
      </c>
      <c r="E4034" s="43" t="s">
        <v>1651</v>
      </c>
      <c r="F4034" s="36">
        <v>600</v>
      </c>
      <c r="G4034" s="44">
        <f t="shared" si="268"/>
        <v>13682.0512820513</v>
      </c>
      <c r="H4034" s="44">
        <v>16008</v>
      </c>
      <c r="I4034" s="41"/>
    </row>
    <row r="4035" customHeight="1" spans="2:9">
      <c r="B4035" s="42" t="s">
        <v>1736</v>
      </c>
      <c r="C4035" s="42" t="s">
        <v>225</v>
      </c>
      <c r="D4035" s="43" t="s">
        <v>276</v>
      </c>
      <c r="E4035" s="43" t="s">
        <v>1738</v>
      </c>
      <c r="F4035" s="36">
        <v>1500</v>
      </c>
      <c r="G4035" s="44">
        <f t="shared" si="268"/>
        <v>8333.33333333333</v>
      </c>
      <c r="H4035" s="44">
        <v>9750</v>
      </c>
      <c r="I4035" s="41"/>
    </row>
    <row r="4036" customHeight="1" spans="2:9">
      <c r="B4036" s="42" t="s">
        <v>2502</v>
      </c>
      <c r="C4036" s="42" t="s">
        <v>229</v>
      </c>
      <c r="D4036" s="43" t="s">
        <v>1741</v>
      </c>
      <c r="E4036" s="43" t="s">
        <v>1742</v>
      </c>
      <c r="F4036" s="36">
        <v>1000</v>
      </c>
      <c r="G4036" s="44">
        <f t="shared" si="268"/>
        <v>11965.811965812</v>
      </c>
      <c r="H4036" s="44">
        <v>14000</v>
      </c>
      <c r="I4036" s="41"/>
    </row>
    <row r="4037" customHeight="1" spans="2:9">
      <c r="B4037" s="42" t="s">
        <v>280</v>
      </c>
      <c r="C4037" s="42" t="s">
        <v>201</v>
      </c>
      <c r="D4037" s="43" t="s">
        <v>202</v>
      </c>
      <c r="E4037" s="43" t="s">
        <v>203</v>
      </c>
      <c r="F4037" s="36">
        <v>60</v>
      </c>
      <c r="G4037" s="44">
        <f t="shared" ref="G4037:G4042" si="269">H4037/1.17</f>
        <v>2356.92307692308</v>
      </c>
      <c r="H4037" s="44">
        <v>2757.6</v>
      </c>
      <c r="I4037" s="41"/>
    </row>
    <row r="4038" customHeight="1" spans="1:9">
      <c r="A4038" s="36" t="s">
        <v>3185</v>
      </c>
      <c r="B4038" s="42" t="s">
        <v>53</v>
      </c>
      <c r="C4038" s="42" t="s">
        <v>201</v>
      </c>
      <c r="D4038" s="43" t="s">
        <v>202</v>
      </c>
      <c r="E4038" s="43" t="s">
        <v>203</v>
      </c>
      <c r="F4038" s="36">
        <v>60</v>
      </c>
      <c r="G4038" s="44">
        <f t="shared" si="269"/>
        <v>2054.87179487179</v>
      </c>
      <c r="H4038" s="44">
        <v>2404.2</v>
      </c>
      <c r="I4038" s="44">
        <f>SUM(H4038:H4395)</f>
        <v>1698369.9780974</v>
      </c>
    </row>
    <row r="4039" customHeight="1" spans="2:8">
      <c r="B4039" s="42" t="s">
        <v>288</v>
      </c>
      <c r="C4039" s="42" t="s">
        <v>294</v>
      </c>
      <c r="D4039" s="43" t="s">
        <v>295</v>
      </c>
      <c r="E4039" s="43" t="s">
        <v>296</v>
      </c>
      <c r="F4039" s="36">
        <v>96</v>
      </c>
      <c r="G4039" s="44">
        <f t="shared" si="269"/>
        <v>2994.87179487179</v>
      </c>
      <c r="H4039" s="44">
        <v>3504</v>
      </c>
    </row>
    <row r="4040" customHeight="1" spans="2:8">
      <c r="B4040" s="43" t="s">
        <v>2630</v>
      </c>
      <c r="C4040" s="42" t="s">
        <v>3186</v>
      </c>
      <c r="D4040" s="43" t="s">
        <v>3187</v>
      </c>
      <c r="E4040" s="43" t="s">
        <v>1494</v>
      </c>
      <c r="F4040" s="36">
        <v>50</v>
      </c>
      <c r="G4040" s="44">
        <f t="shared" si="269"/>
        <v>1581.19658119658</v>
      </c>
      <c r="H4040" s="44">
        <v>1850</v>
      </c>
    </row>
    <row r="4041" customHeight="1" spans="2:6">
      <c r="B4041" s="43"/>
      <c r="E4041" s="43" t="s">
        <v>757</v>
      </c>
      <c r="F4041" s="36">
        <v>50</v>
      </c>
    </row>
    <row r="4042" customHeight="1" spans="2:8">
      <c r="B4042" s="42" t="s">
        <v>2000</v>
      </c>
      <c r="C4042" s="42" t="s">
        <v>2001</v>
      </c>
      <c r="D4042" s="43" t="s">
        <v>481</v>
      </c>
      <c r="E4042" s="43" t="s">
        <v>1518</v>
      </c>
      <c r="F4042" s="36">
        <v>300</v>
      </c>
      <c r="G4042" s="44">
        <f t="shared" si="269"/>
        <v>5641.02564102564</v>
      </c>
      <c r="H4042" s="44">
        <v>6600</v>
      </c>
    </row>
    <row r="4043" customHeight="1" spans="2:8">
      <c r="B4043" s="42" t="s">
        <v>3024</v>
      </c>
      <c r="C4043" s="42" t="s">
        <v>3188</v>
      </c>
      <c r="D4043" s="43" t="s">
        <v>3189</v>
      </c>
      <c r="E4043" s="43" t="s">
        <v>1301</v>
      </c>
      <c r="F4043" s="36">
        <v>50</v>
      </c>
      <c r="G4043" s="44">
        <f t="shared" ref="G4043:G4056" si="270">H4043/1.17</f>
        <v>512.820512820513</v>
      </c>
      <c r="H4043" s="44">
        <v>600</v>
      </c>
    </row>
    <row r="4044" customHeight="1" spans="3:8">
      <c r="C4044" s="42" t="s">
        <v>1237</v>
      </c>
      <c r="D4044" s="43" t="s">
        <v>3042</v>
      </c>
      <c r="E4044" s="43" t="s">
        <v>3043</v>
      </c>
      <c r="F4044" s="36">
        <v>200</v>
      </c>
      <c r="G4044" s="44">
        <f t="shared" si="270"/>
        <v>42.7350427350427</v>
      </c>
      <c r="H4044" s="44">
        <v>50</v>
      </c>
    </row>
    <row r="4045" customHeight="1" spans="3:8">
      <c r="C4045" s="42" t="s">
        <v>3190</v>
      </c>
      <c r="D4045" s="43" t="s">
        <v>3191</v>
      </c>
      <c r="E4045" s="43" t="s">
        <v>3192</v>
      </c>
      <c r="F4045" s="36">
        <v>200</v>
      </c>
      <c r="G4045" s="44">
        <f t="shared" si="270"/>
        <v>341.880341880342</v>
      </c>
      <c r="H4045" s="44">
        <v>400</v>
      </c>
    </row>
    <row r="4046" customHeight="1" spans="3:8">
      <c r="C4046" s="42" t="s">
        <v>3193</v>
      </c>
      <c r="D4046" s="43" t="s">
        <v>3194</v>
      </c>
      <c r="E4046" s="43" t="s">
        <v>3195</v>
      </c>
      <c r="F4046" s="36">
        <v>1</v>
      </c>
      <c r="G4046" s="44">
        <f t="shared" si="270"/>
        <v>17.9487179487179</v>
      </c>
      <c r="H4046" s="44">
        <v>21</v>
      </c>
    </row>
    <row r="4047" customHeight="1" spans="2:8">
      <c r="B4047" s="42" t="s">
        <v>288</v>
      </c>
      <c r="C4047" s="42" t="s">
        <v>201</v>
      </c>
      <c r="D4047" s="43" t="s">
        <v>202</v>
      </c>
      <c r="E4047" s="43" t="s">
        <v>203</v>
      </c>
      <c r="F4047" s="36">
        <v>360</v>
      </c>
      <c r="G4047" s="44">
        <f t="shared" si="270"/>
        <v>12307.6923076923</v>
      </c>
      <c r="H4047" s="44">
        <v>14400</v>
      </c>
    </row>
    <row r="4048" customHeight="1" spans="3:8">
      <c r="C4048" s="42" t="s">
        <v>201</v>
      </c>
      <c r="D4048" s="43" t="s">
        <v>202</v>
      </c>
      <c r="E4048" s="43" t="s">
        <v>203</v>
      </c>
      <c r="F4048" s="36">
        <v>180</v>
      </c>
      <c r="G4048" s="44">
        <f t="shared" si="270"/>
        <v>6153.84615384615</v>
      </c>
      <c r="H4048" s="44">
        <v>7200</v>
      </c>
    </row>
    <row r="4049" customHeight="1" spans="3:8">
      <c r="C4049" s="42" t="s">
        <v>201</v>
      </c>
      <c r="D4049" s="43" t="s">
        <v>202</v>
      </c>
      <c r="E4049" s="43" t="s">
        <v>203</v>
      </c>
      <c r="F4049" s="36">
        <v>60</v>
      </c>
      <c r="G4049" s="44">
        <f t="shared" si="270"/>
        <v>2051.28205128205</v>
      </c>
      <c r="H4049" s="44">
        <v>2400</v>
      </c>
    </row>
    <row r="4050" customHeight="1" spans="2:8">
      <c r="B4050" s="42" t="s">
        <v>312</v>
      </c>
      <c r="C4050" s="42" t="s">
        <v>3196</v>
      </c>
      <c r="D4050" s="43" t="s">
        <v>3197</v>
      </c>
      <c r="E4050" s="43" t="s">
        <v>3198</v>
      </c>
      <c r="F4050" s="36">
        <v>400</v>
      </c>
      <c r="G4050" s="44">
        <f t="shared" si="270"/>
        <v>13333.3333333333</v>
      </c>
      <c r="H4050" s="44">
        <v>15600</v>
      </c>
    </row>
    <row r="4051" customHeight="1" spans="2:8">
      <c r="B4051" s="42" t="s">
        <v>3163</v>
      </c>
      <c r="C4051" s="42" t="s">
        <v>3164</v>
      </c>
      <c r="D4051" s="43" t="s">
        <v>144</v>
      </c>
      <c r="E4051" s="43" t="s">
        <v>3165</v>
      </c>
      <c r="F4051" s="36">
        <v>90</v>
      </c>
      <c r="G4051" s="44">
        <f t="shared" si="270"/>
        <v>28461.5384615385</v>
      </c>
      <c r="H4051" s="44">
        <v>33300</v>
      </c>
    </row>
    <row r="4052" customHeight="1" spans="2:8">
      <c r="B4052" s="42" t="s">
        <v>2518</v>
      </c>
      <c r="C4052" s="42" t="s">
        <v>3164</v>
      </c>
      <c r="D4052" s="43" t="s">
        <v>144</v>
      </c>
      <c r="E4052" s="43" t="s">
        <v>3165</v>
      </c>
      <c r="F4052" s="36">
        <v>30</v>
      </c>
      <c r="G4052" s="44">
        <f t="shared" si="270"/>
        <v>9487.17948717949</v>
      </c>
      <c r="H4052" s="44">
        <v>11100</v>
      </c>
    </row>
    <row r="4053" customHeight="1" spans="2:8">
      <c r="B4053" s="42" t="s">
        <v>1838</v>
      </c>
      <c r="C4053" s="42" t="s">
        <v>244</v>
      </c>
      <c r="D4053" s="43" t="s">
        <v>586</v>
      </c>
      <c r="E4053" s="43" t="s">
        <v>1787</v>
      </c>
      <c r="F4053" s="36">
        <v>400</v>
      </c>
      <c r="G4053" s="44">
        <v>9743.59</v>
      </c>
      <c r="H4053" s="44">
        <f t="shared" ref="H4053:H4058" si="271">G4053*1.17</f>
        <v>11400.0003</v>
      </c>
    </row>
    <row r="4054" customHeight="1" spans="3:8">
      <c r="C4054" s="42" t="s">
        <v>229</v>
      </c>
      <c r="D4054" s="43" t="s">
        <v>1741</v>
      </c>
      <c r="E4054" s="43" t="s">
        <v>1742</v>
      </c>
      <c r="F4054" s="36">
        <v>800</v>
      </c>
      <c r="G4054" s="44">
        <v>24273.5</v>
      </c>
      <c r="H4054" s="44">
        <f t="shared" si="271"/>
        <v>28399.995</v>
      </c>
    </row>
    <row r="4055" customHeight="1" spans="3:8">
      <c r="C4055" s="42" t="s">
        <v>3199</v>
      </c>
      <c r="D4055" s="43" t="s">
        <v>754</v>
      </c>
      <c r="E4055" s="43" t="s">
        <v>3200</v>
      </c>
      <c r="F4055" s="36">
        <v>160</v>
      </c>
      <c r="G4055" s="44">
        <f t="shared" si="270"/>
        <v>793.162393162393</v>
      </c>
      <c r="H4055" s="44">
        <v>928</v>
      </c>
    </row>
    <row r="4056" customHeight="1" spans="2:8">
      <c r="B4056" s="42" t="s">
        <v>3201</v>
      </c>
      <c r="C4056" s="42" t="s">
        <v>579</v>
      </c>
      <c r="D4056" s="43" t="s">
        <v>309</v>
      </c>
      <c r="E4056" s="43" t="s">
        <v>1826</v>
      </c>
      <c r="F4056" s="36">
        <v>45</v>
      </c>
      <c r="G4056" s="44">
        <v>711.54</v>
      </c>
      <c r="H4056" s="44">
        <f t="shared" si="271"/>
        <v>832.5018</v>
      </c>
    </row>
    <row r="4057" customHeight="1" spans="3:8">
      <c r="C4057" s="42" t="s">
        <v>589</v>
      </c>
      <c r="D4057" s="43" t="s">
        <v>590</v>
      </c>
      <c r="E4057" s="43" t="s">
        <v>591</v>
      </c>
      <c r="F4057" s="36">
        <v>300</v>
      </c>
      <c r="G4057" s="44">
        <v>6410.26</v>
      </c>
      <c r="H4057" s="44">
        <f t="shared" si="271"/>
        <v>7500.0042</v>
      </c>
    </row>
    <row r="4058" customHeight="1" spans="3:8">
      <c r="C4058" s="42" t="s">
        <v>308</v>
      </c>
      <c r="D4058" s="43" t="s">
        <v>309</v>
      </c>
      <c r="E4058" s="43" t="s">
        <v>1826</v>
      </c>
      <c r="F4058" s="36">
        <v>50</v>
      </c>
      <c r="G4058" s="44">
        <v>1012.39</v>
      </c>
      <c r="H4058" s="44">
        <f t="shared" si="271"/>
        <v>1184.4963</v>
      </c>
    </row>
    <row r="4059" customHeight="1" spans="2:8">
      <c r="B4059" s="42" t="s">
        <v>2078</v>
      </c>
      <c r="C4059" s="42" t="s">
        <v>2052</v>
      </c>
      <c r="D4059" s="43" t="s">
        <v>2059</v>
      </c>
      <c r="E4059" s="43" t="s">
        <v>2054</v>
      </c>
      <c r="F4059" s="36">
        <v>60</v>
      </c>
      <c r="G4059" s="44">
        <f t="shared" ref="G4059:G4067" si="272">H4059/1.17</f>
        <v>1596.92307692308</v>
      </c>
      <c r="H4059" s="44">
        <v>1868.4</v>
      </c>
    </row>
    <row r="4060" customHeight="1" spans="3:8">
      <c r="C4060" s="42" t="s">
        <v>2039</v>
      </c>
      <c r="D4060" s="43" t="s">
        <v>1825</v>
      </c>
      <c r="E4060" s="43" t="s">
        <v>2041</v>
      </c>
      <c r="F4060" s="36">
        <v>30</v>
      </c>
      <c r="G4060" s="44">
        <f t="shared" si="272"/>
        <v>253.589743589744</v>
      </c>
      <c r="H4060" s="44">
        <v>296.7</v>
      </c>
    </row>
    <row r="4061" customHeight="1" spans="3:8">
      <c r="C4061" s="42" t="s">
        <v>2063</v>
      </c>
      <c r="D4061" s="43" t="s">
        <v>65</v>
      </c>
      <c r="E4061" s="43" t="s">
        <v>959</v>
      </c>
      <c r="F4061" s="36">
        <v>10</v>
      </c>
      <c r="G4061" s="44">
        <f t="shared" si="272"/>
        <v>163.504273504274</v>
      </c>
      <c r="H4061" s="44">
        <v>191.3</v>
      </c>
    </row>
    <row r="4062" customHeight="1" spans="3:8">
      <c r="C4062" s="42" t="s">
        <v>2652</v>
      </c>
      <c r="D4062" s="43" t="s">
        <v>3202</v>
      </c>
      <c r="E4062" s="43" t="s">
        <v>2653</v>
      </c>
      <c r="F4062" s="36">
        <v>30</v>
      </c>
      <c r="G4062" s="44">
        <f t="shared" si="272"/>
        <v>771.282051282051</v>
      </c>
      <c r="H4062" s="44">
        <v>902.4</v>
      </c>
    </row>
    <row r="4063" customHeight="1" spans="3:8">
      <c r="C4063" s="42" t="s">
        <v>2036</v>
      </c>
      <c r="D4063" s="43" t="s">
        <v>2037</v>
      </c>
      <c r="E4063" s="43" t="s">
        <v>2038</v>
      </c>
      <c r="F4063" s="36">
        <v>30</v>
      </c>
      <c r="G4063" s="44">
        <f t="shared" si="272"/>
        <v>919.48717948718</v>
      </c>
      <c r="H4063" s="44">
        <v>1075.8</v>
      </c>
    </row>
    <row r="4064" customHeight="1" spans="3:8">
      <c r="C4064" s="42" t="s">
        <v>972</v>
      </c>
      <c r="D4064" s="43" t="s">
        <v>1644</v>
      </c>
      <c r="E4064" s="43" t="s">
        <v>1088</v>
      </c>
      <c r="F4064" s="36">
        <v>30</v>
      </c>
      <c r="G4064" s="44">
        <f t="shared" si="272"/>
        <v>700</v>
      </c>
      <c r="H4064" s="44">
        <v>819</v>
      </c>
    </row>
    <row r="4065" customHeight="1" spans="3:8">
      <c r="C4065" s="42" t="s">
        <v>35</v>
      </c>
      <c r="D4065" s="43" t="s">
        <v>36</v>
      </c>
      <c r="E4065" s="43" t="s">
        <v>2646</v>
      </c>
      <c r="F4065" s="36">
        <v>30</v>
      </c>
      <c r="G4065" s="44">
        <f t="shared" si="272"/>
        <v>478.974358974359</v>
      </c>
      <c r="H4065" s="44">
        <v>560.4</v>
      </c>
    </row>
    <row r="4066" customHeight="1" spans="3:8">
      <c r="C4066" s="42" t="s">
        <v>2652</v>
      </c>
      <c r="D4066" s="43" t="s">
        <v>3202</v>
      </c>
      <c r="E4066" s="43" t="s">
        <v>2653</v>
      </c>
      <c r="F4066" s="36">
        <v>30</v>
      </c>
      <c r="G4066" s="44">
        <f t="shared" si="272"/>
        <v>771.282051282051</v>
      </c>
      <c r="H4066" s="44">
        <v>902.4</v>
      </c>
    </row>
    <row r="4067" customHeight="1" spans="3:8">
      <c r="C4067" s="42" t="s">
        <v>2039</v>
      </c>
      <c r="D4067" s="43" t="s">
        <v>1825</v>
      </c>
      <c r="E4067" s="43" t="s">
        <v>2041</v>
      </c>
      <c r="F4067" s="36">
        <v>30</v>
      </c>
      <c r="G4067" s="44">
        <f t="shared" si="272"/>
        <v>253.589743589744</v>
      </c>
      <c r="H4067" s="44">
        <v>296.7</v>
      </c>
    </row>
    <row r="4068" customHeight="1" spans="3:8">
      <c r="C4068" s="42" t="s">
        <v>2063</v>
      </c>
      <c r="D4068" s="43" t="s">
        <v>65</v>
      </c>
      <c r="E4068" s="43" t="s">
        <v>959</v>
      </c>
      <c r="F4068" s="36">
        <v>10</v>
      </c>
      <c r="G4068" s="44">
        <f t="shared" ref="G4068:G4079" si="273">H4068/1.17</f>
        <v>163.504273504274</v>
      </c>
      <c r="H4068" s="44">
        <v>191.3</v>
      </c>
    </row>
    <row r="4069" customHeight="1" spans="3:8">
      <c r="C4069" s="42" t="s">
        <v>2652</v>
      </c>
      <c r="D4069" s="43" t="s">
        <v>3202</v>
      </c>
      <c r="E4069" s="43" t="s">
        <v>2653</v>
      </c>
      <c r="F4069" s="36">
        <v>20</v>
      </c>
      <c r="G4069" s="44">
        <f t="shared" si="273"/>
        <v>514.188034188034</v>
      </c>
      <c r="H4069" s="44">
        <v>601.6</v>
      </c>
    </row>
    <row r="4070" customHeight="1" spans="3:8">
      <c r="C4070" s="42" t="s">
        <v>972</v>
      </c>
      <c r="D4070" s="43" t="s">
        <v>1644</v>
      </c>
      <c r="E4070" s="43" t="s">
        <v>1088</v>
      </c>
      <c r="F4070" s="36">
        <v>50</v>
      </c>
      <c r="G4070" s="44">
        <f t="shared" si="273"/>
        <v>1166.66666666667</v>
      </c>
      <c r="H4070" s="44">
        <v>1365</v>
      </c>
    </row>
    <row r="4071" customHeight="1" spans="3:8">
      <c r="C4071" s="42" t="s">
        <v>35</v>
      </c>
      <c r="D4071" s="43" t="s">
        <v>36</v>
      </c>
      <c r="E4071" s="43" t="s">
        <v>2646</v>
      </c>
      <c r="F4071" s="36">
        <v>30</v>
      </c>
      <c r="G4071" s="44">
        <f t="shared" si="273"/>
        <v>478.974358974359</v>
      </c>
      <c r="H4071" s="44">
        <v>560.4</v>
      </c>
    </row>
    <row r="4072" customHeight="1" spans="3:8">
      <c r="C4072" s="42" t="s">
        <v>2052</v>
      </c>
      <c r="D4072" s="43" t="s">
        <v>2059</v>
      </c>
      <c r="E4072" s="43" t="s">
        <v>2054</v>
      </c>
      <c r="F4072" s="36">
        <v>60</v>
      </c>
      <c r="G4072" s="44">
        <f t="shared" si="273"/>
        <v>1596.92307692308</v>
      </c>
      <c r="H4072" s="44">
        <v>1868.4</v>
      </c>
    </row>
    <row r="4073" customHeight="1" spans="3:8">
      <c r="C4073" s="42" t="s">
        <v>972</v>
      </c>
      <c r="D4073" s="43" t="s">
        <v>1644</v>
      </c>
      <c r="E4073" s="43" t="s">
        <v>1088</v>
      </c>
      <c r="F4073" s="36">
        <v>20</v>
      </c>
      <c r="G4073" s="44">
        <f t="shared" si="273"/>
        <v>466.666666666667</v>
      </c>
      <c r="H4073" s="44">
        <v>546</v>
      </c>
    </row>
    <row r="4074" customHeight="1" spans="3:8">
      <c r="C4074" s="42" t="s">
        <v>35</v>
      </c>
      <c r="D4074" s="43" t="s">
        <v>36</v>
      </c>
      <c r="E4074" s="43" t="s">
        <v>2646</v>
      </c>
      <c r="F4074" s="36">
        <v>20</v>
      </c>
      <c r="G4074" s="44">
        <f t="shared" si="273"/>
        <v>319.316239316239</v>
      </c>
      <c r="H4074" s="44">
        <v>373.6</v>
      </c>
    </row>
    <row r="4075" customHeight="1" spans="3:8">
      <c r="C4075" s="42" t="s">
        <v>2652</v>
      </c>
      <c r="D4075" s="43" t="s">
        <v>3202</v>
      </c>
      <c r="E4075" s="43" t="s">
        <v>2653</v>
      </c>
      <c r="F4075" s="36">
        <v>50</v>
      </c>
      <c r="G4075" s="44">
        <f t="shared" si="273"/>
        <v>1285.47008547009</v>
      </c>
      <c r="H4075" s="44">
        <v>1504</v>
      </c>
    </row>
    <row r="4076" customHeight="1" spans="3:8">
      <c r="C4076" s="42" t="s">
        <v>2063</v>
      </c>
      <c r="D4076" s="43" t="s">
        <v>65</v>
      </c>
      <c r="E4076" s="43" t="s">
        <v>959</v>
      </c>
      <c r="F4076" s="36">
        <v>10</v>
      </c>
      <c r="G4076" s="44">
        <f t="shared" si="273"/>
        <v>163.504273504274</v>
      </c>
      <c r="H4076" s="44">
        <v>191.3</v>
      </c>
    </row>
    <row r="4077" customHeight="1" spans="3:8">
      <c r="C4077" s="42" t="s">
        <v>2039</v>
      </c>
      <c r="D4077" s="43" t="s">
        <v>1825</v>
      </c>
      <c r="E4077" s="43" t="s">
        <v>2041</v>
      </c>
      <c r="F4077" s="36">
        <v>50</v>
      </c>
      <c r="G4077" s="44">
        <f t="shared" si="273"/>
        <v>422.649572649573</v>
      </c>
      <c r="H4077" s="44">
        <v>494.5</v>
      </c>
    </row>
    <row r="4078" customHeight="1" spans="3:8">
      <c r="C4078" s="42" t="s">
        <v>2063</v>
      </c>
      <c r="D4078" s="43" t="s">
        <v>65</v>
      </c>
      <c r="E4078" s="43" t="s">
        <v>959</v>
      </c>
      <c r="F4078" s="36">
        <v>10</v>
      </c>
      <c r="G4078" s="44">
        <f t="shared" si="273"/>
        <v>163.504273504274</v>
      </c>
      <c r="H4078" s="44">
        <v>191.3</v>
      </c>
    </row>
    <row r="4079" customHeight="1" spans="3:8">
      <c r="C4079" s="42" t="s">
        <v>2039</v>
      </c>
      <c r="D4079" s="43" t="s">
        <v>1825</v>
      </c>
      <c r="E4079" s="43" t="s">
        <v>2041</v>
      </c>
      <c r="F4079" s="36">
        <v>60</v>
      </c>
      <c r="G4079" s="44">
        <f t="shared" si="273"/>
        <v>507.179487179487</v>
      </c>
      <c r="H4079" s="44">
        <v>593.4</v>
      </c>
    </row>
    <row r="4080" customHeight="1" spans="3:8">
      <c r="C4080" s="42" t="s">
        <v>2036</v>
      </c>
      <c r="D4080" s="43" t="s">
        <v>2037</v>
      </c>
      <c r="E4080" s="43" t="s">
        <v>2038</v>
      </c>
      <c r="F4080" s="36">
        <v>50</v>
      </c>
      <c r="G4080" s="44">
        <f t="shared" ref="G4080:G4143" si="274">H4080/1.17</f>
        <v>1532.47863247863</v>
      </c>
      <c r="H4080" s="44">
        <v>1793</v>
      </c>
    </row>
    <row r="4081" customHeight="1" spans="3:8">
      <c r="C4081" s="42" t="s">
        <v>2052</v>
      </c>
      <c r="D4081" s="43" t="s">
        <v>2059</v>
      </c>
      <c r="E4081" s="43" t="s">
        <v>2054</v>
      </c>
      <c r="F4081" s="36">
        <v>60</v>
      </c>
      <c r="G4081" s="44">
        <f t="shared" si="274"/>
        <v>1596.92307692308</v>
      </c>
      <c r="H4081" s="44">
        <v>1868.4</v>
      </c>
    </row>
    <row r="4082" customHeight="1" spans="3:8">
      <c r="C4082" s="42" t="s">
        <v>2652</v>
      </c>
      <c r="D4082" s="43" t="s">
        <v>3202</v>
      </c>
      <c r="E4082" s="43" t="s">
        <v>2653</v>
      </c>
      <c r="F4082" s="36">
        <v>50</v>
      </c>
      <c r="G4082" s="44">
        <f t="shared" si="274"/>
        <v>1285.47008547009</v>
      </c>
      <c r="H4082" s="44">
        <v>1504</v>
      </c>
    </row>
    <row r="4083" customHeight="1" spans="3:8">
      <c r="C4083" s="42" t="s">
        <v>2065</v>
      </c>
      <c r="D4083" s="43" t="s">
        <v>2066</v>
      </c>
      <c r="E4083" s="43" t="s">
        <v>2067</v>
      </c>
      <c r="F4083" s="36">
        <v>10</v>
      </c>
      <c r="G4083" s="44">
        <f t="shared" si="274"/>
        <v>230.683760683761</v>
      </c>
      <c r="H4083" s="44">
        <v>269.9</v>
      </c>
    </row>
    <row r="4084" customHeight="1" spans="3:8">
      <c r="C4084" s="42" t="s">
        <v>2029</v>
      </c>
      <c r="D4084" s="43" t="s">
        <v>2030</v>
      </c>
      <c r="E4084" s="43" t="s">
        <v>2031</v>
      </c>
      <c r="F4084" s="36">
        <v>10</v>
      </c>
      <c r="G4084" s="44">
        <f t="shared" si="274"/>
        <v>281.965811965812</v>
      </c>
      <c r="H4084" s="44">
        <v>329.9</v>
      </c>
    </row>
    <row r="4085" customHeight="1" spans="3:8">
      <c r="C4085" s="42" t="s">
        <v>2068</v>
      </c>
      <c r="D4085" s="43" t="s">
        <v>1723</v>
      </c>
      <c r="E4085" s="43" t="s">
        <v>1706</v>
      </c>
      <c r="F4085" s="36">
        <v>-9</v>
      </c>
      <c r="G4085" s="44">
        <f t="shared" si="274"/>
        <v>-299.384615384615</v>
      </c>
      <c r="H4085" s="44">
        <v>-350.28</v>
      </c>
    </row>
    <row r="4086" customHeight="1" spans="3:8">
      <c r="C4086" s="42" t="s">
        <v>2045</v>
      </c>
      <c r="D4086" s="43" t="s">
        <v>2019</v>
      </c>
      <c r="E4086" s="43" t="s">
        <v>1161</v>
      </c>
      <c r="F4086" s="36">
        <v>-36</v>
      </c>
      <c r="G4086" s="44">
        <f t="shared" si="274"/>
        <v>-636.923076923077</v>
      </c>
      <c r="H4086" s="44">
        <v>-745.2</v>
      </c>
    </row>
    <row r="4087" customHeight="1" spans="3:8">
      <c r="C4087" s="42" t="s">
        <v>88</v>
      </c>
      <c r="D4087" s="43" t="s">
        <v>2061</v>
      </c>
      <c r="E4087" s="43" t="s">
        <v>2062</v>
      </c>
      <c r="F4087" s="36">
        <v>-5</v>
      </c>
      <c r="G4087" s="44">
        <f t="shared" si="274"/>
        <v>-46.025641025641</v>
      </c>
      <c r="H4087" s="44">
        <v>-53.85</v>
      </c>
    </row>
    <row r="4088" customHeight="1" spans="2:8">
      <c r="B4088" s="42" t="s">
        <v>2027</v>
      </c>
      <c r="C4088" s="42" t="s">
        <v>2075</v>
      </c>
      <c r="D4088" s="43" t="s">
        <v>2076</v>
      </c>
      <c r="E4088" s="43" t="s">
        <v>2077</v>
      </c>
      <c r="F4088" s="36">
        <v>2745</v>
      </c>
      <c r="G4088" s="44">
        <f t="shared" si="274"/>
        <v>28153.8461538462</v>
      </c>
      <c r="H4088" s="44">
        <v>32940</v>
      </c>
    </row>
    <row r="4089" customHeight="1" spans="3:8">
      <c r="C4089" s="42" t="s">
        <v>2052</v>
      </c>
      <c r="D4089" s="43" t="s">
        <v>2059</v>
      </c>
      <c r="E4089" s="43" t="s">
        <v>2054</v>
      </c>
      <c r="F4089" s="36">
        <v>60</v>
      </c>
      <c r="G4089" s="44">
        <f t="shared" si="274"/>
        <v>1596.92307692308</v>
      </c>
      <c r="H4089" s="44">
        <v>1868.4</v>
      </c>
    </row>
    <row r="4090" customHeight="1" spans="3:11">
      <c r="C4090" s="42" t="s">
        <v>922</v>
      </c>
      <c r="D4090" s="43" t="s">
        <v>923</v>
      </c>
      <c r="E4090" s="43" t="s">
        <v>924</v>
      </c>
      <c r="F4090" s="36">
        <v>300</v>
      </c>
      <c r="G4090" s="44">
        <f t="shared" si="274"/>
        <v>8484.61538461538</v>
      </c>
      <c r="H4090" s="44">
        <v>9927</v>
      </c>
      <c r="K4090" s="44">
        <v>73126.71</v>
      </c>
    </row>
    <row r="4091" customHeight="1" spans="3:11">
      <c r="C4091" s="42" t="s">
        <v>972</v>
      </c>
      <c r="D4091" s="43" t="s">
        <v>1644</v>
      </c>
      <c r="E4091" s="43" t="s">
        <v>1088</v>
      </c>
      <c r="F4091" s="36">
        <v>100</v>
      </c>
      <c r="G4091" s="44">
        <f t="shared" si="274"/>
        <v>2333.33333333333</v>
      </c>
      <c r="H4091" s="44">
        <v>2730</v>
      </c>
      <c r="K4091" s="44">
        <v>600000</v>
      </c>
    </row>
    <row r="4092" customHeight="1" spans="3:8">
      <c r="C4092" s="42" t="s">
        <v>2036</v>
      </c>
      <c r="D4092" s="43" t="s">
        <v>2037</v>
      </c>
      <c r="E4092" s="43" t="s">
        <v>2038</v>
      </c>
      <c r="F4092" s="36">
        <v>240</v>
      </c>
      <c r="G4092" s="44">
        <f t="shared" si="274"/>
        <v>7355.89743589744</v>
      </c>
      <c r="H4092" s="44">
        <v>8606.4</v>
      </c>
    </row>
    <row r="4093" customHeight="1" spans="3:8">
      <c r="C4093" s="42" t="s">
        <v>2638</v>
      </c>
      <c r="D4093" s="43" t="s">
        <v>2639</v>
      </c>
      <c r="E4093" s="43" t="s">
        <v>2640</v>
      </c>
      <c r="F4093" s="36">
        <v>150</v>
      </c>
      <c r="G4093" s="44">
        <f t="shared" si="274"/>
        <v>3076.92307692308</v>
      </c>
      <c r="H4093" s="44">
        <v>3600</v>
      </c>
    </row>
    <row r="4094" customHeight="1" spans="3:8">
      <c r="C4094" s="42" t="s">
        <v>2641</v>
      </c>
      <c r="D4094" s="43" t="s">
        <v>1825</v>
      </c>
      <c r="E4094" s="43" t="s">
        <v>2642</v>
      </c>
      <c r="F4094" s="36">
        <v>600</v>
      </c>
      <c r="G4094" s="44">
        <f t="shared" si="274"/>
        <v>24358.9743589744</v>
      </c>
      <c r="H4094" s="44">
        <v>28500</v>
      </c>
    </row>
    <row r="4095" customHeight="1" spans="3:8">
      <c r="C4095" s="42" t="s">
        <v>35</v>
      </c>
      <c r="D4095" s="43" t="s">
        <v>36</v>
      </c>
      <c r="E4095" s="43" t="s">
        <v>2646</v>
      </c>
      <c r="F4095" s="36">
        <v>100</v>
      </c>
      <c r="G4095" s="44">
        <f t="shared" si="274"/>
        <v>1596.5811965812</v>
      </c>
      <c r="H4095" s="44">
        <v>1868</v>
      </c>
    </row>
    <row r="4096" customHeight="1" spans="3:8">
      <c r="C4096" s="42" t="s">
        <v>922</v>
      </c>
      <c r="D4096" s="43" t="s">
        <v>923</v>
      </c>
      <c r="E4096" s="43" t="s">
        <v>924</v>
      </c>
      <c r="F4096" s="36">
        <v>200</v>
      </c>
      <c r="G4096" s="44">
        <f t="shared" si="274"/>
        <v>5656.41025641026</v>
      </c>
      <c r="H4096" s="44">
        <v>6618</v>
      </c>
    </row>
    <row r="4097" customHeight="1" spans="3:8">
      <c r="C4097" s="42" t="s">
        <v>2051</v>
      </c>
      <c r="D4097" s="43" t="s">
        <v>144</v>
      </c>
      <c r="E4097" s="43" t="s">
        <v>63</v>
      </c>
      <c r="F4097" s="36">
        <v>80</v>
      </c>
      <c r="G4097" s="44">
        <f t="shared" si="274"/>
        <v>1574.70085470085</v>
      </c>
      <c r="H4097" s="44">
        <v>1842.4</v>
      </c>
    </row>
    <row r="4098" customHeight="1" spans="3:8">
      <c r="C4098" s="42" t="s">
        <v>290</v>
      </c>
      <c r="D4098" s="43" t="s">
        <v>2218</v>
      </c>
      <c r="E4098" s="43" t="s">
        <v>1837</v>
      </c>
      <c r="F4098" s="36">
        <v>50</v>
      </c>
      <c r="G4098" s="44">
        <f t="shared" si="274"/>
        <v>976.923076923077</v>
      </c>
      <c r="H4098" s="44">
        <v>1143</v>
      </c>
    </row>
    <row r="4099" customHeight="1" spans="3:8">
      <c r="C4099" s="42" t="s">
        <v>2029</v>
      </c>
      <c r="D4099" s="43" t="s">
        <v>2030</v>
      </c>
      <c r="E4099" s="43" t="s">
        <v>2031</v>
      </c>
      <c r="F4099" s="36">
        <v>200</v>
      </c>
      <c r="G4099" s="44">
        <f t="shared" si="274"/>
        <v>5639.31623931624</v>
      </c>
      <c r="H4099" s="44">
        <v>6598</v>
      </c>
    </row>
    <row r="4100" customHeight="1" spans="3:8">
      <c r="C4100" s="42" t="s">
        <v>2643</v>
      </c>
      <c r="D4100" s="43" t="s">
        <v>144</v>
      </c>
      <c r="E4100" s="43" t="s">
        <v>2644</v>
      </c>
      <c r="F4100" s="36">
        <v>200</v>
      </c>
      <c r="G4100" s="44">
        <f t="shared" si="274"/>
        <v>2905.98290598291</v>
      </c>
      <c r="H4100" s="44">
        <v>3400</v>
      </c>
    </row>
    <row r="4101" customHeight="1" spans="3:8">
      <c r="C4101" s="42" t="s">
        <v>2065</v>
      </c>
      <c r="D4101" s="43" t="s">
        <v>2066</v>
      </c>
      <c r="E4101" s="43" t="s">
        <v>2067</v>
      </c>
      <c r="F4101" s="36">
        <v>30</v>
      </c>
      <c r="G4101" s="44">
        <f t="shared" si="274"/>
        <v>692.051282051282</v>
      </c>
      <c r="H4101" s="44">
        <v>809.7</v>
      </c>
    </row>
    <row r="4102" customHeight="1" spans="3:8">
      <c r="C4102" s="42" t="s">
        <v>2650</v>
      </c>
      <c r="D4102" s="43" t="s">
        <v>144</v>
      </c>
      <c r="E4102" s="43" t="s">
        <v>2651</v>
      </c>
      <c r="F4102" s="36">
        <v>40</v>
      </c>
      <c r="G4102" s="44">
        <f t="shared" si="274"/>
        <v>940.17094017094</v>
      </c>
      <c r="H4102" s="44">
        <v>1100</v>
      </c>
    </row>
    <row r="4103" customHeight="1" spans="3:8">
      <c r="C4103" s="42" t="s">
        <v>2039</v>
      </c>
      <c r="D4103" s="43" t="s">
        <v>1825</v>
      </c>
      <c r="E4103" s="43" t="s">
        <v>2041</v>
      </c>
      <c r="F4103" s="36">
        <v>300</v>
      </c>
      <c r="G4103" s="44">
        <f t="shared" si="274"/>
        <v>2535.89743589744</v>
      </c>
      <c r="H4103" s="44">
        <v>2967</v>
      </c>
    </row>
    <row r="4104" customHeight="1" spans="3:8">
      <c r="C4104" s="42" t="s">
        <v>2635</v>
      </c>
      <c r="D4104" s="43" t="s">
        <v>2531</v>
      </c>
      <c r="E4104" s="43" t="s">
        <v>2636</v>
      </c>
      <c r="F4104" s="36">
        <v>300</v>
      </c>
      <c r="G4104" s="44">
        <f t="shared" si="274"/>
        <v>6971.79487179487</v>
      </c>
      <c r="H4104" s="44">
        <v>8157</v>
      </c>
    </row>
    <row r="4105" customHeight="1" spans="3:8">
      <c r="C4105" s="42" t="s">
        <v>2045</v>
      </c>
      <c r="D4105" s="43" t="s">
        <v>2019</v>
      </c>
      <c r="E4105" s="43" t="s">
        <v>1161</v>
      </c>
      <c r="F4105" s="36">
        <v>400</v>
      </c>
      <c r="G4105" s="44">
        <f t="shared" si="274"/>
        <v>6540.17094017094</v>
      </c>
      <c r="H4105" s="44">
        <v>7652</v>
      </c>
    </row>
    <row r="4106" customHeight="1" spans="3:8">
      <c r="C4106" s="42" t="s">
        <v>2022</v>
      </c>
      <c r="D4106" s="43" t="s">
        <v>2023</v>
      </c>
      <c r="E4106" s="43" t="s">
        <v>2058</v>
      </c>
      <c r="F4106" s="36">
        <v>720</v>
      </c>
      <c r="G4106" s="44">
        <f t="shared" si="274"/>
        <v>9950.76923076923</v>
      </c>
      <c r="H4106" s="44">
        <v>11642.4</v>
      </c>
    </row>
    <row r="4107" customHeight="1" spans="3:8">
      <c r="C4107" s="42" t="s">
        <v>2065</v>
      </c>
      <c r="D4107" s="43" t="s">
        <v>2066</v>
      </c>
      <c r="E4107" s="43" t="s">
        <v>2067</v>
      </c>
      <c r="F4107" s="36">
        <v>50</v>
      </c>
      <c r="G4107" s="44">
        <f t="shared" si="274"/>
        <v>1153.4188034188</v>
      </c>
      <c r="H4107" s="44">
        <v>1349.5</v>
      </c>
    </row>
    <row r="4108" customHeight="1" spans="3:8">
      <c r="C4108" s="42" t="s">
        <v>2654</v>
      </c>
      <c r="D4108" s="43" t="s">
        <v>590</v>
      </c>
      <c r="E4108" s="43" t="s">
        <v>2655</v>
      </c>
      <c r="F4108" s="36">
        <v>10</v>
      </c>
      <c r="G4108" s="44">
        <f t="shared" si="274"/>
        <v>222.051282051282</v>
      </c>
      <c r="H4108" s="44">
        <v>259.8</v>
      </c>
    </row>
    <row r="4109" customHeight="1" spans="3:8">
      <c r="C4109" s="42" t="s">
        <v>965</v>
      </c>
      <c r="D4109" s="43" t="s">
        <v>2645</v>
      </c>
      <c r="E4109" s="43" t="s">
        <v>2032</v>
      </c>
      <c r="F4109" s="36">
        <v>100</v>
      </c>
      <c r="G4109" s="44">
        <f t="shared" si="274"/>
        <v>6120.51282051282</v>
      </c>
      <c r="H4109" s="44">
        <v>7161</v>
      </c>
    </row>
    <row r="4110" customHeight="1" spans="3:8">
      <c r="C4110" s="42" t="s">
        <v>1139</v>
      </c>
      <c r="D4110" s="43" t="s">
        <v>1140</v>
      </c>
      <c r="E4110" s="43" t="s">
        <v>1141</v>
      </c>
      <c r="F4110" s="36">
        <v>50</v>
      </c>
      <c r="G4110" s="44">
        <f t="shared" si="274"/>
        <v>2846.15384615385</v>
      </c>
      <c r="H4110" s="44">
        <v>3330</v>
      </c>
    </row>
    <row r="4111" customHeight="1" spans="3:8">
      <c r="C4111" s="42" t="s">
        <v>2647</v>
      </c>
      <c r="D4111" s="43" t="s">
        <v>2648</v>
      </c>
      <c r="E4111" s="43" t="s">
        <v>2649</v>
      </c>
      <c r="F4111" s="36">
        <v>100</v>
      </c>
      <c r="G4111" s="44">
        <f t="shared" si="274"/>
        <v>734.188034188034</v>
      </c>
      <c r="H4111" s="44">
        <v>859</v>
      </c>
    </row>
    <row r="4112" customHeight="1" spans="3:8">
      <c r="C4112" s="42" t="s">
        <v>2029</v>
      </c>
      <c r="D4112" s="43" t="s">
        <v>2030</v>
      </c>
      <c r="E4112" s="43" t="s">
        <v>2031</v>
      </c>
      <c r="F4112" s="36">
        <v>120</v>
      </c>
      <c r="G4112" s="44">
        <f t="shared" si="274"/>
        <v>3383.58974358974</v>
      </c>
      <c r="H4112" s="44">
        <v>3958.8</v>
      </c>
    </row>
    <row r="4113" customHeight="1" spans="3:8">
      <c r="C4113" s="42" t="s">
        <v>88</v>
      </c>
      <c r="D4113" s="43" t="s">
        <v>2061</v>
      </c>
      <c r="E4113" s="43" t="s">
        <v>1565</v>
      </c>
      <c r="F4113" s="36">
        <v>30</v>
      </c>
      <c r="G4113" s="44">
        <f t="shared" si="274"/>
        <v>219.74358974359</v>
      </c>
      <c r="H4113" s="44">
        <v>257.1</v>
      </c>
    </row>
    <row r="4114" customHeight="1" spans="3:8">
      <c r="C4114" s="42" t="s">
        <v>1387</v>
      </c>
      <c r="D4114" s="43" t="s">
        <v>526</v>
      </c>
      <c r="E4114" s="43" t="s">
        <v>111</v>
      </c>
      <c r="F4114" s="36">
        <v>1800</v>
      </c>
      <c r="G4114" s="44">
        <f t="shared" si="274"/>
        <v>6661.53846153846</v>
      </c>
      <c r="H4114" s="44">
        <v>7794</v>
      </c>
    </row>
    <row r="4115" customHeight="1" spans="3:8">
      <c r="C4115" s="42" t="s">
        <v>2033</v>
      </c>
      <c r="D4115" s="43" t="s">
        <v>2034</v>
      </c>
      <c r="E4115" s="43" t="s">
        <v>2035</v>
      </c>
      <c r="F4115" s="36">
        <v>16</v>
      </c>
      <c r="G4115" s="44">
        <f t="shared" si="274"/>
        <v>178.598290598291</v>
      </c>
      <c r="H4115" s="44">
        <v>208.96</v>
      </c>
    </row>
    <row r="4116" customHeight="1" spans="3:8">
      <c r="C4116" s="42" t="s">
        <v>892</v>
      </c>
      <c r="D4116" s="43" t="s">
        <v>893</v>
      </c>
      <c r="E4116" s="43" t="s">
        <v>894</v>
      </c>
      <c r="F4116" s="36">
        <v>400</v>
      </c>
      <c r="G4116" s="44">
        <f t="shared" si="274"/>
        <v>7528.20512820513</v>
      </c>
      <c r="H4116" s="44">
        <v>8808</v>
      </c>
    </row>
    <row r="4117" customHeight="1" spans="3:8">
      <c r="C4117" s="42" t="s">
        <v>965</v>
      </c>
      <c r="D4117" s="43" t="s">
        <v>2645</v>
      </c>
      <c r="E4117" s="43" t="s">
        <v>2032</v>
      </c>
      <c r="F4117" s="36">
        <v>80</v>
      </c>
      <c r="G4117" s="44">
        <f t="shared" si="274"/>
        <v>4896.41025641026</v>
      </c>
      <c r="H4117" s="44">
        <v>5728.8</v>
      </c>
    </row>
    <row r="4118" customHeight="1" spans="3:8">
      <c r="C4118" s="42" t="s">
        <v>892</v>
      </c>
      <c r="D4118" s="43" t="s">
        <v>893</v>
      </c>
      <c r="E4118" s="43" t="s">
        <v>894</v>
      </c>
      <c r="F4118" s="36">
        <v>300</v>
      </c>
      <c r="G4118" s="44">
        <f t="shared" si="274"/>
        <v>5646.15384615385</v>
      </c>
      <c r="H4118" s="44">
        <v>6606</v>
      </c>
    </row>
    <row r="4119" customHeight="1" spans="3:8">
      <c r="C4119" s="42" t="s">
        <v>1139</v>
      </c>
      <c r="D4119" s="43" t="s">
        <v>1140</v>
      </c>
      <c r="E4119" s="43" t="s">
        <v>1141</v>
      </c>
      <c r="F4119" s="36">
        <v>40</v>
      </c>
      <c r="G4119" s="44">
        <f t="shared" si="274"/>
        <v>2276.92307692308</v>
      </c>
      <c r="H4119" s="44">
        <v>2664</v>
      </c>
    </row>
    <row r="4120" customHeight="1" spans="3:8">
      <c r="C4120" s="42" t="s">
        <v>2641</v>
      </c>
      <c r="D4120" s="43" t="s">
        <v>1825</v>
      </c>
      <c r="E4120" s="43" t="s">
        <v>2642</v>
      </c>
      <c r="F4120" s="36">
        <v>800</v>
      </c>
      <c r="G4120" s="44">
        <f t="shared" si="274"/>
        <v>32478.6324786325</v>
      </c>
      <c r="H4120" s="44">
        <v>38000</v>
      </c>
    </row>
    <row r="4121" customHeight="1" spans="3:8">
      <c r="C4121" s="42" t="s">
        <v>2047</v>
      </c>
      <c r="D4121" s="43" t="s">
        <v>2048</v>
      </c>
      <c r="E4121" s="43" t="s">
        <v>393</v>
      </c>
      <c r="F4121" s="36">
        <v>50</v>
      </c>
      <c r="G4121" s="44">
        <f t="shared" si="274"/>
        <v>571.794871794872</v>
      </c>
      <c r="H4121" s="44">
        <v>669</v>
      </c>
    </row>
    <row r="4122" customHeight="1" spans="3:8">
      <c r="C4122" s="42" t="s">
        <v>972</v>
      </c>
      <c r="D4122" s="43" t="s">
        <v>1644</v>
      </c>
      <c r="E4122" s="43" t="s">
        <v>1088</v>
      </c>
      <c r="F4122" s="36">
        <v>100</v>
      </c>
      <c r="G4122" s="44">
        <f t="shared" si="274"/>
        <v>2333.33333333333</v>
      </c>
      <c r="H4122" s="44">
        <v>2730</v>
      </c>
    </row>
    <row r="4123" customHeight="1" spans="3:8">
      <c r="C4123" s="42" t="s">
        <v>2045</v>
      </c>
      <c r="D4123" s="43" t="s">
        <v>2019</v>
      </c>
      <c r="E4123" s="43" t="s">
        <v>1161</v>
      </c>
      <c r="F4123" s="36">
        <v>36</v>
      </c>
      <c r="G4123" s="44">
        <f t="shared" si="274"/>
        <v>588.615384615385</v>
      </c>
      <c r="H4123" s="44">
        <v>688.68</v>
      </c>
    </row>
    <row r="4124" customHeight="1" spans="3:8">
      <c r="C4124" s="42" t="s">
        <v>2022</v>
      </c>
      <c r="D4124" s="43" t="s">
        <v>2023</v>
      </c>
      <c r="E4124" s="43" t="s">
        <v>2058</v>
      </c>
      <c r="F4124" s="36">
        <v>120</v>
      </c>
      <c r="G4124" s="44">
        <f t="shared" si="274"/>
        <v>1658.46153846154</v>
      </c>
      <c r="H4124" s="44">
        <v>1940.4</v>
      </c>
    </row>
    <row r="4125" customHeight="1" spans="3:8">
      <c r="C4125" s="42" t="s">
        <v>2052</v>
      </c>
      <c r="D4125" s="43" t="s">
        <v>2059</v>
      </c>
      <c r="E4125" s="43" t="s">
        <v>2054</v>
      </c>
      <c r="F4125" s="36">
        <v>600</v>
      </c>
      <c r="G4125" s="44">
        <f t="shared" si="274"/>
        <v>15969.2307692308</v>
      </c>
      <c r="H4125" s="44">
        <v>18684</v>
      </c>
    </row>
    <row r="4126" customHeight="1" spans="3:8">
      <c r="C4126" s="42" t="s">
        <v>922</v>
      </c>
      <c r="D4126" s="43" t="s">
        <v>923</v>
      </c>
      <c r="E4126" s="43" t="s">
        <v>924</v>
      </c>
      <c r="F4126" s="36">
        <v>300</v>
      </c>
      <c r="G4126" s="44">
        <f t="shared" si="274"/>
        <v>8484.61538461538</v>
      </c>
      <c r="H4126" s="44">
        <v>9927</v>
      </c>
    </row>
    <row r="4127" customHeight="1" spans="3:8">
      <c r="C4127" s="42" t="s">
        <v>972</v>
      </c>
      <c r="D4127" s="43" t="s">
        <v>1644</v>
      </c>
      <c r="E4127" s="43" t="s">
        <v>1088</v>
      </c>
      <c r="F4127" s="36">
        <v>50</v>
      </c>
      <c r="G4127" s="44">
        <f t="shared" si="274"/>
        <v>1166.66666666667</v>
      </c>
      <c r="H4127" s="44">
        <v>1365</v>
      </c>
    </row>
    <row r="4128" customHeight="1" spans="3:8">
      <c r="C4128" s="42" t="s">
        <v>2036</v>
      </c>
      <c r="D4128" s="43" t="s">
        <v>2037</v>
      </c>
      <c r="E4128" s="43" t="s">
        <v>2038</v>
      </c>
      <c r="F4128" s="36">
        <v>480</v>
      </c>
      <c r="G4128" s="44">
        <f t="shared" si="274"/>
        <v>14711.7948717949</v>
      </c>
      <c r="H4128" s="44">
        <v>17212.8</v>
      </c>
    </row>
    <row r="4129" customHeight="1" spans="3:8">
      <c r="C4129" s="42" t="s">
        <v>2045</v>
      </c>
      <c r="D4129" s="43" t="s">
        <v>2019</v>
      </c>
      <c r="E4129" s="43" t="s">
        <v>1161</v>
      </c>
      <c r="F4129" s="36">
        <v>400</v>
      </c>
      <c r="G4129" s="44">
        <f t="shared" si="274"/>
        <v>6540.17094017094</v>
      </c>
      <c r="H4129" s="44">
        <v>7652</v>
      </c>
    </row>
    <row r="4130" customHeight="1" spans="3:8">
      <c r="C4130" s="42" t="s">
        <v>2638</v>
      </c>
      <c r="D4130" s="43" t="s">
        <v>2639</v>
      </c>
      <c r="E4130" s="43" t="s">
        <v>2640</v>
      </c>
      <c r="F4130" s="36">
        <v>150</v>
      </c>
      <c r="G4130" s="44">
        <f t="shared" si="274"/>
        <v>3076.92307692308</v>
      </c>
      <c r="H4130" s="44">
        <v>3600</v>
      </c>
    </row>
    <row r="4131" customHeight="1" spans="3:8">
      <c r="C4131" s="42" t="s">
        <v>972</v>
      </c>
      <c r="D4131" s="43" t="s">
        <v>1644</v>
      </c>
      <c r="E4131" s="43" t="s">
        <v>1088</v>
      </c>
      <c r="F4131" s="36">
        <v>100</v>
      </c>
      <c r="G4131" s="44">
        <f t="shared" si="274"/>
        <v>2333.33333333333</v>
      </c>
      <c r="H4131" s="44">
        <v>2730</v>
      </c>
    </row>
    <row r="4132" customHeight="1" spans="3:8">
      <c r="C4132" s="42" t="s">
        <v>35</v>
      </c>
      <c r="D4132" s="43" t="s">
        <v>36</v>
      </c>
      <c r="E4132" s="43" t="s">
        <v>2646</v>
      </c>
      <c r="F4132" s="36">
        <v>180</v>
      </c>
      <c r="G4132" s="44">
        <f t="shared" si="274"/>
        <v>2873.84615384615</v>
      </c>
      <c r="H4132" s="44">
        <v>3362.4</v>
      </c>
    </row>
    <row r="4133" customHeight="1" spans="3:8">
      <c r="C4133" s="42" t="s">
        <v>2063</v>
      </c>
      <c r="D4133" s="43" t="s">
        <v>65</v>
      </c>
      <c r="E4133" s="43" t="s">
        <v>959</v>
      </c>
      <c r="F4133" s="36">
        <v>120</v>
      </c>
      <c r="G4133" s="44">
        <f t="shared" si="274"/>
        <v>1962.05128205128</v>
      </c>
      <c r="H4133" s="44">
        <v>2295.6</v>
      </c>
    </row>
    <row r="4134" customHeight="1" spans="3:8">
      <c r="C4134" s="42" t="s">
        <v>922</v>
      </c>
      <c r="D4134" s="43" t="s">
        <v>923</v>
      </c>
      <c r="E4134" s="43" t="s">
        <v>924</v>
      </c>
      <c r="F4134" s="36">
        <v>200</v>
      </c>
      <c r="G4134" s="44">
        <f t="shared" si="274"/>
        <v>5656.41025641026</v>
      </c>
      <c r="H4134" s="44">
        <v>6618</v>
      </c>
    </row>
    <row r="4135" customHeight="1" spans="3:8">
      <c r="C4135" s="42" t="s">
        <v>2052</v>
      </c>
      <c r="D4135" s="43" t="s">
        <v>2059</v>
      </c>
      <c r="E4135" s="43" t="s">
        <v>2054</v>
      </c>
      <c r="F4135" s="36">
        <v>120</v>
      </c>
      <c r="G4135" s="44">
        <f t="shared" si="274"/>
        <v>3193.84615384615</v>
      </c>
      <c r="H4135" s="44">
        <v>3736.8</v>
      </c>
    </row>
    <row r="4136" customHeight="1" spans="3:8">
      <c r="C4136" s="42" t="s">
        <v>2641</v>
      </c>
      <c r="D4136" s="43" t="s">
        <v>1825</v>
      </c>
      <c r="E4136" s="43" t="s">
        <v>2642</v>
      </c>
      <c r="F4136" s="36">
        <v>600</v>
      </c>
      <c r="G4136" s="44">
        <f t="shared" si="274"/>
        <v>24358.9743589744</v>
      </c>
      <c r="H4136" s="44">
        <v>28500</v>
      </c>
    </row>
    <row r="4137" customHeight="1" spans="3:8">
      <c r="C4137" s="42" t="s">
        <v>88</v>
      </c>
      <c r="D4137" s="43" t="s">
        <v>2061</v>
      </c>
      <c r="E4137" s="43" t="s">
        <v>1565</v>
      </c>
      <c r="F4137" s="36">
        <v>100</v>
      </c>
      <c r="G4137" s="44">
        <f t="shared" si="274"/>
        <v>732.478632478633</v>
      </c>
      <c r="H4137" s="44">
        <v>857</v>
      </c>
    </row>
    <row r="4138" customHeight="1" spans="3:8">
      <c r="C4138" s="42" t="s">
        <v>2052</v>
      </c>
      <c r="D4138" s="43" t="s">
        <v>2059</v>
      </c>
      <c r="E4138" s="43" t="s">
        <v>2054</v>
      </c>
      <c r="F4138" s="36">
        <v>120</v>
      </c>
      <c r="G4138" s="44">
        <f t="shared" si="274"/>
        <v>3193.84615384615</v>
      </c>
      <c r="H4138" s="44">
        <v>3736.8</v>
      </c>
    </row>
    <row r="4139" customHeight="1" spans="3:8">
      <c r="C4139" s="42" t="s">
        <v>2643</v>
      </c>
      <c r="D4139" s="43" t="s">
        <v>144</v>
      </c>
      <c r="E4139" s="43" t="s">
        <v>2644</v>
      </c>
      <c r="F4139" s="36">
        <v>100</v>
      </c>
      <c r="G4139" s="44">
        <f t="shared" si="274"/>
        <v>1452.99145299145</v>
      </c>
      <c r="H4139" s="44">
        <v>1700</v>
      </c>
    </row>
    <row r="4140" customHeight="1" spans="3:8">
      <c r="C4140" s="42" t="s">
        <v>88</v>
      </c>
      <c r="D4140" s="43" t="s">
        <v>2061</v>
      </c>
      <c r="E4140" s="43" t="s">
        <v>1565</v>
      </c>
      <c r="F4140" s="36">
        <v>100</v>
      </c>
      <c r="G4140" s="44">
        <f t="shared" si="274"/>
        <v>732.478632478633</v>
      </c>
      <c r="H4140" s="44">
        <v>857</v>
      </c>
    </row>
    <row r="4141" customHeight="1" spans="3:8">
      <c r="C4141" s="42" t="s">
        <v>2045</v>
      </c>
      <c r="D4141" s="43" t="s">
        <v>2019</v>
      </c>
      <c r="E4141" s="43" t="s">
        <v>1161</v>
      </c>
      <c r="F4141" s="36">
        <v>800</v>
      </c>
      <c r="G4141" s="44">
        <f t="shared" si="274"/>
        <v>13080.3418803419</v>
      </c>
      <c r="H4141" s="44">
        <v>15304</v>
      </c>
    </row>
    <row r="4142" customHeight="1" spans="3:8">
      <c r="C4142" s="42" t="s">
        <v>2033</v>
      </c>
      <c r="D4142" s="43" t="s">
        <v>2034</v>
      </c>
      <c r="E4142" s="43" t="s">
        <v>2035</v>
      </c>
      <c r="F4142" s="36">
        <v>40</v>
      </c>
      <c r="G4142" s="44">
        <f t="shared" si="274"/>
        <v>446.495726495727</v>
      </c>
      <c r="H4142" s="44">
        <v>522.4</v>
      </c>
    </row>
    <row r="4143" customHeight="1" spans="3:8">
      <c r="C4143" s="42" t="s">
        <v>892</v>
      </c>
      <c r="D4143" s="43" t="s">
        <v>893</v>
      </c>
      <c r="E4143" s="43" t="s">
        <v>894</v>
      </c>
      <c r="F4143" s="36">
        <v>200</v>
      </c>
      <c r="G4143" s="44">
        <f t="shared" si="274"/>
        <v>3764.10256410256</v>
      </c>
      <c r="H4143" s="44">
        <v>4404</v>
      </c>
    </row>
    <row r="4144" customHeight="1" spans="3:8">
      <c r="C4144" s="42" t="s">
        <v>2039</v>
      </c>
      <c r="D4144" s="43" t="s">
        <v>1825</v>
      </c>
      <c r="E4144" s="43" t="s">
        <v>2041</v>
      </c>
      <c r="F4144" s="36">
        <v>300</v>
      </c>
      <c r="G4144" s="44">
        <f t="shared" ref="G4144:G4207" si="275">H4144/1.17</f>
        <v>2535.89743589744</v>
      </c>
      <c r="H4144" s="44">
        <v>2967</v>
      </c>
    </row>
    <row r="4145" customHeight="1" spans="3:8">
      <c r="C4145" s="42" t="s">
        <v>2022</v>
      </c>
      <c r="D4145" s="43" t="s">
        <v>2023</v>
      </c>
      <c r="E4145" s="43" t="s">
        <v>2058</v>
      </c>
      <c r="F4145" s="36">
        <v>293</v>
      </c>
      <c r="G4145" s="44">
        <f t="shared" si="275"/>
        <v>4049.41025641026</v>
      </c>
      <c r="H4145" s="44">
        <v>4737.81</v>
      </c>
    </row>
    <row r="4146" customHeight="1" spans="3:8">
      <c r="C4146" s="42" t="s">
        <v>2051</v>
      </c>
      <c r="D4146" s="43" t="s">
        <v>144</v>
      </c>
      <c r="E4146" s="43" t="s">
        <v>63</v>
      </c>
      <c r="F4146" s="36">
        <v>240</v>
      </c>
      <c r="G4146" s="44">
        <f t="shared" si="275"/>
        <v>4724.10256410256</v>
      </c>
      <c r="H4146" s="44">
        <v>5527.2</v>
      </c>
    </row>
    <row r="4147" customHeight="1" spans="3:8">
      <c r="C4147" s="42" t="s">
        <v>290</v>
      </c>
      <c r="D4147" s="43" t="s">
        <v>2218</v>
      </c>
      <c r="E4147" s="43" t="s">
        <v>1837</v>
      </c>
      <c r="F4147" s="36">
        <v>150</v>
      </c>
      <c r="G4147" s="44">
        <f t="shared" si="275"/>
        <v>2930.76923076923</v>
      </c>
      <c r="H4147" s="44">
        <v>3429</v>
      </c>
    </row>
    <row r="4148" customHeight="1" spans="3:8">
      <c r="C4148" s="42" t="s">
        <v>2638</v>
      </c>
      <c r="D4148" s="43" t="s">
        <v>2639</v>
      </c>
      <c r="E4148" s="43" t="s">
        <v>2640</v>
      </c>
      <c r="F4148" s="36">
        <v>150</v>
      </c>
      <c r="G4148" s="44">
        <f t="shared" si="275"/>
        <v>3076.92307692308</v>
      </c>
      <c r="H4148" s="44">
        <v>3600</v>
      </c>
    </row>
    <row r="4149" customHeight="1" spans="3:8">
      <c r="C4149" s="42" t="s">
        <v>2641</v>
      </c>
      <c r="D4149" s="43" t="s">
        <v>1825</v>
      </c>
      <c r="E4149" s="43" t="s">
        <v>2642</v>
      </c>
      <c r="F4149" s="36">
        <v>200</v>
      </c>
      <c r="G4149" s="44">
        <f t="shared" si="275"/>
        <v>8119.65811965812</v>
      </c>
      <c r="H4149" s="44">
        <v>9500</v>
      </c>
    </row>
    <row r="4150" customHeight="1" spans="3:8">
      <c r="C4150" s="42" t="s">
        <v>2641</v>
      </c>
      <c r="D4150" s="43" t="s">
        <v>1825</v>
      </c>
      <c r="E4150" s="43" t="s">
        <v>2642</v>
      </c>
      <c r="F4150" s="36">
        <v>400</v>
      </c>
      <c r="G4150" s="44">
        <f t="shared" si="275"/>
        <v>16239.3162393162</v>
      </c>
      <c r="H4150" s="44">
        <v>19000</v>
      </c>
    </row>
    <row r="4151" customHeight="1" spans="3:8">
      <c r="C4151" s="42" t="s">
        <v>2063</v>
      </c>
      <c r="D4151" s="43" t="s">
        <v>65</v>
      </c>
      <c r="E4151" s="43" t="s">
        <v>959</v>
      </c>
      <c r="F4151" s="36">
        <v>120</v>
      </c>
      <c r="G4151" s="44">
        <f t="shared" si="275"/>
        <v>1962.05128205128</v>
      </c>
      <c r="H4151" s="44">
        <v>2295.6</v>
      </c>
    </row>
    <row r="4152" customHeight="1" spans="3:8">
      <c r="C4152" s="42" t="s">
        <v>35</v>
      </c>
      <c r="D4152" s="43" t="s">
        <v>36</v>
      </c>
      <c r="E4152" s="43" t="s">
        <v>2646</v>
      </c>
      <c r="F4152" s="36">
        <v>100</v>
      </c>
      <c r="G4152" s="44">
        <f t="shared" si="275"/>
        <v>1596.5811965812</v>
      </c>
      <c r="H4152" s="44">
        <v>1868</v>
      </c>
    </row>
    <row r="4153" customHeight="1" spans="3:8">
      <c r="C4153" s="42" t="s">
        <v>1387</v>
      </c>
      <c r="D4153" s="43" t="s">
        <v>526</v>
      </c>
      <c r="E4153" s="43" t="s">
        <v>111</v>
      </c>
      <c r="F4153" s="36">
        <v>2700</v>
      </c>
      <c r="G4153" s="44">
        <f t="shared" si="275"/>
        <v>9992.30769230769</v>
      </c>
      <c r="H4153" s="44">
        <v>11691</v>
      </c>
    </row>
    <row r="4154" customHeight="1" spans="3:8">
      <c r="C4154" s="42" t="s">
        <v>2650</v>
      </c>
      <c r="D4154" s="43" t="s">
        <v>144</v>
      </c>
      <c r="E4154" s="43" t="s">
        <v>2651</v>
      </c>
      <c r="F4154" s="36">
        <v>100</v>
      </c>
      <c r="G4154" s="44">
        <f t="shared" si="275"/>
        <v>2350.42735042735</v>
      </c>
      <c r="H4154" s="44">
        <v>2750</v>
      </c>
    </row>
    <row r="4155" customHeight="1" spans="3:8">
      <c r="C4155" s="42" t="s">
        <v>2647</v>
      </c>
      <c r="D4155" s="43" t="s">
        <v>2648</v>
      </c>
      <c r="E4155" s="43" t="s">
        <v>2649</v>
      </c>
      <c r="F4155" s="36">
        <v>100</v>
      </c>
      <c r="G4155" s="44">
        <f t="shared" si="275"/>
        <v>734.188034188034</v>
      </c>
      <c r="H4155" s="44">
        <v>859</v>
      </c>
    </row>
    <row r="4156" customHeight="1" spans="3:8">
      <c r="C4156" s="42" t="s">
        <v>1387</v>
      </c>
      <c r="D4156" s="43" t="s">
        <v>526</v>
      </c>
      <c r="E4156" s="43" t="s">
        <v>111</v>
      </c>
      <c r="F4156" s="36">
        <v>3600</v>
      </c>
      <c r="G4156" s="44">
        <f t="shared" si="275"/>
        <v>13323.0769230769</v>
      </c>
      <c r="H4156" s="44">
        <v>15588</v>
      </c>
    </row>
    <row r="4157" customHeight="1" spans="3:8">
      <c r="C4157" s="42" t="s">
        <v>2022</v>
      </c>
      <c r="D4157" s="43" t="s">
        <v>2023</v>
      </c>
      <c r="E4157" s="43" t="s">
        <v>2058</v>
      </c>
      <c r="F4157" s="36">
        <v>300</v>
      </c>
      <c r="G4157" s="44">
        <f t="shared" si="275"/>
        <v>4146.15384615385</v>
      </c>
      <c r="H4157" s="44">
        <v>4851</v>
      </c>
    </row>
    <row r="4158" customHeight="1" spans="3:8">
      <c r="C4158" s="42" t="s">
        <v>2051</v>
      </c>
      <c r="D4158" s="43" t="s">
        <v>144</v>
      </c>
      <c r="E4158" s="43" t="s">
        <v>63</v>
      </c>
      <c r="F4158" s="36">
        <v>240</v>
      </c>
      <c r="G4158" s="44">
        <f t="shared" si="275"/>
        <v>4724.10256410256</v>
      </c>
      <c r="H4158" s="44">
        <v>5527.2</v>
      </c>
    </row>
    <row r="4159" customHeight="1" spans="3:8">
      <c r="C4159" s="42" t="s">
        <v>2638</v>
      </c>
      <c r="D4159" s="43" t="s">
        <v>2639</v>
      </c>
      <c r="E4159" s="43" t="s">
        <v>2640</v>
      </c>
      <c r="F4159" s="36">
        <v>150</v>
      </c>
      <c r="G4159" s="44">
        <f t="shared" si="275"/>
        <v>3076.92307692308</v>
      </c>
      <c r="H4159" s="44">
        <v>3600</v>
      </c>
    </row>
    <row r="4160" customHeight="1" spans="3:8">
      <c r="C4160" s="42" t="s">
        <v>2641</v>
      </c>
      <c r="D4160" s="43" t="s">
        <v>1825</v>
      </c>
      <c r="E4160" s="43" t="s">
        <v>2642</v>
      </c>
      <c r="F4160" s="36">
        <v>1200</v>
      </c>
      <c r="G4160" s="44">
        <f t="shared" si="275"/>
        <v>48717.9487179487</v>
      </c>
      <c r="H4160" s="44">
        <v>57000</v>
      </c>
    </row>
    <row r="4161" customHeight="1" spans="3:8">
      <c r="C4161" s="42" t="s">
        <v>2063</v>
      </c>
      <c r="D4161" s="43" t="s">
        <v>65</v>
      </c>
      <c r="E4161" s="43" t="s">
        <v>959</v>
      </c>
      <c r="F4161" s="36">
        <v>120</v>
      </c>
      <c r="G4161" s="44">
        <f t="shared" si="275"/>
        <v>1962.05128205128</v>
      </c>
      <c r="H4161" s="44">
        <v>2295.6</v>
      </c>
    </row>
    <row r="4162" customHeight="1" spans="3:8">
      <c r="C4162" s="42" t="s">
        <v>88</v>
      </c>
      <c r="D4162" s="43" t="s">
        <v>2061</v>
      </c>
      <c r="E4162" s="43" t="s">
        <v>1565</v>
      </c>
      <c r="F4162" s="36">
        <v>100</v>
      </c>
      <c r="G4162" s="44">
        <f t="shared" si="275"/>
        <v>732.478632478633</v>
      </c>
      <c r="H4162" s="44">
        <v>857</v>
      </c>
    </row>
    <row r="4163" customHeight="1" spans="3:8">
      <c r="C4163" s="42" t="s">
        <v>2045</v>
      </c>
      <c r="D4163" s="43" t="s">
        <v>2019</v>
      </c>
      <c r="E4163" s="43" t="s">
        <v>1161</v>
      </c>
      <c r="F4163" s="36">
        <v>800</v>
      </c>
      <c r="G4163" s="44">
        <f t="shared" si="275"/>
        <v>13080.3418803419</v>
      </c>
      <c r="H4163" s="44">
        <v>15304</v>
      </c>
    </row>
    <row r="4164" customHeight="1" spans="3:8">
      <c r="C4164" s="42" t="s">
        <v>2635</v>
      </c>
      <c r="D4164" s="43" t="s">
        <v>2531</v>
      </c>
      <c r="E4164" s="43" t="s">
        <v>2636</v>
      </c>
      <c r="F4164" s="36">
        <v>200</v>
      </c>
      <c r="G4164" s="44">
        <f t="shared" si="275"/>
        <v>4647.86324786325</v>
      </c>
      <c r="H4164" s="44">
        <v>5438</v>
      </c>
    </row>
    <row r="4165" customHeight="1" spans="3:8">
      <c r="C4165" s="42" t="s">
        <v>965</v>
      </c>
      <c r="D4165" s="43" t="s">
        <v>2645</v>
      </c>
      <c r="E4165" s="43" t="s">
        <v>2032</v>
      </c>
      <c r="F4165" s="36">
        <v>160</v>
      </c>
      <c r="G4165" s="44">
        <f t="shared" si="275"/>
        <v>9792.82051282051</v>
      </c>
      <c r="H4165" s="44">
        <v>11457.6</v>
      </c>
    </row>
    <row r="4166" customHeight="1" spans="3:8">
      <c r="C4166" s="42" t="s">
        <v>972</v>
      </c>
      <c r="D4166" s="43" t="s">
        <v>1644</v>
      </c>
      <c r="E4166" s="43" t="s">
        <v>1088</v>
      </c>
      <c r="F4166" s="36">
        <v>50</v>
      </c>
      <c r="G4166" s="44">
        <f t="shared" si="275"/>
        <v>1166.66666666667</v>
      </c>
      <c r="H4166" s="44">
        <v>1365</v>
      </c>
    </row>
    <row r="4167" customHeight="1" spans="3:8">
      <c r="C4167" s="42" t="s">
        <v>2036</v>
      </c>
      <c r="D4167" s="43" t="s">
        <v>2037</v>
      </c>
      <c r="E4167" s="43" t="s">
        <v>2038</v>
      </c>
      <c r="F4167" s="36">
        <v>120</v>
      </c>
      <c r="G4167" s="44">
        <f t="shared" si="275"/>
        <v>3677.94871794872</v>
      </c>
      <c r="H4167" s="44">
        <v>4303.2</v>
      </c>
    </row>
    <row r="4168" customHeight="1" spans="3:8">
      <c r="C4168" s="42" t="s">
        <v>2052</v>
      </c>
      <c r="D4168" s="43" t="s">
        <v>2059</v>
      </c>
      <c r="E4168" s="43" t="s">
        <v>2054</v>
      </c>
      <c r="F4168" s="36">
        <v>240</v>
      </c>
      <c r="G4168" s="44">
        <f t="shared" si="275"/>
        <v>6387.69230769231</v>
      </c>
      <c r="H4168" s="44">
        <v>7473.6</v>
      </c>
    </row>
    <row r="4169" customHeight="1" spans="3:8">
      <c r="C4169" s="42" t="s">
        <v>2052</v>
      </c>
      <c r="D4169" s="43" t="s">
        <v>2059</v>
      </c>
      <c r="E4169" s="43" t="s">
        <v>2054</v>
      </c>
      <c r="F4169" s="36">
        <v>180</v>
      </c>
      <c r="G4169" s="44">
        <f t="shared" si="275"/>
        <v>4790.76923076923</v>
      </c>
      <c r="H4169" s="44">
        <v>5605.2</v>
      </c>
    </row>
    <row r="4170" customHeight="1" spans="3:8">
      <c r="C4170" s="42" t="s">
        <v>1139</v>
      </c>
      <c r="D4170" s="43" t="s">
        <v>1140</v>
      </c>
      <c r="E4170" s="43" t="s">
        <v>1141</v>
      </c>
      <c r="F4170" s="36">
        <v>10</v>
      </c>
      <c r="G4170" s="44">
        <f t="shared" si="275"/>
        <v>569.230769230769</v>
      </c>
      <c r="H4170" s="44">
        <v>666</v>
      </c>
    </row>
    <row r="4171" customHeight="1" spans="3:8">
      <c r="C4171" s="42" t="s">
        <v>2029</v>
      </c>
      <c r="D4171" s="43" t="s">
        <v>2030</v>
      </c>
      <c r="E4171" s="43" t="s">
        <v>2031</v>
      </c>
      <c r="F4171" s="36">
        <v>120</v>
      </c>
      <c r="G4171" s="44">
        <f t="shared" si="275"/>
        <v>3383.58974358974</v>
      </c>
      <c r="H4171" s="44">
        <v>3958.8</v>
      </c>
    </row>
    <row r="4172" customHeight="1" spans="3:8">
      <c r="C4172" s="42" t="s">
        <v>35</v>
      </c>
      <c r="D4172" s="43" t="s">
        <v>36</v>
      </c>
      <c r="E4172" s="43" t="s">
        <v>2646</v>
      </c>
      <c r="F4172" s="36">
        <v>360</v>
      </c>
      <c r="G4172" s="44">
        <f t="shared" si="275"/>
        <v>5747.69230769231</v>
      </c>
      <c r="H4172" s="44">
        <v>6724.8</v>
      </c>
    </row>
    <row r="4173" customHeight="1" spans="3:8">
      <c r="C4173" s="42" t="s">
        <v>2643</v>
      </c>
      <c r="D4173" s="43" t="s">
        <v>144</v>
      </c>
      <c r="E4173" s="43" t="s">
        <v>2644</v>
      </c>
      <c r="F4173" s="36">
        <v>100</v>
      </c>
      <c r="G4173" s="44">
        <f t="shared" si="275"/>
        <v>1452.99145299145</v>
      </c>
      <c r="H4173" s="44">
        <v>1700</v>
      </c>
    </row>
    <row r="4174" customHeight="1" spans="3:8">
      <c r="C4174" s="42" t="s">
        <v>2039</v>
      </c>
      <c r="D4174" s="43" t="s">
        <v>1825</v>
      </c>
      <c r="E4174" s="43" t="s">
        <v>2041</v>
      </c>
      <c r="F4174" s="36">
        <v>300</v>
      </c>
      <c r="G4174" s="44">
        <f t="shared" si="275"/>
        <v>2535.89743589744</v>
      </c>
      <c r="H4174" s="44">
        <v>2967</v>
      </c>
    </row>
    <row r="4175" customHeight="1" spans="3:8">
      <c r="C4175" s="42" t="s">
        <v>2045</v>
      </c>
      <c r="D4175" s="43" t="s">
        <v>2019</v>
      </c>
      <c r="E4175" s="43" t="s">
        <v>1161</v>
      </c>
      <c r="F4175" s="36">
        <v>400</v>
      </c>
      <c r="G4175" s="44">
        <f t="shared" si="275"/>
        <v>6540.17094017094</v>
      </c>
      <c r="H4175" s="44">
        <v>7652</v>
      </c>
    </row>
    <row r="4176" customHeight="1" spans="3:8">
      <c r="C4176" s="42" t="s">
        <v>2033</v>
      </c>
      <c r="D4176" s="43" t="s">
        <v>2034</v>
      </c>
      <c r="E4176" s="43" t="s">
        <v>2035</v>
      </c>
      <c r="F4176" s="36">
        <v>8</v>
      </c>
      <c r="G4176" s="44">
        <f t="shared" si="275"/>
        <v>89.2991452991453</v>
      </c>
      <c r="H4176" s="44">
        <v>104.48</v>
      </c>
    </row>
    <row r="4177" customHeight="1" spans="3:8">
      <c r="C4177" s="42" t="s">
        <v>892</v>
      </c>
      <c r="D4177" s="43" t="s">
        <v>893</v>
      </c>
      <c r="E4177" s="43" t="s">
        <v>894</v>
      </c>
      <c r="F4177" s="36">
        <v>100</v>
      </c>
      <c r="G4177" s="44">
        <f t="shared" si="275"/>
        <v>1882.05128205128</v>
      </c>
      <c r="H4177" s="44">
        <v>2202</v>
      </c>
    </row>
    <row r="4178" customHeight="1" spans="3:8">
      <c r="C4178" s="42" t="s">
        <v>2033</v>
      </c>
      <c r="D4178" s="43" t="s">
        <v>2034</v>
      </c>
      <c r="E4178" s="43" t="s">
        <v>2035</v>
      </c>
      <c r="F4178" s="36">
        <v>8</v>
      </c>
      <c r="G4178" s="44">
        <f t="shared" si="275"/>
        <v>89.2991452991453</v>
      </c>
      <c r="H4178" s="44">
        <v>104.48</v>
      </c>
    </row>
    <row r="4179" customHeight="1" spans="3:8">
      <c r="C4179" s="42" t="s">
        <v>2638</v>
      </c>
      <c r="D4179" s="43" t="s">
        <v>2639</v>
      </c>
      <c r="E4179" s="43" t="s">
        <v>2640</v>
      </c>
      <c r="F4179" s="36">
        <v>300</v>
      </c>
      <c r="G4179" s="44">
        <f t="shared" si="275"/>
        <v>6153.84615384615</v>
      </c>
      <c r="H4179" s="44">
        <v>7200</v>
      </c>
    </row>
    <row r="4180" customHeight="1" spans="3:8">
      <c r="C4180" s="42" t="s">
        <v>2036</v>
      </c>
      <c r="D4180" s="43" t="s">
        <v>2037</v>
      </c>
      <c r="E4180" s="43" t="s">
        <v>2038</v>
      </c>
      <c r="F4180" s="36">
        <v>480</v>
      </c>
      <c r="G4180" s="44">
        <f t="shared" si="275"/>
        <v>14711.7948717949</v>
      </c>
      <c r="H4180" s="44">
        <v>17212.8</v>
      </c>
    </row>
    <row r="4181" customHeight="1" spans="3:8">
      <c r="C4181" s="42" t="s">
        <v>88</v>
      </c>
      <c r="D4181" s="43" t="s">
        <v>2061</v>
      </c>
      <c r="E4181" s="43" t="s">
        <v>1565</v>
      </c>
      <c r="F4181" s="36">
        <v>100</v>
      </c>
      <c r="G4181" s="44">
        <f t="shared" si="275"/>
        <v>732.478632478633</v>
      </c>
      <c r="H4181" s="44">
        <v>857</v>
      </c>
    </row>
    <row r="4182" customHeight="1" spans="3:8">
      <c r="C4182" s="42" t="s">
        <v>1387</v>
      </c>
      <c r="D4182" s="43" t="s">
        <v>526</v>
      </c>
      <c r="E4182" s="43" t="s">
        <v>111</v>
      </c>
      <c r="F4182" s="36">
        <v>1800</v>
      </c>
      <c r="G4182" s="44">
        <f t="shared" si="275"/>
        <v>6661.53846153846</v>
      </c>
      <c r="H4182" s="44">
        <v>7794</v>
      </c>
    </row>
    <row r="4183" customHeight="1" spans="3:8">
      <c r="C4183" s="42" t="s">
        <v>2022</v>
      </c>
      <c r="D4183" s="43" t="s">
        <v>2023</v>
      </c>
      <c r="E4183" s="43" t="s">
        <v>2058</v>
      </c>
      <c r="F4183" s="36">
        <v>360</v>
      </c>
      <c r="G4183" s="44">
        <f t="shared" si="275"/>
        <v>4975.38461538462</v>
      </c>
      <c r="H4183" s="44">
        <v>5821.2</v>
      </c>
    </row>
    <row r="4184" customHeight="1" spans="3:8">
      <c r="C4184" s="42" t="s">
        <v>1139</v>
      </c>
      <c r="D4184" s="43" t="s">
        <v>1140</v>
      </c>
      <c r="E4184" s="43" t="s">
        <v>1141</v>
      </c>
      <c r="F4184" s="36">
        <v>40</v>
      </c>
      <c r="G4184" s="44">
        <f t="shared" si="275"/>
        <v>2276.92307692308</v>
      </c>
      <c r="H4184" s="44">
        <v>2664</v>
      </c>
    </row>
    <row r="4185" customHeight="1" spans="3:8">
      <c r="C4185" s="42" t="s">
        <v>2045</v>
      </c>
      <c r="D4185" s="43" t="s">
        <v>2019</v>
      </c>
      <c r="E4185" s="43" t="s">
        <v>1161</v>
      </c>
      <c r="F4185" s="36">
        <v>800</v>
      </c>
      <c r="G4185" s="44">
        <f t="shared" si="275"/>
        <v>13080.3418803419</v>
      </c>
      <c r="H4185" s="44">
        <v>15304</v>
      </c>
    </row>
    <row r="4186" customHeight="1" spans="3:8">
      <c r="C4186" s="42" t="s">
        <v>35</v>
      </c>
      <c r="D4186" s="43" t="s">
        <v>36</v>
      </c>
      <c r="E4186" s="43" t="s">
        <v>2646</v>
      </c>
      <c r="F4186" s="36">
        <v>200</v>
      </c>
      <c r="G4186" s="44">
        <f t="shared" si="275"/>
        <v>3193.16239316239</v>
      </c>
      <c r="H4186" s="44">
        <v>3736</v>
      </c>
    </row>
    <row r="4187" customHeight="1" spans="3:8">
      <c r="C4187" s="42" t="s">
        <v>2638</v>
      </c>
      <c r="D4187" s="43" t="s">
        <v>2639</v>
      </c>
      <c r="E4187" s="43" t="s">
        <v>2640</v>
      </c>
      <c r="F4187" s="36">
        <v>150</v>
      </c>
      <c r="G4187" s="44">
        <f t="shared" si="275"/>
        <v>3076.92307692308</v>
      </c>
      <c r="H4187" s="44">
        <v>3600</v>
      </c>
    </row>
    <row r="4188" customHeight="1" spans="3:8">
      <c r="C4188" s="42" t="s">
        <v>922</v>
      </c>
      <c r="D4188" s="43" t="s">
        <v>923</v>
      </c>
      <c r="E4188" s="43" t="s">
        <v>924</v>
      </c>
      <c r="F4188" s="36">
        <v>100</v>
      </c>
      <c r="G4188" s="44">
        <f t="shared" si="275"/>
        <v>2828.20512820513</v>
      </c>
      <c r="H4188" s="44">
        <v>3309</v>
      </c>
    </row>
    <row r="4189" customHeight="1" spans="3:8">
      <c r="C4189" s="42" t="s">
        <v>2029</v>
      </c>
      <c r="D4189" s="43" t="s">
        <v>2030</v>
      </c>
      <c r="E4189" s="43" t="s">
        <v>2031</v>
      </c>
      <c r="F4189" s="36">
        <v>240</v>
      </c>
      <c r="G4189" s="44">
        <f t="shared" si="275"/>
        <v>6767.17948717949</v>
      </c>
      <c r="H4189" s="44">
        <v>7917.6</v>
      </c>
    </row>
    <row r="4190" customHeight="1" spans="3:8">
      <c r="C4190" s="42" t="s">
        <v>892</v>
      </c>
      <c r="D4190" s="43" t="s">
        <v>893</v>
      </c>
      <c r="E4190" s="43" t="s">
        <v>894</v>
      </c>
      <c r="F4190" s="36">
        <v>100</v>
      </c>
      <c r="G4190" s="44">
        <f t="shared" si="275"/>
        <v>1882.05128205128</v>
      </c>
      <c r="H4190" s="44">
        <v>2202</v>
      </c>
    </row>
    <row r="4191" customHeight="1" spans="3:8">
      <c r="C4191" s="42" t="s">
        <v>2052</v>
      </c>
      <c r="D4191" s="43" t="s">
        <v>2059</v>
      </c>
      <c r="E4191" s="43" t="s">
        <v>2054</v>
      </c>
      <c r="F4191" s="36">
        <v>300</v>
      </c>
      <c r="G4191" s="44">
        <f t="shared" si="275"/>
        <v>7984.61538461538</v>
      </c>
      <c r="H4191" s="44">
        <v>9342</v>
      </c>
    </row>
    <row r="4192" customHeight="1" spans="3:8">
      <c r="C4192" s="42" t="s">
        <v>2029</v>
      </c>
      <c r="D4192" s="43" t="s">
        <v>2030</v>
      </c>
      <c r="E4192" s="43" t="s">
        <v>2031</v>
      </c>
      <c r="F4192" s="36">
        <v>120</v>
      </c>
      <c r="G4192" s="44">
        <f t="shared" si="275"/>
        <v>3383.58974358974</v>
      </c>
      <c r="H4192" s="44">
        <v>3958.8</v>
      </c>
    </row>
    <row r="4193" customHeight="1" spans="3:8">
      <c r="C4193" s="42" t="s">
        <v>922</v>
      </c>
      <c r="D4193" s="43" t="s">
        <v>923</v>
      </c>
      <c r="E4193" s="43" t="s">
        <v>924</v>
      </c>
      <c r="F4193" s="36">
        <v>200</v>
      </c>
      <c r="G4193" s="44">
        <f t="shared" si="275"/>
        <v>5656.41025641026</v>
      </c>
      <c r="H4193" s="44">
        <v>6618</v>
      </c>
    </row>
    <row r="4194" customHeight="1" spans="3:8">
      <c r="C4194" s="42" t="s">
        <v>2051</v>
      </c>
      <c r="D4194" s="43" t="s">
        <v>144</v>
      </c>
      <c r="E4194" s="43" t="s">
        <v>63</v>
      </c>
      <c r="F4194" s="36">
        <v>160</v>
      </c>
      <c r="G4194" s="44">
        <f t="shared" si="275"/>
        <v>3149.40170940171</v>
      </c>
      <c r="H4194" s="44">
        <v>3684.8</v>
      </c>
    </row>
    <row r="4195" customHeight="1" spans="3:8">
      <c r="C4195" s="42" t="s">
        <v>290</v>
      </c>
      <c r="D4195" s="43" t="s">
        <v>2218</v>
      </c>
      <c r="E4195" s="43" t="s">
        <v>1837</v>
      </c>
      <c r="F4195" s="36">
        <v>80</v>
      </c>
      <c r="G4195" s="44">
        <f t="shared" si="275"/>
        <v>1563.07692307692</v>
      </c>
      <c r="H4195" s="44">
        <v>1828.8</v>
      </c>
    </row>
    <row r="4196" customHeight="1" spans="2:8">
      <c r="B4196" s="42" t="s">
        <v>3203</v>
      </c>
      <c r="C4196" s="42" t="s">
        <v>2075</v>
      </c>
      <c r="D4196" s="43" t="s">
        <v>2076</v>
      </c>
      <c r="E4196" s="43" t="s">
        <v>2077</v>
      </c>
      <c r="F4196" s="36">
        <v>300</v>
      </c>
      <c r="G4196" s="44">
        <f t="shared" si="275"/>
        <v>3743.58974358974</v>
      </c>
      <c r="H4196" s="44">
        <v>4380</v>
      </c>
    </row>
    <row r="4197" customHeight="1" spans="2:8">
      <c r="B4197" s="42" t="s">
        <v>288</v>
      </c>
      <c r="C4197" s="42" t="s">
        <v>201</v>
      </c>
      <c r="D4197" s="43" t="s">
        <v>202</v>
      </c>
      <c r="E4197" s="43" t="s">
        <v>203</v>
      </c>
      <c r="F4197" s="36">
        <v>360</v>
      </c>
      <c r="G4197" s="44">
        <f t="shared" si="275"/>
        <v>12307.6923076923</v>
      </c>
      <c r="H4197" s="44">
        <v>14400</v>
      </c>
    </row>
    <row r="4198" customHeight="1" spans="2:8">
      <c r="B4198" s="42" t="s">
        <v>2628</v>
      </c>
      <c r="C4198" s="42" t="s">
        <v>244</v>
      </c>
      <c r="D4198" s="43" t="s">
        <v>586</v>
      </c>
      <c r="E4198" s="43" t="s">
        <v>1787</v>
      </c>
      <c r="F4198" s="36">
        <v>200</v>
      </c>
      <c r="G4198" s="44">
        <f t="shared" si="275"/>
        <v>4991.45299145299</v>
      </c>
      <c r="H4198" s="44">
        <v>5840</v>
      </c>
    </row>
    <row r="4199" customHeight="1" spans="2:8">
      <c r="B4199" s="42" t="s">
        <v>3201</v>
      </c>
      <c r="C4199" s="42" t="s">
        <v>334</v>
      </c>
      <c r="D4199" s="43" t="s">
        <v>335</v>
      </c>
      <c r="E4199" s="43" t="s">
        <v>2026</v>
      </c>
      <c r="F4199" s="36">
        <v>200</v>
      </c>
      <c r="G4199" s="44">
        <f t="shared" si="275"/>
        <v>4529.91452991453</v>
      </c>
      <c r="H4199" s="44">
        <v>5300</v>
      </c>
    </row>
    <row r="4200" customHeight="1" spans="2:8">
      <c r="B4200" s="42" t="s">
        <v>603</v>
      </c>
      <c r="C4200" s="42" t="s">
        <v>216</v>
      </c>
      <c r="D4200" s="43" t="s">
        <v>1841</v>
      </c>
      <c r="E4200" s="43" t="s">
        <v>218</v>
      </c>
      <c r="F4200" s="36">
        <v>800</v>
      </c>
      <c r="G4200" s="44">
        <f t="shared" si="275"/>
        <v>14222.2222222222</v>
      </c>
      <c r="H4200" s="44">
        <v>16640</v>
      </c>
    </row>
    <row r="4201" customHeight="1" spans="2:8">
      <c r="B4201" s="42" t="s">
        <v>288</v>
      </c>
      <c r="C4201" s="42" t="s">
        <v>201</v>
      </c>
      <c r="D4201" s="43" t="s">
        <v>202</v>
      </c>
      <c r="E4201" s="43" t="s">
        <v>203</v>
      </c>
      <c r="F4201" s="36">
        <v>360</v>
      </c>
      <c r="G4201" s="44">
        <f t="shared" si="275"/>
        <v>12307.6923076923</v>
      </c>
      <c r="H4201" s="44">
        <v>14400</v>
      </c>
    </row>
    <row r="4202" customHeight="1" spans="3:8">
      <c r="C4202" s="42" t="s">
        <v>201</v>
      </c>
      <c r="D4202" s="43" t="s">
        <v>202</v>
      </c>
      <c r="E4202" s="43" t="s">
        <v>203</v>
      </c>
      <c r="F4202" s="36">
        <v>120</v>
      </c>
      <c r="G4202" s="44">
        <f t="shared" si="275"/>
        <v>4102.5641025641</v>
      </c>
      <c r="H4202" s="44">
        <v>4800</v>
      </c>
    </row>
    <row r="4203" customHeight="1" spans="2:8">
      <c r="B4203" s="42" t="s">
        <v>3204</v>
      </c>
      <c r="C4203" s="42" t="s">
        <v>3205</v>
      </c>
      <c r="D4203" s="43" t="s">
        <v>3206</v>
      </c>
      <c r="E4203" s="43" t="s">
        <v>828</v>
      </c>
      <c r="F4203" s="36">
        <v>20</v>
      </c>
      <c r="G4203" s="44">
        <f t="shared" si="275"/>
        <v>128.205128205128</v>
      </c>
      <c r="H4203" s="44">
        <v>150</v>
      </c>
    </row>
    <row r="4204" customHeight="1" spans="3:8">
      <c r="C4204" s="42" t="s">
        <v>3207</v>
      </c>
      <c r="D4204" s="43" t="s">
        <v>2584</v>
      </c>
      <c r="E4204" s="43" t="s">
        <v>757</v>
      </c>
      <c r="F4204" s="36">
        <v>100</v>
      </c>
      <c r="G4204" s="44">
        <f t="shared" si="275"/>
        <v>384.615384615385</v>
      </c>
      <c r="H4204" s="44">
        <v>450</v>
      </c>
    </row>
    <row r="4205" customHeight="1" spans="3:8">
      <c r="C4205" s="42" t="s">
        <v>2805</v>
      </c>
      <c r="D4205" s="43" t="s">
        <v>1127</v>
      </c>
      <c r="E4205" s="43" t="s">
        <v>403</v>
      </c>
      <c r="F4205" s="36">
        <v>50</v>
      </c>
      <c r="G4205" s="44">
        <f t="shared" si="275"/>
        <v>192.307692307692</v>
      </c>
      <c r="H4205" s="44">
        <v>225</v>
      </c>
    </row>
    <row r="4206" customHeight="1" spans="3:8">
      <c r="C4206" s="42" t="s">
        <v>3208</v>
      </c>
      <c r="D4206" s="43" t="s">
        <v>3209</v>
      </c>
      <c r="E4206" s="43" t="s">
        <v>2108</v>
      </c>
      <c r="F4206" s="36">
        <v>150</v>
      </c>
      <c r="G4206" s="44">
        <f t="shared" si="275"/>
        <v>2229.48717948718</v>
      </c>
      <c r="H4206" s="44">
        <v>2608.5</v>
      </c>
    </row>
    <row r="4207" customHeight="1" spans="3:8">
      <c r="C4207" s="42" t="s">
        <v>1797</v>
      </c>
      <c r="D4207" s="43" t="s">
        <v>3210</v>
      </c>
      <c r="E4207" s="43" t="s">
        <v>2108</v>
      </c>
      <c r="F4207" s="36">
        <v>120</v>
      </c>
      <c r="G4207" s="44">
        <f t="shared" si="275"/>
        <v>3606.15384615385</v>
      </c>
      <c r="H4207" s="44">
        <v>4219.2</v>
      </c>
    </row>
    <row r="4208" customHeight="1" spans="3:8">
      <c r="C4208" s="42" t="s">
        <v>2149</v>
      </c>
      <c r="D4208" s="43" t="s">
        <v>144</v>
      </c>
      <c r="E4208" s="43" t="s">
        <v>2696</v>
      </c>
      <c r="F4208" s="36">
        <v>100</v>
      </c>
      <c r="G4208" s="44">
        <f t="shared" ref="G4208:G4271" si="276">H4208/1.17</f>
        <v>188.034188034188</v>
      </c>
      <c r="H4208" s="44">
        <v>220</v>
      </c>
    </row>
    <row r="4209" customHeight="1" spans="3:8">
      <c r="C4209" s="42" t="s">
        <v>2685</v>
      </c>
      <c r="D4209" s="43" t="s">
        <v>884</v>
      </c>
      <c r="E4209" s="43" t="s">
        <v>3211</v>
      </c>
      <c r="F4209" s="36">
        <v>30</v>
      </c>
      <c r="G4209" s="44">
        <f t="shared" si="276"/>
        <v>243.589743589744</v>
      </c>
      <c r="H4209" s="44">
        <v>285</v>
      </c>
    </row>
    <row r="4210" customHeight="1" spans="3:8">
      <c r="C4210" s="42" t="s">
        <v>3212</v>
      </c>
      <c r="D4210" s="43" t="s">
        <v>754</v>
      </c>
      <c r="E4210" s="43" t="s">
        <v>3213</v>
      </c>
      <c r="F4210" s="36">
        <v>200</v>
      </c>
      <c r="G4210" s="44">
        <f t="shared" si="276"/>
        <v>1846.15384615385</v>
      </c>
      <c r="H4210" s="44">
        <v>2160</v>
      </c>
    </row>
    <row r="4211" customHeight="1" spans="3:8">
      <c r="C4211" s="42" t="s">
        <v>1872</v>
      </c>
      <c r="D4211" s="43" t="s">
        <v>1873</v>
      </c>
      <c r="E4211" s="43" t="s">
        <v>772</v>
      </c>
      <c r="F4211" s="36">
        <v>10</v>
      </c>
      <c r="G4211" s="44">
        <f t="shared" si="276"/>
        <v>111.111111111111</v>
      </c>
      <c r="H4211" s="44">
        <v>130</v>
      </c>
    </row>
    <row r="4212" customHeight="1" spans="2:8">
      <c r="B4212" s="42" t="s">
        <v>3044</v>
      </c>
      <c r="C4212" s="42" t="s">
        <v>429</v>
      </c>
      <c r="D4212" s="43" t="s">
        <v>1169</v>
      </c>
      <c r="E4212" s="43" t="s">
        <v>3214</v>
      </c>
      <c r="F4212" s="36">
        <v>200</v>
      </c>
      <c r="G4212" s="44">
        <f t="shared" si="276"/>
        <v>1025.64102564103</v>
      </c>
      <c r="H4212" s="44">
        <v>1200</v>
      </c>
    </row>
    <row r="4213" customHeight="1" spans="3:8">
      <c r="C4213" s="42" t="s">
        <v>3215</v>
      </c>
      <c r="D4213" s="43" t="s">
        <v>740</v>
      </c>
      <c r="E4213" s="43" t="s">
        <v>3216</v>
      </c>
      <c r="F4213" s="36">
        <v>400</v>
      </c>
      <c r="G4213" s="44">
        <f t="shared" si="276"/>
        <v>1196.5811965812</v>
      </c>
      <c r="H4213" s="44">
        <v>1400</v>
      </c>
    </row>
    <row r="4214" customHeight="1" spans="3:8">
      <c r="C4214" s="42" t="s">
        <v>3217</v>
      </c>
      <c r="D4214" s="43" t="s">
        <v>3218</v>
      </c>
      <c r="E4214" s="43" t="s">
        <v>3219</v>
      </c>
      <c r="F4214" s="36">
        <v>20</v>
      </c>
      <c r="G4214" s="44">
        <f t="shared" si="276"/>
        <v>538.290598290598</v>
      </c>
      <c r="H4214" s="44">
        <v>629.8</v>
      </c>
    </row>
    <row r="4215" customHeight="1" spans="3:8">
      <c r="C4215" s="42" t="s">
        <v>779</v>
      </c>
      <c r="D4215" s="43" t="s">
        <v>799</v>
      </c>
      <c r="E4215" s="43" t="s">
        <v>781</v>
      </c>
      <c r="F4215" s="36">
        <v>50</v>
      </c>
      <c r="G4215" s="44">
        <f t="shared" si="276"/>
        <v>1026.49572649573</v>
      </c>
      <c r="H4215" s="44">
        <v>1201</v>
      </c>
    </row>
    <row r="4216" customHeight="1" spans="3:8">
      <c r="C4216" s="42" t="s">
        <v>2311</v>
      </c>
      <c r="D4216" s="43" t="s">
        <v>3220</v>
      </c>
      <c r="E4216" s="43" t="s">
        <v>3221</v>
      </c>
      <c r="F4216" s="36">
        <v>36</v>
      </c>
      <c r="G4216" s="44">
        <f t="shared" si="276"/>
        <v>347.076923076923</v>
      </c>
      <c r="H4216" s="44">
        <v>406.08</v>
      </c>
    </row>
    <row r="4217" customHeight="1" spans="3:10">
      <c r="C4217" s="42" t="s">
        <v>796</v>
      </c>
      <c r="D4217" s="43" t="s">
        <v>1854</v>
      </c>
      <c r="E4217" s="43" t="s">
        <v>2336</v>
      </c>
      <c r="F4217" s="36">
        <v>200</v>
      </c>
      <c r="G4217" s="44">
        <f t="shared" si="276"/>
        <v>940.17094017094</v>
      </c>
      <c r="H4217" s="44">
        <v>1100</v>
      </c>
      <c r="J4217" s="44">
        <v>1698327.06</v>
      </c>
    </row>
    <row r="4218" customHeight="1" spans="3:8">
      <c r="C4218" s="42" t="s">
        <v>796</v>
      </c>
      <c r="D4218" s="43" t="s">
        <v>1854</v>
      </c>
      <c r="E4218" s="43" t="s">
        <v>2336</v>
      </c>
      <c r="F4218" s="36">
        <v>200</v>
      </c>
      <c r="G4218" s="44">
        <f t="shared" si="276"/>
        <v>-299.145299145299</v>
      </c>
      <c r="H4218" s="44">
        <v>-350</v>
      </c>
    </row>
    <row r="4219" customHeight="1" spans="3:8">
      <c r="C4219" s="42" t="s">
        <v>3222</v>
      </c>
      <c r="D4219" s="43" t="s">
        <v>144</v>
      </c>
      <c r="E4219" s="43" t="s">
        <v>3223</v>
      </c>
      <c r="F4219" s="36">
        <v>30</v>
      </c>
      <c r="G4219" s="44">
        <f t="shared" si="276"/>
        <v>477.179487179487</v>
      </c>
      <c r="H4219" s="44">
        <v>558.3</v>
      </c>
    </row>
    <row r="4220" customHeight="1" spans="3:8">
      <c r="C4220" s="42" t="s">
        <v>3094</v>
      </c>
      <c r="D4220" s="43" t="s">
        <v>1125</v>
      </c>
      <c r="E4220" s="43" t="s">
        <v>2194</v>
      </c>
      <c r="F4220" s="36">
        <v>500</v>
      </c>
      <c r="G4220" s="44">
        <f t="shared" si="276"/>
        <v>940.17094017094</v>
      </c>
      <c r="H4220" s="44">
        <v>1100</v>
      </c>
    </row>
    <row r="4221" customHeight="1" spans="3:8">
      <c r="C4221" s="42" t="s">
        <v>2565</v>
      </c>
      <c r="D4221" s="43" t="s">
        <v>3045</v>
      </c>
      <c r="E4221" s="43" t="s">
        <v>1041</v>
      </c>
      <c r="F4221" s="36">
        <v>160</v>
      </c>
      <c r="G4221" s="44">
        <f t="shared" si="276"/>
        <v>445.811965811966</v>
      </c>
      <c r="H4221" s="44">
        <v>521.6</v>
      </c>
    </row>
    <row r="4222" customHeight="1" spans="3:8">
      <c r="C4222" s="42" t="s">
        <v>1981</v>
      </c>
      <c r="D4222" s="43" t="s">
        <v>754</v>
      </c>
      <c r="E4222" s="43" t="s">
        <v>1982</v>
      </c>
      <c r="F4222" s="36">
        <v>50</v>
      </c>
      <c r="G4222" s="44">
        <f t="shared" si="276"/>
        <v>598.290598290598</v>
      </c>
      <c r="H4222" s="44">
        <v>700</v>
      </c>
    </row>
    <row r="4223" customHeight="1" spans="3:8">
      <c r="C4223" s="42" t="s">
        <v>3224</v>
      </c>
      <c r="D4223" s="43" t="s">
        <v>740</v>
      </c>
      <c r="E4223" s="43" t="s">
        <v>2200</v>
      </c>
      <c r="F4223" s="36">
        <v>100</v>
      </c>
      <c r="G4223" s="44">
        <f t="shared" si="276"/>
        <v>303.418803418803</v>
      </c>
      <c r="H4223" s="44">
        <v>355</v>
      </c>
    </row>
    <row r="4224" customHeight="1" spans="3:8">
      <c r="C4224" s="42" t="s">
        <v>3151</v>
      </c>
      <c r="D4224" s="43" t="s">
        <v>1877</v>
      </c>
      <c r="E4224" s="43" t="s">
        <v>544</v>
      </c>
      <c r="F4224" s="36">
        <v>10</v>
      </c>
      <c r="G4224" s="44">
        <f t="shared" si="276"/>
        <v>29.9145299145299</v>
      </c>
      <c r="H4224" s="44">
        <v>35</v>
      </c>
    </row>
    <row r="4225" customHeight="1" spans="3:8">
      <c r="C4225" s="42" t="s">
        <v>3225</v>
      </c>
      <c r="D4225" s="43" t="s">
        <v>3226</v>
      </c>
      <c r="E4225" s="43" t="s">
        <v>2127</v>
      </c>
      <c r="F4225" s="36">
        <v>100</v>
      </c>
      <c r="G4225" s="44">
        <f t="shared" si="276"/>
        <v>1169.23076923077</v>
      </c>
      <c r="H4225" s="44">
        <v>1368</v>
      </c>
    </row>
    <row r="4226" customHeight="1" spans="3:8">
      <c r="C4226" s="42" t="s">
        <v>3151</v>
      </c>
      <c r="D4226" s="43" t="s">
        <v>1877</v>
      </c>
      <c r="E4226" s="43" t="s">
        <v>544</v>
      </c>
      <c r="F4226" s="36">
        <v>5</v>
      </c>
      <c r="G4226" s="44">
        <f t="shared" si="276"/>
        <v>14.957264957265</v>
      </c>
      <c r="H4226" s="44">
        <v>17.5</v>
      </c>
    </row>
    <row r="4227" customHeight="1" spans="3:8">
      <c r="C4227" s="42" t="s">
        <v>3151</v>
      </c>
      <c r="D4227" s="43" t="s">
        <v>1877</v>
      </c>
      <c r="E4227" s="43" t="s">
        <v>544</v>
      </c>
      <c r="F4227" s="36">
        <v>150</v>
      </c>
      <c r="G4227" s="44">
        <f t="shared" si="276"/>
        <v>448.717948717949</v>
      </c>
      <c r="H4227" s="44">
        <v>525</v>
      </c>
    </row>
    <row r="4228" customHeight="1" spans="3:8">
      <c r="C4228" s="42" t="s">
        <v>1543</v>
      </c>
      <c r="D4228" s="43" t="s">
        <v>1544</v>
      </c>
      <c r="E4228" s="43" t="s">
        <v>1545</v>
      </c>
      <c r="F4228" s="36">
        <v>200</v>
      </c>
      <c r="G4228" s="44">
        <f t="shared" si="276"/>
        <v>2900.8547008547</v>
      </c>
      <c r="H4228" s="44">
        <v>3394</v>
      </c>
    </row>
    <row r="4229" customHeight="1" spans="2:8">
      <c r="B4229" s="42" t="s">
        <v>524</v>
      </c>
      <c r="C4229" s="42" t="s">
        <v>109</v>
      </c>
      <c r="D4229" s="43" t="s">
        <v>110</v>
      </c>
      <c r="E4229" s="43" t="s">
        <v>111</v>
      </c>
      <c r="F4229" s="36">
        <v>500</v>
      </c>
      <c r="G4229" s="44">
        <f t="shared" si="276"/>
        <v>1282.05128205128</v>
      </c>
      <c r="H4229" s="44">
        <v>1500</v>
      </c>
    </row>
    <row r="4230" customHeight="1" spans="3:8">
      <c r="C4230" s="42" t="s">
        <v>1990</v>
      </c>
      <c r="D4230" s="43" t="s">
        <v>1670</v>
      </c>
      <c r="E4230" s="43" t="s">
        <v>781</v>
      </c>
      <c r="F4230" s="36">
        <v>20</v>
      </c>
      <c r="G4230" s="44">
        <f t="shared" si="276"/>
        <v>548.717948717949</v>
      </c>
      <c r="H4230" s="44">
        <v>642</v>
      </c>
    </row>
    <row r="4231" customHeight="1" spans="3:8">
      <c r="C4231" s="42" t="s">
        <v>3222</v>
      </c>
      <c r="D4231" s="43" t="s">
        <v>144</v>
      </c>
      <c r="E4231" s="43" t="s">
        <v>3223</v>
      </c>
      <c r="F4231" s="36">
        <v>20</v>
      </c>
      <c r="G4231" s="44">
        <f t="shared" si="276"/>
        <v>427.350427350427</v>
      </c>
      <c r="H4231" s="44">
        <v>500</v>
      </c>
    </row>
    <row r="4232" customHeight="1" spans="3:8">
      <c r="C4232" s="42" t="s">
        <v>2621</v>
      </c>
      <c r="D4232" s="43" t="s">
        <v>144</v>
      </c>
      <c r="E4232" s="43" t="s">
        <v>413</v>
      </c>
      <c r="F4232" s="36">
        <v>180</v>
      </c>
      <c r="G4232" s="44">
        <f t="shared" si="276"/>
        <v>1153.84615384615</v>
      </c>
      <c r="H4232" s="44">
        <v>1350</v>
      </c>
    </row>
    <row r="4233" customHeight="1" spans="3:8">
      <c r="C4233" s="42" t="s">
        <v>91</v>
      </c>
      <c r="D4233" s="43" t="s">
        <v>48</v>
      </c>
      <c r="E4233" s="43" t="s">
        <v>1692</v>
      </c>
      <c r="F4233" s="36">
        <v>100</v>
      </c>
      <c r="G4233" s="44">
        <f t="shared" si="276"/>
        <v>410.25641025641</v>
      </c>
      <c r="H4233" s="44">
        <v>480</v>
      </c>
    </row>
    <row r="4234" customHeight="1" spans="3:8">
      <c r="C4234" s="42" t="s">
        <v>2332</v>
      </c>
      <c r="D4234" s="43" t="s">
        <v>927</v>
      </c>
      <c r="E4234" s="43" t="s">
        <v>2614</v>
      </c>
      <c r="F4234" s="36">
        <v>100</v>
      </c>
      <c r="G4234" s="44">
        <f t="shared" si="276"/>
        <v>1025.64102564103</v>
      </c>
      <c r="H4234" s="44">
        <v>1200</v>
      </c>
    </row>
    <row r="4235" customHeight="1" spans="3:8">
      <c r="C4235" s="42" t="s">
        <v>324</v>
      </c>
      <c r="D4235" s="43" t="s">
        <v>12</v>
      </c>
      <c r="E4235" s="43" t="s">
        <v>325</v>
      </c>
      <c r="F4235" s="36">
        <v>300</v>
      </c>
      <c r="G4235" s="44">
        <f t="shared" si="276"/>
        <v>1435.89743589744</v>
      </c>
      <c r="H4235" s="44">
        <v>1680</v>
      </c>
    </row>
    <row r="4236" customHeight="1" spans="3:8">
      <c r="C4236" s="42" t="s">
        <v>3048</v>
      </c>
      <c r="D4236" s="43" t="s">
        <v>3049</v>
      </c>
      <c r="E4236" s="43" t="s">
        <v>2308</v>
      </c>
      <c r="F4236" s="36">
        <v>10</v>
      </c>
      <c r="G4236" s="44">
        <f t="shared" si="276"/>
        <v>358.974358974359</v>
      </c>
      <c r="H4236" s="44">
        <v>420</v>
      </c>
    </row>
    <row r="4237" customHeight="1" spans="3:8">
      <c r="C4237" s="42" t="s">
        <v>3227</v>
      </c>
      <c r="D4237" s="43" t="s">
        <v>3228</v>
      </c>
      <c r="E4237" s="43" t="s">
        <v>3229</v>
      </c>
      <c r="F4237" s="36">
        <v>30</v>
      </c>
      <c r="G4237" s="44">
        <f t="shared" si="276"/>
        <v>192.307692307692</v>
      </c>
      <c r="H4237" s="44">
        <v>225</v>
      </c>
    </row>
    <row r="4238" customHeight="1" spans="3:8">
      <c r="C4238" s="42" t="s">
        <v>2745</v>
      </c>
      <c r="D4238" s="43" t="s">
        <v>3230</v>
      </c>
      <c r="E4238" s="43" t="s">
        <v>3231</v>
      </c>
      <c r="F4238" s="36">
        <v>20</v>
      </c>
      <c r="G4238" s="44">
        <f t="shared" si="276"/>
        <v>205.128205128205</v>
      </c>
      <c r="H4238" s="44">
        <v>240</v>
      </c>
    </row>
    <row r="4239" customHeight="1" spans="2:8">
      <c r="B4239" s="42" t="s">
        <v>349</v>
      </c>
      <c r="C4239" s="42" t="s">
        <v>3152</v>
      </c>
      <c r="D4239" s="43" t="s">
        <v>77</v>
      </c>
      <c r="E4239" s="43" t="s">
        <v>2724</v>
      </c>
      <c r="F4239" s="36">
        <v>40</v>
      </c>
      <c r="G4239" s="44">
        <f t="shared" si="276"/>
        <v>1193.50427350427</v>
      </c>
      <c r="H4239" s="44">
        <v>1396.4</v>
      </c>
    </row>
    <row r="4240" customHeight="1" spans="3:8">
      <c r="C4240" s="42" t="s">
        <v>449</v>
      </c>
      <c r="D4240" s="43" t="s">
        <v>754</v>
      </c>
      <c r="E4240" s="43" t="s">
        <v>3077</v>
      </c>
      <c r="F4240" s="36">
        <v>10</v>
      </c>
      <c r="G4240" s="44">
        <f t="shared" si="276"/>
        <v>59.8290598290598</v>
      </c>
      <c r="H4240" s="44">
        <v>70</v>
      </c>
    </row>
    <row r="4241" customHeight="1" spans="3:8">
      <c r="C4241" s="42" t="s">
        <v>454</v>
      </c>
      <c r="D4241" s="43" t="s">
        <v>979</v>
      </c>
      <c r="E4241" s="43" t="s">
        <v>3138</v>
      </c>
      <c r="F4241" s="36">
        <v>30</v>
      </c>
      <c r="G4241" s="44">
        <f t="shared" si="276"/>
        <v>148.717948717949</v>
      </c>
      <c r="H4241" s="44">
        <v>174</v>
      </c>
    </row>
    <row r="4242" customHeight="1" spans="3:8">
      <c r="C4242" s="42" t="s">
        <v>1174</v>
      </c>
      <c r="D4242" s="43" t="s">
        <v>1175</v>
      </c>
      <c r="E4242" s="43" t="s">
        <v>90</v>
      </c>
      <c r="F4242" s="36">
        <v>20</v>
      </c>
      <c r="G4242" s="44">
        <f t="shared" si="276"/>
        <v>54.7008547008547</v>
      </c>
      <c r="H4242" s="44">
        <v>64</v>
      </c>
    </row>
    <row r="4243" customHeight="1" spans="3:8">
      <c r="C4243" s="42" t="s">
        <v>1979</v>
      </c>
      <c r="D4243" s="43" t="s">
        <v>1895</v>
      </c>
      <c r="E4243" s="43" t="s">
        <v>1505</v>
      </c>
      <c r="F4243" s="36">
        <v>10</v>
      </c>
      <c r="G4243" s="44">
        <f t="shared" si="276"/>
        <v>38.4615384615385</v>
      </c>
      <c r="H4243" s="44">
        <v>45</v>
      </c>
    </row>
    <row r="4244" customHeight="1" spans="3:8">
      <c r="C4244" s="42" t="s">
        <v>824</v>
      </c>
      <c r="D4244" s="43" t="s">
        <v>825</v>
      </c>
      <c r="E4244" s="43" t="s">
        <v>413</v>
      </c>
      <c r="F4244" s="36">
        <v>30</v>
      </c>
      <c r="G4244" s="44">
        <f t="shared" si="276"/>
        <v>46.1538461538462</v>
      </c>
      <c r="H4244" s="44">
        <v>54</v>
      </c>
    </row>
    <row r="4245" customHeight="1" spans="3:8">
      <c r="C4245" s="42" t="s">
        <v>2620</v>
      </c>
      <c r="D4245" s="43" t="s">
        <v>12</v>
      </c>
      <c r="E4245" s="43" t="s">
        <v>1541</v>
      </c>
      <c r="F4245" s="36">
        <v>1000</v>
      </c>
      <c r="G4245" s="44">
        <f t="shared" si="276"/>
        <v>1282.05128205128</v>
      </c>
      <c r="H4245" s="44">
        <v>1500</v>
      </c>
    </row>
    <row r="4246" customHeight="1" spans="3:8">
      <c r="C4246" s="42" t="s">
        <v>597</v>
      </c>
      <c r="D4246" s="43" t="s">
        <v>461</v>
      </c>
      <c r="E4246" s="43" t="s">
        <v>63</v>
      </c>
      <c r="F4246" s="36">
        <v>200</v>
      </c>
      <c r="G4246" s="44">
        <f t="shared" si="276"/>
        <v>940.17094017094</v>
      </c>
      <c r="H4246" s="44">
        <v>1100</v>
      </c>
    </row>
    <row r="4247" customHeight="1" spans="2:8">
      <c r="B4247" s="42" t="s">
        <v>2527</v>
      </c>
      <c r="C4247" s="42" t="s">
        <v>735</v>
      </c>
      <c r="D4247" s="43" t="s">
        <v>1568</v>
      </c>
      <c r="E4247" s="43" t="s">
        <v>1066</v>
      </c>
      <c r="F4247" s="36">
        <v>20</v>
      </c>
      <c r="G4247" s="44">
        <f t="shared" si="276"/>
        <v>162.393162393162</v>
      </c>
      <c r="H4247" s="128">
        <v>190</v>
      </c>
    </row>
    <row r="4248" customHeight="1" spans="3:8">
      <c r="C4248" s="42" t="s">
        <v>109</v>
      </c>
      <c r="D4248" s="43" t="s">
        <v>110</v>
      </c>
      <c r="E4248" s="43" t="s">
        <v>111</v>
      </c>
      <c r="F4248" s="36">
        <v>300</v>
      </c>
      <c r="G4248" s="44">
        <f t="shared" si="276"/>
        <v>717.948717948718</v>
      </c>
      <c r="H4248" s="128">
        <v>840</v>
      </c>
    </row>
    <row r="4249" customHeight="1" spans="3:8">
      <c r="C4249" s="42" t="s">
        <v>991</v>
      </c>
      <c r="D4249" s="43" t="s">
        <v>3063</v>
      </c>
      <c r="E4249" s="43" t="s">
        <v>1966</v>
      </c>
      <c r="F4249" s="36">
        <v>20</v>
      </c>
      <c r="G4249" s="44">
        <f t="shared" si="276"/>
        <v>291.282051282051</v>
      </c>
      <c r="H4249" s="128">
        <v>340.8</v>
      </c>
    </row>
    <row r="4250" customHeight="1" spans="3:8">
      <c r="C4250" s="42" t="s">
        <v>97</v>
      </c>
      <c r="D4250" s="43" t="s">
        <v>98</v>
      </c>
      <c r="E4250" s="43" t="s">
        <v>3232</v>
      </c>
      <c r="F4250" s="36">
        <v>5</v>
      </c>
      <c r="G4250" s="44">
        <f t="shared" si="276"/>
        <v>24.7863247863248</v>
      </c>
      <c r="H4250" s="128">
        <v>29</v>
      </c>
    </row>
    <row r="4251" customHeight="1" spans="3:8">
      <c r="C4251" s="42" t="s">
        <v>2641</v>
      </c>
      <c r="D4251" s="43" t="s">
        <v>2321</v>
      </c>
      <c r="E4251" s="43" t="s">
        <v>784</v>
      </c>
      <c r="F4251" s="36">
        <v>5</v>
      </c>
      <c r="G4251" s="44">
        <f t="shared" si="276"/>
        <v>277.777777777778</v>
      </c>
      <c r="H4251" s="128">
        <v>325</v>
      </c>
    </row>
    <row r="4252" customHeight="1" spans="3:8">
      <c r="C4252" s="42" t="s">
        <v>779</v>
      </c>
      <c r="D4252" s="43" t="s">
        <v>799</v>
      </c>
      <c r="E4252" s="43" t="s">
        <v>781</v>
      </c>
      <c r="F4252" s="36">
        <v>20</v>
      </c>
      <c r="G4252" s="44">
        <f t="shared" si="276"/>
        <v>470.08547008547</v>
      </c>
      <c r="H4252" s="128">
        <v>550</v>
      </c>
    </row>
    <row r="4253" customHeight="1" spans="3:8">
      <c r="C4253" s="42" t="s">
        <v>818</v>
      </c>
      <c r="D4253" s="43" t="s">
        <v>819</v>
      </c>
      <c r="E4253" s="43" t="s">
        <v>370</v>
      </c>
      <c r="F4253" s="36">
        <v>10</v>
      </c>
      <c r="G4253" s="44">
        <f t="shared" si="276"/>
        <v>149.57264957265</v>
      </c>
      <c r="H4253" s="128">
        <v>175</v>
      </c>
    </row>
    <row r="4254" customHeight="1" spans="3:8">
      <c r="C4254" s="42" t="s">
        <v>381</v>
      </c>
      <c r="D4254" s="43" t="s">
        <v>382</v>
      </c>
      <c r="E4254" s="43" t="s">
        <v>383</v>
      </c>
      <c r="F4254" s="36">
        <v>10</v>
      </c>
      <c r="G4254" s="44">
        <f t="shared" si="276"/>
        <v>42.7350427350427</v>
      </c>
      <c r="H4254" s="128">
        <v>50</v>
      </c>
    </row>
    <row r="4255" customHeight="1" spans="3:8">
      <c r="C4255" s="42" t="s">
        <v>822</v>
      </c>
      <c r="D4255" s="43" t="s">
        <v>372</v>
      </c>
      <c r="E4255" s="43" t="s">
        <v>823</v>
      </c>
      <c r="F4255" s="36">
        <v>10</v>
      </c>
      <c r="G4255" s="44">
        <f t="shared" si="276"/>
        <v>72.6495726495726</v>
      </c>
      <c r="H4255" s="128">
        <v>85</v>
      </c>
    </row>
    <row r="4256" customHeight="1" spans="3:8">
      <c r="C4256" s="42" t="s">
        <v>2542</v>
      </c>
      <c r="D4256" s="43" t="s">
        <v>940</v>
      </c>
      <c r="E4256" s="43" t="s">
        <v>2543</v>
      </c>
      <c r="F4256" s="36">
        <v>40</v>
      </c>
      <c r="G4256" s="44">
        <f t="shared" si="276"/>
        <v>823.931623931624</v>
      </c>
      <c r="H4256" s="128">
        <v>964</v>
      </c>
    </row>
    <row r="4257" customHeight="1" spans="3:8">
      <c r="C4257" s="42" t="s">
        <v>2167</v>
      </c>
      <c r="D4257" s="43" t="s">
        <v>372</v>
      </c>
      <c r="E4257" s="43" t="s">
        <v>2168</v>
      </c>
      <c r="F4257" s="36">
        <v>10</v>
      </c>
      <c r="G4257" s="44">
        <f t="shared" si="276"/>
        <v>21.3675213675214</v>
      </c>
      <c r="H4257" s="128">
        <v>25</v>
      </c>
    </row>
    <row r="4258" customHeight="1" spans="3:8">
      <c r="C4258" s="42" t="s">
        <v>3085</v>
      </c>
      <c r="D4258" s="43" t="s">
        <v>3055</v>
      </c>
      <c r="E4258" s="43" t="s">
        <v>3086</v>
      </c>
      <c r="F4258" s="36">
        <v>12</v>
      </c>
      <c r="G4258" s="44">
        <f t="shared" si="276"/>
        <v>230.769230769231</v>
      </c>
      <c r="H4258" s="128">
        <v>270</v>
      </c>
    </row>
    <row r="4259" customHeight="1" spans="3:8">
      <c r="C4259" s="42" t="s">
        <v>1880</v>
      </c>
      <c r="D4259" s="43" t="s">
        <v>1680</v>
      </c>
      <c r="E4259" s="43" t="s">
        <v>1881</v>
      </c>
      <c r="F4259" s="36">
        <v>10</v>
      </c>
      <c r="G4259" s="44">
        <f t="shared" si="276"/>
        <v>200.854700854701</v>
      </c>
      <c r="H4259" s="128">
        <v>235</v>
      </c>
    </row>
    <row r="4260" customHeight="1" spans="3:8">
      <c r="C4260" s="42" t="s">
        <v>779</v>
      </c>
      <c r="D4260" s="43" t="s">
        <v>799</v>
      </c>
      <c r="E4260" s="43" t="s">
        <v>781</v>
      </c>
      <c r="F4260" s="36">
        <v>30</v>
      </c>
      <c r="G4260" s="44">
        <f t="shared" si="276"/>
        <v>705.128205128205</v>
      </c>
      <c r="H4260" s="128">
        <v>825</v>
      </c>
    </row>
    <row r="4261" customHeight="1" spans="3:8">
      <c r="C4261" s="42" t="s">
        <v>991</v>
      </c>
      <c r="D4261" s="43" t="s">
        <v>3063</v>
      </c>
      <c r="E4261" s="43" t="s">
        <v>1966</v>
      </c>
      <c r="F4261" s="36">
        <v>20</v>
      </c>
      <c r="G4261" s="44">
        <f t="shared" si="276"/>
        <v>247.863247863248</v>
      </c>
      <c r="H4261" s="128">
        <v>290</v>
      </c>
    </row>
    <row r="4262" customHeight="1" spans="3:8">
      <c r="C4262" s="42" t="s">
        <v>356</v>
      </c>
      <c r="D4262" s="43" t="s">
        <v>940</v>
      </c>
      <c r="E4262" s="43" t="s">
        <v>1600</v>
      </c>
      <c r="F4262" s="36">
        <v>10</v>
      </c>
      <c r="G4262" s="44">
        <f t="shared" si="276"/>
        <v>44.4444444444444</v>
      </c>
      <c r="H4262" s="128">
        <v>52</v>
      </c>
    </row>
    <row r="4263" customHeight="1" spans="3:8">
      <c r="C4263" s="42" t="s">
        <v>109</v>
      </c>
      <c r="D4263" s="43" t="s">
        <v>110</v>
      </c>
      <c r="E4263" s="43" t="s">
        <v>111</v>
      </c>
      <c r="F4263" s="36">
        <v>200</v>
      </c>
      <c r="G4263" s="44">
        <f t="shared" si="276"/>
        <v>478.632478632479</v>
      </c>
      <c r="H4263" s="128">
        <v>560</v>
      </c>
    </row>
    <row r="4264" customHeight="1" spans="3:8">
      <c r="C4264" s="42" t="s">
        <v>1868</v>
      </c>
      <c r="D4264" s="43" t="s">
        <v>2675</v>
      </c>
      <c r="E4264" s="43" t="s">
        <v>1505</v>
      </c>
      <c r="F4264" s="36">
        <v>10</v>
      </c>
      <c r="G4264" s="44">
        <f t="shared" si="276"/>
        <v>153.846153846154</v>
      </c>
      <c r="H4264" s="128">
        <v>180</v>
      </c>
    </row>
    <row r="4265" customHeight="1" spans="3:8">
      <c r="C4265" s="42" t="s">
        <v>109</v>
      </c>
      <c r="D4265" s="43" t="s">
        <v>110</v>
      </c>
      <c r="E4265" s="43" t="s">
        <v>111</v>
      </c>
      <c r="F4265" s="36">
        <v>100</v>
      </c>
      <c r="G4265" s="44">
        <f t="shared" si="276"/>
        <v>239.316239316239</v>
      </c>
      <c r="H4265" s="128">
        <v>280</v>
      </c>
    </row>
    <row r="4266" customHeight="1" spans="3:8">
      <c r="C4266" s="42" t="s">
        <v>64</v>
      </c>
      <c r="D4266" s="43" t="s">
        <v>71</v>
      </c>
      <c r="E4266" s="43" t="s">
        <v>63</v>
      </c>
      <c r="F4266" s="36">
        <v>60</v>
      </c>
      <c r="G4266" s="44">
        <f t="shared" si="276"/>
        <v>102.564102564103</v>
      </c>
      <c r="H4266" s="128">
        <v>120</v>
      </c>
    </row>
    <row r="4267" customHeight="1" spans="3:8">
      <c r="C4267" s="42" t="s">
        <v>1447</v>
      </c>
      <c r="D4267" s="43" t="s">
        <v>1448</v>
      </c>
      <c r="E4267" s="43" t="s">
        <v>1459</v>
      </c>
      <c r="F4267" s="36">
        <v>3</v>
      </c>
      <c r="G4267" s="44">
        <f t="shared" si="276"/>
        <v>36.6666666666667</v>
      </c>
      <c r="H4267" s="128">
        <v>42.9</v>
      </c>
    </row>
    <row r="4268" customHeight="1" spans="3:8">
      <c r="C4268" s="42" t="s">
        <v>379</v>
      </c>
      <c r="D4268" s="43" t="s">
        <v>2234</v>
      </c>
      <c r="E4268" s="43" t="s">
        <v>111</v>
      </c>
      <c r="F4268" s="36">
        <v>20</v>
      </c>
      <c r="G4268" s="44">
        <f t="shared" si="276"/>
        <v>42.7350427350427</v>
      </c>
      <c r="H4268" s="128">
        <v>50</v>
      </c>
    </row>
    <row r="4269" customHeight="1" spans="3:8">
      <c r="C4269" s="42" t="s">
        <v>991</v>
      </c>
      <c r="D4269" s="43" t="s">
        <v>3063</v>
      </c>
      <c r="E4269" s="43" t="s">
        <v>1966</v>
      </c>
      <c r="F4269" s="36">
        <v>10</v>
      </c>
      <c r="G4269" s="44">
        <f t="shared" si="276"/>
        <v>145.641025641026</v>
      </c>
      <c r="H4269" s="128">
        <v>170.4</v>
      </c>
    </row>
    <row r="4270" customHeight="1" spans="3:10">
      <c r="C4270" s="42" t="s">
        <v>3078</v>
      </c>
      <c r="D4270" s="43" t="s">
        <v>3079</v>
      </c>
      <c r="E4270" s="43" t="s">
        <v>2706</v>
      </c>
      <c r="F4270" s="36">
        <v>5</v>
      </c>
      <c r="G4270" s="44">
        <f t="shared" si="276"/>
        <v>119.65811965812</v>
      </c>
      <c r="H4270" s="128">
        <v>140</v>
      </c>
      <c r="J4270" s="128">
        <f>SUM(H4247:H4343)</f>
        <v>16413.9</v>
      </c>
    </row>
    <row r="4271" customHeight="1" spans="3:10">
      <c r="C4271" s="42" t="s">
        <v>818</v>
      </c>
      <c r="D4271" s="43" t="s">
        <v>819</v>
      </c>
      <c r="E4271" s="43" t="s">
        <v>370</v>
      </c>
      <c r="F4271" s="36">
        <v>10</v>
      </c>
      <c r="G4271" s="44">
        <f t="shared" si="276"/>
        <v>149.57264957265</v>
      </c>
      <c r="H4271" s="128">
        <v>175</v>
      </c>
      <c r="J4271" s="128">
        <v>16371</v>
      </c>
    </row>
    <row r="4272" customHeight="1" spans="3:8">
      <c r="C4272" s="42" t="s">
        <v>735</v>
      </c>
      <c r="D4272" s="43" t="s">
        <v>1568</v>
      </c>
      <c r="E4272" s="43" t="s">
        <v>1066</v>
      </c>
      <c r="F4272" s="36">
        <v>10</v>
      </c>
      <c r="G4272" s="44">
        <f t="shared" ref="G4272:G4335" si="277">H4272/1.17</f>
        <v>81.1965811965812</v>
      </c>
      <c r="H4272" s="128">
        <v>95</v>
      </c>
    </row>
    <row r="4273" customHeight="1" spans="3:8">
      <c r="C4273" s="42" t="s">
        <v>796</v>
      </c>
      <c r="D4273" s="43" t="s">
        <v>797</v>
      </c>
      <c r="E4273" s="43" t="s">
        <v>544</v>
      </c>
      <c r="F4273" s="36">
        <v>10</v>
      </c>
      <c r="G4273" s="44">
        <f t="shared" si="277"/>
        <v>89.7435897435898</v>
      </c>
      <c r="H4273" s="128">
        <v>105</v>
      </c>
    </row>
    <row r="4274" customHeight="1" spans="3:8">
      <c r="C4274" s="42" t="s">
        <v>818</v>
      </c>
      <c r="D4274" s="43" t="s">
        <v>819</v>
      </c>
      <c r="E4274" s="43" t="s">
        <v>370</v>
      </c>
      <c r="F4274" s="36">
        <v>20</v>
      </c>
      <c r="G4274" s="44">
        <f t="shared" si="277"/>
        <v>299.145299145299</v>
      </c>
      <c r="H4274" s="128">
        <v>350</v>
      </c>
    </row>
    <row r="4275" customHeight="1" spans="3:8">
      <c r="C4275" s="42" t="s">
        <v>991</v>
      </c>
      <c r="D4275" s="43" t="s">
        <v>3063</v>
      </c>
      <c r="E4275" s="43" t="s">
        <v>1966</v>
      </c>
      <c r="F4275" s="36">
        <v>20</v>
      </c>
      <c r="G4275" s="44">
        <f t="shared" si="277"/>
        <v>291.282051282051</v>
      </c>
      <c r="H4275" s="128">
        <v>340.8</v>
      </c>
    </row>
    <row r="4276" customHeight="1" spans="3:8">
      <c r="C4276" s="42" t="s">
        <v>381</v>
      </c>
      <c r="D4276" s="43" t="s">
        <v>382</v>
      </c>
      <c r="E4276" s="43" t="s">
        <v>383</v>
      </c>
      <c r="F4276" s="36">
        <v>10</v>
      </c>
      <c r="G4276" s="44">
        <f t="shared" si="277"/>
        <v>42.7350427350427</v>
      </c>
      <c r="H4276" s="128">
        <v>50</v>
      </c>
    </row>
    <row r="4277" customHeight="1" spans="3:8">
      <c r="C4277" s="42" t="s">
        <v>1072</v>
      </c>
      <c r="D4277" s="43" t="s">
        <v>3233</v>
      </c>
      <c r="E4277" s="43" t="s">
        <v>1144</v>
      </c>
      <c r="F4277" s="36">
        <v>10</v>
      </c>
      <c r="G4277" s="44">
        <f t="shared" si="277"/>
        <v>29.9145299145299</v>
      </c>
      <c r="H4277" s="128">
        <v>35</v>
      </c>
    </row>
    <row r="4278" customHeight="1" spans="3:8">
      <c r="C4278" s="42" t="s">
        <v>826</v>
      </c>
      <c r="D4278" s="43" t="s">
        <v>827</v>
      </c>
      <c r="E4278" s="43" t="s">
        <v>828</v>
      </c>
      <c r="F4278" s="36">
        <v>5</v>
      </c>
      <c r="G4278" s="44">
        <f t="shared" si="277"/>
        <v>36.3247863247863</v>
      </c>
      <c r="H4278" s="128">
        <v>42.5</v>
      </c>
    </row>
    <row r="4279" customHeight="1" spans="3:8">
      <c r="C4279" s="42" t="s">
        <v>779</v>
      </c>
      <c r="D4279" s="43" t="s">
        <v>799</v>
      </c>
      <c r="E4279" s="43" t="s">
        <v>781</v>
      </c>
      <c r="F4279" s="36">
        <v>30</v>
      </c>
      <c r="G4279" s="44">
        <f t="shared" si="277"/>
        <v>705.128205128205</v>
      </c>
      <c r="H4279" s="128">
        <v>825</v>
      </c>
    </row>
    <row r="4280" customHeight="1" spans="3:8">
      <c r="C4280" s="42" t="s">
        <v>735</v>
      </c>
      <c r="D4280" s="43" t="s">
        <v>1568</v>
      </c>
      <c r="E4280" s="43" t="s">
        <v>1066</v>
      </c>
      <c r="F4280" s="36">
        <v>10</v>
      </c>
      <c r="G4280" s="44">
        <f t="shared" si="277"/>
        <v>81.1965811965812</v>
      </c>
      <c r="H4280" s="128">
        <v>95</v>
      </c>
    </row>
    <row r="4281" customHeight="1" spans="3:8">
      <c r="C4281" s="42" t="s">
        <v>761</v>
      </c>
      <c r="D4281" s="43" t="s">
        <v>3234</v>
      </c>
      <c r="E4281" s="43" t="s">
        <v>763</v>
      </c>
      <c r="F4281" s="36">
        <v>5</v>
      </c>
      <c r="G4281" s="44">
        <f t="shared" si="277"/>
        <v>19.2307692307692</v>
      </c>
      <c r="H4281" s="128">
        <v>22.5</v>
      </c>
    </row>
    <row r="4282" customHeight="1" spans="3:8">
      <c r="C4282" s="42" t="s">
        <v>2120</v>
      </c>
      <c r="D4282" s="43" t="s">
        <v>79</v>
      </c>
      <c r="E4282" s="43" t="s">
        <v>63</v>
      </c>
      <c r="F4282" s="36">
        <v>20</v>
      </c>
      <c r="G4282" s="44">
        <f t="shared" si="277"/>
        <v>34.1880341880342</v>
      </c>
      <c r="H4282" s="128">
        <v>40</v>
      </c>
    </row>
    <row r="4283" customHeight="1" spans="3:8">
      <c r="C4283" s="42" t="s">
        <v>182</v>
      </c>
      <c r="D4283" s="43" t="s">
        <v>1932</v>
      </c>
      <c r="E4283" s="43" t="s">
        <v>1933</v>
      </c>
      <c r="F4283" s="36">
        <v>20</v>
      </c>
      <c r="G4283" s="44">
        <f t="shared" si="277"/>
        <v>51.2820512820513</v>
      </c>
      <c r="H4283" s="128">
        <v>60</v>
      </c>
    </row>
    <row r="4284" customHeight="1" spans="3:8">
      <c r="C4284" s="42" t="s">
        <v>535</v>
      </c>
      <c r="D4284" s="43" t="s">
        <v>2559</v>
      </c>
      <c r="E4284" s="43" t="s">
        <v>2943</v>
      </c>
      <c r="F4284" s="36">
        <v>10</v>
      </c>
      <c r="G4284" s="44">
        <f t="shared" si="277"/>
        <v>410.25641025641</v>
      </c>
      <c r="H4284" s="128">
        <v>480</v>
      </c>
    </row>
    <row r="4285" customHeight="1" spans="3:8">
      <c r="C4285" s="42" t="s">
        <v>1543</v>
      </c>
      <c r="D4285" s="43" t="s">
        <v>1544</v>
      </c>
      <c r="E4285" s="43" t="s">
        <v>1968</v>
      </c>
      <c r="F4285" s="36">
        <v>5</v>
      </c>
      <c r="G4285" s="44">
        <f t="shared" si="277"/>
        <v>55.5555555555556</v>
      </c>
      <c r="H4285" s="128">
        <v>65</v>
      </c>
    </row>
    <row r="4286" customHeight="1" spans="3:8">
      <c r="C4286" s="42" t="s">
        <v>2326</v>
      </c>
      <c r="D4286" s="43" t="s">
        <v>354</v>
      </c>
      <c r="E4286" s="43" t="s">
        <v>403</v>
      </c>
      <c r="F4286" s="36">
        <v>5</v>
      </c>
      <c r="G4286" s="44">
        <f t="shared" si="277"/>
        <v>38.4615384615385</v>
      </c>
      <c r="H4286" s="128">
        <v>45</v>
      </c>
    </row>
    <row r="4287" customHeight="1" spans="3:8">
      <c r="C4287" s="42" t="s">
        <v>1392</v>
      </c>
      <c r="D4287" s="43" t="s">
        <v>1084</v>
      </c>
      <c r="E4287" s="43" t="s">
        <v>3235</v>
      </c>
      <c r="F4287" s="36">
        <v>5</v>
      </c>
      <c r="G4287" s="44">
        <f t="shared" si="277"/>
        <v>27.7777777777778</v>
      </c>
      <c r="H4287" s="128">
        <v>32.5</v>
      </c>
    </row>
    <row r="4288" customHeight="1" spans="3:8">
      <c r="C4288" s="42" t="s">
        <v>2687</v>
      </c>
      <c r="D4288" s="43" t="s">
        <v>3101</v>
      </c>
      <c r="E4288" s="43" t="s">
        <v>2144</v>
      </c>
      <c r="F4288" s="36">
        <v>1</v>
      </c>
      <c r="G4288" s="44">
        <f t="shared" si="277"/>
        <v>8.97435897435897</v>
      </c>
      <c r="H4288" s="128">
        <v>10.5</v>
      </c>
    </row>
    <row r="4289" customHeight="1" spans="3:8">
      <c r="C4289" s="42" t="s">
        <v>2167</v>
      </c>
      <c r="D4289" s="43" t="s">
        <v>2600</v>
      </c>
      <c r="E4289" s="43" t="s">
        <v>2575</v>
      </c>
      <c r="F4289" s="36">
        <v>10</v>
      </c>
      <c r="G4289" s="44">
        <f t="shared" si="277"/>
        <v>64.1025641025641</v>
      </c>
      <c r="H4289" s="128">
        <v>75</v>
      </c>
    </row>
    <row r="4290" customHeight="1" spans="3:8">
      <c r="C4290" s="42" t="s">
        <v>2202</v>
      </c>
      <c r="D4290" s="43" t="s">
        <v>3236</v>
      </c>
      <c r="E4290" s="43" t="s">
        <v>3237</v>
      </c>
      <c r="F4290" s="36">
        <v>100</v>
      </c>
      <c r="G4290" s="44">
        <f t="shared" si="277"/>
        <v>324.786324786325</v>
      </c>
      <c r="H4290" s="128">
        <v>380</v>
      </c>
    </row>
    <row r="4291" customHeight="1" spans="3:8">
      <c r="C4291" s="42" t="s">
        <v>1896</v>
      </c>
      <c r="D4291" s="43" t="s">
        <v>1084</v>
      </c>
      <c r="E4291" s="43" t="s">
        <v>1898</v>
      </c>
      <c r="F4291" s="36">
        <v>10</v>
      </c>
      <c r="G4291" s="44">
        <f t="shared" si="277"/>
        <v>41.025641025641</v>
      </c>
      <c r="H4291" s="128">
        <v>48</v>
      </c>
    </row>
    <row r="4292" customHeight="1" spans="3:8">
      <c r="C4292" s="42" t="s">
        <v>2065</v>
      </c>
      <c r="D4292" s="43" t="s">
        <v>3075</v>
      </c>
      <c r="E4292" s="43" t="s">
        <v>3076</v>
      </c>
      <c r="F4292" s="36">
        <v>10</v>
      </c>
      <c r="G4292" s="44">
        <f t="shared" si="277"/>
        <v>320.512820512821</v>
      </c>
      <c r="H4292" s="128">
        <v>375</v>
      </c>
    </row>
    <row r="4293" customHeight="1" spans="3:8">
      <c r="C4293" s="42" t="s">
        <v>1118</v>
      </c>
      <c r="D4293" s="43" t="s">
        <v>1119</v>
      </c>
      <c r="E4293" s="43" t="s">
        <v>1120</v>
      </c>
      <c r="F4293" s="36">
        <v>1</v>
      </c>
      <c r="G4293" s="44">
        <f t="shared" si="277"/>
        <v>15.8119658119658</v>
      </c>
      <c r="H4293" s="128">
        <v>18.5</v>
      </c>
    </row>
    <row r="4294" customHeight="1" spans="3:8">
      <c r="C4294" s="42" t="s">
        <v>3238</v>
      </c>
      <c r="D4294" s="43" t="s">
        <v>3239</v>
      </c>
      <c r="E4294" s="43" t="s">
        <v>2677</v>
      </c>
      <c r="F4294" s="36">
        <v>5</v>
      </c>
      <c r="G4294" s="44">
        <f t="shared" si="277"/>
        <v>25.6410256410256</v>
      </c>
      <c r="H4294" s="128">
        <v>30</v>
      </c>
    </row>
    <row r="4295" customHeight="1" spans="3:8">
      <c r="C4295" s="42" t="s">
        <v>2547</v>
      </c>
      <c r="D4295" s="43" t="s">
        <v>2548</v>
      </c>
      <c r="E4295" s="43" t="s">
        <v>3116</v>
      </c>
      <c r="F4295" s="36">
        <v>20</v>
      </c>
      <c r="G4295" s="44">
        <f t="shared" si="277"/>
        <v>136.752136752137</v>
      </c>
      <c r="H4295" s="128">
        <v>160</v>
      </c>
    </row>
    <row r="4296" customHeight="1" spans="3:8">
      <c r="C4296" s="42" t="s">
        <v>1074</v>
      </c>
      <c r="D4296" s="43" t="s">
        <v>990</v>
      </c>
      <c r="E4296" s="43" t="s">
        <v>2158</v>
      </c>
      <c r="F4296" s="36">
        <v>10</v>
      </c>
      <c r="G4296" s="44">
        <f t="shared" si="277"/>
        <v>12.8205128205128</v>
      </c>
      <c r="H4296" s="128">
        <v>15</v>
      </c>
    </row>
    <row r="4297" customHeight="1" spans="3:8">
      <c r="C4297" s="42" t="s">
        <v>3240</v>
      </c>
      <c r="D4297" s="43" t="s">
        <v>3241</v>
      </c>
      <c r="E4297" s="43" t="s">
        <v>790</v>
      </c>
      <c r="F4297" s="36">
        <v>20</v>
      </c>
      <c r="G4297" s="44">
        <f t="shared" si="277"/>
        <v>188.034188034188</v>
      </c>
      <c r="H4297" s="128">
        <v>220</v>
      </c>
    </row>
    <row r="4298" customHeight="1" spans="3:8">
      <c r="C4298" s="42" t="s">
        <v>350</v>
      </c>
      <c r="D4298" s="43" t="s">
        <v>1390</v>
      </c>
      <c r="E4298" s="43" t="s">
        <v>2118</v>
      </c>
      <c r="F4298" s="36">
        <v>20</v>
      </c>
      <c r="G4298" s="44">
        <f t="shared" si="277"/>
        <v>179.48717948718</v>
      </c>
      <c r="H4298" s="128">
        <v>210</v>
      </c>
    </row>
    <row r="4299" customHeight="1" spans="3:8">
      <c r="C4299" s="42" t="s">
        <v>3242</v>
      </c>
      <c r="D4299" s="43" t="s">
        <v>144</v>
      </c>
      <c r="E4299" s="43" t="s">
        <v>1812</v>
      </c>
      <c r="F4299" s="36">
        <v>60</v>
      </c>
      <c r="G4299" s="44">
        <f t="shared" si="277"/>
        <v>410.25641025641</v>
      </c>
      <c r="H4299" s="128">
        <v>480</v>
      </c>
    </row>
    <row r="4300" customHeight="1" spans="3:8">
      <c r="C4300" s="42" t="s">
        <v>1872</v>
      </c>
      <c r="D4300" s="43" t="s">
        <v>990</v>
      </c>
      <c r="E4300" s="43" t="s">
        <v>2158</v>
      </c>
      <c r="F4300" s="36">
        <v>10</v>
      </c>
      <c r="G4300" s="44">
        <f t="shared" si="277"/>
        <v>21.3675213675214</v>
      </c>
      <c r="H4300" s="128">
        <v>25</v>
      </c>
    </row>
    <row r="4301" customHeight="1" spans="3:8">
      <c r="C4301" s="42" t="s">
        <v>2326</v>
      </c>
      <c r="D4301" s="43" t="s">
        <v>354</v>
      </c>
      <c r="E4301" s="43" t="s">
        <v>403</v>
      </c>
      <c r="F4301" s="36">
        <v>5</v>
      </c>
      <c r="G4301" s="44">
        <f t="shared" si="277"/>
        <v>38.4615384615385</v>
      </c>
      <c r="H4301" s="128">
        <v>45</v>
      </c>
    </row>
    <row r="4302" customHeight="1" spans="3:8">
      <c r="C4302" s="42" t="s">
        <v>1977</v>
      </c>
      <c r="D4302" s="43" t="s">
        <v>1978</v>
      </c>
      <c r="E4302" s="43" t="s">
        <v>805</v>
      </c>
      <c r="F4302" s="36">
        <v>10</v>
      </c>
      <c r="G4302" s="44">
        <f t="shared" si="277"/>
        <v>303.418803418803</v>
      </c>
      <c r="H4302" s="128">
        <v>355</v>
      </c>
    </row>
    <row r="4303" customHeight="1" spans="3:8">
      <c r="C4303" s="42" t="s">
        <v>1650</v>
      </c>
      <c r="D4303" s="43" t="s">
        <v>395</v>
      </c>
      <c r="E4303" s="43" t="s">
        <v>31</v>
      </c>
      <c r="F4303" s="36">
        <v>50</v>
      </c>
      <c r="G4303" s="44">
        <f t="shared" si="277"/>
        <v>76.9230769230769</v>
      </c>
      <c r="H4303" s="128">
        <v>90</v>
      </c>
    </row>
    <row r="4304" customHeight="1" spans="3:8">
      <c r="C4304" s="42" t="s">
        <v>2176</v>
      </c>
      <c r="D4304" s="43" t="s">
        <v>2177</v>
      </c>
      <c r="E4304" s="43" t="s">
        <v>63</v>
      </c>
      <c r="F4304" s="36">
        <v>10</v>
      </c>
      <c r="G4304" s="44">
        <f t="shared" si="277"/>
        <v>55.5555555555556</v>
      </c>
      <c r="H4304" s="128">
        <v>65</v>
      </c>
    </row>
    <row r="4305" customHeight="1" spans="3:8">
      <c r="C4305" s="42" t="s">
        <v>379</v>
      </c>
      <c r="D4305" s="43" t="s">
        <v>2234</v>
      </c>
      <c r="E4305" s="43" t="s">
        <v>111</v>
      </c>
      <c r="F4305" s="36">
        <v>10</v>
      </c>
      <c r="G4305" s="44">
        <f t="shared" si="277"/>
        <v>21.3675213675214</v>
      </c>
      <c r="H4305" s="128">
        <v>25</v>
      </c>
    </row>
    <row r="4306" customHeight="1" spans="3:8">
      <c r="C4306" s="42" t="s">
        <v>387</v>
      </c>
      <c r="D4306" s="43" t="s">
        <v>3243</v>
      </c>
      <c r="E4306" s="43" t="s">
        <v>772</v>
      </c>
      <c r="F4306" s="36">
        <v>2</v>
      </c>
      <c r="G4306" s="44">
        <f t="shared" si="277"/>
        <v>18.8034188034188</v>
      </c>
      <c r="H4306" s="128">
        <v>22</v>
      </c>
    </row>
    <row r="4307" customHeight="1" spans="3:8">
      <c r="C4307" s="42" t="s">
        <v>3070</v>
      </c>
      <c r="D4307" s="43" t="s">
        <v>3071</v>
      </c>
      <c r="E4307" s="43" t="s">
        <v>798</v>
      </c>
      <c r="F4307" s="36">
        <v>50</v>
      </c>
      <c r="G4307" s="44">
        <f t="shared" si="277"/>
        <v>363.247863247863</v>
      </c>
      <c r="H4307" s="128">
        <v>425</v>
      </c>
    </row>
    <row r="4308" customHeight="1" spans="3:8">
      <c r="C4308" s="42" t="s">
        <v>356</v>
      </c>
      <c r="D4308" s="43" t="s">
        <v>940</v>
      </c>
      <c r="E4308" s="43" t="s">
        <v>1600</v>
      </c>
      <c r="F4308" s="36">
        <v>20</v>
      </c>
      <c r="G4308" s="44">
        <f t="shared" si="277"/>
        <v>88.8888888888889</v>
      </c>
      <c r="H4308" s="128">
        <v>104</v>
      </c>
    </row>
    <row r="4309" customHeight="1" spans="3:8">
      <c r="C4309" s="42" t="s">
        <v>3244</v>
      </c>
      <c r="D4309" s="43" t="s">
        <v>3245</v>
      </c>
      <c r="E4309" s="43" t="s">
        <v>3246</v>
      </c>
      <c r="F4309" s="36">
        <v>10</v>
      </c>
      <c r="G4309" s="44">
        <f t="shared" si="277"/>
        <v>329.059829059829</v>
      </c>
      <c r="H4309" s="128">
        <v>385</v>
      </c>
    </row>
    <row r="4310" customHeight="1" spans="3:8">
      <c r="C4310" s="42" t="s">
        <v>1882</v>
      </c>
      <c r="D4310" s="43" t="s">
        <v>2572</v>
      </c>
      <c r="E4310" s="43" t="s">
        <v>1505</v>
      </c>
      <c r="F4310" s="36">
        <v>10</v>
      </c>
      <c r="G4310" s="44">
        <f t="shared" si="277"/>
        <v>98.2905982905983</v>
      </c>
      <c r="H4310" s="128">
        <v>115</v>
      </c>
    </row>
    <row r="4311" customHeight="1" spans="3:8">
      <c r="C4311" s="42" t="s">
        <v>3153</v>
      </c>
      <c r="D4311" s="43" t="s">
        <v>3154</v>
      </c>
      <c r="E4311" s="43" t="s">
        <v>1042</v>
      </c>
      <c r="F4311" s="36">
        <v>10</v>
      </c>
      <c r="G4311" s="44">
        <f t="shared" si="277"/>
        <v>59.8290598290598</v>
      </c>
      <c r="H4311" s="128">
        <v>70</v>
      </c>
    </row>
    <row r="4312" customHeight="1" spans="3:8">
      <c r="C4312" s="42" t="s">
        <v>1627</v>
      </c>
      <c r="D4312" s="43" t="s">
        <v>2531</v>
      </c>
      <c r="E4312" s="43" t="s">
        <v>2532</v>
      </c>
      <c r="F4312" s="36">
        <v>10</v>
      </c>
      <c r="G4312" s="44">
        <f t="shared" si="277"/>
        <v>81.1965811965812</v>
      </c>
      <c r="H4312" s="128">
        <v>95</v>
      </c>
    </row>
    <row r="4313" customHeight="1" spans="3:8">
      <c r="C4313" s="42" t="s">
        <v>735</v>
      </c>
      <c r="D4313" s="43" t="s">
        <v>1568</v>
      </c>
      <c r="E4313" s="43" t="s">
        <v>1066</v>
      </c>
      <c r="F4313" s="36">
        <v>20</v>
      </c>
      <c r="G4313" s="44">
        <f t="shared" si="277"/>
        <v>153.846153846154</v>
      </c>
      <c r="H4313" s="128">
        <v>180</v>
      </c>
    </row>
    <row r="4314" customHeight="1" spans="3:8">
      <c r="C4314" s="42" t="s">
        <v>1940</v>
      </c>
      <c r="D4314" s="43" t="s">
        <v>3247</v>
      </c>
      <c r="E4314" s="43" t="s">
        <v>3248</v>
      </c>
      <c r="F4314" s="36">
        <v>5</v>
      </c>
      <c r="G4314" s="44">
        <f t="shared" si="277"/>
        <v>183.760683760684</v>
      </c>
      <c r="H4314" s="128">
        <v>215</v>
      </c>
    </row>
    <row r="4315" customHeight="1" spans="3:8">
      <c r="C4315" s="42" t="s">
        <v>2841</v>
      </c>
      <c r="D4315" s="43" t="s">
        <v>948</v>
      </c>
      <c r="E4315" s="43" t="s">
        <v>715</v>
      </c>
      <c r="F4315" s="36">
        <v>10</v>
      </c>
      <c r="G4315" s="44">
        <f t="shared" si="277"/>
        <v>89.7435897435898</v>
      </c>
      <c r="H4315" s="128">
        <v>105</v>
      </c>
    </row>
    <row r="4316" customHeight="1" spans="3:8">
      <c r="C4316" s="42" t="s">
        <v>1128</v>
      </c>
      <c r="D4316" s="43" t="s">
        <v>1087</v>
      </c>
      <c r="E4316" s="43" t="s">
        <v>1129</v>
      </c>
      <c r="F4316" s="36">
        <v>10</v>
      </c>
      <c r="G4316" s="44">
        <f t="shared" si="277"/>
        <v>55.5555555555556</v>
      </c>
      <c r="H4316" s="128">
        <v>65</v>
      </c>
    </row>
    <row r="4317" customHeight="1" spans="3:8">
      <c r="C4317" s="42" t="s">
        <v>2102</v>
      </c>
      <c r="D4317" s="43" t="s">
        <v>123</v>
      </c>
      <c r="E4317" s="43" t="s">
        <v>1144</v>
      </c>
      <c r="F4317" s="36">
        <v>100</v>
      </c>
      <c r="G4317" s="44">
        <f t="shared" si="277"/>
        <v>3418.80341880342</v>
      </c>
      <c r="H4317" s="128">
        <v>4000</v>
      </c>
    </row>
    <row r="4318" customHeight="1" spans="3:8">
      <c r="C4318" s="42" t="s">
        <v>1857</v>
      </c>
      <c r="D4318" s="43" t="s">
        <v>553</v>
      </c>
      <c r="E4318" s="43" t="s">
        <v>1144</v>
      </c>
      <c r="F4318" s="36">
        <v>40</v>
      </c>
      <c r="G4318" s="44">
        <f t="shared" si="277"/>
        <v>78.6324786324786</v>
      </c>
      <c r="H4318" s="128">
        <v>92</v>
      </c>
    </row>
    <row r="4319" customHeight="1" spans="3:8">
      <c r="C4319" s="42" t="s">
        <v>2687</v>
      </c>
      <c r="D4319" s="43" t="s">
        <v>3101</v>
      </c>
      <c r="E4319" s="43" t="s">
        <v>2144</v>
      </c>
      <c r="F4319" s="36">
        <v>1</v>
      </c>
      <c r="G4319" s="44">
        <f t="shared" si="277"/>
        <v>8.97435897435897</v>
      </c>
      <c r="H4319" s="128">
        <v>10.5</v>
      </c>
    </row>
    <row r="4320" customHeight="1" spans="3:8">
      <c r="C4320" s="42" t="s">
        <v>2132</v>
      </c>
      <c r="D4320" s="43" t="s">
        <v>3088</v>
      </c>
      <c r="E4320" s="43" t="s">
        <v>828</v>
      </c>
      <c r="F4320" s="36">
        <v>10</v>
      </c>
      <c r="G4320" s="44">
        <f t="shared" si="277"/>
        <v>153.846153846154</v>
      </c>
      <c r="H4320" s="128">
        <v>180</v>
      </c>
    </row>
    <row r="4321" customHeight="1" spans="3:8">
      <c r="C4321" s="42" t="s">
        <v>1926</v>
      </c>
      <c r="D4321" s="43" t="s">
        <v>1885</v>
      </c>
      <c r="E4321" s="43" t="s">
        <v>772</v>
      </c>
      <c r="F4321" s="36">
        <v>10</v>
      </c>
      <c r="G4321" s="44">
        <f t="shared" si="277"/>
        <v>17.9487179487179</v>
      </c>
      <c r="H4321" s="128">
        <v>21</v>
      </c>
    </row>
    <row r="4322" customHeight="1" spans="3:8">
      <c r="C4322" s="42" t="s">
        <v>2326</v>
      </c>
      <c r="D4322" s="43" t="s">
        <v>354</v>
      </c>
      <c r="E4322" s="43" t="s">
        <v>403</v>
      </c>
      <c r="F4322" s="36">
        <v>10</v>
      </c>
      <c r="G4322" s="44">
        <f t="shared" si="277"/>
        <v>76.9230769230769</v>
      </c>
      <c r="H4322" s="128">
        <v>90</v>
      </c>
    </row>
    <row r="4323" customHeight="1" spans="3:8">
      <c r="C4323" s="42" t="s">
        <v>1062</v>
      </c>
      <c r="D4323" s="43" t="s">
        <v>405</v>
      </c>
      <c r="E4323" s="43" t="s">
        <v>406</v>
      </c>
      <c r="F4323" s="36">
        <v>3</v>
      </c>
      <c r="G4323" s="44">
        <f t="shared" si="277"/>
        <v>89.7435897435898</v>
      </c>
      <c r="H4323" s="128">
        <v>105</v>
      </c>
    </row>
    <row r="4324" customHeight="1" spans="3:8">
      <c r="C4324" s="42" t="s">
        <v>3117</v>
      </c>
      <c r="D4324" s="43" t="s">
        <v>3118</v>
      </c>
      <c r="E4324" s="43" t="s">
        <v>3119</v>
      </c>
      <c r="F4324" s="36">
        <v>3</v>
      </c>
      <c r="G4324" s="44">
        <f t="shared" si="277"/>
        <v>51.2820512820513</v>
      </c>
      <c r="H4324" s="128">
        <v>60</v>
      </c>
    </row>
    <row r="4325" customHeight="1" spans="3:8">
      <c r="C4325" s="42" t="s">
        <v>1652</v>
      </c>
      <c r="D4325" s="43" t="s">
        <v>1895</v>
      </c>
      <c r="E4325" s="43" t="s">
        <v>393</v>
      </c>
      <c r="F4325" s="36">
        <v>30</v>
      </c>
      <c r="G4325" s="44">
        <f t="shared" si="277"/>
        <v>153.846153846154</v>
      </c>
      <c r="H4325" s="128">
        <v>180</v>
      </c>
    </row>
    <row r="4326" customHeight="1" spans="3:8">
      <c r="C4326" s="42" t="s">
        <v>465</v>
      </c>
      <c r="D4326" s="43" t="s">
        <v>764</v>
      </c>
      <c r="E4326" s="43" t="s">
        <v>3249</v>
      </c>
      <c r="F4326" s="36">
        <v>10</v>
      </c>
      <c r="G4326" s="44">
        <f t="shared" si="277"/>
        <v>405.982905982906</v>
      </c>
      <c r="H4326" s="128">
        <v>475</v>
      </c>
    </row>
    <row r="4327" customHeight="1" spans="3:8">
      <c r="C4327" s="42" t="s">
        <v>3250</v>
      </c>
      <c r="D4327" s="43" t="s">
        <v>3251</v>
      </c>
      <c r="E4327" s="43" t="s">
        <v>752</v>
      </c>
      <c r="F4327" s="36">
        <v>5</v>
      </c>
      <c r="G4327" s="44">
        <f t="shared" si="277"/>
        <v>145.299145299145</v>
      </c>
      <c r="H4327" s="128">
        <v>170</v>
      </c>
    </row>
    <row r="4328" customHeight="1" spans="3:8">
      <c r="C4328" s="42" t="s">
        <v>826</v>
      </c>
      <c r="D4328" s="43" t="s">
        <v>827</v>
      </c>
      <c r="E4328" s="43" t="s">
        <v>2772</v>
      </c>
      <c r="F4328" s="36">
        <v>5</v>
      </c>
      <c r="G4328" s="44">
        <f t="shared" si="277"/>
        <v>34.1880341880342</v>
      </c>
      <c r="H4328" s="128">
        <v>40</v>
      </c>
    </row>
    <row r="4329" customHeight="1" spans="3:8">
      <c r="C4329" s="42" t="s">
        <v>1072</v>
      </c>
      <c r="D4329" s="43" t="s">
        <v>3233</v>
      </c>
      <c r="E4329" s="43" t="s">
        <v>1144</v>
      </c>
      <c r="F4329" s="36">
        <v>10</v>
      </c>
      <c r="G4329" s="44">
        <f t="shared" si="277"/>
        <v>29.9145299145299</v>
      </c>
      <c r="H4329" s="128">
        <v>35</v>
      </c>
    </row>
    <row r="4330" customHeight="1" spans="3:8">
      <c r="C4330" s="42" t="s">
        <v>3224</v>
      </c>
      <c r="D4330" s="43" t="s">
        <v>3252</v>
      </c>
      <c r="E4330" s="43" t="s">
        <v>1505</v>
      </c>
      <c r="F4330" s="36">
        <v>20</v>
      </c>
      <c r="G4330" s="44">
        <f t="shared" si="277"/>
        <v>68.3760683760684</v>
      </c>
      <c r="H4330" s="128">
        <v>80</v>
      </c>
    </row>
    <row r="4331" customHeight="1" spans="3:8">
      <c r="C4331" s="42" t="s">
        <v>863</v>
      </c>
      <c r="D4331" s="43" t="s">
        <v>864</v>
      </c>
      <c r="E4331" s="43" t="s">
        <v>752</v>
      </c>
      <c r="F4331" s="36">
        <v>10</v>
      </c>
      <c r="G4331" s="44">
        <f t="shared" si="277"/>
        <v>119.65811965812</v>
      </c>
      <c r="H4331" s="128">
        <v>140</v>
      </c>
    </row>
    <row r="4332" customHeight="1" spans="3:8">
      <c r="C4332" s="42" t="s">
        <v>356</v>
      </c>
      <c r="D4332" s="43" t="s">
        <v>940</v>
      </c>
      <c r="E4332" s="43" t="s">
        <v>1600</v>
      </c>
      <c r="F4332" s="36">
        <v>20</v>
      </c>
      <c r="G4332" s="44">
        <f t="shared" si="277"/>
        <v>88.8888888888889</v>
      </c>
      <c r="H4332" s="128">
        <v>104</v>
      </c>
    </row>
    <row r="4333" customHeight="1" spans="3:8">
      <c r="C4333" s="42" t="s">
        <v>114</v>
      </c>
      <c r="D4333" s="43" t="s">
        <v>708</v>
      </c>
      <c r="E4333" s="43" t="s">
        <v>111</v>
      </c>
      <c r="F4333" s="36">
        <v>20</v>
      </c>
      <c r="G4333" s="44">
        <f t="shared" si="277"/>
        <v>42.7350427350427</v>
      </c>
      <c r="H4333" s="128">
        <v>50</v>
      </c>
    </row>
    <row r="4334" customHeight="1" spans="3:8">
      <c r="C4334" s="42" t="s">
        <v>2202</v>
      </c>
      <c r="D4334" s="43" t="s">
        <v>3236</v>
      </c>
      <c r="E4334" s="43" t="s">
        <v>3237</v>
      </c>
      <c r="F4334" s="36">
        <v>100</v>
      </c>
      <c r="G4334" s="44">
        <f t="shared" si="277"/>
        <v>-292.307692307692</v>
      </c>
      <c r="H4334" s="128">
        <v>-342</v>
      </c>
    </row>
    <row r="4335" customHeight="1" spans="3:8">
      <c r="C4335" s="42" t="s">
        <v>2102</v>
      </c>
      <c r="D4335" s="43" t="s">
        <v>123</v>
      </c>
      <c r="E4335" s="43" t="s">
        <v>1144</v>
      </c>
      <c r="F4335" s="36">
        <v>100</v>
      </c>
      <c r="G4335" s="44">
        <f t="shared" si="277"/>
        <v>-2521.36752136752</v>
      </c>
      <c r="H4335" s="128">
        <v>-2950</v>
      </c>
    </row>
    <row r="4336" customHeight="1" spans="3:8">
      <c r="C4336" s="42" t="s">
        <v>863</v>
      </c>
      <c r="D4336" s="43" t="s">
        <v>864</v>
      </c>
      <c r="E4336" s="43" t="s">
        <v>752</v>
      </c>
      <c r="F4336" s="36">
        <v>10</v>
      </c>
      <c r="G4336" s="44">
        <f t="shared" ref="G4336:G4383" si="278">H4336/1.17</f>
        <v>34.1880341880342</v>
      </c>
      <c r="H4336" s="128">
        <v>40</v>
      </c>
    </row>
    <row r="4337" customHeight="1" spans="3:8">
      <c r="C4337" s="42" t="s">
        <v>2167</v>
      </c>
      <c r="D4337" s="43" t="s">
        <v>2600</v>
      </c>
      <c r="E4337" s="43" t="s">
        <v>2575</v>
      </c>
      <c r="F4337" s="36">
        <v>10</v>
      </c>
      <c r="G4337" s="44">
        <f t="shared" si="278"/>
        <v>-42.7350427350427</v>
      </c>
      <c r="H4337" s="128">
        <v>-50</v>
      </c>
    </row>
    <row r="4338" customHeight="1" spans="3:8">
      <c r="C4338" s="42" t="s">
        <v>991</v>
      </c>
      <c r="D4338" s="43" t="s">
        <v>3063</v>
      </c>
      <c r="E4338" s="43" t="s">
        <v>1966</v>
      </c>
      <c r="F4338" s="36">
        <v>20</v>
      </c>
      <c r="G4338" s="44">
        <f t="shared" si="278"/>
        <v>-43.4188034188034</v>
      </c>
      <c r="H4338" s="128">
        <v>-50.8</v>
      </c>
    </row>
    <row r="4339" customHeight="1" spans="3:8">
      <c r="C4339" s="42" t="s">
        <v>735</v>
      </c>
      <c r="D4339" s="43" t="s">
        <v>1568</v>
      </c>
      <c r="E4339" s="43" t="s">
        <v>1066</v>
      </c>
      <c r="F4339" s="36">
        <v>10</v>
      </c>
      <c r="G4339" s="44">
        <f t="shared" si="278"/>
        <v>-4.27350427350427</v>
      </c>
      <c r="H4339" s="128">
        <v>-5</v>
      </c>
    </row>
    <row r="4340" customHeight="1" spans="3:8">
      <c r="C4340" s="42" t="s">
        <v>735</v>
      </c>
      <c r="D4340" s="43" t="s">
        <v>1568</v>
      </c>
      <c r="E4340" s="43" t="s">
        <v>1066</v>
      </c>
      <c r="F4340" s="36">
        <v>20</v>
      </c>
      <c r="G4340" s="44">
        <f t="shared" si="278"/>
        <v>-8.54700854700855</v>
      </c>
      <c r="H4340" s="128">
        <v>-10</v>
      </c>
    </row>
    <row r="4341" customHeight="1" spans="3:8">
      <c r="C4341" s="42" t="s">
        <v>991</v>
      </c>
      <c r="D4341" s="43" t="s">
        <v>3063</v>
      </c>
      <c r="E4341" s="43" t="s">
        <v>1966</v>
      </c>
      <c r="F4341" s="36">
        <v>10</v>
      </c>
      <c r="G4341" s="44">
        <f t="shared" si="278"/>
        <v>-21.7094017094017</v>
      </c>
      <c r="H4341" s="128">
        <v>-25.4</v>
      </c>
    </row>
    <row r="4342" customHeight="1" spans="3:8">
      <c r="C4342" s="42" t="s">
        <v>991</v>
      </c>
      <c r="D4342" s="43" t="s">
        <v>3063</v>
      </c>
      <c r="E4342" s="43" t="s">
        <v>1966</v>
      </c>
      <c r="F4342" s="36">
        <v>20</v>
      </c>
      <c r="G4342" s="44">
        <f t="shared" si="278"/>
        <v>-43.4188034188034</v>
      </c>
      <c r="H4342" s="128">
        <v>-50.8</v>
      </c>
    </row>
    <row r="4343" customHeight="1" spans="3:8">
      <c r="C4343" s="42" t="s">
        <v>2320</v>
      </c>
      <c r="D4343" s="43" t="s">
        <v>2321</v>
      </c>
      <c r="E4343" s="43" t="s">
        <v>784</v>
      </c>
      <c r="F4343" s="36">
        <v>5</v>
      </c>
      <c r="G4343" s="44">
        <f t="shared" si="278"/>
        <v>-25.6410256410256</v>
      </c>
      <c r="H4343" s="128">
        <v>-30</v>
      </c>
    </row>
    <row r="4344" customHeight="1" spans="2:8">
      <c r="B4344" s="42" t="s">
        <v>313</v>
      </c>
      <c r="C4344" s="42" t="s">
        <v>1821</v>
      </c>
      <c r="D4344" s="43" t="s">
        <v>1822</v>
      </c>
      <c r="E4344" s="43" t="s">
        <v>1823</v>
      </c>
      <c r="F4344" s="36">
        <v>50</v>
      </c>
      <c r="G4344" s="44">
        <f t="shared" si="278"/>
        <v>555.555555555556</v>
      </c>
      <c r="H4344" s="44">
        <v>650</v>
      </c>
    </row>
    <row r="4345" customHeight="1" spans="2:8">
      <c r="B4345" s="42" t="s">
        <v>2518</v>
      </c>
      <c r="C4345" s="42" t="s">
        <v>2075</v>
      </c>
      <c r="D4345" s="43" t="s">
        <v>2076</v>
      </c>
      <c r="E4345" s="43" t="s">
        <v>2077</v>
      </c>
      <c r="F4345" s="36">
        <v>300</v>
      </c>
      <c r="G4345" s="44">
        <f t="shared" si="278"/>
        <v>3076.92307692308</v>
      </c>
      <c r="H4345" s="44">
        <v>3600</v>
      </c>
    </row>
    <row r="4346" customHeight="1" spans="2:8">
      <c r="B4346" s="42" t="s">
        <v>3253</v>
      </c>
      <c r="C4346" s="42" t="s">
        <v>2075</v>
      </c>
      <c r="D4346" s="43" t="s">
        <v>2076</v>
      </c>
      <c r="E4346" s="43" t="s">
        <v>2077</v>
      </c>
      <c r="F4346" s="36">
        <v>300</v>
      </c>
      <c r="G4346" s="44">
        <f t="shared" si="278"/>
        <v>3907.69230769231</v>
      </c>
      <c r="H4346" s="44">
        <v>4572</v>
      </c>
    </row>
    <row r="4347" customHeight="1" spans="2:8">
      <c r="B4347" s="42" t="s">
        <v>2519</v>
      </c>
      <c r="C4347" s="42" t="s">
        <v>2075</v>
      </c>
      <c r="D4347" s="43" t="s">
        <v>2076</v>
      </c>
      <c r="E4347" s="43" t="s">
        <v>2077</v>
      </c>
      <c r="F4347" s="36">
        <v>300</v>
      </c>
      <c r="G4347" s="44">
        <f t="shared" si="278"/>
        <v>3743.58974358974</v>
      </c>
      <c r="H4347" s="44">
        <v>4380</v>
      </c>
    </row>
    <row r="4348" customHeight="1" spans="2:8">
      <c r="B4348" s="42" t="s">
        <v>3254</v>
      </c>
      <c r="C4348" s="42" t="s">
        <v>3255</v>
      </c>
      <c r="D4348" s="43" t="s">
        <v>754</v>
      </c>
      <c r="E4348" s="43" t="s">
        <v>1342</v>
      </c>
      <c r="F4348" s="36">
        <v>50</v>
      </c>
      <c r="G4348" s="44">
        <f t="shared" si="278"/>
        <v>1495.7264957265</v>
      </c>
      <c r="H4348" s="44">
        <v>1750</v>
      </c>
    </row>
    <row r="4349" customHeight="1" spans="2:8">
      <c r="B4349" s="42" t="s">
        <v>3256</v>
      </c>
      <c r="C4349" s="42" t="s">
        <v>587</v>
      </c>
      <c r="D4349" s="43" t="s">
        <v>564</v>
      </c>
      <c r="E4349" s="43" t="s">
        <v>1342</v>
      </c>
      <c r="F4349" s="36">
        <v>4000</v>
      </c>
      <c r="G4349" s="44">
        <f t="shared" si="278"/>
        <v>1709.40170940171</v>
      </c>
      <c r="H4349" s="44">
        <v>2000</v>
      </c>
    </row>
    <row r="4350" customHeight="1" spans="2:8">
      <c r="B4350" s="42" t="s">
        <v>611</v>
      </c>
      <c r="C4350" s="42" t="s">
        <v>612</v>
      </c>
      <c r="D4350" s="43" t="s">
        <v>613</v>
      </c>
      <c r="E4350" s="43" t="s">
        <v>2002</v>
      </c>
      <c r="F4350" s="36">
        <v>1500</v>
      </c>
      <c r="G4350" s="44">
        <f t="shared" si="278"/>
        <v>25641.0256410256</v>
      </c>
      <c r="H4350" s="44">
        <v>30000</v>
      </c>
    </row>
    <row r="4351" customHeight="1" spans="2:8">
      <c r="B4351" s="42" t="s">
        <v>2000</v>
      </c>
      <c r="C4351" s="42" t="s">
        <v>589</v>
      </c>
      <c r="D4351" s="43" t="s">
        <v>590</v>
      </c>
      <c r="E4351" s="43" t="s">
        <v>591</v>
      </c>
      <c r="F4351" s="36">
        <v>900</v>
      </c>
      <c r="G4351" s="44">
        <f t="shared" si="278"/>
        <v>16153.8461538462</v>
      </c>
      <c r="H4351" s="44">
        <v>18900</v>
      </c>
    </row>
    <row r="4352" customHeight="1" spans="3:8">
      <c r="C4352" s="42" t="s">
        <v>216</v>
      </c>
      <c r="D4352" s="43" t="s">
        <v>1841</v>
      </c>
      <c r="E4352" s="43" t="s">
        <v>218</v>
      </c>
      <c r="F4352" s="36">
        <v>600</v>
      </c>
      <c r="G4352" s="44">
        <f t="shared" si="278"/>
        <v>9743.58974358974</v>
      </c>
      <c r="H4352" s="44">
        <v>11400</v>
      </c>
    </row>
    <row r="4353" customHeight="1" spans="2:8">
      <c r="B4353" s="42" t="s">
        <v>288</v>
      </c>
      <c r="C4353" s="42" t="s">
        <v>201</v>
      </c>
      <c r="D4353" s="43" t="s">
        <v>202</v>
      </c>
      <c r="E4353" s="43" t="s">
        <v>203</v>
      </c>
      <c r="F4353" s="36">
        <v>300</v>
      </c>
      <c r="G4353" s="44">
        <f t="shared" si="278"/>
        <v>10256.4102564103</v>
      </c>
      <c r="H4353" s="44">
        <v>12000</v>
      </c>
    </row>
    <row r="4354" customHeight="1" spans="3:8">
      <c r="C4354" s="42" t="s">
        <v>201</v>
      </c>
      <c r="D4354" s="43" t="s">
        <v>202</v>
      </c>
      <c r="E4354" s="43" t="s">
        <v>203</v>
      </c>
      <c r="F4354" s="36">
        <v>60</v>
      </c>
      <c r="G4354" s="44">
        <f t="shared" si="278"/>
        <v>2051.28205128205</v>
      </c>
      <c r="H4354" s="44">
        <v>2400</v>
      </c>
    </row>
    <row r="4355" customHeight="1" spans="2:8">
      <c r="B4355" s="42" t="s">
        <v>2004</v>
      </c>
      <c r="C4355" s="42" t="s">
        <v>2005</v>
      </c>
      <c r="D4355" s="43" t="s">
        <v>2006</v>
      </c>
      <c r="E4355" s="43" t="s">
        <v>1665</v>
      </c>
      <c r="F4355" s="36">
        <v>1500</v>
      </c>
      <c r="G4355" s="44">
        <f t="shared" si="278"/>
        <v>57346.1538461539</v>
      </c>
      <c r="H4355" s="44">
        <v>67095</v>
      </c>
    </row>
    <row r="4356" customHeight="1" spans="3:8">
      <c r="C4356" s="42" t="s">
        <v>2005</v>
      </c>
      <c r="D4356" s="43" t="s">
        <v>2006</v>
      </c>
      <c r="E4356" s="43" t="s">
        <v>1665</v>
      </c>
      <c r="F4356" s="36">
        <v>1500</v>
      </c>
      <c r="G4356" s="44">
        <f t="shared" si="278"/>
        <v>57346.1538461539</v>
      </c>
      <c r="H4356" s="44">
        <v>67095</v>
      </c>
    </row>
    <row r="4357" customHeight="1" spans="3:8">
      <c r="C4357" s="42" t="s">
        <v>1765</v>
      </c>
      <c r="D4357" s="43" t="s">
        <v>147</v>
      </c>
      <c r="E4357" s="43" t="s">
        <v>1766</v>
      </c>
      <c r="F4357" s="36">
        <v>1200</v>
      </c>
      <c r="G4357" s="44">
        <f t="shared" si="278"/>
        <v>51989.7435897436</v>
      </c>
      <c r="H4357" s="44">
        <v>60828</v>
      </c>
    </row>
    <row r="4358" customHeight="1" spans="3:8">
      <c r="C4358" s="42" t="s">
        <v>1765</v>
      </c>
      <c r="D4358" s="43" t="s">
        <v>147</v>
      </c>
      <c r="E4358" s="43" t="s">
        <v>1766</v>
      </c>
      <c r="F4358" s="36">
        <v>1200</v>
      </c>
      <c r="G4358" s="44">
        <f t="shared" si="278"/>
        <v>51989.7435897436</v>
      </c>
      <c r="H4358" s="44">
        <v>60828</v>
      </c>
    </row>
    <row r="4359" customHeight="1" spans="3:8">
      <c r="C4359" s="42" t="s">
        <v>1765</v>
      </c>
      <c r="D4359" s="43" t="s">
        <v>147</v>
      </c>
      <c r="E4359" s="43" t="s">
        <v>1766</v>
      </c>
      <c r="F4359" s="36">
        <v>600</v>
      </c>
      <c r="G4359" s="44">
        <f t="shared" si="278"/>
        <v>25994.8717948718</v>
      </c>
      <c r="H4359" s="44">
        <v>30414</v>
      </c>
    </row>
    <row r="4360" customHeight="1" spans="3:8">
      <c r="C4360" s="42" t="s">
        <v>14</v>
      </c>
      <c r="D4360" s="43" t="s">
        <v>1533</v>
      </c>
      <c r="E4360" s="43" t="s">
        <v>1688</v>
      </c>
      <c r="F4360" s="36">
        <v>1200</v>
      </c>
      <c r="G4360" s="44">
        <f t="shared" si="278"/>
        <v>51620.5128205128</v>
      </c>
      <c r="H4360" s="44">
        <v>60396</v>
      </c>
    </row>
    <row r="4361" customHeight="1" spans="2:8">
      <c r="B4361" s="42" t="s">
        <v>545</v>
      </c>
      <c r="C4361" s="42" t="s">
        <v>2169</v>
      </c>
      <c r="D4361" s="43" t="s">
        <v>2170</v>
      </c>
      <c r="E4361" s="43" t="s">
        <v>1144</v>
      </c>
      <c r="F4361" s="36">
        <v>50</v>
      </c>
      <c r="G4361" s="44">
        <f t="shared" si="278"/>
        <v>81.1965811965812</v>
      </c>
      <c r="H4361" s="44">
        <v>95</v>
      </c>
    </row>
    <row r="4362" customHeight="1" spans="3:8">
      <c r="C4362" s="42" t="s">
        <v>2733</v>
      </c>
      <c r="D4362" s="43" t="s">
        <v>85</v>
      </c>
      <c r="E4362" s="43" t="s">
        <v>2586</v>
      </c>
      <c r="F4362" s="36">
        <v>5</v>
      </c>
      <c r="G4362" s="44">
        <f t="shared" si="278"/>
        <v>27.7777777777778</v>
      </c>
      <c r="H4362" s="44">
        <v>32.5</v>
      </c>
    </row>
    <row r="4363" customHeight="1" spans="3:8">
      <c r="C4363" s="42" t="s">
        <v>1074</v>
      </c>
      <c r="D4363" s="43" t="s">
        <v>990</v>
      </c>
      <c r="E4363" s="43" t="s">
        <v>2158</v>
      </c>
      <c r="F4363" s="36">
        <v>10</v>
      </c>
      <c r="G4363" s="44">
        <f t="shared" si="278"/>
        <v>12.8205128205128</v>
      </c>
      <c r="H4363" s="44">
        <v>15</v>
      </c>
    </row>
    <row r="4364" customHeight="1" spans="3:8">
      <c r="C4364" s="42" t="s">
        <v>470</v>
      </c>
      <c r="D4364" s="43" t="s">
        <v>979</v>
      </c>
      <c r="E4364" s="43" t="s">
        <v>3257</v>
      </c>
      <c r="F4364" s="36">
        <v>5</v>
      </c>
      <c r="G4364" s="44">
        <f t="shared" si="278"/>
        <v>27.7777777777778</v>
      </c>
      <c r="H4364" s="44">
        <v>32.5</v>
      </c>
    </row>
    <row r="4365" customHeight="1" spans="3:8">
      <c r="C4365" s="42" t="s">
        <v>3056</v>
      </c>
      <c r="D4365" s="43" t="s">
        <v>3258</v>
      </c>
      <c r="E4365" s="43" t="s">
        <v>3138</v>
      </c>
      <c r="F4365" s="36">
        <v>5</v>
      </c>
      <c r="G4365" s="44">
        <f t="shared" si="278"/>
        <v>12.8205128205128</v>
      </c>
      <c r="H4365" s="44">
        <v>15</v>
      </c>
    </row>
    <row r="4366" customHeight="1" spans="3:8">
      <c r="C4366" s="42" t="s">
        <v>761</v>
      </c>
      <c r="D4366" s="43" t="s">
        <v>795</v>
      </c>
      <c r="E4366" s="43" t="s">
        <v>763</v>
      </c>
      <c r="F4366" s="36">
        <v>5</v>
      </c>
      <c r="G4366" s="44">
        <f t="shared" si="278"/>
        <v>29.0598290598291</v>
      </c>
      <c r="H4366" s="44">
        <v>34</v>
      </c>
    </row>
    <row r="4367" customHeight="1" spans="3:8">
      <c r="C4367" s="42" t="s">
        <v>2224</v>
      </c>
      <c r="D4367" s="43" t="s">
        <v>2225</v>
      </c>
      <c r="E4367" s="43" t="s">
        <v>2226</v>
      </c>
      <c r="F4367" s="36">
        <v>30</v>
      </c>
      <c r="G4367" s="44">
        <f t="shared" si="278"/>
        <v>76.9230769230769</v>
      </c>
      <c r="H4367" s="44">
        <v>90</v>
      </c>
    </row>
    <row r="4368" customHeight="1" spans="3:8">
      <c r="C4368" s="42" t="s">
        <v>552</v>
      </c>
      <c r="D4368" s="43" t="s">
        <v>553</v>
      </c>
      <c r="E4368" s="43" t="s">
        <v>2121</v>
      </c>
      <c r="F4368" s="36">
        <v>20</v>
      </c>
      <c r="G4368" s="44">
        <f t="shared" si="278"/>
        <v>119.65811965812</v>
      </c>
      <c r="H4368" s="44">
        <v>140</v>
      </c>
    </row>
    <row r="4369" customHeight="1" spans="3:8">
      <c r="C4369" s="42" t="s">
        <v>2608</v>
      </c>
      <c r="D4369" s="43" t="s">
        <v>969</v>
      </c>
      <c r="E4369" s="43" t="s">
        <v>1149</v>
      </c>
      <c r="F4369" s="36">
        <v>50</v>
      </c>
      <c r="G4369" s="44">
        <f t="shared" si="278"/>
        <v>448.717948717949</v>
      </c>
      <c r="H4369" s="44">
        <v>525</v>
      </c>
    </row>
    <row r="4370" customHeight="1" spans="3:8">
      <c r="C4370" s="42" t="s">
        <v>1857</v>
      </c>
      <c r="D4370" s="43" t="s">
        <v>1858</v>
      </c>
      <c r="E4370" s="43" t="s">
        <v>90</v>
      </c>
      <c r="F4370" s="36">
        <v>30</v>
      </c>
      <c r="G4370" s="44">
        <f t="shared" si="278"/>
        <v>46.1538461538462</v>
      </c>
      <c r="H4370" s="44">
        <v>54</v>
      </c>
    </row>
    <row r="4371" customHeight="1" spans="3:8">
      <c r="C4371" s="42" t="s">
        <v>68</v>
      </c>
      <c r="D4371" s="43" t="s">
        <v>69</v>
      </c>
      <c r="E4371" s="43" t="s">
        <v>63</v>
      </c>
      <c r="F4371" s="36">
        <v>90</v>
      </c>
      <c r="G4371" s="44">
        <f t="shared" si="278"/>
        <v>176.923076923077</v>
      </c>
      <c r="H4371" s="44">
        <v>207</v>
      </c>
    </row>
    <row r="4372" customHeight="1" spans="3:8">
      <c r="C4372" s="42" t="s">
        <v>68</v>
      </c>
      <c r="D4372" s="43" t="s">
        <v>74</v>
      </c>
      <c r="E4372" s="43" t="s">
        <v>63</v>
      </c>
      <c r="F4372" s="36">
        <v>240</v>
      </c>
      <c r="G4372" s="44">
        <f t="shared" si="278"/>
        <v>410.25641025641</v>
      </c>
      <c r="H4372" s="44">
        <v>480</v>
      </c>
    </row>
    <row r="4373" customHeight="1" spans="2:8">
      <c r="B4373" s="42" t="s">
        <v>2630</v>
      </c>
      <c r="C4373" s="42" t="s">
        <v>2007</v>
      </c>
      <c r="D4373" s="43" t="s">
        <v>2008</v>
      </c>
      <c r="E4373" s="43" t="s">
        <v>2009</v>
      </c>
      <c r="F4373" s="36">
        <v>3</v>
      </c>
      <c r="G4373" s="44">
        <f t="shared" si="278"/>
        <v>384.615384615385</v>
      </c>
      <c r="H4373" s="44">
        <v>450</v>
      </c>
    </row>
    <row r="4374" customHeight="1" spans="3:8">
      <c r="C4374" s="42" t="s">
        <v>575</v>
      </c>
      <c r="D4374" s="43" t="s">
        <v>576</v>
      </c>
      <c r="E4374" s="43" t="s">
        <v>1176</v>
      </c>
      <c r="F4374" s="36">
        <v>100</v>
      </c>
      <c r="G4374" s="44">
        <v>1535.04</v>
      </c>
      <c r="H4374" s="44">
        <f t="shared" ref="H4374:H4378" si="279">G4374*1.17</f>
        <v>1795.9968</v>
      </c>
    </row>
    <row r="4375" customHeight="1" spans="3:8">
      <c r="C4375" s="42" t="s">
        <v>3025</v>
      </c>
      <c r="D4375" s="43" t="s">
        <v>2850</v>
      </c>
      <c r="E4375" s="43" t="s">
        <v>3026</v>
      </c>
      <c r="F4375" s="36">
        <v>200</v>
      </c>
      <c r="G4375" s="44">
        <v>5213.68</v>
      </c>
      <c r="H4375" s="44">
        <f t="shared" si="279"/>
        <v>6100.0056</v>
      </c>
    </row>
    <row r="4376" customHeight="1" spans="3:8">
      <c r="C4376" s="42" t="s">
        <v>589</v>
      </c>
      <c r="D4376" s="43" t="s">
        <v>590</v>
      </c>
      <c r="E4376" s="43" t="s">
        <v>591</v>
      </c>
      <c r="F4376" s="36">
        <v>240</v>
      </c>
      <c r="G4376" s="44">
        <v>5128.21</v>
      </c>
      <c r="H4376" s="44">
        <f t="shared" si="279"/>
        <v>6000.0057</v>
      </c>
    </row>
    <row r="4377" customHeight="1" spans="3:8">
      <c r="C4377" s="42" t="s">
        <v>229</v>
      </c>
      <c r="D4377" s="43" t="s">
        <v>1741</v>
      </c>
      <c r="E4377" s="43" t="s">
        <v>1742</v>
      </c>
      <c r="F4377" s="36">
        <v>200</v>
      </c>
      <c r="G4377" s="44">
        <v>6076.92</v>
      </c>
      <c r="H4377" s="44">
        <f t="shared" si="279"/>
        <v>7109.9964</v>
      </c>
    </row>
    <row r="4378" customHeight="1" spans="3:8">
      <c r="C4378" s="42" t="s">
        <v>1899</v>
      </c>
      <c r="D4378" s="43" t="s">
        <v>3259</v>
      </c>
      <c r="E4378" s="43" t="s">
        <v>3260</v>
      </c>
      <c r="F4378" s="36">
        <v>112</v>
      </c>
      <c r="G4378" s="44">
        <v>622.22222</v>
      </c>
      <c r="H4378" s="44">
        <f t="shared" si="279"/>
        <v>727.9999974</v>
      </c>
    </row>
    <row r="4379" customHeight="1" spans="3:8">
      <c r="C4379" s="42" t="s">
        <v>38</v>
      </c>
      <c r="D4379" s="43" t="s">
        <v>948</v>
      </c>
      <c r="E4379" s="43" t="s">
        <v>37</v>
      </c>
      <c r="F4379" s="36">
        <v>400</v>
      </c>
      <c r="G4379" s="44">
        <f t="shared" si="278"/>
        <v>5347.00854700855</v>
      </c>
      <c r="H4379" s="44">
        <v>6256</v>
      </c>
    </row>
    <row r="4380" customHeight="1" spans="3:8">
      <c r="C4380" s="43" t="s">
        <v>3261</v>
      </c>
      <c r="D4380" s="43" t="s">
        <v>1169</v>
      </c>
      <c r="E4380" s="43" t="s">
        <v>3262</v>
      </c>
      <c r="F4380" s="36">
        <v>90</v>
      </c>
      <c r="G4380" s="44">
        <v>1367.52</v>
      </c>
      <c r="H4380" s="44">
        <f t="shared" ref="H4380:H4385" si="280">G4380*1.17</f>
        <v>1599.9984</v>
      </c>
    </row>
    <row r="4381" customHeight="1" spans="3:6">
      <c r="C4381" s="43"/>
      <c r="E4381" s="43" t="s">
        <v>1663</v>
      </c>
      <c r="F4381" s="36">
        <v>10</v>
      </c>
    </row>
    <row r="4382" customHeight="1" spans="3:8">
      <c r="C4382" s="42" t="s">
        <v>2947</v>
      </c>
      <c r="D4382" s="43" t="s">
        <v>754</v>
      </c>
      <c r="E4382" s="43" t="s">
        <v>2948</v>
      </c>
      <c r="F4382" s="36">
        <v>70</v>
      </c>
      <c r="G4382" s="44">
        <v>897.44</v>
      </c>
      <c r="H4382" s="44">
        <f t="shared" si="280"/>
        <v>1050.0048</v>
      </c>
    </row>
    <row r="4383" customHeight="1" spans="3:8">
      <c r="C4383" s="42" t="s">
        <v>3186</v>
      </c>
      <c r="D4383" s="43" t="s">
        <v>3187</v>
      </c>
      <c r="E4383" s="43" t="s">
        <v>757</v>
      </c>
      <c r="F4383" s="36">
        <v>50</v>
      </c>
      <c r="G4383" s="44">
        <v>790.6</v>
      </c>
      <c r="H4383" s="44">
        <f t="shared" si="280"/>
        <v>925.002</v>
      </c>
    </row>
    <row r="4384" customHeight="1" spans="2:8">
      <c r="B4384" s="42" t="s">
        <v>2629</v>
      </c>
      <c r="C4384" s="42" t="s">
        <v>579</v>
      </c>
      <c r="D4384" s="43" t="s">
        <v>309</v>
      </c>
      <c r="E4384" s="43" t="s">
        <v>1826</v>
      </c>
      <c r="F4384" s="36">
        <v>100</v>
      </c>
      <c r="G4384" s="44">
        <v>1674.36</v>
      </c>
      <c r="H4384" s="44">
        <f t="shared" si="280"/>
        <v>1959.0012</v>
      </c>
    </row>
    <row r="4385" customHeight="1" spans="3:8">
      <c r="C4385" s="42" t="s">
        <v>3263</v>
      </c>
      <c r="D4385" s="43" t="s">
        <v>309</v>
      </c>
      <c r="E4385" s="43" t="s">
        <v>1812</v>
      </c>
      <c r="F4385" s="36">
        <v>200</v>
      </c>
      <c r="G4385" s="44">
        <v>3348.72</v>
      </c>
      <c r="H4385" s="44">
        <f t="shared" si="280"/>
        <v>3918.0024</v>
      </c>
    </row>
    <row r="4386" customHeight="1" spans="3:8">
      <c r="C4386" s="42" t="s">
        <v>585</v>
      </c>
      <c r="D4386" s="43" t="s">
        <v>754</v>
      </c>
      <c r="E4386" s="43" t="s">
        <v>1176</v>
      </c>
      <c r="F4386" s="36">
        <v>200</v>
      </c>
      <c r="G4386" s="44">
        <v>2820.51</v>
      </c>
      <c r="H4386" s="44">
        <f t="shared" ref="H4386:H4392" si="281">G4386*1.17</f>
        <v>3299.9967</v>
      </c>
    </row>
    <row r="4387" customHeight="1" spans="3:8">
      <c r="C4387" s="42" t="s">
        <v>575</v>
      </c>
      <c r="D4387" s="43" t="s">
        <v>1862</v>
      </c>
      <c r="E4387" s="43" t="s">
        <v>1999</v>
      </c>
      <c r="F4387" s="36">
        <v>200</v>
      </c>
      <c r="G4387" s="44">
        <v>6410.26</v>
      </c>
      <c r="H4387" s="44">
        <f t="shared" si="281"/>
        <v>7500.0042</v>
      </c>
    </row>
    <row r="4388" customHeight="1" spans="3:8">
      <c r="C4388" s="42" t="s">
        <v>308</v>
      </c>
      <c r="D4388" s="43" t="s">
        <v>309</v>
      </c>
      <c r="E4388" s="43" t="s">
        <v>1826</v>
      </c>
      <c r="F4388" s="36">
        <v>50</v>
      </c>
      <c r="G4388" s="44">
        <v>982.91</v>
      </c>
      <c r="H4388" s="44">
        <f t="shared" si="281"/>
        <v>1150.0047</v>
      </c>
    </row>
    <row r="4389" customHeight="1" spans="2:8">
      <c r="B4389" s="42" t="s">
        <v>288</v>
      </c>
      <c r="C4389" s="42" t="s">
        <v>201</v>
      </c>
      <c r="D4389" s="43" t="s">
        <v>202</v>
      </c>
      <c r="E4389" s="43" t="s">
        <v>203</v>
      </c>
      <c r="F4389" s="36">
        <v>600</v>
      </c>
      <c r="G4389" s="44">
        <f t="shared" ref="G4389:G4395" si="282">H4389/1.17</f>
        <v>20512.8205128205</v>
      </c>
      <c r="H4389" s="44">
        <v>24000</v>
      </c>
    </row>
    <row r="4390" customHeight="1" spans="2:8">
      <c r="B4390" s="42" t="s">
        <v>3264</v>
      </c>
      <c r="C4390" s="42" t="s">
        <v>2007</v>
      </c>
      <c r="D4390" s="43" t="s">
        <v>2008</v>
      </c>
      <c r="E4390" s="43" t="s">
        <v>2009</v>
      </c>
      <c r="F4390" s="36">
        <v>5</v>
      </c>
      <c r="G4390" s="44">
        <f t="shared" si="282"/>
        <v>641.025641025641</v>
      </c>
      <c r="H4390" s="44">
        <v>750</v>
      </c>
    </row>
    <row r="4391" customHeight="1" spans="2:8">
      <c r="B4391" s="42" t="s">
        <v>317</v>
      </c>
      <c r="C4391" s="42" t="s">
        <v>2022</v>
      </c>
      <c r="D4391" s="43" t="s">
        <v>2023</v>
      </c>
      <c r="E4391" s="43" t="s">
        <v>2024</v>
      </c>
      <c r="F4391" s="36">
        <v>160</v>
      </c>
      <c r="G4391" s="44">
        <v>2201.71</v>
      </c>
      <c r="H4391" s="44">
        <f t="shared" si="281"/>
        <v>2576.0007</v>
      </c>
    </row>
    <row r="4392" customHeight="1" spans="3:8">
      <c r="C4392" s="42" t="s">
        <v>321</v>
      </c>
      <c r="D4392" s="43" t="s">
        <v>322</v>
      </c>
      <c r="E4392" s="43" t="s">
        <v>2633</v>
      </c>
      <c r="F4392" s="36">
        <v>120</v>
      </c>
      <c r="G4392" s="44">
        <v>9230.77</v>
      </c>
      <c r="H4392" s="44">
        <f t="shared" si="281"/>
        <v>10800.0009</v>
      </c>
    </row>
    <row r="4393" customHeight="1" spans="2:8">
      <c r="B4393" s="42" t="s">
        <v>3027</v>
      </c>
      <c r="C4393" s="42" t="s">
        <v>3265</v>
      </c>
      <c r="D4393" s="43" t="s">
        <v>3266</v>
      </c>
      <c r="E4393" s="43" t="s">
        <v>3267</v>
      </c>
      <c r="F4393" s="36">
        <v>2</v>
      </c>
      <c r="G4393" s="44">
        <f t="shared" si="282"/>
        <v>71794.8717948718</v>
      </c>
      <c r="H4393" s="44">
        <v>84000</v>
      </c>
    </row>
    <row r="4394" customHeight="1" spans="3:8">
      <c r="C4394" s="42" t="s">
        <v>3265</v>
      </c>
      <c r="D4394" s="43" t="s">
        <v>3266</v>
      </c>
      <c r="E4394" s="43" t="s">
        <v>3267</v>
      </c>
      <c r="F4394" s="36">
        <v>2</v>
      </c>
      <c r="G4394" s="44">
        <f t="shared" si="282"/>
        <v>71794.8717948718</v>
      </c>
      <c r="H4394" s="44">
        <v>84000</v>
      </c>
    </row>
    <row r="4395" customHeight="1" spans="2:8">
      <c r="B4395" s="42" t="s">
        <v>288</v>
      </c>
      <c r="C4395" s="42" t="s">
        <v>201</v>
      </c>
      <c r="D4395" s="43" t="s">
        <v>202</v>
      </c>
      <c r="E4395" s="43" t="s">
        <v>203</v>
      </c>
      <c r="F4395" s="36">
        <v>180</v>
      </c>
      <c r="G4395" s="44">
        <f t="shared" si="282"/>
        <v>6153.84615384615</v>
      </c>
      <c r="H4395" s="44">
        <v>7200</v>
      </c>
    </row>
    <row r="4396" customHeight="1" spans="1:9">
      <c r="A4396" s="36" t="s">
        <v>3268</v>
      </c>
      <c r="B4396" s="42" t="s">
        <v>349</v>
      </c>
      <c r="C4396" s="42" t="s">
        <v>3269</v>
      </c>
      <c r="D4396" s="43" t="s">
        <v>2599</v>
      </c>
      <c r="E4396" s="43" t="s">
        <v>3131</v>
      </c>
      <c r="F4396" s="36">
        <v>1</v>
      </c>
      <c r="G4396" s="44">
        <f t="shared" ref="G4396:G4401" si="283">H4396/1.17</f>
        <v>38.4615384615385</v>
      </c>
      <c r="H4396" s="44">
        <v>45</v>
      </c>
      <c r="I4396" s="44">
        <f>SUM(H4396:H4401)</f>
        <v>1434</v>
      </c>
    </row>
    <row r="4397" customHeight="1" spans="3:8">
      <c r="C4397" s="42" t="s">
        <v>3270</v>
      </c>
      <c r="D4397" s="43" t="s">
        <v>3161</v>
      </c>
      <c r="E4397" s="43" t="s">
        <v>3131</v>
      </c>
      <c r="F4397" s="36">
        <v>3</v>
      </c>
      <c r="G4397" s="44">
        <f t="shared" si="283"/>
        <v>76.9230769230769</v>
      </c>
      <c r="H4397" s="44">
        <v>90</v>
      </c>
    </row>
    <row r="4398" customHeight="1" spans="3:8">
      <c r="C4398" s="42" t="s">
        <v>515</v>
      </c>
      <c r="D4398" s="43" t="s">
        <v>3271</v>
      </c>
      <c r="E4398" s="43" t="s">
        <v>3131</v>
      </c>
      <c r="F4398" s="36">
        <v>3</v>
      </c>
      <c r="G4398" s="44">
        <f t="shared" si="283"/>
        <v>115.384615384615</v>
      </c>
      <c r="H4398" s="44">
        <v>135</v>
      </c>
    </row>
    <row r="4399" customHeight="1" spans="3:8">
      <c r="C4399" s="42" t="s">
        <v>510</v>
      </c>
      <c r="D4399" s="43" t="s">
        <v>2599</v>
      </c>
      <c r="E4399" s="43" t="s">
        <v>3131</v>
      </c>
      <c r="F4399" s="36">
        <v>3</v>
      </c>
      <c r="G4399" s="44">
        <f t="shared" si="283"/>
        <v>666.666666666667</v>
      </c>
      <c r="H4399" s="44">
        <v>780</v>
      </c>
    </row>
    <row r="4400" customHeight="1" spans="3:8">
      <c r="C4400" s="42" t="s">
        <v>3272</v>
      </c>
      <c r="D4400" s="43" t="s">
        <v>498</v>
      </c>
      <c r="E4400" s="43" t="s">
        <v>2598</v>
      </c>
      <c r="F4400" s="36">
        <v>1.5</v>
      </c>
      <c r="G4400" s="44">
        <f t="shared" si="283"/>
        <v>230.769230769231</v>
      </c>
      <c r="H4400" s="44">
        <v>270</v>
      </c>
    </row>
    <row r="4401" customHeight="1" spans="2:8">
      <c r="B4401" s="42" t="s">
        <v>2527</v>
      </c>
      <c r="C4401" s="42" t="s">
        <v>504</v>
      </c>
      <c r="D4401" s="43" t="s">
        <v>3273</v>
      </c>
      <c r="E4401" s="43" t="s">
        <v>3135</v>
      </c>
      <c r="F4401" s="36">
        <v>3</v>
      </c>
      <c r="G4401" s="44">
        <f t="shared" si="283"/>
        <v>97.4358974358974</v>
      </c>
      <c r="H4401" s="44">
        <v>114</v>
      </c>
    </row>
    <row r="4402" customHeight="1" spans="1:9">
      <c r="A4402" s="36" t="s">
        <v>3274</v>
      </c>
      <c r="B4402" s="42" t="s">
        <v>3254</v>
      </c>
      <c r="C4402" s="42" t="s">
        <v>3169</v>
      </c>
      <c r="D4402" s="43" t="s">
        <v>3170</v>
      </c>
      <c r="E4402" s="43" t="s">
        <v>3171</v>
      </c>
      <c r="F4402" s="36">
        <v>30</v>
      </c>
      <c r="G4402" s="44">
        <f t="shared" ref="G4402:G4405" si="284">H4402/1.03</f>
        <v>2009.70873786408</v>
      </c>
      <c r="H4402" s="44">
        <v>2070</v>
      </c>
      <c r="I4402" s="44">
        <f>SUM(H4402:H4405)</f>
        <v>114806</v>
      </c>
    </row>
    <row r="4403" customHeight="1" spans="2:8">
      <c r="B4403" s="42" t="s">
        <v>2004</v>
      </c>
      <c r="C4403" s="42" t="s">
        <v>2656</v>
      </c>
      <c r="D4403" s="43" t="s">
        <v>2657</v>
      </c>
      <c r="E4403" s="43" t="s">
        <v>2658</v>
      </c>
      <c r="F4403" s="36">
        <v>100</v>
      </c>
      <c r="G4403" s="44">
        <f t="shared" si="284"/>
        <v>3954.36893203883</v>
      </c>
      <c r="H4403" s="44">
        <v>4073</v>
      </c>
    </row>
    <row r="4404" customHeight="1" spans="2:8">
      <c r="B4404" s="42" t="s">
        <v>220</v>
      </c>
      <c r="C4404" s="42" t="s">
        <v>2656</v>
      </c>
      <c r="D4404" s="43" t="s">
        <v>2657</v>
      </c>
      <c r="E4404" s="43" t="s">
        <v>2658</v>
      </c>
      <c r="F4404" s="36">
        <v>1000</v>
      </c>
      <c r="G4404" s="44">
        <f t="shared" si="284"/>
        <v>36378.640776699</v>
      </c>
      <c r="H4404" s="44">
        <v>37470</v>
      </c>
    </row>
    <row r="4405" customHeight="1" spans="3:8">
      <c r="C4405" s="42" t="s">
        <v>2656</v>
      </c>
      <c r="D4405" s="43" t="s">
        <v>2657</v>
      </c>
      <c r="E4405" s="43" t="s">
        <v>2658</v>
      </c>
      <c r="F4405" s="36">
        <v>1900</v>
      </c>
      <c r="G4405" s="44">
        <f t="shared" si="284"/>
        <v>69119.4174757282</v>
      </c>
      <c r="H4405" s="44">
        <v>71193</v>
      </c>
    </row>
    <row r="4406" s="106" customFormat="1" customHeight="1" spans="1:12">
      <c r="A4406" s="129">
        <v>42614</v>
      </c>
      <c r="B4406" s="130" t="s">
        <v>3275</v>
      </c>
      <c r="C4406" s="130" t="s">
        <v>717</v>
      </c>
      <c r="D4406" s="131" t="s">
        <v>212</v>
      </c>
      <c r="E4406" s="131" t="s">
        <v>718</v>
      </c>
      <c r="F4406" s="106">
        <v>915</v>
      </c>
      <c r="G4406" s="128">
        <f>H4406/1.17</f>
        <v>21115.3846153846</v>
      </c>
      <c r="H4406" s="128">
        <v>24705</v>
      </c>
      <c r="I4406" s="41">
        <f>SUM(H4406:H4412)</f>
        <v>57265</v>
      </c>
      <c r="J4406" s="128" t="s">
        <v>2910</v>
      </c>
      <c r="K4406" s="128"/>
      <c r="L4406" s="132"/>
    </row>
    <row r="4407" customHeight="1" spans="1:11">
      <c r="A4407" s="36" t="s">
        <v>3276</v>
      </c>
      <c r="B4407" s="56" t="s">
        <v>3275</v>
      </c>
      <c r="C4407" s="42" t="s">
        <v>717</v>
      </c>
      <c r="D4407" s="43" t="s">
        <v>212</v>
      </c>
      <c r="E4407" s="43" t="s">
        <v>718</v>
      </c>
      <c r="F4407" s="36">
        <v>685</v>
      </c>
      <c r="I4407" s="41"/>
      <c r="J4407" s="121">
        <f>K4407/1.17</f>
        <v>15807.6923076923</v>
      </c>
      <c r="K4407" s="133">
        <v>18495</v>
      </c>
    </row>
    <row r="4408" customHeight="1" spans="2:9">
      <c r="B4408" s="42" t="s">
        <v>2282</v>
      </c>
      <c r="C4408" s="42" t="s">
        <v>717</v>
      </c>
      <c r="D4408" s="43" t="s">
        <v>212</v>
      </c>
      <c r="E4408" s="43" t="s">
        <v>718</v>
      </c>
      <c r="F4408" s="36">
        <v>400</v>
      </c>
      <c r="G4408" s="44">
        <f t="shared" ref="G4408:G4425" si="285">H4408/1.17</f>
        <v>9401.7094017094</v>
      </c>
      <c r="H4408" s="44">
        <v>11000</v>
      </c>
      <c r="I4408" s="41"/>
    </row>
    <row r="4409" customHeight="1" spans="2:9">
      <c r="B4409" s="42" t="s">
        <v>3277</v>
      </c>
      <c r="C4409" s="42" t="s">
        <v>717</v>
      </c>
      <c r="D4409" s="43" t="s">
        <v>212</v>
      </c>
      <c r="E4409" s="43" t="s">
        <v>718</v>
      </c>
      <c r="F4409" s="36">
        <v>400</v>
      </c>
      <c r="G4409" s="44">
        <f t="shared" si="285"/>
        <v>9401.7094017094</v>
      </c>
      <c r="H4409" s="44">
        <v>11000</v>
      </c>
      <c r="I4409" s="41"/>
    </row>
    <row r="4410" customHeight="1" spans="2:9">
      <c r="B4410" s="42" t="s">
        <v>3278</v>
      </c>
      <c r="C4410" s="42" t="s">
        <v>717</v>
      </c>
      <c r="D4410" s="43" t="s">
        <v>212</v>
      </c>
      <c r="E4410" s="43" t="s">
        <v>718</v>
      </c>
      <c r="F4410" s="36">
        <v>80</v>
      </c>
      <c r="G4410" s="44">
        <f t="shared" si="285"/>
        <v>1572.64957264957</v>
      </c>
      <c r="H4410" s="44">
        <v>1840</v>
      </c>
      <c r="I4410" s="41"/>
    </row>
    <row r="4411" customHeight="1" spans="2:9">
      <c r="B4411" s="42" t="s">
        <v>2286</v>
      </c>
      <c r="C4411" s="42" t="s">
        <v>717</v>
      </c>
      <c r="D4411" s="43" t="s">
        <v>212</v>
      </c>
      <c r="E4411" s="43" t="s">
        <v>718</v>
      </c>
      <c r="F4411" s="36">
        <v>80</v>
      </c>
      <c r="G4411" s="44">
        <f t="shared" si="285"/>
        <v>1709.40170940171</v>
      </c>
      <c r="H4411" s="44">
        <v>2000</v>
      </c>
      <c r="I4411" s="41"/>
    </row>
    <row r="4412" customHeight="1" spans="2:9">
      <c r="B4412" s="42" t="s">
        <v>3279</v>
      </c>
      <c r="C4412" s="42" t="s">
        <v>717</v>
      </c>
      <c r="D4412" s="43" t="s">
        <v>212</v>
      </c>
      <c r="E4412" s="43" t="s">
        <v>718</v>
      </c>
      <c r="F4412" s="36">
        <v>240</v>
      </c>
      <c r="G4412" s="44">
        <f t="shared" si="285"/>
        <v>5743.58974358974</v>
      </c>
      <c r="H4412" s="44">
        <v>6720</v>
      </c>
      <c r="I4412" s="41"/>
    </row>
    <row r="4413" customHeight="1" spans="1:9">
      <c r="A4413" s="36" t="s">
        <v>3280</v>
      </c>
      <c r="B4413" s="42" t="s">
        <v>313</v>
      </c>
      <c r="C4413" s="42" t="s">
        <v>719</v>
      </c>
      <c r="D4413" s="43" t="s">
        <v>722</v>
      </c>
      <c r="E4413" s="43" t="s">
        <v>721</v>
      </c>
      <c r="F4413" s="36">
        <v>200</v>
      </c>
      <c r="G4413" s="44">
        <f t="shared" si="285"/>
        <v>6837.60683760684</v>
      </c>
      <c r="H4413" s="44">
        <v>8000</v>
      </c>
      <c r="I4413" s="44">
        <f>SUM(H4413:H4532)</f>
        <v>164152.89</v>
      </c>
    </row>
    <row r="4414" customHeight="1" spans="2:8">
      <c r="B4414" s="42" t="s">
        <v>313</v>
      </c>
      <c r="C4414" s="42" t="s">
        <v>719</v>
      </c>
      <c r="D4414" s="43" t="s">
        <v>720</v>
      </c>
      <c r="E4414" s="43" t="s">
        <v>721</v>
      </c>
      <c r="F4414" s="36">
        <v>400</v>
      </c>
      <c r="G4414" s="44">
        <f t="shared" si="285"/>
        <v>13675.2136752137</v>
      </c>
      <c r="H4414" s="44">
        <v>16000</v>
      </c>
    </row>
    <row r="4415" customHeight="1" spans="2:8">
      <c r="B4415" s="42" t="s">
        <v>313</v>
      </c>
      <c r="C4415" s="42" t="s">
        <v>719</v>
      </c>
      <c r="D4415" s="43" t="s">
        <v>722</v>
      </c>
      <c r="E4415" s="43" t="s">
        <v>721</v>
      </c>
      <c r="F4415" s="36">
        <v>200</v>
      </c>
      <c r="G4415" s="44">
        <f t="shared" si="285"/>
        <v>6837.60683760684</v>
      </c>
      <c r="H4415" s="44">
        <v>8000</v>
      </c>
    </row>
    <row r="4416" customHeight="1" spans="2:8">
      <c r="B4416" s="42" t="s">
        <v>24</v>
      </c>
      <c r="C4416" s="42" t="s">
        <v>719</v>
      </c>
      <c r="D4416" s="43" t="s">
        <v>720</v>
      </c>
      <c r="E4416" s="43" t="s">
        <v>721</v>
      </c>
      <c r="F4416" s="36">
        <v>150</v>
      </c>
      <c r="G4416" s="44">
        <f t="shared" si="285"/>
        <v>4871.79487179487</v>
      </c>
      <c r="H4416" s="44">
        <v>5700</v>
      </c>
    </row>
    <row r="4417" customHeight="1" spans="2:8">
      <c r="B4417" s="42" t="s">
        <v>24</v>
      </c>
      <c r="C4417" s="42" t="s">
        <v>719</v>
      </c>
      <c r="D4417" s="43" t="s">
        <v>722</v>
      </c>
      <c r="E4417" s="43" t="s">
        <v>721</v>
      </c>
      <c r="F4417" s="36">
        <v>150</v>
      </c>
      <c r="G4417" s="44">
        <f t="shared" si="285"/>
        <v>4871.79487179487</v>
      </c>
      <c r="H4417" s="44">
        <v>5700</v>
      </c>
    </row>
    <row r="4418" customHeight="1" spans="2:8">
      <c r="B4418" s="42" t="s">
        <v>865</v>
      </c>
      <c r="C4418" s="42" t="s">
        <v>866</v>
      </c>
      <c r="D4418" s="43" t="s">
        <v>867</v>
      </c>
      <c r="E4418" s="43" t="s">
        <v>868</v>
      </c>
      <c r="F4418" s="36">
        <v>900</v>
      </c>
      <c r="G4418" s="44">
        <f t="shared" si="285"/>
        <v>12276.9230769231</v>
      </c>
      <c r="H4418" s="44">
        <v>14364</v>
      </c>
    </row>
    <row r="4419" customHeight="1" spans="2:8">
      <c r="B4419" s="42" t="s">
        <v>865</v>
      </c>
      <c r="C4419" s="42" t="s">
        <v>866</v>
      </c>
      <c r="D4419" s="43" t="s">
        <v>867</v>
      </c>
      <c r="E4419" s="43" t="s">
        <v>868</v>
      </c>
      <c r="F4419" s="36">
        <v>1800</v>
      </c>
      <c r="G4419" s="44">
        <f t="shared" si="285"/>
        <v>24553.8461538462</v>
      </c>
      <c r="H4419" s="44">
        <v>28728</v>
      </c>
    </row>
    <row r="4420" customHeight="1" spans="2:8">
      <c r="B4420" s="42" t="s">
        <v>869</v>
      </c>
      <c r="C4420" s="42" t="s">
        <v>719</v>
      </c>
      <c r="D4420" s="43" t="s">
        <v>722</v>
      </c>
      <c r="E4420" s="43" t="s">
        <v>721</v>
      </c>
      <c r="F4420" s="36">
        <v>200</v>
      </c>
      <c r="G4420" s="44">
        <f t="shared" si="285"/>
        <v>5641.02564102564</v>
      </c>
      <c r="H4420" s="44">
        <v>6600</v>
      </c>
    </row>
    <row r="4421" customHeight="1" spans="2:8">
      <c r="B4421" s="42" t="s">
        <v>869</v>
      </c>
      <c r="C4421" s="42" t="s">
        <v>719</v>
      </c>
      <c r="D4421" s="43" t="s">
        <v>720</v>
      </c>
      <c r="E4421" s="43" t="s">
        <v>721</v>
      </c>
      <c r="F4421" s="36">
        <v>200</v>
      </c>
      <c r="G4421" s="44">
        <f t="shared" si="285"/>
        <v>5641.02564102564</v>
      </c>
      <c r="H4421" s="44">
        <v>6600</v>
      </c>
    </row>
    <row r="4422" customHeight="1" spans="2:8">
      <c r="B4422" s="42" t="s">
        <v>289</v>
      </c>
      <c r="C4422" s="42" t="s">
        <v>719</v>
      </c>
      <c r="D4422" s="43" t="s">
        <v>720</v>
      </c>
      <c r="E4422" s="43" t="s">
        <v>721</v>
      </c>
      <c r="F4422" s="36">
        <v>200</v>
      </c>
      <c r="G4422" s="44">
        <f t="shared" si="285"/>
        <v>4923.07692307692</v>
      </c>
      <c r="H4422" s="44">
        <v>5760</v>
      </c>
    </row>
    <row r="4423" customHeight="1" spans="2:8">
      <c r="B4423" s="42" t="s">
        <v>723</v>
      </c>
      <c r="C4423" s="42" t="s">
        <v>674</v>
      </c>
      <c r="D4423" s="43" t="s">
        <v>1002</v>
      </c>
      <c r="E4423" s="43" t="s">
        <v>527</v>
      </c>
      <c r="F4423" s="36">
        <v>10</v>
      </c>
      <c r="G4423" s="44">
        <f t="shared" si="285"/>
        <v>217.948717948718</v>
      </c>
      <c r="H4423" s="134">
        <v>255</v>
      </c>
    </row>
    <row r="4424" customHeight="1" spans="2:11">
      <c r="B4424" s="42" t="s">
        <v>723</v>
      </c>
      <c r="C4424" s="42" t="s">
        <v>3281</v>
      </c>
      <c r="D4424" s="43" t="s">
        <v>3282</v>
      </c>
      <c r="E4424" s="43" t="s">
        <v>1451</v>
      </c>
      <c r="F4424" s="36">
        <v>5</v>
      </c>
      <c r="G4424" s="44">
        <f t="shared" si="285"/>
        <v>171.367521367521</v>
      </c>
      <c r="H4424" s="134">
        <v>200.5</v>
      </c>
      <c r="J4424" s="134" t="s">
        <v>3283</v>
      </c>
      <c r="K4424" s="134">
        <f>SUM(H4423:H4532)</f>
        <v>58700.89</v>
      </c>
    </row>
    <row r="4425" customHeight="1" spans="2:11">
      <c r="B4425" s="42" t="s">
        <v>723</v>
      </c>
      <c r="C4425" s="42" t="s">
        <v>742</v>
      </c>
      <c r="D4425" s="43" t="s">
        <v>743</v>
      </c>
      <c r="E4425" s="43" t="s">
        <v>744</v>
      </c>
      <c r="F4425" s="36">
        <v>20</v>
      </c>
      <c r="G4425" s="44">
        <f t="shared" si="285"/>
        <v>47.5213675213675</v>
      </c>
      <c r="H4425" s="134">
        <v>55.6</v>
      </c>
      <c r="J4425" s="134" t="s">
        <v>3284</v>
      </c>
      <c r="K4425" s="134">
        <v>58689.32</v>
      </c>
    </row>
    <row r="4426" customHeight="1" spans="2:8">
      <c r="B4426" s="42" t="s">
        <v>723</v>
      </c>
      <c r="C4426" s="42" t="s">
        <v>745</v>
      </c>
      <c r="D4426" s="43" t="s">
        <v>746</v>
      </c>
      <c r="E4426" s="43" t="s">
        <v>828</v>
      </c>
      <c r="F4426" s="36">
        <v>20</v>
      </c>
      <c r="G4426" s="44">
        <f t="shared" ref="G4426:G4435" si="286">H4426/1.17</f>
        <v>59.8290598290598</v>
      </c>
      <c r="H4426" s="134">
        <v>70</v>
      </c>
    </row>
    <row r="4427" customHeight="1" spans="2:8">
      <c r="B4427" s="42" t="s">
        <v>723</v>
      </c>
      <c r="C4427" s="42" t="s">
        <v>3285</v>
      </c>
      <c r="D4427" s="43" t="s">
        <v>2017</v>
      </c>
      <c r="E4427" s="43" t="s">
        <v>3286</v>
      </c>
      <c r="F4427" s="36">
        <v>12</v>
      </c>
      <c r="G4427" s="44">
        <f t="shared" si="286"/>
        <v>88.2051282051282</v>
      </c>
      <c r="H4427" s="134">
        <v>103.2</v>
      </c>
    </row>
    <row r="4428" customHeight="1" spans="2:8">
      <c r="B4428" s="42" t="s">
        <v>723</v>
      </c>
      <c r="C4428" s="42" t="s">
        <v>829</v>
      </c>
      <c r="D4428" s="43" t="s">
        <v>827</v>
      </c>
      <c r="E4428" s="43" t="s">
        <v>830</v>
      </c>
      <c r="F4428" s="36">
        <v>10</v>
      </c>
      <c r="G4428" s="44">
        <f t="shared" si="286"/>
        <v>73.5042735042735</v>
      </c>
      <c r="H4428" s="134">
        <v>86</v>
      </c>
    </row>
    <row r="4429" customHeight="1" spans="2:8">
      <c r="B4429" s="42" t="s">
        <v>723</v>
      </c>
      <c r="C4429" s="57" t="s">
        <v>3287</v>
      </c>
      <c r="D4429" s="43" t="s">
        <v>1058</v>
      </c>
      <c r="E4429" s="43" t="s">
        <v>2538</v>
      </c>
      <c r="F4429" s="36">
        <v>5</v>
      </c>
      <c r="G4429" s="44">
        <f t="shared" si="286"/>
        <v>111.965811965812</v>
      </c>
      <c r="H4429" s="134">
        <v>131</v>
      </c>
    </row>
    <row r="4430" customHeight="1" spans="2:8">
      <c r="B4430" s="42" t="s">
        <v>723</v>
      </c>
      <c r="C4430" s="42" t="s">
        <v>3288</v>
      </c>
      <c r="D4430" s="43" t="s">
        <v>3289</v>
      </c>
      <c r="E4430" s="43" t="s">
        <v>2308</v>
      </c>
      <c r="F4430" s="36">
        <v>10</v>
      </c>
      <c r="G4430" s="44">
        <f t="shared" si="286"/>
        <v>241.025641025641</v>
      </c>
      <c r="H4430" s="134">
        <v>282</v>
      </c>
    </row>
    <row r="4431" customHeight="1" spans="2:8">
      <c r="B4431" s="42" t="s">
        <v>723</v>
      </c>
      <c r="C4431" s="42" t="s">
        <v>2331</v>
      </c>
      <c r="D4431" s="43" t="s">
        <v>2289</v>
      </c>
      <c r="E4431" s="43" t="s">
        <v>848</v>
      </c>
      <c r="F4431" s="36">
        <v>10</v>
      </c>
      <c r="G4431" s="44">
        <f t="shared" si="286"/>
        <v>143.589743589744</v>
      </c>
      <c r="H4431" s="134">
        <v>168</v>
      </c>
    </row>
    <row r="4432" customHeight="1" spans="2:8">
      <c r="B4432" s="42" t="s">
        <v>723</v>
      </c>
      <c r="C4432" s="42" t="s">
        <v>3109</v>
      </c>
      <c r="D4432" s="43" t="s">
        <v>1040</v>
      </c>
      <c r="E4432" s="43" t="s">
        <v>835</v>
      </c>
      <c r="F4432" s="36">
        <v>20</v>
      </c>
      <c r="G4432" s="44">
        <f t="shared" si="286"/>
        <v>282.051282051282</v>
      </c>
      <c r="H4432" s="134">
        <v>330</v>
      </c>
    </row>
    <row r="4433" customHeight="1" spans="2:8">
      <c r="B4433" s="42" t="s">
        <v>723</v>
      </c>
      <c r="C4433" s="42" t="s">
        <v>1070</v>
      </c>
      <c r="D4433" s="43" t="s">
        <v>716</v>
      </c>
      <c r="E4433" s="43" t="s">
        <v>1041</v>
      </c>
      <c r="F4433" s="36">
        <v>10</v>
      </c>
      <c r="G4433" s="44">
        <f t="shared" si="286"/>
        <v>57.2649572649573</v>
      </c>
      <c r="H4433" s="134">
        <v>67</v>
      </c>
    </row>
    <row r="4434" customHeight="1" spans="2:8">
      <c r="B4434" s="42" t="s">
        <v>723</v>
      </c>
      <c r="C4434" s="42" t="s">
        <v>3290</v>
      </c>
      <c r="D4434" s="43" t="s">
        <v>3055</v>
      </c>
      <c r="E4434" s="43" t="s">
        <v>3086</v>
      </c>
      <c r="F4434" s="36">
        <v>12</v>
      </c>
      <c r="G4434" s="44">
        <f t="shared" si="286"/>
        <v>223.897435897436</v>
      </c>
      <c r="H4434" s="134">
        <v>261.96</v>
      </c>
    </row>
    <row r="4435" customHeight="1" spans="2:8">
      <c r="B4435" s="42" t="s">
        <v>723</v>
      </c>
      <c r="C4435" s="42" t="s">
        <v>838</v>
      </c>
      <c r="D4435" s="43" t="s">
        <v>839</v>
      </c>
      <c r="E4435" s="43" t="s">
        <v>830</v>
      </c>
      <c r="F4435" s="36">
        <v>10</v>
      </c>
      <c r="G4435" s="44">
        <f t="shared" si="286"/>
        <v>61.7094017094017</v>
      </c>
      <c r="H4435" s="134">
        <v>72.2</v>
      </c>
    </row>
    <row r="4436" customHeight="1" spans="2:8">
      <c r="B4436" s="42" t="s">
        <v>723</v>
      </c>
      <c r="C4436" s="42" t="s">
        <v>2149</v>
      </c>
      <c r="D4436" s="43" t="s">
        <v>144</v>
      </c>
      <c r="E4436" s="43" t="s">
        <v>2696</v>
      </c>
      <c r="F4436" s="36">
        <v>10</v>
      </c>
      <c r="G4436" s="44">
        <f t="shared" ref="G4436:G4467" si="287">H4436/1.17</f>
        <v>44.4444444444444</v>
      </c>
      <c r="H4436" s="134">
        <v>52</v>
      </c>
    </row>
    <row r="4437" customHeight="1" spans="2:8">
      <c r="B4437" s="42" t="s">
        <v>723</v>
      </c>
      <c r="C4437" s="42" t="s">
        <v>803</v>
      </c>
      <c r="D4437" s="43" t="s">
        <v>804</v>
      </c>
      <c r="E4437" s="43" t="s">
        <v>805</v>
      </c>
      <c r="F4437" s="36">
        <v>10</v>
      </c>
      <c r="G4437" s="44">
        <f t="shared" si="287"/>
        <v>81.1965811965812</v>
      </c>
      <c r="H4437" s="134">
        <v>95</v>
      </c>
    </row>
    <row r="4438" customHeight="1" spans="2:8">
      <c r="B4438" s="42" t="s">
        <v>723</v>
      </c>
      <c r="C4438" s="42" t="s">
        <v>470</v>
      </c>
      <c r="D4438" s="43" t="s">
        <v>851</v>
      </c>
      <c r="E4438" s="43" t="s">
        <v>3291</v>
      </c>
      <c r="F4438" s="36">
        <v>10</v>
      </c>
      <c r="G4438" s="44">
        <f t="shared" si="287"/>
        <v>190.598290598291</v>
      </c>
      <c r="H4438" s="134">
        <v>223</v>
      </c>
    </row>
    <row r="4439" customHeight="1" spans="2:8">
      <c r="B4439" s="42" t="s">
        <v>723</v>
      </c>
      <c r="C4439" s="42" t="s">
        <v>861</v>
      </c>
      <c r="D4439" s="43" t="s">
        <v>814</v>
      </c>
      <c r="E4439" s="43" t="s">
        <v>862</v>
      </c>
      <c r="F4439" s="36">
        <v>40</v>
      </c>
      <c r="G4439" s="44">
        <f t="shared" si="287"/>
        <v>400</v>
      </c>
      <c r="H4439" s="134">
        <v>468</v>
      </c>
    </row>
    <row r="4440" customHeight="1" spans="2:8">
      <c r="B4440" s="42" t="s">
        <v>723</v>
      </c>
      <c r="C4440" s="42" t="s">
        <v>768</v>
      </c>
      <c r="D4440" s="43" t="s">
        <v>2191</v>
      </c>
      <c r="E4440" s="43" t="s">
        <v>770</v>
      </c>
      <c r="F4440" s="36">
        <v>20</v>
      </c>
      <c r="G4440" s="44">
        <f t="shared" si="287"/>
        <v>427.350427350427</v>
      </c>
      <c r="H4440" s="134">
        <v>500</v>
      </c>
    </row>
    <row r="4441" customHeight="1" spans="2:8">
      <c r="B4441" s="42" t="s">
        <v>723</v>
      </c>
      <c r="C4441" s="42" t="s">
        <v>3292</v>
      </c>
      <c r="D4441" s="43" t="s">
        <v>3293</v>
      </c>
      <c r="E4441" s="43" t="s">
        <v>3294</v>
      </c>
      <c r="F4441" s="36">
        <v>10</v>
      </c>
      <c r="G4441" s="44">
        <f t="shared" si="287"/>
        <v>80.2564102564103</v>
      </c>
      <c r="H4441" s="134">
        <v>93.9</v>
      </c>
    </row>
    <row r="4442" customHeight="1" spans="2:8">
      <c r="B4442" s="42" t="s">
        <v>723</v>
      </c>
      <c r="C4442" s="42" t="s">
        <v>742</v>
      </c>
      <c r="D4442" s="43" t="s">
        <v>743</v>
      </c>
      <c r="E4442" s="43" t="s">
        <v>744</v>
      </c>
      <c r="F4442" s="36">
        <v>10</v>
      </c>
      <c r="G4442" s="44">
        <f t="shared" si="287"/>
        <v>23.7606837606838</v>
      </c>
      <c r="H4442" s="134">
        <v>27.8</v>
      </c>
    </row>
    <row r="4443" customHeight="1" spans="2:8">
      <c r="B4443" s="42" t="s">
        <v>723</v>
      </c>
      <c r="C4443" s="42" t="s">
        <v>2300</v>
      </c>
      <c r="D4443" s="43" t="s">
        <v>2301</v>
      </c>
      <c r="E4443" s="43" t="s">
        <v>2302</v>
      </c>
      <c r="F4443" s="36">
        <v>24</v>
      </c>
      <c r="G4443" s="44">
        <f t="shared" si="287"/>
        <v>146.25641025641</v>
      </c>
      <c r="H4443" s="134">
        <v>171.12</v>
      </c>
    </row>
    <row r="4444" customHeight="1" spans="2:8">
      <c r="B4444" s="42" t="s">
        <v>723</v>
      </c>
      <c r="C4444" s="42" t="s">
        <v>2304</v>
      </c>
      <c r="D4444" s="43" t="s">
        <v>3295</v>
      </c>
      <c r="E4444" s="43" t="s">
        <v>2305</v>
      </c>
      <c r="F4444" s="36">
        <v>10</v>
      </c>
      <c r="G4444" s="44">
        <f t="shared" si="287"/>
        <v>55.5555555555556</v>
      </c>
      <c r="H4444" s="134">
        <v>65</v>
      </c>
    </row>
    <row r="4445" customHeight="1" spans="2:8">
      <c r="B4445" s="42" t="s">
        <v>723</v>
      </c>
      <c r="C4445" s="42" t="s">
        <v>2292</v>
      </c>
      <c r="D4445" s="43" t="s">
        <v>2293</v>
      </c>
      <c r="E4445" s="43" t="s">
        <v>828</v>
      </c>
      <c r="F4445" s="36">
        <v>10</v>
      </c>
      <c r="G4445" s="44">
        <f t="shared" si="287"/>
        <v>61.7094017094017</v>
      </c>
      <c r="H4445" s="134">
        <v>72.2</v>
      </c>
    </row>
    <row r="4446" customHeight="1" spans="2:8">
      <c r="B4446" s="42" t="s">
        <v>723</v>
      </c>
      <c r="C4446" s="42" t="s">
        <v>1083</v>
      </c>
      <c r="D4446" s="43" t="s">
        <v>1084</v>
      </c>
      <c r="E4446" s="43" t="s">
        <v>662</v>
      </c>
      <c r="F4446" s="36">
        <v>20</v>
      </c>
      <c r="G4446" s="44">
        <f t="shared" si="287"/>
        <v>49.5726495726496</v>
      </c>
      <c r="H4446" s="134">
        <v>58</v>
      </c>
    </row>
    <row r="4447" customHeight="1" spans="2:8">
      <c r="B4447" s="42" t="s">
        <v>723</v>
      </c>
      <c r="C4447" s="42" t="s">
        <v>796</v>
      </c>
      <c r="D4447" s="43" t="s">
        <v>797</v>
      </c>
      <c r="E4447" s="43" t="s">
        <v>657</v>
      </c>
      <c r="F4447" s="36">
        <v>10</v>
      </c>
      <c r="G4447" s="44">
        <f t="shared" si="287"/>
        <v>72.6495726495726</v>
      </c>
      <c r="H4447" s="134">
        <v>85</v>
      </c>
    </row>
    <row r="4448" customHeight="1" spans="2:8">
      <c r="B4448" s="42" t="s">
        <v>723</v>
      </c>
      <c r="C4448" s="42" t="s">
        <v>1535</v>
      </c>
      <c r="D4448" s="43" t="s">
        <v>2289</v>
      </c>
      <c r="E4448" s="43" t="s">
        <v>393</v>
      </c>
      <c r="F4448" s="36">
        <v>10</v>
      </c>
      <c r="G4448" s="44">
        <f t="shared" si="287"/>
        <v>87.1794871794872</v>
      </c>
      <c r="H4448" s="134">
        <v>102</v>
      </c>
    </row>
    <row r="4449" customHeight="1" spans="2:8">
      <c r="B4449" s="42" t="s">
        <v>723</v>
      </c>
      <c r="C4449" s="42" t="s">
        <v>843</v>
      </c>
      <c r="D4449" s="43" t="s">
        <v>844</v>
      </c>
      <c r="E4449" s="43" t="s">
        <v>845</v>
      </c>
      <c r="F4449" s="36">
        <v>20</v>
      </c>
      <c r="G4449" s="44">
        <f t="shared" si="287"/>
        <v>58.1196581196581</v>
      </c>
      <c r="H4449" s="134">
        <v>68</v>
      </c>
    </row>
    <row r="4450" customHeight="1" spans="2:8">
      <c r="B4450" s="42" t="s">
        <v>723</v>
      </c>
      <c r="C4450" s="42" t="s">
        <v>1079</v>
      </c>
      <c r="D4450" s="43" t="s">
        <v>1080</v>
      </c>
      <c r="E4450" s="43" t="s">
        <v>1048</v>
      </c>
      <c r="F4450" s="36">
        <v>8</v>
      </c>
      <c r="G4450" s="44">
        <f t="shared" si="287"/>
        <v>92.3076923076923</v>
      </c>
      <c r="H4450" s="134">
        <v>108</v>
      </c>
    </row>
    <row r="4451" customHeight="1" spans="2:8">
      <c r="B4451" s="42" t="s">
        <v>723</v>
      </c>
      <c r="C4451" s="42" t="s">
        <v>824</v>
      </c>
      <c r="D4451" s="43" t="s">
        <v>740</v>
      </c>
      <c r="E4451" s="43" t="s">
        <v>413</v>
      </c>
      <c r="F4451" s="36">
        <v>20</v>
      </c>
      <c r="G4451" s="44">
        <f t="shared" si="287"/>
        <v>51.965811965812</v>
      </c>
      <c r="H4451" s="134">
        <v>60.8</v>
      </c>
    </row>
    <row r="4452" customHeight="1" spans="2:8">
      <c r="B4452" s="42" t="s">
        <v>723</v>
      </c>
      <c r="C4452" s="42" t="s">
        <v>2292</v>
      </c>
      <c r="D4452" s="43" t="s">
        <v>2293</v>
      </c>
      <c r="E4452" s="43" t="s">
        <v>828</v>
      </c>
      <c r="F4452" s="36">
        <v>10</v>
      </c>
      <c r="G4452" s="44">
        <f t="shared" si="287"/>
        <v>61.7094017094017</v>
      </c>
      <c r="H4452" s="134">
        <v>72.2</v>
      </c>
    </row>
    <row r="4453" customHeight="1" spans="2:8">
      <c r="B4453" s="42" t="s">
        <v>723</v>
      </c>
      <c r="C4453" s="42" t="s">
        <v>3296</v>
      </c>
      <c r="D4453" s="43" t="s">
        <v>3297</v>
      </c>
      <c r="E4453" s="43" t="s">
        <v>3298</v>
      </c>
      <c r="F4453" s="36">
        <v>3</v>
      </c>
      <c r="G4453" s="44">
        <f t="shared" si="287"/>
        <v>24.5384615384615</v>
      </c>
      <c r="H4453" s="134">
        <v>28.71</v>
      </c>
    </row>
    <row r="4454" customHeight="1" spans="2:8">
      <c r="B4454" s="42" t="s">
        <v>723</v>
      </c>
      <c r="C4454" s="42" t="s">
        <v>379</v>
      </c>
      <c r="D4454" s="43" t="s">
        <v>814</v>
      </c>
      <c r="E4454" s="43" t="s">
        <v>815</v>
      </c>
      <c r="F4454" s="36">
        <v>20</v>
      </c>
      <c r="G4454" s="44">
        <f t="shared" si="287"/>
        <v>30.7692307692308</v>
      </c>
      <c r="H4454" s="134">
        <v>36</v>
      </c>
    </row>
    <row r="4455" customHeight="1" spans="2:8">
      <c r="B4455" s="42" t="s">
        <v>723</v>
      </c>
      <c r="C4455" s="42" t="s">
        <v>3299</v>
      </c>
      <c r="D4455" s="43" t="s">
        <v>3300</v>
      </c>
      <c r="E4455" s="43" t="s">
        <v>1377</v>
      </c>
      <c r="F4455" s="36">
        <v>10</v>
      </c>
      <c r="G4455" s="44">
        <f t="shared" si="287"/>
        <v>92.3076923076923</v>
      </c>
      <c r="H4455" s="134">
        <v>108</v>
      </c>
    </row>
    <row r="4456" customHeight="1" spans="2:8">
      <c r="B4456" s="42" t="s">
        <v>723</v>
      </c>
      <c r="C4456" s="42" t="s">
        <v>674</v>
      </c>
      <c r="D4456" s="43" t="s">
        <v>3301</v>
      </c>
      <c r="E4456" s="43" t="s">
        <v>527</v>
      </c>
      <c r="F4456" s="36">
        <v>10</v>
      </c>
      <c r="G4456" s="44">
        <f t="shared" si="287"/>
        <v>108.547008547009</v>
      </c>
      <c r="H4456" s="134">
        <v>127</v>
      </c>
    </row>
    <row r="4457" customHeight="1" spans="2:8">
      <c r="B4457" s="42" t="s">
        <v>723</v>
      </c>
      <c r="C4457" s="42" t="s">
        <v>782</v>
      </c>
      <c r="D4457" s="43" t="s">
        <v>783</v>
      </c>
      <c r="E4457" s="43" t="s">
        <v>784</v>
      </c>
      <c r="F4457" s="36">
        <v>48</v>
      </c>
      <c r="G4457" s="44">
        <f t="shared" si="287"/>
        <v>2974.35897435897</v>
      </c>
      <c r="H4457" s="134">
        <v>3480</v>
      </c>
    </row>
    <row r="4458" customHeight="1" spans="2:8">
      <c r="B4458" s="42" t="s">
        <v>723</v>
      </c>
      <c r="C4458" s="42" t="s">
        <v>2306</v>
      </c>
      <c r="D4458" s="43" t="s">
        <v>2307</v>
      </c>
      <c r="E4458" s="43" t="s">
        <v>2308</v>
      </c>
      <c r="F4458" s="36">
        <v>30</v>
      </c>
      <c r="G4458" s="44">
        <f t="shared" si="287"/>
        <v>338.461538461539</v>
      </c>
      <c r="H4458" s="134">
        <v>396</v>
      </c>
    </row>
    <row r="4459" customHeight="1" spans="2:8">
      <c r="B4459" s="42" t="s">
        <v>723</v>
      </c>
      <c r="C4459" s="42" t="s">
        <v>3302</v>
      </c>
      <c r="D4459" s="43" t="s">
        <v>3303</v>
      </c>
      <c r="E4459" s="43" t="s">
        <v>640</v>
      </c>
      <c r="F4459" s="36">
        <v>17</v>
      </c>
      <c r="G4459" s="44">
        <f t="shared" si="287"/>
        <v>2310.25641025641</v>
      </c>
      <c r="H4459" s="134">
        <v>2703</v>
      </c>
    </row>
    <row r="4460" customHeight="1" spans="2:8">
      <c r="B4460" s="42" t="s">
        <v>723</v>
      </c>
      <c r="C4460" s="42" t="s">
        <v>2320</v>
      </c>
      <c r="D4460" s="43" t="s">
        <v>2321</v>
      </c>
      <c r="E4460" s="43" t="s">
        <v>784</v>
      </c>
      <c r="F4460" s="36">
        <v>40</v>
      </c>
      <c r="G4460" s="44">
        <f t="shared" si="287"/>
        <v>1948.71794871795</v>
      </c>
      <c r="H4460" s="134">
        <v>2280</v>
      </c>
    </row>
    <row r="4461" customHeight="1" spans="2:8">
      <c r="B4461" s="42" t="s">
        <v>723</v>
      </c>
      <c r="C4461" s="42" t="s">
        <v>3304</v>
      </c>
      <c r="D4461" s="43" t="s">
        <v>3305</v>
      </c>
      <c r="E4461" s="43" t="s">
        <v>3306</v>
      </c>
      <c r="F4461" s="36">
        <v>10</v>
      </c>
      <c r="G4461" s="44">
        <f t="shared" si="287"/>
        <v>155.555555555556</v>
      </c>
      <c r="H4461" s="134">
        <v>182</v>
      </c>
    </row>
    <row r="4462" customHeight="1" spans="2:8">
      <c r="B4462" s="42" t="s">
        <v>723</v>
      </c>
      <c r="C4462" s="42" t="s">
        <v>3302</v>
      </c>
      <c r="D4462" s="43" t="s">
        <v>3303</v>
      </c>
      <c r="E4462" s="43" t="s">
        <v>640</v>
      </c>
      <c r="F4462" s="36">
        <v>3</v>
      </c>
      <c r="G4462" s="44">
        <f t="shared" si="287"/>
        <v>407.692307692308</v>
      </c>
      <c r="H4462" s="134">
        <v>477</v>
      </c>
    </row>
    <row r="4463" customHeight="1" spans="2:8">
      <c r="B4463" s="42" t="s">
        <v>723</v>
      </c>
      <c r="C4463" s="42" t="s">
        <v>2320</v>
      </c>
      <c r="D4463" s="43" t="s">
        <v>2321</v>
      </c>
      <c r="E4463" s="43" t="s">
        <v>784</v>
      </c>
      <c r="F4463" s="36">
        <v>20</v>
      </c>
      <c r="G4463" s="44">
        <f t="shared" si="287"/>
        <v>974.358974358974</v>
      </c>
      <c r="H4463" s="134">
        <v>1140</v>
      </c>
    </row>
    <row r="4464" customHeight="1" spans="2:8">
      <c r="B4464" s="42" t="s">
        <v>723</v>
      </c>
      <c r="C4464" s="42" t="s">
        <v>3307</v>
      </c>
      <c r="D4464" s="43" t="s">
        <v>3308</v>
      </c>
      <c r="E4464" s="43" t="s">
        <v>828</v>
      </c>
      <c r="F4464" s="36">
        <v>10</v>
      </c>
      <c r="G4464" s="44">
        <f t="shared" si="287"/>
        <v>32.4786324786325</v>
      </c>
      <c r="H4464" s="134">
        <v>38</v>
      </c>
    </row>
    <row r="4465" customHeight="1" spans="2:8">
      <c r="B4465" s="42" t="s">
        <v>723</v>
      </c>
      <c r="C4465" s="42" t="s">
        <v>840</v>
      </c>
      <c r="D4465" s="43" t="s">
        <v>841</v>
      </c>
      <c r="E4465" s="43" t="s">
        <v>842</v>
      </c>
      <c r="F4465" s="36">
        <v>10</v>
      </c>
      <c r="G4465" s="44">
        <f t="shared" si="287"/>
        <v>102.564102564103</v>
      </c>
      <c r="H4465" s="134">
        <v>120</v>
      </c>
    </row>
    <row r="4466" customHeight="1" spans="2:8">
      <c r="B4466" s="42" t="s">
        <v>723</v>
      </c>
      <c r="C4466" s="42" t="s">
        <v>829</v>
      </c>
      <c r="D4466" s="43" t="s">
        <v>827</v>
      </c>
      <c r="E4466" s="43" t="s">
        <v>386</v>
      </c>
      <c r="F4466" s="36">
        <v>20</v>
      </c>
      <c r="G4466" s="44">
        <f t="shared" si="287"/>
        <v>177.777777777778</v>
      </c>
      <c r="H4466" s="134">
        <v>208</v>
      </c>
    </row>
    <row r="4467" customHeight="1" spans="2:8">
      <c r="B4467" s="42" t="s">
        <v>723</v>
      </c>
      <c r="C4467" s="42" t="s">
        <v>2236</v>
      </c>
      <c r="D4467" s="43" t="s">
        <v>759</v>
      </c>
      <c r="E4467" s="43" t="s">
        <v>2237</v>
      </c>
      <c r="F4467" s="36">
        <v>10</v>
      </c>
      <c r="G4467" s="44">
        <f t="shared" si="287"/>
        <v>17.0940170940171</v>
      </c>
      <c r="H4467" s="134">
        <v>20</v>
      </c>
    </row>
    <row r="4468" customHeight="1" spans="2:8">
      <c r="B4468" s="42" t="s">
        <v>723</v>
      </c>
      <c r="C4468" s="42" t="s">
        <v>776</v>
      </c>
      <c r="D4468" s="43" t="s">
        <v>777</v>
      </c>
      <c r="E4468" s="43" t="s">
        <v>778</v>
      </c>
      <c r="F4468" s="36">
        <v>40</v>
      </c>
      <c r="G4468" s="44">
        <f t="shared" ref="G4468:G4492" si="288">H4468/1.17</f>
        <v>957.264957264957</v>
      </c>
      <c r="H4468" s="134">
        <v>1120</v>
      </c>
    </row>
    <row r="4469" customHeight="1" spans="2:8">
      <c r="B4469" s="42" t="s">
        <v>723</v>
      </c>
      <c r="C4469" s="42" t="s">
        <v>843</v>
      </c>
      <c r="D4469" s="43" t="s">
        <v>844</v>
      </c>
      <c r="E4469" s="43" t="s">
        <v>2266</v>
      </c>
      <c r="F4469" s="36">
        <v>60</v>
      </c>
      <c r="G4469" s="44">
        <f t="shared" si="288"/>
        <v>128.205128205128</v>
      </c>
      <c r="H4469" s="134">
        <v>150</v>
      </c>
    </row>
    <row r="4470" customHeight="1" spans="2:8">
      <c r="B4470" s="42" t="s">
        <v>723</v>
      </c>
      <c r="C4470" s="42" t="s">
        <v>846</v>
      </c>
      <c r="D4470" s="43" t="s">
        <v>847</v>
      </c>
      <c r="E4470" s="43" t="s">
        <v>848</v>
      </c>
      <c r="F4470" s="36">
        <v>20</v>
      </c>
      <c r="G4470" s="44">
        <f t="shared" si="288"/>
        <v>242.735042735043</v>
      </c>
      <c r="H4470" s="134">
        <v>284</v>
      </c>
    </row>
    <row r="4471" customHeight="1" spans="2:8">
      <c r="B4471" s="42" t="s">
        <v>723</v>
      </c>
      <c r="C4471" s="42" t="s">
        <v>724</v>
      </c>
      <c r="D4471" s="43" t="s">
        <v>725</v>
      </c>
      <c r="E4471" s="43" t="s">
        <v>726</v>
      </c>
      <c r="F4471" s="36">
        <v>20</v>
      </c>
      <c r="G4471" s="44">
        <f t="shared" si="288"/>
        <v>723.076923076923</v>
      </c>
      <c r="H4471" s="134">
        <v>846</v>
      </c>
    </row>
    <row r="4472" customHeight="1" spans="2:8">
      <c r="B4472" s="42" t="s">
        <v>723</v>
      </c>
      <c r="C4472" s="42" t="s">
        <v>2311</v>
      </c>
      <c r="D4472" s="43" t="s">
        <v>1040</v>
      </c>
      <c r="E4472" s="43" t="s">
        <v>1574</v>
      </c>
      <c r="F4472" s="36">
        <v>70</v>
      </c>
      <c r="G4472" s="44">
        <f t="shared" si="288"/>
        <v>858.547008547009</v>
      </c>
      <c r="H4472" s="134">
        <v>1004.5</v>
      </c>
    </row>
    <row r="4473" customHeight="1" spans="2:10">
      <c r="B4473" s="42" t="s">
        <v>723</v>
      </c>
      <c r="C4473" s="42" t="s">
        <v>3109</v>
      </c>
      <c r="D4473" s="43" t="s">
        <v>716</v>
      </c>
      <c r="E4473" s="43" t="s">
        <v>835</v>
      </c>
      <c r="F4473" s="36">
        <v>20</v>
      </c>
      <c r="G4473" s="44">
        <f t="shared" si="288"/>
        <v>287.179487179487</v>
      </c>
      <c r="H4473" s="134">
        <v>336</v>
      </c>
      <c r="J4473" s="44">
        <v>164141.32</v>
      </c>
    </row>
    <row r="4474" customHeight="1" spans="2:8">
      <c r="B4474" s="42" t="s">
        <v>723</v>
      </c>
      <c r="C4474" s="42" t="s">
        <v>1070</v>
      </c>
      <c r="D4474" s="43" t="s">
        <v>716</v>
      </c>
      <c r="E4474" s="43" t="s">
        <v>1041</v>
      </c>
      <c r="F4474" s="36">
        <v>10</v>
      </c>
      <c r="G4474" s="44">
        <f t="shared" si="288"/>
        <v>183.760683760684</v>
      </c>
      <c r="H4474" s="134">
        <v>215</v>
      </c>
    </row>
    <row r="4475" customHeight="1" spans="2:8">
      <c r="B4475" s="42" t="s">
        <v>723</v>
      </c>
      <c r="C4475" s="42" t="s">
        <v>114</v>
      </c>
      <c r="D4475" s="43" t="s">
        <v>708</v>
      </c>
      <c r="E4475" s="43" t="s">
        <v>383</v>
      </c>
      <c r="F4475" s="36">
        <v>10</v>
      </c>
      <c r="G4475" s="44">
        <f t="shared" si="288"/>
        <v>47.6068376068376</v>
      </c>
      <c r="H4475" s="134">
        <v>55.7</v>
      </c>
    </row>
    <row r="4476" customHeight="1" spans="2:8">
      <c r="B4476" s="42" t="s">
        <v>723</v>
      </c>
      <c r="C4476" s="42" t="s">
        <v>811</v>
      </c>
      <c r="D4476" s="43" t="s">
        <v>3309</v>
      </c>
      <c r="E4476" s="43" t="s">
        <v>813</v>
      </c>
      <c r="F4476" s="36">
        <v>20</v>
      </c>
      <c r="G4476" s="44">
        <f t="shared" si="288"/>
        <v>724.786324786325</v>
      </c>
      <c r="H4476" s="134">
        <v>848</v>
      </c>
    </row>
    <row r="4477" customHeight="1" spans="2:8">
      <c r="B4477" s="42" t="s">
        <v>723</v>
      </c>
      <c r="C4477" s="42" t="s">
        <v>1072</v>
      </c>
      <c r="D4477" s="43" t="s">
        <v>1073</v>
      </c>
      <c r="E4477" s="43" t="s">
        <v>842</v>
      </c>
      <c r="F4477" s="36">
        <v>10</v>
      </c>
      <c r="G4477" s="44">
        <f t="shared" si="288"/>
        <v>58.1196581196581</v>
      </c>
      <c r="H4477" s="134">
        <v>68</v>
      </c>
    </row>
    <row r="4478" customHeight="1" spans="2:8">
      <c r="B4478" s="42" t="s">
        <v>723</v>
      </c>
      <c r="C4478" s="42" t="s">
        <v>737</v>
      </c>
      <c r="D4478" s="43" t="s">
        <v>331</v>
      </c>
      <c r="E4478" s="43" t="s">
        <v>738</v>
      </c>
      <c r="F4478" s="36">
        <v>10</v>
      </c>
      <c r="G4478" s="44">
        <f t="shared" si="288"/>
        <v>95.2991452991453</v>
      </c>
      <c r="H4478" s="134">
        <v>111.5</v>
      </c>
    </row>
    <row r="4479" customHeight="1" spans="2:8">
      <c r="B4479" s="42" t="s">
        <v>723</v>
      </c>
      <c r="C4479" s="42" t="s">
        <v>451</v>
      </c>
      <c r="D4479" s="43" t="s">
        <v>1863</v>
      </c>
      <c r="E4479" s="43" t="s">
        <v>2315</v>
      </c>
      <c r="F4479" s="36">
        <v>20</v>
      </c>
      <c r="G4479" s="44">
        <f t="shared" si="288"/>
        <v>139.65811965812</v>
      </c>
      <c r="H4479" s="134">
        <v>163.4</v>
      </c>
    </row>
    <row r="4480" customHeight="1" spans="2:8">
      <c r="B4480" s="42" t="s">
        <v>723</v>
      </c>
      <c r="C4480" s="42" t="s">
        <v>3310</v>
      </c>
      <c r="D4480" s="43" t="s">
        <v>3311</v>
      </c>
      <c r="E4480" s="54"/>
      <c r="F4480" s="36">
        <v>20</v>
      </c>
      <c r="G4480" s="44">
        <f t="shared" si="288"/>
        <v>328.205128205128</v>
      </c>
      <c r="H4480" s="134">
        <v>384</v>
      </c>
    </row>
    <row r="4481" customHeight="1" spans="2:8">
      <c r="B4481" s="42" t="s">
        <v>723</v>
      </c>
      <c r="C4481" s="42" t="s">
        <v>3312</v>
      </c>
      <c r="D4481" s="43" t="s">
        <v>1528</v>
      </c>
      <c r="E4481" s="43" t="s">
        <v>2336</v>
      </c>
      <c r="F4481" s="36">
        <v>50</v>
      </c>
      <c r="G4481" s="44">
        <f t="shared" si="288"/>
        <v>3666.66666666667</v>
      </c>
      <c r="H4481" s="134">
        <v>4290</v>
      </c>
    </row>
    <row r="4482" customHeight="1" spans="2:8">
      <c r="B4482" s="42" t="s">
        <v>723</v>
      </c>
      <c r="C4482" s="42" t="s">
        <v>984</v>
      </c>
      <c r="D4482" s="43" t="s">
        <v>794</v>
      </c>
      <c r="E4482" s="43" t="s">
        <v>734</v>
      </c>
      <c r="F4482" s="36">
        <v>20</v>
      </c>
      <c r="G4482" s="44">
        <f t="shared" si="288"/>
        <v>456.410256410256</v>
      </c>
      <c r="H4482" s="134">
        <v>534</v>
      </c>
    </row>
    <row r="4483" customHeight="1" spans="2:8">
      <c r="B4483" s="42" t="s">
        <v>723</v>
      </c>
      <c r="C4483" s="42" t="s">
        <v>3281</v>
      </c>
      <c r="D4483" s="43" t="s">
        <v>1590</v>
      </c>
      <c r="E4483" s="43" t="s">
        <v>3313</v>
      </c>
      <c r="F4483" s="36">
        <v>5</v>
      </c>
      <c r="G4483" s="44">
        <f t="shared" si="288"/>
        <v>26.4957264957265</v>
      </c>
      <c r="H4483" s="134">
        <v>31</v>
      </c>
    </row>
    <row r="4484" customHeight="1" spans="2:8">
      <c r="B4484" s="42" t="s">
        <v>723</v>
      </c>
      <c r="C4484" s="42" t="s">
        <v>853</v>
      </c>
      <c r="D4484" s="43" t="s">
        <v>854</v>
      </c>
      <c r="E4484" s="54" t="s">
        <v>2196</v>
      </c>
      <c r="F4484" s="36">
        <v>20</v>
      </c>
      <c r="G4484" s="44">
        <f t="shared" si="288"/>
        <v>99.6581196581197</v>
      </c>
      <c r="H4484" s="134">
        <v>116.6</v>
      </c>
    </row>
    <row r="4485" customHeight="1" spans="2:8">
      <c r="B4485" s="42" t="s">
        <v>723</v>
      </c>
      <c r="C4485" s="42" t="s">
        <v>745</v>
      </c>
      <c r="D4485" s="43" t="s">
        <v>3314</v>
      </c>
      <c r="E4485" s="43" t="s">
        <v>355</v>
      </c>
      <c r="F4485" s="36">
        <v>20</v>
      </c>
      <c r="G4485" s="44">
        <f t="shared" si="288"/>
        <v>68.3760683760684</v>
      </c>
      <c r="H4485" s="134">
        <v>80</v>
      </c>
    </row>
    <row r="4486" customHeight="1" spans="2:8">
      <c r="B4486" s="42" t="s">
        <v>723</v>
      </c>
      <c r="C4486" s="42" t="s">
        <v>2718</v>
      </c>
      <c r="D4486" s="43" t="s">
        <v>2927</v>
      </c>
      <c r="E4486" s="43" t="s">
        <v>370</v>
      </c>
      <c r="F4486" s="36">
        <v>20</v>
      </c>
      <c r="G4486" s="44">
        <f t="shared" si="288"/>
        <v>440</v>
      </c>
      <c r="H4486" s="134">
        <v>514.8</v>
      </c>
    </row>
    <row r="4487" customHeight="1" spans="2:8">
      <c r="B4487" s="42" t="s">
        <v>723</v>
      </c>
      <c r="C4487" s="42" t="s">
        <v>465</v>
      </c>
      <c r="D4487" s="43" t="s">
        <v>794</v>
      </c>
      <c r="E4487" s="43" t="s">
        <v>534</v>
      </c>
      <c r="F4487" s="36">
        <v>40</v>
      </c>
      <c r="G4487" s="44">
        <f t="shared" si="288"/>
        <v>2611.96581196581</v>
      </c>
      <c r="H4487" s="134">
        <v>3056</v>
      </c>
    </row>
    <row r="4488" customHeight="1" spans="2:8">
      <c r="B4488" s="42" t="s">
        <v>723</v>
      </c>
      <c r="C4488" s="42" t="s">
        <v>750</v>
      </c>
      <c r="D4488" s="43" t="s">
        <v>751</v>
      </c>
      <c r="E4488" s="43" t="s">
        <v>752</v>
      </c>
      <c r="F4488" s="36">
        <v>10</v>
      </c>
      <c r="G4488" s="44">
        <f t="shared" si="288"/>
        <v>305.982905982906</v>
      </c>
      <c r="H4488" s="134">
        <v>358</v>
      </c>
    </row>
    <row r="4489" customHeight="1" spans="2:8">
      <c r="B4489" s="42" t="s">
        <v>723</v>
      </c>
      <c r="C4489" s="42" t="s">
        <v>3315</v>
      </c>
      <c r="D4489" s="43" t="s">
        <v>783</v>
      </c>
      <c r="E4489" s="43" t="s">
        <v>784</v>
      </c>
      <c r="F4489" s="36">
        <v>20</v>
      </c>
      <c r="G4489" s="44">
        <f t="shared" si="288"/>
        <v>1444.44444444444</v>
      </c>
      <c r="H4489" s="134">
        <v>1690</v>
      </c>
    </row>
    <row r="4490" customHeight="1" spans="2:8">
      <c r="B4490" s="42" t="s">
        <v>723</v>
      </c>
      <c r="C4490" s="42" t="s">
        <v>3316</v>
      </c>
      <c r="D4490" s="43" t="s">
        <v>920</v>
      </c>
      <c r="E4490" s="43" t="s">
        <v>3317</v>
      </c>
      <c r="F4490" s="36">
        <v>10</v>
      </c>
      <c r="G4490" s="44">
        <f t="shared" si="288"/>
        <v>465.811965811966</v>
      </c>
      <c r="H4490" s="134">
        <v>545</v>
      </c>
    </row>
    <row r="4491" customHeight="1" spans="2:8">
      <c r="B4491" s="42" t="s">
        <v>723</v>
      </c>
      <c r="C4491" s="42" t="s">
        <v>2309</v>
      </c>
      <c r="D4491" s="43" t="s">
        <v>2310</v>
      </c>
      <c r="E4491" s="43" t="s">
        <v>734</v>
      </c>
      <c r="F4491" s="36">
        <v>10</v>
      </c>
      <c r="G4491" s="44">
        <f t="shared" si="288"/>
        <v>369.230769230769</v>
      </c>
      <c r="H4491" s="134">
        <v>432</v>
      </c>
    </row>
    <row r="4492" customHeight="1" spans="2:8">
      <c r="B4492" s="42" t="s">
        <v>723</v>
      </c>
      <c r="C4492" s="42" t="s">
        <v>806</v>
      </c>
      <c r="D4492" s="43" t="s">
        <v>783</v>
      </c>
      <c r="E4492" s="43" t="s">
        <v>784</v>
      </c>
      <c r="F4492" s="36">
        <v>48</v>
      </c>
      <c r="G4492" s="44">
        <f t="shared" si="288"/>
        <v>2740.51282051282</v>
      </c>
      <c r="H4492" s="134">
        <v>3206.4</v>
      </c>
    </row>
    <row r="4493" customHeight="1" spans="2:8">
      <c r="B4493" s="42" t="s">
        <v>723</v>
      </c>
      <c r="C4493" s="42" t="s">
        <v>730</v>
      </c>
      <c r="D4493" s="43" t="s">
        <v>731</v>
      </c>
      <c r="E4493" s="43" t="s">
        <v>726</v>
      </c>
      <c r="F4493" s="36">
        <v>40</v>
      </c>
      <c r="G4493" s="44">
        <f t="shared" ref="G4493:G4520" si="289">H4493/1.17</f>
        <v>1446.15384615385</v>
      </c>
      <c r="H4493" s="134">
        <v>1692</v>
      </c>
    </row>
    <row r="4494" customHeight="1" spans="2:8">
      <c r="B4494" s="42" t="s">
        <v>723</v>
      </c>
      <c r="C4494" s="42" t="s">
        <v>735</v>
      </c>
      <c r="D4494" s="43" t="s">
        <v>736</v>
      </c>
      <c r="E4494" s="43" t="s">
        <v>534</v>
      </c>
      <c r="F4494" s="36">
        <v>20</v>
      </c>
      <c r="G4494" s="44">
        <f t="shared" si="289"/>
        <v>628.717948717949</v>
      </c>
      <c r="H4494" s="134">
        <v>735.6</v>
      </c>
    </row>
    <row r="4495" customHeight="1" spans="2:8">
      <c r="B4495" s="42" t="s">
        <v>723</v>
      </c>
      <c r="C4495" s="42" t="s">
        <v>2317</v>
      </c>
      <c r="D4495" s="43" t="s">
        <v>884</v>
      </c>
      <c r="E4495" s="43" t="s">
        <v>821</v>
      </c>
      <c r="F4495" s="36">
        <v>10</v>
      </c>
      <c r="G4495" s="44">
        <f t="shared" si="289"/>
        <v>102.222222222222</v>
      </c>
      <c r="H4495" s="134">
        <v>119.6</v>
      </c>
    </row>
    <row r="4496" customHeight="1" spans="2:8">
      <c r="B4496" s="42" t="s">
        <v>723</v>
      </c>
      <c r="C4496" s="42" t="s">
        <v>859</v>
      </c>
      <c r="D4496" s="43" t="s">
        <v>807</v>
      </c>
      <c r="E4496" s="43" t="s">
        <v>860</v>
      </c>
      <c r="F4496" s="36">
        <v>30</v>
      </c>
      <c r="G4496" s="44">
        <f t="shared" si="289"/>
        <v>220.512820512821</v>
      </c>
      <c r="H4496" s="134">
        <v>258</v>
      </c>
    </row>
    <row r="4497" customHeight="1" spans="2:8">
      <c r="B4497" s="42" t="s">
        <v>723</v>
      </c>
      <c r="C4497" s="42" t="s">
        <v>182</v>
      </c>
      <c r="D4497" s="43" t="s">
        <v>3318</v>
      </c>
      <c r="E4497" s="43" t="s">
        <v>3232</v>
      </c>
      <c r="F4497" s="36">
        <v>20</v>
      </c>
      <c r="G4497" s="44">
        <f t="shared" si="289"/>
        <v>322.564102564103</v>
      </c>
      <c r="H4497" s="134">
        <v>377.4</v>
      </c>
    </row>
    <row r="4498" customHeight="1" spans="2:8">
      <c r="B4498" s="42" t="s">
        <v>723</v>
      </c>
      <c r="C4498" s="42" t="s">
        <v>2326</v>
      </c>
      <c r="D4498" s="43" t="s">
        <v>354</v>
      </c>
      <c r="E4498" s="43" t="s">
        <v>403</v>
      </c>
      <c r="F4498" s="36">
        <v>10</v>
      </c>
      <c r="G4498" s="44">
        <f t="shared" si="289"/>
        <v>79.4871794871795</v>
      </c>
      <c r="H4498" s="134">
        <v>93</v>
      </c>
    </row>
    <row r="4499" customHeight="1" spans="2:8">
      <c r="B4499" s="42" t="s">
        <v>723</v>
      </c>
      <c r="C4499" s="42" t="s">
        <v>3319</v>
      </c>
      <c r="D4499" s="43" t="s">
        <v>1065</v>
      </c>
      <c r="E4499" s="43" t="s">
        <v>3320</v>
      </c>
      <c r="F4499" s="36">
        <v>10</v>
      </c>
      <c r="G4499" s="44">
        <f t="shared" si="289"/>
        <v>49.5726495726496</v>
      </c>
      <c r="H4499" s="134">
        <v>58</v>
      </c>
    </row>
    <row r="4500" customHeight="1" spans="2:8">
      <c r="B4500" s="42" t="s">
        <v>723</v>
      </c>
      <c r="C4500" s="42" t="s">
        <v>808</v>
      </c>
      <c r="D4500" s="43" t="s">
        <v>299</v>
      </c>
      <c r="E4500" s="43" t="s">
        <v>3321</v>
      </c>
      <c r="F4500" s="36">
        <v>10</v>
      </c>
      <c r="G4500" s="44">
        <f t="shared" si="289"/>
        <v>185.470085470085</v>
      </c>
      <c r="H4500" s="134">
        <v>217</v>
      </c>
    </row>
    <row r="4501" customHeight="1" spans="2:8">
      <c r="B4501" s="42" t="s">
        <v>723</v>
      </c>
      <c r="C4501" s="42" t="s">
        <v>748</v>
      </c>
      <c r="D4501" s="43" t="s">
        <v>923</v>
      </c>
      <c r="E4501" s="43" t="s">
        <v>403</v>
      </c>
      <c r="F4501" s="36">
        <v>30</v>
      </c>
      <c r="G4501" s="44">
        <f t="shared" si="289"/>
        <v>374.358974358974</v>
      </c>
      <c r="H4501" s="134">
        <v>438</v>
      </c>
    </row>
    <row r="4502" customHeight="1" spans="2:8">
      <c r="B4502" s="42" t="s">
        <v>723</v>
      </c>
      <c r="C4502" s="42" t="s">
        <v>2685</v>
      </c>
      <c r="D4502" s="43" t="s">
        <v>884</v>
      </c>
      <c r="E4502" s="43" t="s">
        <v>3322</v>
      </c>
      <c r="F4502" s="36">
        <v>10</v>
      </c>
      <c r="G4502" s="44">
        <f t="shared" si="289"/>
        <v>185.470085470085</v>
      </c>
      <c r="H4502" s="134">
        <v>217</v>
      </c>
    </row>
    <row r="4503" customHeight="1" spans="2:8">
      <c r="B4503" s="42" t="s">
        <v>723</v>
      </c>
      <c r="C4503" s="42" t="s">
        <v>800</v>
      </c>
      <c r="D4503" s="43" t="s">
        <v>801</v>
      </c>
      <c r="E4503" s="43" t="s">
        <v>3323</v>
      </c>
      <c r="F4503" s="36">
        <v>20</v>
      </c>
      <c r="G4503" s="44">
        <f t="shared" si="289"/>
        <v>251.282051282051</v>
      </c>
      <c r="H4503" s="134">
        <v>294</v>
      </c>
    </row>
    <row r="4504" customHeight="1" spans="2:8">
      <c r="B4504" s="42" t="s">
        <v>723</v>
      </c>
      <c r="C4504" s="42" t="s">
        <v>3310</v>
      </c>
      <c r="D4504" s="43" t="s">
        <v>3311</v>
      </c>
      <c r="E4504" s="43" t="s">
        <v>3324</v>
      </c>
      <c r="F4504" s="36">
        <v>10</v>
      </c>
      <c r="G4504" s="44">
        <f t="shared" si="289"/>
        <v>160.683760683761</v>
      </c>
      <c r="H4504" s="134">
        <v>188</v>
      </c>
    </row>
    <row r="4505" customHeight="1" spans="2:8">
      <c r="B4505" s="42" t="s">
        <v>723</v>
      </c>
      <c r="C4505" s="42" t="s">
        <v>3325</v>
      </c>
      <c r="D4505" s="43" t="s">
        <v>212</v>
      </c>
      <c r="E4505" s="54" t="s">
        <v>3326</v>
      </c>
      <c r="F4505" s="36">
        <v>10</v>
      </c>
      <c r="G4505" s="44">
        <f t="shared" si="289"/>
        <v>107.692307692308</v>
      </c>
      <c r="H4505" s="134">
        <v>126</v>
      </c>
    </row>
    <row r="4506" customHeight="1" spans="2:8">
      <c r="B4506" s="42" t="s">
        <v>723</v>
      </c>
      <c r="C4506" s="42" t="s">
        <v>2328</v>
      </c>
      <c r="D4506" s="43" t="s">
        <v>2104</v>
      </c>
      <c r="E4506" s="43" t="s">
        <v>2329</v>
      </c>
      <c r="F4506" s="36">
        <v>10</v>
      </c>
      <c r="G4506" s="44">
        <f t="shared" si="289"/>
        <v>615.384615384615</v>
      </c>
      <c r="H4506" s="134">
        <v>720</v>
      </c>
    </row>
    <row r="4507" customHeight="1" spans="2:8">
      <c r="B4507" s="42" t="s">
        <v>723</v>
      </c>
      <c r="C4507" s="42" t="s">
        <v>3327</v>
      </c>
      <c r="D4507" s="43" t="s">
        <v>3328</v>
      </c>
      <c r="E4507" s="43" t="s">
        <v>1470</v>
      </c>
      <c r="F4507" s="36">
        <v>10</v>
      </c>
      <c r="G4507" s="44">
        <f t="shared" si="289"/>
        <v>121.367521367521</v>
      </c>
      <c r="H4507" s="134">
        <v>142</v>
      </c>
    </row>
    <row r="4508" customHeight="1" spans="2:8">
      <c r="B4508" s="42" t="s">
        <v>723</v>
      </c>
      <c r="C4508" s="42" t="s">
        <v>727</v>
      </c>
      <c r="D4508" s="43" t="s">
        <v>728</v>
      </c>
      <c r="E4508" s="43" t="s">
        <v>729</v>
      </c>
      <c r="F4508" s="36">
        <v>30</v>
      </c>
      <c r="G4508" s="44">
        <f t="shared" si="289"/>
        <v>948.717948717949</v>
      </c>
      <c r="H4508" s="134">
        <v>1110</v>
      </c>
    </row>
    <row r="4509" customHeight="1" spans="2:8">
      <c r="B4509" s="42" t="s">
        <v>723</v>
      </c>
      <c r="C4509" s="42" t="s">
        <v>1543</v>
      </c>
      <c r="D4509" s="43" t="s">
        <v>1544</v>
      </c>
      <c r="E4509" s="43" t="s">
        <v>1545</v>
      </c>
      <c r="F4509" s="36">
        <v>10</v>
      </c>
      <c r="G4509" s="44">
        <f t="shared" si="289"/>
        <v>140.17094017094</v>
      </c>
      <c r="H4509" s="134">
        <v>164</v>
      </c>
    </row>
    <row r="4510" customHeight="1" spans="2:8">
      <c r="B4510" s="42" t="s">
        <v>723</v>
      </c>
      <c r="C4510" s="42" t="s">
        <v>811</v>
      </c>
      <c r="D4510" s="43" t="s">
        <v>3309</v>
      </c>
      <c r="E4510" s="43" t="s">
        <v>813</v>
      </c>
      <c r="F4510" s="36">
        <v>10</v>
      </c>
      <c r="G4510" s="44">
        <f t="shared" si="289"/>
        <v>362.393162393162</v>
      </c>
      <c r="H4510" s="134">
        <v>424</v>
      </c>
    </row>
    <row r="4511" customHeight="1" spans="2:8">
      <c r="B4511" s="42" t="s">
        <v>723</v>
      </c>
      <c r="C4511" s="42" t="s">
        <v>816</v>
      </c>
      <c r="D4511" s="43" t="s">
        <v>817</v>
      </c>
      <c r="E4511" s="43" t="s">
        <v>370</v>
      </c>
      <c r="F4511" s="36">
        <v>20</v>
      </c>
      <c r="G4511" s="44">
        <f t="shared" si="289"/>
        <v>148.717948717949</v>
      </c>
      <c r="H4511" s="134">
        <v>174</v>
      </c>
    </row>
    <row r="4512" customHeight="1" spans="2:8">
      <c r="B4512" s="42" t="s">
        <v>723</v>
      </c>
      <c r="C4512" s="42" t="s">
        <v>997</v>
      </c>
      <c r="D4512" s="43" t="s">
        <v>2584</v>
      </c>
      <c r="E4512" s="43" t="s">
        <v>2585</v>
      </c>
      <c r="F4512" s="36">
        <v>20</v>
      </c>
      <c r="G4512" s="44">
        <f t="shared" si="289"/>
        <v>57.9487179487179</v>
      </c>
      <c r="H4512" s="134">
        <v>67.8</v>
      </c>
    </row>
    <row r="4513" customHeight="1" spans="2:8">
      <c r="B4513" s="42" t="s">
        <v>723</v>
      </c>
      <c r="C4513" s="42" t="s">
        <v>1872</v>
      </c>
      <c r="D4513" s="43" t="s">
        <v>990</v>
      </c>
      <c r="E4513" s="43" t="s">
        <v>662</v>
      </c>
      <c r="F4513" s="36">
        <v>10</v>
      </c>
      <c r="G4513" s="44">
        <f t="shared" si="289"/>
        <v>23.9316239316239</v>
      </c>
      <c r="H4513" s="134">
        <v>28</v>
      </c>
    </row>
    <row r="4514" customHeight="1" spans="2:8">
      <c r="B4514" s="42" t="s">
        <v>723</v>
      </c>
      <c r="C4514" s="42" t="s">
        <v>836</v>
      </c>
      <c r="D4514" s="43" t="s">
        <v>716</v>
      </c>
      <c r="E4514" s="43" t="s">
        <v>837</v>
      </c>
      <c r="F4514" s="36">
        <v>18</v>
      </c>
      <c r="G4514" s="44">
        <f t="shared" si="289"/>
        <v>316.923076923077</v>
      </c>
      <c r="H4514" s="134">
        <v>370.8</v>
      </c>
    </row>
    <row r="4515" customHeight="1" spans="2:8">
      <c r="B4515" s="42" t="s">
        <v>723</v>
      </c>
      <c r="C4515" s="42" t="s">
        <v>3109</v>
      </c>
      <c r="D4515" s="43" t="s">
        <v>716</v>
      </c>
      <c r="E4515" s="43" t="s">
        <v>835</v>
      </c>
      <c r="F4515" s="36">
        <v>20</v>
      </c>
      <c r="G4515" s="44">
        <f t="shared" si="289"/>
        <v>287.179487179487</v>
      </c>
      <c r="H4515" s="134">
        <v>336</v>
      </c>
    </row>
    <row r="4516" customHeight="1" spans="2:8">
      <c r="B4516" s="42" t="s">
        <v>723</v>
      </c>
      <c r="C4516" s="42" t="s">
        <v>785</v>
      </c>
      <c r="D4516" s="43" t="s">
        <v>2330</v>
      </c>
      <c r="E4516" s="43" t="s">
        <v>787</v>
      </c>
      <c r="F4516" s="36">
        <v>20</v>
      </c>
      <c r="G4516" s="44">
        <f t="shared" si="289"/>
        <v>51.2820512820513</v>
      </c>
      <c r="H4516" s="134">
        <v>60</v>
      </c>
    </row>
    <row r="4517" customHeight="1" spans="2:8">
      <c r="B4517" s="42" t="s">
        <v>723</v>
      </c>
      <c r="C4517" s="42" t="s">
        <v>788</v>
      </c>
      <c r="D4517" s="43" t="s">
        <v>789</v>
      </c>
      <c r="E4517" s="43" t="s">
        <v>790</v>
      </c>
      <c r="F4517" s="36">
        <v>20</v>
      </c>
      <c r="G4517" s="44">
        <f t="shared" si="289"/>
        <v>145.299145299145</v>
      </c>
      <c r="H4517" s="134">
        <v>170</v>
      </c>
    </row>
    <row r="4518" customHeight="1" spans="2:8">
      <c r="B4518" s="42" t="s">
        <v>723</v>
      </c>
      <c r="C4518" s="42" t="s">
        <v>771</v>
      </c>
      <c r="D4518" s="43" t="s">
        <v>144</v>
      </c>
      <c r="E4518" s="43" t="s">
        <v>772</v>
      </c>
      <c r="F4518" s="36">
        <v>50</v>
      </c>
      <c r="G4518" s="44">
        <f t="shared" si="289"/>
        <v>204.273504273504</v>
      </c>
      <c r="H4518" s="134">
        <v>239</v>
      </c>
    </row>
    <row r="4519" customHeight="1" spans="2:8">
      <c r="B4519" s="42" t="s">
        <v>723</v>
      </c>
      <c r="C4519" s="42" t="s">
        <v>3123</v>
      </c>
      <c r="D4519" s="43" t="s">
        <v>3329</v>
      </c>
      <c r="E4519" s="43" t="s">
        <v>3125</v>
      </c>
      <c r="F4519" s="36">
        <v>10</v>
      </c>
      <c r="G4519" s="44">
        <f t="shared" si="289"/>
        <v>186.324786324786</v>
      </c>
      <c r="H4519" s="134">
        <v>218</v>
      </c>
    </row>
    <row r="4520" customHeight="1" spans="2:8">
      <c r="B4520" s="42" t="s">
        <v>723</v>
      </c>
      <c r="C4520" s="42" t="s">
        <v>2304</v>
      </c>
      <c r="D4520" s="43" t="s">
        <v>1397</v>
      </c>
      <c r="E4520" s="43" t="s">
        <v>3330</v>
      </c>
      <c r="F4520" s="36">
        <v>30</v>
      </c>
      <c r="G4520" s="44">
        <f t="shared" si="289"/>
        <v>441.538461538462</v>
      </c>
      <c r="H4520" s="134">
        <v>516.6</v>
      </c>
    </row>
    <row r="4521" customHeight="1" spans="2:8">
      <c r="B4521" s="42" t="s">
        <v>723</v>
      </c>
      <c r="C4521" s="42" t="s">
        <v>3331</v>
      </c>
      <c r="D4521" s="43" t="s">
        <v>3332</v>
      </c>
      <c r="E4521" s="43" t="s">
        <v>3333</v>
      </c>
      <c r="F4521" s="36">
        <v>10</v>
      </c>
      <c r="G4521" s="44">
        <f t="shared" ref="G4521:G4561" si="290">H4521/1.17</f>
        <v>143.589743589744</v>
      </c>
      <c r="H4521" s="134">
        <v>168</v>
      </c>
    </row>
    <row r="4522" customHeight="1" spans="2:8">
      <c r="B4522" s="42" t="s">
        <v>723</v>
      </c>
      <c r="C4522" s="42" t="s">
        <v>3304</v>
      </c>
      <c r="D4522" s="43" t="s">
        <v>3305</v>
      </c>
      <c r="E4522" s="43" t="s">
        <v>3306</v>
      </c>
      <c r="F4522" s="36">
        <v>10</v>
      </c>
      <c r="G4522" s="44">
        <f t="shared" si="290"/>
        <v>155.555555555556</v>
      </c>
      <c r="H4522" s="134">
        <v>182</v>
      </c>
    </row>
    <row r="4523" customHeight="1" spans="2:8">
      <c r="B4523" s="42" t="s">
        <v>723</v>
      </c>
      <c r="C4523" s="42" t="s">
        <v>776</v>
      </c>
      <c r="D4523" s="43" t="s">
        <v>777</v>
      </c>
      <c r="E4523" s="43" t="s">
        <v>778</v>
      </c>
      <c r="F4523" s="36">
        <v>40</v>
      </c>
      <c r="G4523" s="44">
        <f t="shared" si="290"/>
        <v>957.264957264957</v>
      </c>
      <c r="H4523" s="134">
        <v>1120</v>
      </c>
    </row>
    <row r="4524" customHeight="1" spans="2:8">
      <c r="B4524" s="42" t="s">
        <v>723</v>
      </c>
      <c r="C4524" s="42" t="s">
        <v>465</v>
      </c>
      <c r="D4524" s="43" t="s">
        <v>794</v>
      </c>
      <c r="E4524" s="43" t="s">
        <v>534</v>
      </c>
      <c r="F4524" s="36">
        <v>40</v>
      </c>
      <c r="G4524" s="44">
        <f t="shared" si="290"/>
        <v>2611.96581196581</v>
      </c>
      <c r="H4524" s="134">
        <v>3056</v>
      </c>
    </row>
    <row r="4525" customHeight="1" spans="2:8">
      <c r="B4525" s="42" t="s">
        <v>723</v>
      </c>
      <c r="C4525" s="42" t="s">
        <v>3334</v>
      </c>
      <c r="D4525" s="43" t="s">
        <v>3010</v>
      </c>
      <c r="E4525" s="43" t="s">
        <v>3335</v>
      </c>
      <c r="F4525" s="36">
        <v>5</v>
      </c>
      <c r="G4525" s="44">
        <f t="shared" si="290"/>
        <v>94.8717948717949</v>
      </c>
      <c r="H4525" s="134">
        <v>111</v>
      </c>
    </row>
    <row r="4526" customHeight="1" spans="2:8">
      <c r="B4526" s="42" t="s">
        <v>723</v>
      </c>
      <c r="C4526" s="42" t="s">
        <v>465</v>
      </c>
      <c r="D4526" s="43" t="s">
        <v>794</v>
      </c>
      <c r="E4526" s="43" t="s">
        <v>534</v>
      </c>
      <c r="F4526" s="36">
        <v>40</v>
      </c>
      <c r="G4526" s="44">
        <f t="shared" si="290"/>
        <v>2611.96581196581</v>
      </c>
      <c r="H4526" s="134">
        <v>3056</v>
      </c>
    </row>
    <row r="4527" customHeight="1" spans="2:8">
      <c r="B4527" s="42" t="s">
        <v>723</v>
      </c>
      <c r="C4527" s="42" t="s">
        <v>2259</v>
      </c>
      <c r="D4527" s="43" t="s">
        <v>2260</v>
      </c>
      <c r="E4527" s="43" t="s">
        <v>821</v>
      </c>
      <c r="F4527" s="36">
        <v>10</v>
      </c>
      <c r="G4527" s="44">
        <f t="shared" si="290"/>
        <v>177.777777777778</v>
      </c>
      <c r="H4527" s="134">
        <v>208</v>
      </c>
    </row>
    <row r="4528" customHeight="1" spans="2:8">
      <c r="B4528" s="42" t="s">
        <v>723</v>
      </c>
      <c r="C4528" s="42" t="s">
        <v>831</v>
      </c>
      <c r="D4528" s="43" t="s">
        <v>827</v>
      </c>
      <c r="E4528" s="43" t="s">
        <v>830</v>
      </c>
      <c r="F4528" s="36">
        <v>20</v>
      </c>
      <c r="G4528" s="44">
        <f t="shared" si="290"/>
        <v>138.461538461538</v>
      </c>
      <c r="H4528" s="134">
        <v>162</v>
      </c>
    </row>
    <row r="4529" customHeight="1" spans="2:8">
      <c r="B4529" s="42" t="s">
        <v>723</v>
      </c>
      <c r="C4529" s="42" t="s">
        <v>2320</v>
      </c>
      <c r="D4529" s="43" t="s">
        <v>2321</v>
      </c>
      <c r="E4529" s="43" t="s">
        <v>784</v>
      </c>
      <c r="F4529" s="36">
        <v>20</v>
      </c>
      <c r="G4529" s="44">
        <f t="shared" si="290"/>
        <v>974.358974358974</v>
      </c>
      <c r="H4529" s="134">
        <v>1140</v>
      </c>
    </row>
    <row r="4530" customHeight="1" spans="2:8">
      <c r="B4530" s="42" t="s">
        <v>723</v>
      </c>
      <c r="C4530" s="42" t="s">
        <v>717</v>
      </c>
      <c r="D4530" s="43" t="s">
        <v>212</v>
      </c>
      <c r="E4530" s="43" t="s">
        <v>718</v>
      </c>
      <c r="F4530" s="36">
        <v>160</v>
      </c>
      <c r="G4530" s="44">
        <f t="shared" si="290"/>
        <v>2051.28205128205</v>
      </c>
      <c r="H4530" s="134">
        <v>2400</v>
      </c>
    </row>
    <row r="4531" customHeight="1" spans="2:8">
      <c r="B4531" s="42" t="s">
        <v>723</v>
      </c>
      <c r="C4531" s="42" t="s">
        <v>717</v>
      </c>
      <c r="D4531" s="43" t="s">
        <v>212</v>
      </c>
      <c r="E4531" s="43" t="s">
        <v>718</v>
      </c>
      <c r="F4531" s="36">
        <v>80</v>
      </c>
      <c r="G4531" s="44">
        <f t="shared" si="290"/>
        <v>1025.64102564103</v>
      </c>
      <c r="H4531" s="134">
        <v>1200</v>
      </c>
    </row>
    <row r="4532" customHeight="1" spans="2:8">
      <c r="B4532" s="42" t="s">
        <v>723</v>
      </c>
      <c r="C4532" s="42" t="s">
        <v>717</v>
      </c>
      <c r="D4532" s="43" t="s">
        <v>212</v>
      </c>
      <c r="E4532" s="43" t="s">
        <v>718</v>
      </c>
      <c r="F4532" s="36">
        <v>20</v>
      </c>
      <c r="G4532" s="44">
        <f t="shared" si="290"/>
        <v>133.333333333333</v>
      </c>
      <c r="H4532" s="134">
        <v>156</v>
      </c>
    </row>
    <row r="4533" customHeight="1" spans="1:9">
      <c r="A4533" s="36" t="s">
        <v>3336</v>
      </c>
      <c r="B4533" s="42" t="s">
        <v>1746</v>
      </c>
      <c r="C4533" s="42" t="s">
        <v>1375</v>
      </c>
      <c r="D4533" s="43" t="s">
        <v>1376</v>
      </c>
      <c r="E4533" s="43" t="s">
        <v>2644</v>
      </c>
      <c r="F4533" s="36">
        <v>1000</v>
      </c>
      <c r="G4533" s="44">
        <f t="shared" si="290"/>
        <v>16239.3162393162</v>
      </c>
      <c r="H4533" s="44">
        <v>19000</v>
      </c>
      <c r="I4533" s="44">
        <f>SUM(H4533:H4535)</f>
        <v>28315</v>
      </c>
    </row>
    <row r="4534" customHeight="1" spans="2:8">
      <c r="B4534" s="42" t="s">
        <v>3337</v>
      </c>
      <c r="C4534" s="42" t="s">
        <v>1375</v>
      </c>
      <c r="D4534" s="43" t="s">
        <v>1376</v>
      </c>
      <c r="E4534" s="43" t="s">
        <v>2644</v>
      </c>
      <c r="F4534" s="36">
        <v>1400</v>
      </c>
      <c r="G4534" s="44">
        <f t="shared" si="290"/>
        <v>7179.48717948718</v>
      </c>
      <c r="H4534" s="44">
        <v>8400</v>
      </c>
    </row>
    <row r="4535" customHeight="1" spans="2:8">
      <c r="B4535" s="42" t="s">
        <v>260</v>
      </c>
      <c r="C4535" s="42" t="s">
        <v>735</v>
      </c>
      <c r="D4535" s="43" t="s">
        <v>1372</v>
      </c>
      <c r="E4535" s="43" t="s">
        <v>1373</v>
      </c>
      <c r="F4535" s="36">
        <v>50</v>
      </c>
      <c r="G4535" s="44">
        <f t="shared" si="290"/>
        <v>782.051282051282</v>
      </c>
      <c r="H4535" s="44">
        <v>915</v>
      </c>
    </row>
    <row r="4536" customHeight="1" spans="1:9">
      <c r="A4536" s="36" t="s">
        <v>3338</v>
      </c>
      <c r="B4536" s="42" t="s">
        <v>3027</v>
      </c>
      <c r="C4536" s="42" t="s">
        <v>1327</v>
      </c>
      <c r="D4536" s="43" t="s">
        <v>3339</v>
      </c>
      <c r="E4536" s="43" t="s">
        <v>3340</v>
      </c>
      <c r="F4536" s="36">
        <v>360</v>
      </c>
      <c r="G4536" s="44">
        <f t="shared" si="290"/>
        <v>984.615384615385</v>
      </c>
      <c r="H4536" s="44">
        <v>1152</v>
      </c>
      <c r="I4536" s="44">
        <f>SUM(H4536:H4547)</f>
        <v>117977</v>
      </c>
    </row>
    <row r="4537" customHeight="1" spans="2:8">
      <c r="B4537" s="42" t="s">
        <v>3027</v>
      </c>
      <c r="C4537" s="42" t="s">
        <v>1327</v>
      </c>
      <c r="D4537" s="43" t="s">
        <v>3341</v>
      </c>
      <c r="E4537" s="43" t="s">
        <v>3340</v>
      </c>
      <c r="F4537" s="36">
        <v>360</v>
      </c>
      <c r="G4537" s="44">
        <f t="shared" si="290"/>
        <v>984.615384615385</v>
      </c>
      <c r="H4537" s="44">
        <v>1152</v>
      </c>
    </row>
    <row r="4538" customHeight="1" spans="2:8">
      <c r="B4538" s="42" t="s">
        <v>3027</v>
      </c>
      <c r="C4538" s="42" t="s">
        <v>1359</v>
      </c>
      <c r="D4538" s="43" t="s">
        <v>3342</v>
      </c>
      <c r="E4538" s="43" t="s">
        <v>1361</v>
      </c>
      <c r="F4538" s="36">
        <v>600</v>
      </c>
      <c r="G4538" s="44">
        <f t="shared" si="290"/>
        <v>4461.53846153846</v>
      </c>
      <c r="H4538" s="44">
        <v>5220</v>
      </c>
    </row>
    <row r="4539" customHeight="1" spans="2:8">
      <c r="B4539" s="42" t="s">
        <v>3027</v>
      </c>
      <c r="C4539" s="42" t="s">
        <v>1359</v>
      </c>
      <c r="D4539" s="43" t="s">
        <v>3343</v>
      </c>
      <c r="E4539" s="43" t="s">
        <v>1361</v>
      </c>
      <c r="F4539" s="36">
        <v>300</v>
      </c>
      <c r="G4539" s="44">
        <f t="shared" si="290"/>
        <v>2179.48717948718</v>
      </c>
      <c r="H4539" s="44">
        <v>2550</v>
      </c>
    </row>
    <row r="4540" customHeight="1" spans="2:8">
      <c r="B4540" s="42" t="s">
        <v>3027</v>
      </c>
      <c r="C4540" s="42" t="s">
        <v>1015</v>
      </c>
      <c r="D4540" s="43" t="s">
        <v>3344</v>
      </c>
      <c r="E4540" s="43" t="s">
        <v>1365</v>
      </c>
      <c r="F4540" s="36">
        <v>250</v>
      </c>
      <c r="G4540" s="44">
        <f t="shared" si="290"/>
        <v>5876.06837606838</v>
      </c>
      <c r="H4540" s="44">
        <v>6875</v>
      </c>
    </row>
    <row r="4541" customHeight="1" spans="2:8">
      <c r="B4541" s="42" t="s">
        <v>3027</v>
      </c>
      <c r="C4541" s="42" t="s">
        <v>1015</v>
      </c>
      <c r="D4541" s="43" t="s">
        <v>3345</v>
      </c>
      <c r="E4541" s="43" t="s">
        <v>1365</v>
      </c>
      <c r="F4541" s="36">
        <v>250</v>
      </c>
      <c r="G4541" s="44">
        <f t="shared" si="290"/>
        <v>6837.60683760684</v>
      </c>
      <c r="H4541" s="44">
        <v>8000</v>
      </c>
    </row>
    <row r="4542" customHeight="1" spans="2:8">
      <c r="B4542" s="42" t="s">
        <v>3027</v>
      </c>
      <c r="C4542" s="42" t="s">
        <v>1015</v>
      </c>
      <c r="D4542" s="43" t="s">
        <v>1364</v>
      </c>
      <c r="E4542" s="43" t="s">
        <v>1365</v>
      </c>
      <c r="F4542" s="36">
        <v>250</v>
      </c>
      <c r="G4542" s="44">
        <f t="shared" si="290"/>
        <v>6089.74358974359</v>
      </c>
      <c r="H4542" s="44">
        <v>7125</v>
      </c>
    </row>
    <row r="4543" customHeight="1" spans="2:8">
      <c r="B4543" s="42" t="s">
        <v>3027</v>
      </c>
      <c r="C4543" s="42" t="s">
        <v>1015</v>
      </c>
      <c r="D4543" s="43" t="s">
        <v>3346</v>
      </c>
      <c r="E4543" s="43" t="s">
        <v>1365</v>
      </c>
      <c r="F4543" s="36">
        <v>250</v>
      </c>
      <c r="G4543" s="44">
        <f t="shared" si="290"/>
        <v>6837.60683760684</v>
      </c>
      <c r="H4543" s="44">
        <v>8000</v>
      </c>
    </row>
    <row r="4544" customHeight="1" spans="2:8">
      <c r="B4544" s="42" t="s">
        <v>3027</v>
      </c>
      <c r="C4544" s="42" t="s">
        <v>1015</v>
      </c>
      <c r="D4544" s="43" t="s">
        <v>3347</v>
      </c>
      <c r="E4544" s="43" t="s">
        <v>1365</v>
      </c>
      <c r="F4544" s="36">
        <v>1500</v>
      </c>
      <c r="G4544" s="44">
        <f t="shared" si="290"/>
        <v>35256.4102564103</v>
      </c>
      <c r="H4544" s="44">
        <v>41250</v>
      </c>
    </row>
    <row r="4545" customHeight="1" spans="2:8">
      <c r="B4545" s="42" t="s">
        <v>2912</v>
      </c>
      <c r="C4545" s="42" t="s">
        <v>2913</v>
      </c>
      <c r="D4545" s="43" t="s">
        <v>2914</v>
      </c>
      <c r="E4545" s="43" t="s">
        <v>2221</v>
      </c>
      <c r="F4545" s="36">
        <v>800</v>
      </c>
      <c r="G4545" s="44">
        <f t="shared" si="290"/>
        <v>20704.2735042735</v>
      </c>
      <c r="H4545" s="44">
        <v>24224</v>
      </c>
    </row>
    <row r="4546" customHeight="1" spans="2:8">
      <c r="B4546" s="42" t="s">
        <v>1356</v>
      </c>
      <c r="C4546" s="42" t="s">
        <v>381</v>
      </c>
      <c r="D4546" s="43" t="s">
        <v>382</v>
      </c>
      <c r="E4546" s="43" t="s">
        <v>383</v>
      </c>
      <c r="F4546" s="36">
        <v>150</v>
      </c>
      <c r="G4546" s="44">
        <f t="shared" si="290"/>
        <v>2151.28205128205</v>
      </c>
      <c r="H4546" s="44">
        <v>2517</v>
      </c>
    </row>
    <row r="4547" customHeight="1" spans="2:8">
      <c r="B4547" s="42" t="s">
        <v>1356</v>
      </c>
      <c r="C4547" s="42" t="s">
        <v>480</v>
      </c>
      <c r="D4547" s="43" t="s">
        <v>564</v>
      </c>
      <c r="E4547" s="43" t="s">
        <v>1357</v>
      </c>
      <c r="F4547" s="36">
        <v>300</v>
      </c>
      <c r="G4547" s="44">
        <f t="shared" si="290"/>
        <v>8471.79487179487</v>
      </c>
      <c r="H4547" s="44">
        <v>9912</v>
      </c>
    </row>
    <row r="4548" customHeight="1" spans="1:9">
      <c r="A4548" s="36" t="s">
        <v>3348</v>
      </c>
      <c r="B4548" s="42" t="s">
        <v>256</v>
      </c>
      <c r="C4548" s="42" t="s">
        <v>870</v>
      </c>
      <c r="D4548" s="43" t="s">
        <v>687</v>
      </c>
      <c r="E4548" s="43" t="s">
        <v>871</v>
      </c>
      <c r="F4548" s="36">
        <v>6000</v>
      </c>
      <c r="G4548" s="44">
        <f t="shared" si="290"/>
        <v>91230.7692307692</v>
      </c>
      <c r="H4548" s="44">
        <v>106740</v>
      </c>
      <c r="I4548" s="44">
        <f>SUM(H4548:H4550)</f>
        <v>284238</v>
      </c>
    </row>
    <row r="4549" customHeight="1" spans="2:8">
      <c r="B4549" s="42" t="s">
        <v>256</v>
      </c>
      <c r="C4549" s="42" t="s">
        <v>870</v>
      </c>
      <c r="D4549" s="43" t="s">
        <v>687</v>
      </c>
      <c r="E4549" s="43" t="s">
        <v>871</v>
      </c>
      <c r="F4549" s="36">
        <v>6000</v>
      </c>
      <c r="G4549" s="44">
        <f t="shared" si="290"/>
        <v>91230.7692307692</v>
      </c>
      <c r="H4549" s="44">
        <v>106740</v>
      </c>
    </row>
    <row r="4550" customHeight="1" spans="2:8">
      <c r="B4550" s="42" t="s">
        <v>3349</v>
      </c>
      <c r="C4550" s="42" t="s">
        <v>958</v>
      </c>
      <c r="D4550" s="43" t="s">
        <v>3350</v>
      </c>
      <c r="E4550" s="43" t="s">
        <v>959</v>
      </c>
      <c r="F4550" s="36">
        <v>1800</v>
      </c>
      <c r="G4550" s="44">
        <f t="shared" si="290"/>
        <v>60476.9230769231</v>
      </c>
      <c r="H4550" s="44">
        <v>70758</v>
      </c>
    </row>
    <row r="4551" customHeight="1" spans="1:9">
      <c r="A4551" s="36" t="s">
        <v>3351</v>
      </c>
      <c r="B4551" s="42" t="s">
        <v>872</v>
      </c>
      <c r="C4551" s="42" t="s">
        <v>942</v>
      </c>
      <c r="D4551" s="43" t="s">
        <v>212</v>
      </c>
      <c r="E4551" s="43" t="s">
        <v>943</v>
      </c>
      <c r="F4551" s="36">
        <v>180</v>
      </c>
      <c r="G4551" s="44">
        <f t="shared" si="290"/>
        <v>3836.92307692308</v>
      </c>
      <c r="H4551" s="44">
        <v>4489.2</v>
      </c>
      <c r="I4551" s="44">
        <f>SUM(H4551:H4660)</f>
        <v>1764178.09</v>
      </c>
    </row>
    <row r="4552" customHeight="1" spans="2:8">
      <c r="B4552" s="42" t="s">
        <v>872</v>
      </c>
      <c r="C4552" s="42" t="s">
        <v>937</v>
      </c>
      <c r="D4552" s="43" t="s">
        <v>291</v>
      </c>
      <c r="E4552" s="43" t="s">
        <v>3352</v>
      </c>
      <c r="F4552" s="36">
        <v>120</v>
      </c>
      <c r="G4552" s="44">
        <f t="shared" si="290"/>
        <v>2264.61538461538</v>
      </c>
      <c r="H4552" s="44">
        <v>2649.6</v>
      </c>
    </row>
    <row r="4553" customHeight="1" spans="2:8">
      <c r="B4553" s="42" t="s">
        <v>872</v>
      </c>
      <c r="C4553" s="42" t="s">
        <v>2858</v>
      </c>
      <c r="D4553" s="43" t="s">
        <v>144</v>
      </c>
      <c r="E4553" s="43" t="s">
        <v>2859</v>
      </c>
      <c r="F4553" s="36">
        <v>80</v>
      </c>
      <c r="G4553" s="44">
        <f t="shared" si="290"/>
        <v>7864.61538461539</v>
      </c>
      <c r="H4553" s="44">
        <v>9201.6</v>
      </c>
    </row>
    <row r="4554" customHeight="1" spans="2:8">
      <c r="B4554" s="42" t="s">
        <v>872</v>
      </c>
      <c r="C4554" s="42" t="s">
        <v>942</v>
      </c>
      <c r="D4554" s="43" t="s">
        <v>212</v>
      </c>
      <c r="E4554" s="43" t="s">
        <v>943</v>
      </c>
      <c r="F4554" s="36">
        <v>120</v>
      </c>
      <c r="G4554" s="44">
        <f t="shared" si="290"/>
        <v>2557.94871794872</v>
      </c>
      <c r="H4554" s="44">
        <v>2992.8</v>
      </c>
    </row>
    <row r="4555" customHeight="1" spans="2:8">
      <c r="B4555" s="42" t="s">
        <v>872</v>
      </c>
      <c r="C4555" s="42" t="s">
        <v>937</v>
      </c>
      <c r="D4555" s="43" t="s">
        <v>291</v>
      </c>
      <c r="E4555" s="43" t="s">
        <v>3352</v>
      </c>
      <c r="F4555" s="36">
        <v>120</v>
      </c>
      <c r="G4555" s="44">
        <f t="shared" si="290"/>
        <v>2264.61538461538</v>
      </c>
      <c r="H4555" s="44">
        <v>2649.6</v>
      </c>
    </row>
    <row r="4556" customHeight="1" spans="2:8">
      <c r="B4556" s="42" t="s">
        <v>872</v>
      </c>
      <c r="C4556" s="42" t="s">
        <v>2858</v>
      </c>
      <c r="D4556" s="43" t="s">
        <v>144</v>
      </c>
      <c r="E4556" s="43" t="s">
        <v>2859</v>
      </c>
      <c r="F4556" s="36">
        <v>80</v>
      </c>
      <c r="G4556" s="44">
        <f t="shared" si="290"/>
        <v>7864.61538461539</v>
      </c>
      <c r="H4556" s="44">
        <v>9201.6</v>
      </c>
    </row>
    <row r="4557" customHeight="1" spans="2:8">
      <c r="B4557" s="42" t="s">
        <v>872</v>
      </c>
      <c r="C4557" s="42" t="s">
        <v>942</v>
      </c>
      <c r="D4557" s="43" t="s">
        <v>212</v>
      </c>
      <c r="E4557" s="43" t="s">
        <v>943</v>
      </c>
      <c r="F4557" s="36">
        <v>240</v>
      </c>
      <c r="G4557" s="44">
        <f t="shared" si="290"/>
        <v>5115.89743589744</v>
      </c>
      <c r="H4557" s="44">
        <v>5985.6</v>
      </c>
    </row>
    <row r="4558" customHeight="1" spans="2:8">
      <c r="B4558" s="42" t="s">
        <v>872</v>
      </c>
      <c r="C4558" s="42" t="s">
        <v>2858</v>
      </c>
      <c r="D4558" s="43" t="s">
        <v>144</v>
      </c>
      <c r="E4558" s="43" t="s">
        <v>2859</v>
      </c>
      <c r="F4558" s="36">
        <v>80</v>
      </c>
      <c r="G4558" s="44">
        <f t="shared" si="290"/>
        <v>7864.61538461539</v>
      </c>
      <c r="H4558" s="44">
        <v>9201.6</v>
      </c>
    </row>
    <row r="4559" customHeight="1" spans="2:8">
      <c r="B4559" s="42" t="s">
        <v>872</v>
      </c>
      <c r="C4559" s="42" t="s">
        <v>942</v>
      </c>
      <c r="D4559" s="43" t="s">
        <v>212</v>
      </c>
      <c r="E4559" s="43" t="s">
        <v>943</v>
      </c>
      <c r="F4559" s="36">
        <v>240</v>
      </c>
      <c r="G4559" s="44">
        <f t="shared" si="290"/>
        <v>5115.89743589744</v>
      </c>
      <c r="H4559" s="44">
        <v>5985.6</v>
      </c>
    </row>
    <row r="4560" customHeight="1" spans="2:8">
      <c r="B4560" s="42" t="s">
        <v>872</v>
      </c>
      <c r="C4560" s="42" t="s">
        <v>2858</v>
      </c>
      <c r="D4560" s="43" t="s">
        <v>144</v>
      </c>
      <c r="E4560" s="43" t="s">
        <v>2859</v>
      </c>
      <c r="F4560" s="36">
        <v>80</v>
      </c>
      <c r="G4560" s="44">
        <f t="shared" si="290"/>
        <v>7864.61538461539</v>
      </c>
      <c r="H4560" s="44">
        <v>9201.6</v>
      </c>
    </row>
    <row r="4561" customHeight="1" spans="2:8">
      <c r="B4561" s="42" t="s">
        <v>872</v>
      </c>
      <c r="C4561" s="42" t="s">
        <v>937</v>
      </c>
      <c r="D4561" s="43" t="s">
        <v>291</v>
      </c>
      <c r="E4561" s="43" t="s">
        <v>3352</v>
      </c>
      <c r="F4561" s="36">
        <v>120</v>
      </c>
      <c r="G4561" s="44">
        <f t="shared" si="290"/>
        <v>2264.61538461538</v>
      </c>
      <c r="H4561" s="44">
        <v>2649.6</v>
      </c>
    </row>
    <row r="4562" customHeight="1" spans="2:8">
      <c r="B4562" s="42" t="s">
        <v>872</v>
      </c>
      <c r="C4562" s="42" t="s">
        <v>898</v>
      </c>
      <c r="D4562" s="43" t="s">
        <v>899</v>
      </c>
      <c r="E4562" s="43" t="s">
        <v>900</v>
      </c>
      <c r="F4562" s="36">
        <v>120</v>
      </c>
      <c r="G4562" s="44">
        <f t="shared" ref="G4562:G4585" si="291">H4562/1.17</f>
        <v>7532.30769230769</v>
      </c>
      <c r="H4562" s="44">
        <v>8812.8</v>
      </c>
    </row>
    <row r="4563" customHeight="1" spans="2:8">
      <c r="B4563" s="42" t="s">
        <v>872</v>
      </c>
      <c r="C4563" s="42" t="s">
        <v>2340</v>
      </c>
      <c r="D4563" s="43" t="s">
        <v>2341</v>
      </c>
      <c r="E4563" s="43" t="s">
        <v>2342</v>
      </c>
      <c r="F4563" s="36">
        <v>120</v>
      </c>
      <c r="G4563" s="44">
        <f t="shared" si="291"/>
        <v>5441.02564102564</v>
      </c>
      <c r="H4563" s="44">
        <v>6366</v>
      </c>
    </row>
    <row r="4564" customHeight="1" spans="2:8">
      <c r="B4564" s="42" t="s">
        <v>872</v>
      </c>
      <c r="C4564" s="42" t="s">
        <v>892</v>
      </c>
      <c r="D4564" s="43" t="s">
        <v>893</v>
      </c>
      <c r="E4564" s="43" t="s">
        <v>894</v>
      </c>
      <c r="F4564" s="36">
        <v>600</v>
      </c>
      <c r="G4564" s="44">
        <f t="shared" si="291"/>
        <v>11292.3076923077</v>
      </c>
      <c r="H4564" s="44">
        <v>13212</v>
      </c>
    </row>
    <row r="4565" customHeight="1" spans="2:8">
      <c r="B4565" s="42" t="s">
        <v>872</v>
      </c>
      <c r="C4565" s="42" t="s">
        <v>926</v>
      </c>
      <c r="D4565" s="43" t="s">
        <v>927</v>
      </c>
      <c r="E4565" s="43" t="s">
        <v>31</v>
      </c>
      <c r="F4565" s="36">
        <v>240</v>
      </c>
      <c r="G4565" s="44">
        <f t="shared" si="291"/>
        <v>27513.8461538462</v>
      </c>
      <c r="H4565" s="44">
        <v>32191.2</v>
      </c>
    </row>
    <row r="4566" customHeight="1" spans="2:8">
      <c r="B4566" s="42" t="s">
        <v>872</v>
      </c>
      <c r="C4566" s="42" t="s">
        <v>861</v>
      </c>
      <c r="D4566" s="43" t="s">
        <v>915</v>
      </c>
      <c r="E4566" s="43" t="s">
        <v>37</v>
      </c>
      <c r="F4566" s="36">
        <v>800</v>
      </c>
      <c r="G4566" s="44">
        <f t="shared" si="291"/>
        <v>14365.811965812</v>
      </c>
      <c r="H4566" s="44">
        <v>16808</v>
      </c>
    </row>
    <row r="4567" customHeight="1" spans="2:8">
      <c r="B4567" s="42" t="s">
        <v>872</v>
      </c>
      <c r="C4567" s="42" t="s">
        <v>909</v>
      </c>
      <c r="D4567" s="43" t="s">
        <v>910</v>
      </c>
      <c r="E4567" s="43" t="s">
        <v>911</v>
      </c>
      <c r="F4567" s="36">
        <v>200</v>
      </c>
      <c r="G4567" s="44">
        <f t="shared" si="291"/>
        <v>1711.11111111111</v>
      </c>
      <c r="H4567" s="44">
        <v>2002</v>
      </c>
    </row>
    <row r="4568" customHeight="1" spans="2:8">
      <c r="B4568" s="42" t="s">
        <v>872</v>
      </c>
      <c r="C4568" s="42" t="s">
        <v>597</v>
      </c>
      <c r="D4568" s="43" t="s">
        <v>598</v>
      </c>
      <c r="E4568" s="43" t="s">
        <v>63</v>
      </c>
      <c r="F4568" s="36">
        <v>200</v>
      </c>
      <c r="G4568" s="44">
        <f t="shared" si="291"/>
        <v>3687.17948717949</v>
      </c>
      <c r="H4568" s="44">
        <v>4314</v>
      </c>
    </row>
    <row r="4569" customHeight="1" spans="2:8">
      <c r="B4569" s="42" t="s">
        <v>872</v>
      </c>
      <c r="C4569" s="42" t="s">
        <v>895</v>
      </c>
      <c r="D4569" s="43" t="s">
        <v>896</v>
      </c>
      <c r="E4569" s="43" t="s">
        <v>897</v>
      </c>
      <c r="F4569" s="36">
        <v>1000</v>
      </c>
      <c r="G4569" s="44">
        <f t="shared" si="291"/>
        <v>15478.6324786325</v>
      </c>
      <c r="H4569" s="44">
        <v>18110</v>
      </c>
    </row>
    <row r="4570" customHeight="1" spans="2:8">
      <c r="B4570" s="42" t="s">
        <v>872</v>
      </c>
      <c r="C4570" s="42" t="s">
        <v>903</v>
      </c>
      <c r="D4570" s="43" t="s">
        <v>138</v>
      </c>
      <c r="E4570" s="43" t="s">
        <v>31</v>
      </c>
      <c r="F4570" s="36">
        <v>450</v>
      </c>
      <c r="G4570" s="44">
        <f t="shared" si="291"/>
        <v>51946.1538461539</v>
      </c>
      <c r="H4570" s="44">
        <v>60777</v>
      </c>
    </row>
    <row r="4571" customHeight="1" spans="2:8">
      <c r="B4571" s="42" t="s">
        <v>872</v>
      </c>
      <c r="C4571" s="42" t="s">
        <v>597</v>
      </c>
      <c r="D4571" s="43" t="s">
        <v>912</v>
      </c>
      <c r="E4571" s="43" t="s">
        <v>63</v>
      </c>
      <c r="F4571" s="36">
        <v>120</v>
      </c>
      <c r="G4571" s="44">
        <f t="shared" si="291"/>
        <v>3394.87179487179</v>
      </c>
      <c r="H4571" s="44">
        <v>3972</v>
      </c>
    </row>
    <row r="4572" customHeight="1" spans="2:8">
      <c r="B4572" s="42" t="s">
        <v>872</v>
      </c>
      <c r="C4572" s="42" t="s">
        <v>922</v>
      </c>
      <c r="D4572" s="43" t="s">
        <v>923</v>
      </c>
      <c r="E4572" s="43" t="s">
        <v>924</v>
      </c>
      <c r="F4572" s="36">
        <v>100</v>
      </c>
      <c r="G4572" s="44">
        <f t="shared" si="291"/>
        <v>2828.20512820513</v>
      </c>
      <c r="H4572" s="44">
        <v>3309</v>
      </c>
    </row>
    <row r="4573" customHeight="1" spans="2:8">
      <c r="B4573" s="42" t="s">
        <v>872</v>
      </c>
      <c r="C4573" s="42" t="s">
        <v>2335</v>
      </c>
      <c r="D4573" s="43" t="s">
        <v>893</v>
      </c>
      <c r="E4573" s="43" t="s">
        <v>894</v>
      </c>
      <c r="F4573" s="36">
        <v>100</v>
      </c>
      <c r="G4573" s="44">
        <f t="shared" si="291"/>
        <v>7052.13675213675</v>
      </c>
      <c r="H4573" s="44">
        <v>8251</v>
      </c>
    </row>
    <row r="4574" customHeight="1" spans="2:8">
      <c r="B4574" s="42" t="s">
        <v>872</v>
      </c>
      <c r="C4574" s="42" t="s">
        <v>597</v>
      </c>
      <c r="D4574" s="43" t="s">
        <v>598</v>
      </c>
      <c r="E4574" s="43" t="s">
        <v>63</v>
      </c>
      <c r="F4574" s="36">
        <v>300</v>
      </c>
      <c r="G4574" s="44">
        <f t="shared" si="291"/>
        <v>5530.76923076923</v>
      </c>
      <c r="H4574" s="44">
        <v>6471</v>
      </c>
    </row>
    <row r="4575" customHeight="1" spans="2:8">
      <c r="B4575" s="42" t="s">
        <v>872</v>
      </c>
      <c r="C4575" s="42" t="s">
        <v>901</v>
      </c>
      <c r="D4575" s="43" t="s">
        <v>461</v>
      </c>
      <c r="E4575" s="43" t="s">
        <v>902</v>
      </c>
      <c r="F4575" s="36">
        <v>400</v>
      </c>
      <c r="G4575" s="44">
        <f t="shared" si="291"/>
        <v>5305.98290598291</v>
      </c>
      <c r="H4575" s="44">
        <v>6208</v>
      </c>
    </row>
    <row r="4576" customHeight="1" spans="2:8">
      <c r="B4576" s="42" t="s">
        <v>872</v>
      </c>
      <c r="C4576" s="42" t="s">
        <v>883</v>
      </c>
      <c r="D4576" s="43" t="s">
        <v>884</v>
      </c>
      <c r="E4576" s="43" t="s">
        <v>885</v>
      </c>
      <c r="F4576" s="36">
        <v>200</v>
      </c>
      <c r="G4576" s="44">
        <f t="shared" si="291"/>
        <v>11965.811965812</v>
      </c>
      <c r="H4576" s="44">
        <v>14000</v>
      </c>
    </row>
    <row r="4577" customHeight="1" spans="2:8">
      <c r="B4577" s="42" t="s">
        <v>872</v>
      </c>
      <c r="C4577" s="42" t="s">
        <v>916</v>
      </c>
      <c r="D4577" s="43" t="s">
        <v>917</v>
      </c>
      <c r="E4577" s="43" t="s">
        <v>918</v>
      </c>
      <c r="F4577" s="36">
        <v>200</v>
      </c>
      <c r="G4577" s="44">
        <f t="shared" si="291"/>
        <v>6220.51282051282</v>
      </c>
      <c r="H4577" s="44">
        <v>7278</v>
      </c>
    </row>
    <row r="4578" customHeight="1" spans="2:8">
      <c r="B4578" s="42" t="s">
        <v>872</v>
      </c>
      <c r="C4578" s="42" t="s">
        <v>2335</v>
      </c>
      <c r="D4578" s="43" t="s">
        <v>893</v>
      </c>
      <c r="E4578" s="43" t="s">
        <v>894</v>
      </c>
      <c r="F4578" s="36">
        <v>200</v>
      </c>
      <c r="G4578" s="44">
        <f t="shared" si="291"/>
        <v>14104.2735042735</v>
      </c>
      <c r="H4578" s="44">
        <v>16502</v>
      </c>
    </row>
    <row r="4579" customHeight="1" spans="2:8">
      <c r="B4579" s="42" t="s">
        <v>872</v>
      </c>
      <c r="C4579" s="42" t="s">
        <v>907</v>
      </c>
      <c r="D4579" s="43" t="s">
        <v>2339</v>
      </c>
      <c r="E4579" s="43" t="s">
        <v>888</v>
      </c>
      <c r="F4579" s="36">
        <v>180</v>
      </c>
      <c r="G4579" s="44">
        <f t="shared" si="291"/>
        <v>10092.3076923077</v>
      </c>
      <c r="H4579" s="44">
        <v>11808</v>
      </c>
    </row>
    <row r="4580" customHeight="1" spans="2:8">
      <c r="B4580" s="42" t="s">
        <v>872</v>
      </c>
      <c r="C4580" s="42" t="s">
        <v>875</v>
      </c>
      <c r="D4580" s="43" t="s">
        <v>814</v>
      </c>
      <c r="E4580" s="43" t="s">
        <v>2907</v>
      </c>
      <c r="F4580" s="36">
        <v>300</v>
      </c>
      <c r="G4580" s="44">
        <f t="shared" si="291"/>
        <v>8607.69230769231</v>
      </c>
      <c r="H4580" s="44">
        <v>10071</v>
      </c>
    </row>
    <row r="4581" customHeight="1" spans="2:8">
      <c r="B4581" s="42" t="s">
        <v>872</v>
      </c>
      <c r="C4581" s="42" t="s">
        <v>880</v>
      </c>
      <c r="D4581" s="43" t="s">
        <v>881</v>
      </c>
      <c r="E4581" s="43" t="s">
        <v>882</v>
      </c>
      <c r="F4581" s="36">
        <v>1199</v>
      </c>
      <c r="G4581" s="44">
        <f t="shared" si="291"/>
        <v>65381.3675213675</v>
      </c>
      <c r="H4581" s="44">
        <v>76496.2</v>
      </c>
    </row>
    <row r="4582" customHeight="1" spans="2:8">
      <c r="B4582" s="42" t="s">
        <v>872</v>
      </c>
      <c r="C4582" s="42" t="s">
        <v>898</v>
      </c>
      <c r="D4582" s="43" t="s">
        <v>899</v>
      </c>
      <c r="E4582" s="43" t="s">
        <v>900</v>
      </c>
      <c r="F4582" s="36">
        <v>180</v>
      </c>
      <c r="G4582" s="44">
        <f t="shared" si="291"/>
        <v>11298.4615384615</v>
      </c>
      <c r="H4582" s="44">
        <v>13219.2</v>
      </c>
    </row>
    <row r="4583" customHeight="1" spans="2:8">
      <c r="B4583" s="42" t="s">
        <v>872</v>
      </c>
      <c r="C4583" s="42" t="s">
        <v>873</v>
      </c>
      <c r="D4583" s="43" t="s">
        <v>166</v>
      </c>
      <c r="E4583" s="43" t="s">
        <v>874</v>
      </c>
      <c r="F4583" s="36">
        <v>240</v>
      </c>
      <c r="G4583" s="44">
        <f t="shared" si="291"/>
        <v>14650.2564102564</v>
      </c>
      <c r="H4583" s="44">
        <v>17140.8</v>
      </c>
    </row>
    <row r="4584" customHeight="1" spans="2:8">
      <c r="B4584" s="42" t="s">
        <v>872</v>
      </c>
      <c r="C4584" s="42" t="s">
        <v>861</v>
      </c>
      <c r="D4584" s="43" t="s">
        <v>915</v>
      </c>
      <c r="E4584" s="43" t="s">
        <v>37</v>
      </c>
      <c r="F4584" s="36">
        <v>1600</v>
      </c>
      <c r="G4584" s="44">
        <f t="shared" si="291"/>
        <v>28731.6239316239</v>
      </c>
      <c r="H4584" s="44">
        <v>33616</v>
      </c>
    </row>
    <row r="4585" customHeight="1" spans="2:8">
      <c r="B4585" s="42" t="s">
        <v>872</v>
      </c>
      <c r="C4585" s="42" t="s">
        <v>926</v>
      </c>
      <c r="D4585" s="43" t="s">
        <v>927</v>
      </c>
      <c r="E4585" s="43" t="s">
        <v>31</v>
      </c>
      <c r="F4585" s="36">
        <v>70</v>
      </c>
      <c r="G4585" s="44">
        <f t="shared" si="291"/>
        <v>8024.8717948718</v>
      </c>
      <c r="H4585" s="44">
        <v>9389.1</v>
      </c>
    </row>
    <row r="4586" customHeight="1" spans="2:8">
      <c r="B4586" s="42" t="s">
        <v>872</v>
      </c>
      <c r="C4586" s="42" t="s">
        <v>928</v>
      </c>
      <c r="D4586" s="43" t="s">
        <v>929</v>
      </c>
      <c r="E4586" s="43" t="s">
        <v>2336</v>
      </c>
      <c r="F4586" s="36">
        <v>200</v>
      </c>
      <c r="G4586" s="44">
        <f t="shared" ref="G4586:G4596" si="292">H4586/1.17</f>
        <v>3268.37606837607</v>
      </c>
      <c r="H4586" s="44">
        <v>3824</v>
      </c>
    </row>
    <row r="4587" customHeight="1" spans="2:8">
      <c r="B4587" s="42" t="s">
        <v>872</v>
      </c>
      <c r="C4587" s="42" t="s">
        <v>901</v>
      </c>
      <c r="D4587" s="43" t="s">
        <v>461</v>
      </c>
      <c r="E4587" s="43" t="s">
        <v>902</v>
      </c>
      <c r="F4587" s="36">
        <v>240</v>
      </c>
      <c r="G4587" s="44">
        <f t="shared" si="292"/>
        <v>3183.58974358974</v>
      </c>
      <c r="H4587" s="44">
        <v>3724.8</v>
      </c>
    </row>
    <row r="4588" customHeight="1" spans="2:8">
      <c r="B4588" s="42" t="s">
        <v>872</v>
      </c>
      <c r="C4588" s="42" t="s">
        <v>922</v>
      </c>
      <c r="D4588" s="43" t="s">
        <v>923</v>
      </c>
      <c r="E4588" s="43" t="s">
        <v>924</v>
      </c>
      <c r="F4588" s="36">
        <v>199</v>
      </c>
      <c r="G4588" s="44">
        <f t="shared" si="292"/>
        <v>5628.12820512821</v>
      </c>
      <c r="H4588" s="44">
        <v>6584.91</v>
      </c>
    </row>
    <row r="4589" customHeight="1" spans="2:8">
      <c r="B4589" s="42" t="s">
        <v>872</v>
      </c>
      <c r="C4589" s="42" t="s">
        <v>916</v>
      </c>
      <c r="D4589" s="43" t="s">
        <v>917</v>
      </c>
      <c r="E4589" s="43" t="s">
        <v>918</v>
      </c>
      <c r="F4589" s="36">
        <v>200</v>
      </c>
      <c r="G4589" s="44">
        <f t="shared" si="292"/>
        <v>6220.51282051282</v>
      </c>
      <c r="H4589" s="44">
        <v>7278</v>
      </c>
    </row>
    <row r="4590" customHeight="1" spans="2:8">
      <c r="B4590" s="42" t="s">
        <v>872</v>
      </c>
      <c r="C4590" s="42" t="s">
        <v>907</v>
      </c>
      <c r="D4590" s="43" t="s">
        <v>2339</v>
      </c>
      <c r="E4590" s="43" t="s">
        <v>888</v>
      </c>
      <c r="F4590" s="36">
        <v>180</v>
      </c>
      <c r="G4590" s="44">
        <f t="shared" si="292"/>
        <v>10092.3076923077</v>
      </c>
      <c r="H4590" s="44">
        <v>11808</v>
      </c>
    </row>
    <row r="4591" customHeight="1" spans="2:8">
      <c r="B4591" s="42" t="s">
        <v>872</v>
      </c>
      <c r="C4591" s="42" t="s">
        <v>875</v>
      </c>
      <c r="D4591" s="43" t="s">
        <v>814</v>
      </c>
      <c r="E4591" s="43" t="s">
        <v>2907</v>
      </c>
      <c r="F4591" s="36">
        <v>600</v>
      </c>
      <c r="G4591" s="44">
        <f t="shared" si="292"/>
        <v>17215.3846153846</v>
      </c>
      <c r="H4591" s="44">
        <v>20142</v>
      </c>
    </row>
    <row r="4592" customHeight="1" spans="2:8">
      <c r="B4592" s="42" t="s">
        <v>872</v>
      </c>
      <c r="C4592" s="42" t="s">
        <v>919</v>
      </c>
      <c r="D4592" s="43" t="s">
        <v>920</v>
      </c>
      <c r="E4592" s="43" t="s">
        <v>925</v>
      </c>
      <c r="F4592" s="36">
        <v>200</v>
      </c>
      <c r="G4592" s="44">
        <f t="shared" si="292"/>
        <v>4061.53846153846</v>
      </c>
      <c r="H4592" s="44">
        <v>4752</v>
      </c>
    </row>
    <row r="4593" customHeight="1" spans="2:8">
      <c r="B4593" s="42" t="s">
        <v>872</v>
      </c>
      <c r="C4593" s="42" t="s">
        <v>904</v>
      </c>
      <c r="D4593" s="43" t="s">
        <v>905</v>
      </c>
      <c r="E4593" s="43" t="s">
        <v>906</v>
      </c>
      <c r="F4593" s="36">
        <v>40</v>
      </c>
      <c r="G4593" s="44">
        <f t="shared" si="292"/>
        <v>3511.11111111111</v>
      </c>
      <c r="H4593" s="44">
        <v>4108</v>
      </c>
    </row>
    <row r="4594" customHeight="1" spans="2:8">
      <c r="B4594" s="42" t="s">
        <v>872</v>
      </c>
      <c r="C4594" s="42" t="s">
        <v>909</v>
      </c>
      <c r="D4594" s="43" t="s">
        <v>910</v>
      </c>
      <c r="E4594" s="43" t="s">
        <v>911</v>
      </c>
      <c r="F4594" s="36">
        <v>100</v>
      </c>
      <c r="G4594" s="44">
        <f t="shared" si="292"/>
        <v>855.555555555556</v>
      </c>
      <c r="H4594" s="44">
        <v>1001</v>
      </c>
    </row>
    <row r="4595" customHeight="1" spans="2:8">
      <c r="B4595" s="42" t="s">
        <v>872</v>
      </c>
      <c r="C4595" s="42" t="s">
        <v>895</v>
      </c>
      <c r="D4595" s="43" t="s">
        <v>896</v>
      </c>
      <c r="E4595" s="43" t="s">
        <v>897</v>
      </c>
      <c r="F4595" s="36">
        <v>1000</v>
      </c>
      <c r="G4595" s="44">
        <f t="shared" si="292"/>
        <v>15478.6324786325</v>
      </c>
      <c r="H4595" s="44">
        <v>18110</v>
      </c>
    </row>
    <row r="4596" customHeight="1" spans="2:8">
      <c r="B4596" s="42" t="s">
        <v>872</v>
      </c>
      <c r="C4596" s="42" t="s">
        <v>889</v>
      </c>
      <c r="D4596" s="43" t="s">
        <v>890</v>
      </c>
      <c r="E4596" s="43" t="s">
        <v>891</v>
      </c>
      <c r="F4596" s="36">
        <v>300</v>
      </c>
      <c r="G4596" s="44">
        <f t="shared" si="292"/>
        <v>24176.9230769231</v>
      </c>
      <c r="H4596" s="44">
        <v>28287</v>
      </c>
    </row>
    <row r="4597" customHeight="1" spans="2:8">
      <c r="B4597" s="42" t="s">
        <v>872</v>
      </c>
      <c r="C4597" s="42" t="s">
        <v>898</v>
      </c>
      <c r="D4597" s="43" t="s">
        <v>899</v>
      </c>
      <c r="E4597" s="43" t="s">
        <v>900</v>
      </c>
      <c r="F4597" s="36">
        <v>30</v>
      </c>
      <c r="G4597" s="44">
        <f t="shared" ref="G4597:G4602" si="293">H4597/1.17</f>
        <v>1883.07692307692</v>
      </c>
      <c r="H4597" s="44">
        <v>2203.2</v>
      </c>
    </row>
    <row r="4598" customHeight="1" spans="2:8">
      <c r="B4598" s="42" t="s">
        <v>872</v>
      </c>
      <c r="C4598" s="42" t="s">
        <v>873</v>
      </c>
      <c r="D4598" s="43" t="s">
        <v>166</v>
      </c>
      <c r="E4598" s="43" t="s">
        <v>874</v>
      </c>
      <c r="F4598" s="36">
        <v>160</v>
      </c>
      <c r="G4598" s="44">
        <f t="shared" si="293"/>
        <v>9766.83760683761</v>
      </c>
      <c r="H4598" s="44">
        <v>11427.2</v>
      </c>
    </row>
    <row r="4599" customHeight="1" spans="2:8">
      <c r="B4599" s="42" t="s">
        <v>872</v>
      </c>
      <c r="C4599" s="42" t="s">
        <v>597</v>
      </c>
      <c r="D4599" s="43" t="s">
        <v>3353</v>
      </c>
      <c r="E4599" s="43" t="s">
        <v>63</v>
      </c>
      <c r="F4599" s="36">
        <v>200</v>
      </c>
      <c r="G4599" s="44">
        <f t="shared" si="293"/>
        <v>5658.11965811966</v>
      </c>
      <c r="H4599" s="44">
        <v>6620</v>
      </c>
    </row>
    <row r="4600" customHeight="1" spans="2:8">
      <c r="B4600" s="42" t="s">
        <v>872</v>
      </c>
      <c r="C4600" s="42" t="s">
        <v>907</v>
      </c>
      <c r="D4600" s="43" t="s">
        <v>2339</v>
      </c>
      <c r="E4600" s="43" t="s">
        <v>888</v>
      </c>
      <c r="F4600" s="36">
        <v>50</v>
      </c>
      <c r="G4600" s="44">
        <f t="shared" si="293"/>
        <v>2803.4188034188</v>
      </c>
      <c r="H4600" s="44">
        <v>3280</v>
      </c>
    </row>
    <row r="4601" customHeight="1" spans="2:8">
      <c r="B4601" s="42" t="s">
        <v>872</v>
      </c>
      <c r="C4601" s="42" t="s">
        <v>916</v>
      </c>
      <c r="D4601" s="43" t="s">
        <v>917</v>
      </c>
      <c r="E4601" s="43" t="s">
        <v>918</v>
      </c>
      <c r="F4601" s="36">
        <v>400</v>
      </c>
      <c r="G4601" s="44">
        <f t="shared" si="293"/>
        <v>12441.0256410256</v>
      </c>
      <c r="H4601" s="44">
        <v>14556</v>
      </c>
    </row>
    <row r="4602" customHeight="1" spans="2:8">
      <c r="B4602" s="42" t="s">
        <v>872</v>
      </c>
      <c r="C4602" s="42" t="s">
        <v>2335</v>
      </c>
      <c r="D4602" s="43" t="s">
        <v>893</v>
      </c>
      <c r="E4602" s="43" t="s">
        <v>894</v>
      </c>
      <c r="F4602" s="36">
        <v>400</v>
      </c>
      <c r="G4602" s="44">
        <f t="shared" si="293"/>
        <v>28208.547008547</v>
      </c>
      <c r="H4602" s="44">
        <v>33004</v>
      </c>
    </row>
    <row r="4603" customHeight="1" spans="2:8">
      <c r="B4603" s="42" t="s">
        <v>872</v>
      </c>
      <c r="C4603" s="42" t="s">
        <v>875</v>
      </c>
      <c r="D4603" s="43" t="s">
        <v>814</v>
      </c>
      <c r="E4603" s="43" t="s">
        <v>2907</v>
      </c>
      <c r="F4603" s="36">
        <v>900</v>
      </c>
      <c r="G4603" s="44">
        <f t="shared" ref="G4603:G4646" si="294">H4603/1.17</f>
        <v>25823.0769230769</v>
      </c>
      <c r="H4603" s="44">
        <v>30213</v>
      </c>
    </row>
    <row r="4604" customHeight="1" spans="2:8">
      <c r="B4604" s="42" t="s">
        <v>872</v>
      </c>
      <c r="C4604" s="42" t="s">
        <v>878</v>
      </c>
      <c r="D4604" s="43" t="s">
        <v>879</v>
      </c>
      <c r="E4604" s="43" t="s">
        <v>772</v>
      </c>
      <c r="F4604" s="36">
        <v>500</v>
      </c>
      <c r="G4604" s="44">
        <f t="shared" si="294"/>
        <v>19487.1794871795</v>
      </c>
      <c r="H4604" s="44">
        <v>22800</v>
      </c>
    </row>
    <row r="4605" customHeight="1" spans="2:8">
      <c r="B4605" s="42" t="s">
        <v>872</v>
      </c>
      <c r="C4605" s="42" t="s">
        <v>901</v>
      </c>
      <c r="D4605" s="43" t="s">
        <v>461</v>
      </c>
      <c r="E4605" s="43" t="s">
        <v>902</v>
      </c>
      <c r="F4605" s="36">
        <v>234</v>
      </c>
      <c r="G4605" s="44">
        <f t="shared" si="294"/>
        <v>3104</v>
      </c>
      <c r="H4605" s="44">
        <v>3631.68</v>
      </c>
    </row>
    <row r="4606" customHeight="1" spans="2:8">
      <c r="B4606" s="42" t="s">
        <v>872</v>
      </c>
      <c r="C4606" s="42" t="s">
        <v>904</v>
      </c>
      <c r="D4606" s="43" t="s">
        <v>905</v>
      </c>
      <c r="E4606" s="43" t="s">
        <v>906</v>
      </c>
      <c r="F4606" s="36">
        <v>200</v>
      </c>
      <c r="G4606" s="44">
        <f t="shared" si="294"/>
        <v>17555.5555555556</v>
      </c>
      <c r="H4606" s="44">
        <v>20540</v>
      </c>
    </row>
    <row r="4607" customHeight="1" spans="2:10">
      <c r="B4607" s="42" t="s">
        <v>872</v>
      </c>
      <c r="C4607" s="42" t="s">
        <v>883</v>
      </c>
      <c r="D4607" s="43" t="s">
        <v>884</v>
      </c>
      <c r="E4607" s="43" t="s">
        <v>885</v>
      </c>
      <c r="F4607" s="36">
        <v>100</v>
      </c>
      <c r="G4607" s="44">
        <f t="shared" si="294"/>
        <v>5982.90598290598</v>
      </c>
      <c r="H4607" s="44">
        <v>7000</v>
      </c>
      <c r="J4607" s="44">
        <v>1764178.09</v>
      </c>
    </row>
    <row r="4608" customHeight="1" spans="2:8">
      <c r="B4608" s="42" t="s">
        <v>872</v>
      </c>
      <c r="C4608" s="42" t="s">
        <v>886</v>
      </c>
      <c r="D4608" s="43" t="s">
        <v>887</v>
      </c>
      <c r="E4608" s="43" t="s">
        <v>888</v>
      </c>
      <c r="F4608" s="36">
        <v>180</v>
      </c>
      <c r="G4608" s="44">
        <f t="shared" si="294"/>
        <v>9583.07692307692</v>
      </c>
      <c r="H4608" s="44">
        <v>11212.2</v>
      </c>
    </row>
    <row r="4609" customHeight="1" spans="2:8">
      <c r="B4609" s="42" t="s">
        <v>872</v>
      </c>
      <c r="C4609" s="42" t="s">
        <v>597</v>
      </c>
      <c r="D4609" s="43" t="s">
        <v>3353</v>
      </c>
      <c r="E4609" s="43" t="s">
        <v>63</v>
      </c>
      <c r="F4609" s="36">
        <v>240</v>
      </c>
      <c r="G4609" s="44">
        <f t="shared" si="294"/>
        <v>6789.74358974359</v>
      </c>
      <c r="H4609" s="44">
        <v>7944</v>
      </c>
    </row>
    <row r="4610" customHeight="1" spans="2:8">
      <c r="B4610" s="42" t="s">
        <v>872</v>
      </c>
      <c r="C4610" s="42" t="s">
        <v>898</v>
      </c>
      <c r="D4610" s="43" t="s">
        <v>899</v>
      </c>
      <c r="E4610" s="43" t="s">
        <v>900</v>
      </c>
      <c r="F4610" s="36">
        <v>113</v>
      </c>
      <c r="G4610" s="44">
        <f t="shared" si="294"/>
        <v>7092.92307692308</v>
      </c>
      <c r="H4610" s="44">
        <v>8298.72</v>
      </c>
    </row>
    <row r="4611" customHeight="1" spans="2:8">
      <c r="B4611" s="42" t="s">
        <v>872</v>
      </c>
      <c r="C4611" s="42" t="s">
        <v>2340</v>
      </c>
      <c r="D4611" s="43" t="s">
        <v>2341</v>
      </c>
      <c r="E4611" s="43" t="s">
        <v>2342</v>
      </c>
      <c r="F4611" s="36">
        <v>120</v>
      </c>
      <c r="G4611" s="44">
        <f t="shared" si="294"/>
        <v>5441.02564102564</v>
      </c>
      <c r="H4611" s="44">
        <v>6366</v>
      </c>
    </row>
    <row r="4612" customHeight="1" spans="2:8">
      <c r="B4612" s="42" t="s">
        <v>872</v>
      </c>
      <c r="C4612" s="42" t="s">
        <v>892</v>
      </c>
      <c r="D4612" s="43" t="s">
        <v>893</v>
      </c>
      <c r="E4612" s="43" t="s">
        <v>894</v>
      </c>
      <c r="F4612" s="36">
        <v>400</v>
      </c>
      <c r="G4612" s="44">
        <f t="shared" si="294"/>
        <v>7528.20512820513</v>
      </c>
      <c r="H4612" s="44">
        <v>8808</v>
      </c>
    </row>
    <row r="4613" customHeight="1" spans="2:8">
      <c r="B4613" s="42" t="s">
        <v>872</v>
      </c>
      <c r="C4613" s="42" t="s">
        <v>926</v>
      </c>
      <c r="D4613" s="43" t="s">
        <v>927</v>
      </c>
      <c r="E4613" s="43" t="s">
        <v>31</v>
      </c>
      <c r="F4613" s="36">
        <v>240</v>
      </c>
      <c r="G4613" s="44">
        <f t="shared" si="294"/>
        <v>27513.8461538462</v>
      </c>
      <c r="H4613" s="44">
        <v>32191.2</v>
      </c>
    </row>
    <row r="4614" customHeight="1" spans="2:8">
      <c r="B4614" s="42" t="s">
        <v>872</v>
      </c>
      <c r="C4614" s="42" t="s">
        <v>861</v>
      </c>
      <c r="D4614" s="43" t="s">
        <v>915</v>
      </c>
      <c r="E4614" s="43" t="s">
        <v>37</v>
      </c>
      <c r="F4614" s="36">
        <v>1600</v>
      </c>
      <c r="G4614" s="44">
        <f t="shared" si="294"/>
        <v>28731.6239316239</v>
      </c>
      <c r="H4614" s="44">
        <v>33616</v>
      </c>
    </row>
    <row r="4615" customHeight="1" spans="2:8">
      <c r="B4615" s="42" t="s">
        <v>872</v>
      </c>
      <c r="C4615" s="42" t="s">
        <v>928</v>
      </c>
      <c r="D4615" s="43" t="s">
        <v>929</v>
      </c>
      <c r="E4615" s="43" t="s">
        <v>2336</v>
      </c>
      <c r="F4615" s="36">
        <v>400</v>
      </c>
      <c r="G4615" s="44">
        <f t="shared" si="294"/>
        <v>6536.75213675214</v>
      </c>
      <c r="H4615" s="44">
        <v>7648</v>
      </c>
    </row>
    <row r="4616" customHeight="1" spans="2:8">
      <c r="B4616" s="42" t="s">
        <v>872</v>
      </c>
      <c r="C4616" s="42" t="s">
        <v>2332</v>
      </c>
      <c r="D4616" s="43" t="s">
        <v>2333</v>
      </c>
      <c r="E4616" s="43" t="s">
        <v>2334</v>
      </c>
      <c r="F4616" s="36">
        <v>150</v>
      </c>
      <c r="G4616" s="44">
        <f t="shared" si="294"/>
        <v>4883.33333333333</v>
      </c>
      <c r="H4616" s="44">
        <v>5713.5</v>
      </c>
    </row>
    <row r="4617" customHeight="1" spans="2:8">
      <c r="B4617" s="42" t="s">
        <v>872</v>
      </c>
      <c r="C4617" s="42" t="s">
        <v>2335</v>
      </c>
      <c r="D4617" s="43" t="s">
        <v>893</v>
      </c>
      <c r="E4617" s="43" t="s">
        <v>894</v>
      </c>
      <c r="F4617" s="36">
        <v>400</v>
      </c>
      <c r="G4617" s="44">
        <f t="shared" si="294"/>
        <v>28208.547008547</v>
      </c>
      <c r="H4617" s="44">
        <v>33004</v>
      </c>
    </row>
    <row r="4618" customHeight="1" spans="2:8">
      <c r="B4618" s="42" t="s">
        <v>872</v>
      </c>
      <c r="C4618" s="42" t="s">
        <v>875</v>
      </c>
      <c r="D4618" s="43" t="s">
        <v>814</v>
      </c>
      <c r="E4618" s="43" t="s">
        <v>2907</v>
      </c>
      <c r="F4618" s="36">
        <v>900</v>
      </c>
      <c r="G4618" s="44">
        <f t="shared" si="294"/>
        <v>25823.0769230769</v>
      </c>
      <c r="H4618" s="44">
        <v>30213</v>
      </c>
    </row>
    <row r="4619" customHeight="1" spans="2:8">
      <c r="B4619" s="42" t="s">
        <v>872</v>
      </c>
      <c r="C4619" s="42" t="s">
        <v>861</v>
      </c>
      <c r="D4619" s="43" t="s">
        <v>915</v>
      </c>
      <c r="E4619" s="43" t="s">
        <v>37</v>
      </c>
      <c r="F4619" s="36">
        <v>400</v>
      </c>
      <c r="G4619" s="44">
        <f t="shared" si="294"/>
        <v>7182.90598290598</v>
      </c>
      <c r="H4619" s="44">
        <v>8404</v>
      </c>
    </row>
    <row r="4620" customHeight="1" spans="2:8">
      <c r="B4620" s="42" t="s">
        <v>872</v>
      </c>
      <c r="C4620" s="42" t="s">
        <v>909</v>
      </c>
      <c r="D4620" s="43" t="s">
        <v>910</v>
      </c>
      <c r="E4620" s="43" t="s">
        <v>911</v>
      </c>
      <c r="F4620" s="36">
        <v>100</v>
      </c>
      <c r="G4620" s="44">
        <f t="shared" si="294"/>
        <v>855.555555555556</v>
      </c>
      <c r="H4620" s="44">
        <v>1001</v>
      </c>
    </row>
    <row r="4621" customHeight="1" spans="2:8">
      <c r="B4621" s="42" t="s">
        <v>872</v>
      </c>
      <c r="C4621" s="42" t="s">
        <v>904</v>
      </c>
      <c r="D4621" s="43" t="s">
        <v>905</v>
      </c>
      <c r="E4621" s="43" t="s">
        <v>906</v>
      </c>
      <c r="F4621" s="36">
        <v>360</v>
      </c>
      <c r="G4621" s="44">
        <f t="shared" si="294"/>
        <v>31600</v>
      </c>
      <c r="H4621" s="44">
        <v>36972</v>
      </c>
    </row>
    <row r="4622" customHeight="1" spans="2:8">
      <c r="B4622" s="42" t="s">
        <v>872</v>
      </c>
      <c r="C4622" s="42" t="s">
        <v>883</v>
      </c>
      <c r="D4622" s="43" t="s">
        <v>884</v>
      </c>
      <c r="E4622" s="43" t="s">
        <v>885</v>
      </c>
      <c r="F4622" s="36">
        <v>200</v>
      </c>
      <c r="G4622" s="44">
        <f t="shared" si="294"/>
        <v>11965.811965812</v>
      </c>
      <c r="H4622" s="44">
        <v>14000</v>
      </c>
    </row>
    <row r="4623" customHeight="1" spans="2:8">
      <c r="B4623" s="42" t="s">
        <v>872</v>
      </c>
      <c r="C4623" s="42" t="s">
        <v>916</v>
      </c>
      <c r="D4623" s="43" t="s">
        <v>3354</v>
      </c>
      <c r="E4623" s="43" t="s">
        <v>918</v>
      </c>
      <c r="F4623" s="36">
        <v>400</v>
      </c>
      <c r="G4623" s="44">
        <f t="shared" si="294"/>
        <v>12441.0256410256</v>
      </c>
      <c r="H4623" s="44">
        <v>14556</v>
      </c>
    </row>
    <row r="4624" customHeight="1" spans="2:8">
      <c r="B4624" s="42" t="s">
        <v>872</v>
      </c>
      <c r="C4624" s="42" t="s">
        <v>907</v>
      </c>
      <c r="D4624" s="43" t="s">
        <v>2339</v>
      </c>
      <c r="E4624" s="43" t="s">
        <v>888</v>
      </c>
      <c r="F4624" s="36">
        <v>180</v>
      </c>
      <c r="G4624" s="44">
        <f t="shared" si="294"/>
        <v>10092.3076923077</v>
      </c>
      <c r="H4624" s="44">
        <v>11808</v>
      </c>
    </row>
    <row r="4625" customHeight="1" spans="2:8">
      <c r="B4625" s="42" t="s">
        <v>872</v>
      </c>
      <c r="C4625" s="42" t="s">
        <v>898</v>
      </c>
      <c r="D4625" s="43" t="s">
        <v>899</v>
      </c>
      <c r="E4625" s="43" t="s">
        <v>900</v>
      </c>
      <c r="F4625" s="36">
        <v>90</v>
      </c>
      <c r="G4625" s="44">
        <f t="shared" si="294"/>
        <v>5649.23076923077</v>
      </c>
      <c r="H4625" s="44">
        <v>6609.6</v>
      </c>
    </row>
    <row r="4626" customHeight="1" spans="2:8">
      <c r="B4626" s="42" t="s">
        <v>872</v>
      </c>
      <c r="C4626" s="42" t="s">
        <v>880</v>
      </c>
      <c r="D4626" s="43" t="s">
        <v>881</v>
      </c>
      <c r="E4626" s="43" t="s">
        <v>882</v>
      </c>
      <c r="F4626" s="36">
        <v>600</v>
      </c>
      <c r="G4626" s="44">
        <f t="shared" si="294"/>
        <v>32717.9487179487</v>
      </c>
      <c r="H4626" s="44">
        <v>38280</v>
      </c>
    </row>
    <row r="4627" customHeight="1" spans="2:8">
      <c r="B4627" s="42" t="s">
        <v>872</v>
      </c>
      <c r="C4627" s="42" t="s">
        <v>892</v>
      </c>
      <c r="D4627" s="43" t="s">
        <v>893</v>
      </c>
      <c r="E4627" s="43" t="s">
        <v>894</v>
      </c>
      <c r="F4627" s="36">
        <v>600</v>
      </c>
      <c r="G4627" s="44">
        <f t="shared" si="294"/>
        <v>11292.3076923077</v>
      </c>
      <c r="H4627" s="44">
        <v>13212</v>
      </c>
    </row>
    <row r="4628" customHeight="1" spans="2:8">
      <c r="B4628" s="42" t="s">
        <v>872</v>
      </c>
      <c r="C4628" s="42" t="s">
        <v>926</v>
      </c>
      <c r="D4628" s="43" t="s">
        <v>927</v>
      </c>
      <c r="E4628" s="43" t="s">
        <v>31</v>
      </c>
      <c r="F4628" s="36">
        <v>240</v>
      </c>
      <c r="G4628" s="44">
        <f t="shared" si="294"/>
        <v>27513.8461538462</v>
      </c>
      <c r="H4628" s="44">
        <v>32191.2</v>
      </c>
    </row>
    <row r="4629" customHeight="1" spans="2:8">
      <c r="B4629" s="42" t="s">
        <v>872</v>
      </c>
      <c r="C4629" s="42" t="s">
        <v>2335</v>
      </c>
      <c r="D4629" s="43" t="s">
        <v>893</v>
      </c>
      <c r="E4629" s="43" t="s">
        <v>894</v>
      </c>
      <c r="F4629" s="36">
        <v>100</v>
      </c>
      <c r="G4629" s="44">
        <f t="shared" si="294"/>
        <v>7052.13675213675</v>
      </c>
      <c r="H4629" s="44">
        <v>8251</v>
      </c>
    </row>
    <row r="4630" customHeight="1" spans="2:8">
      <c r="B4630" s="42" t="s">
        <v>872</v>
      </c>
      <c r="C4630" s="42" t="s">
        <v>928</v>
      </c>
      <c r="D4630" s="43" t="s">
        <v>929</v>
      </c>
      <c r="E4630" s="43" t="s">
        <v>2336</v>
      </c>
      <c r="F4630" s="36">
        <v>100</v>
      </c>
      <c r="G4630" s="44">
        <f t="shared" si="294"/>
        <v>1634.18803418803</v>
      </c>
      <c r="H4630" s="44">
        <v>1912</v>
      </c>
    </row>
    <row r="4631" customHeight="1" spans="2:8">
      <c r="B4631" s="42" t="s">
        <v>872</v>
      </c>
      <c r="C4631" s="42" t="s">
        <v>916</v>
      </c>
      <c r="D4631" s="43" t="s">
        <v>3354</v>
      </c>
      <c r="E4631" s="43" t="s">
        <v>918</v>
      </c>
      <c r="F4631" s="36">
        <v>400</v>
      </c>
      <c r="G4631" s="44">
        <f t="shared" si="294"/>
        <v>12441.0256410256</v>
      </c>
      <c r="H4631" s="44">
        <v>14556</v>
      </c>
    </row>
    <row r="4632" customHeight="1" spans="2:8">
      <c r="B4632" s="42" t="s">
        <v>872</v>
      </c>
      <c r="C4632" s="42" t="s">
        <v>861</v>
      </c>
      <c r="D4632" s="43" t="s">
        <v>915</v>
      </c>
      <c r="E4632" s="43" t="s">
        <v>37</v>
      </c>
      <c r="F4632" s="36">
        <v>400</v>
      </c>
      <c r="G4632" s="44">
        <f t="shared" si="294"/>
        <v>7182.90598290598</v>
      </c>
      <c r="H4632" s="44">
        <v>8404</v>
      </c>
    </row>
    <row r="4633" customHeight="1" spans="2:8">
      <c r="B4633" s="42" t="s">
        <v>872</v>
      </c>
      <c r="C4633" s="42" t="s">
        <v>597</v>
      </c>
      <c r="D4633" s="43" t="s">
        <v>3353</v>
      </c>
      <c r="E4633" s="43" t="s">
        <v>63</v>
      </c>
      <c r="F4633" s="36">
        <v>240</v>
      </c>
      <c r="G4633" s="44">
        <f t="shared" si="294"/>
        <v>6789.74358974359</v>
      </c>
      <c r="H4633" s="44">
        <v>7944</v>
      </c>
    </row>
    <row r="4634" customHeight="1" spans="2:8">
      <c r="B4634" s="42" t="s">
        <v>872</v>
      </c>
      <c r="C4634" s="42" t="s">
        <v>597</v>
      </c>
      <c r="D4634" s="43" t="s">
        <v>598</v>
      </c>
      <c r="E4634" s="43" t="s">
        <v>63</v>
      </c>
      <c r="F4634" s="36">
        <v>200</v>
      </c>
      <c r="G4634" s="44">
        <f t="shared" si="294"/>
        <v>3687.17948717949</v>
      </c>
      <c r="H4634" s="44">
        <v>4314</v>
      </c>
    </row>
    <row r="4635" customHeight="1" spans="2:8">
      <c r="B4635" s="42" t="s">
        <v>872</v>
      </c>
      <c r="C4635" s="42" t="s">
        <v>889</v>
      </c>
      <c r="D4635" s="43" t="s">
        <v>890</v>
      </c>
      <c r="E4635" s="43" t="s">
        <v>891</v>
      </c>
      <c r="F4635" s="36">
        <v>300</v>
      </c>
      <c r="G4635" s="44">
        <f t="shared" si="294"/>
        <v>24176.9230769231</v>
      </c>
      <c r="H4635" s="44">
        <v>28287</v>
      </c>
    </row>
    <row r="4636" customHeight="1" spans="2:8">
      <c r="B4636" s="42" t="s">
        <v>950</v>
      </c>
      <c r="C4636" s="42" t="s">
        <v>956</v>
      </c>
      <c r="D4636" s="43" t="s">
        <v>957</v>
      </c>
      <c r="E4636" s="43" t="s">
        <v>943</v>
      </c>
      <c r="F4636" s="36">
        <v>600</v>
      </c>
      <c r="G4636" s="44">
        <f t="shared" si="294"/>
        <v>15589.7435897436</v>
      </c>
      <c r="H4636" s="44">
        <v>18240</v>
      </c>
    </row>
    <row r="4637" customHeight="1" spans="2:8">
      <c r="B4637" s="42" t="s">
        <v>950</v>
      </c>
      <c r="C4637" s="42" t="s">
        <v>937</v>
      </c>
      <c r="D4637" s="43" t="s">
        <v>291</v>
      </c>
      <c r="E4637" s="43" t="s">
        <v>3352</v>
      </c>
      <c r="F4637" s="36">
        <v>120</v>
      </c>
      <c r="G4637" s="44">
        <f t="shared" si="294"/>
        <v>2264.61538461538</v>
      </c>
      <c r="H4637" s="44">
        <v>2649.6</v>
      </c>
    </row>
    <row r="4638" customHeight="1" spans="2:8">
      <c r="B4638" s="42" t="s">
        <v>950</v>
      </c>
      <c r="C4638" s="42" t="s">
        <v>956</v>
      </c>
      <c r="D4638" s="43" t="s">
        <v>957</v>
      </c>
      <c r="E4638" s="43" t="s">
        <v>943</v>
      </c>
      <c r="F4638" s="36">
        <v>400</v>
      </c>
      <c r="G4638" s="44">
        <f t="shared" si="294"/>
        <v>10393.1623931624</v>
      </c>
      <c r="H4638" s="44">
        <v>12160</v>
      </c>
    </row>
    <row r="4639" customHeight="1" spans="2:8">
      <c r="B4639" s="42" t="s">
        <v>950</v>
      </c>
      <c r="C4639" s="42" t="s">
        <v>937</v>
      </c>
      <c r="D4639" s="43" t="s">
        <v>291</v>
      </c>
      <c r="E4639" s="43" t="s">
        <v>3352</v>
      </c>
      <c r="F4639" s="36">
        <v>120</v>
      </c>
      <c r="G4639" s="44">
        <f t="shared" si="294"/>
        <v>2264.61538461538</v>
      </c>
      <c r="H4639" s="44">
        <v>2649.6</v>
      </c>
    </row>
    <row r="4640" customHeight="1" spans="2:8">
      <c r="B4640" s="42" t="s">
        <v>950</v>
      </c>
      <c r="C4640" s="42" t="s">
        <v>958</v>
      </c>
      <c r="D4640" s="43" t="s">
        <v>212</v>
      </c>
      <c r="E4640" s="43" t="s">
        <v>959</v>
      </c>
      <c r="F4640" s="36">
        <v>84</v>
      </c>
      <c r="G4640" s="44">
        <f t="shared" si="294"/>
        <v>2083.48717948718</v>
      </c>
      <c r="H4640" s="44">
        <v>2437.68</v>
      </c>
    </row>
    <row r="4641" customHeight="1" spans="2:8">
      <c r="B4641" s="42" t="s">
        <v>950</v>
      </c>
      <c r="C4641" s="42" t="s">
        <v>937</v>
      </c>
      <c r="D4641" s="43" t="s">
        <v>291</v>
      </c>
      <c r="E4641" s="43" t="s">
        <v>3352</v>
      </c>
      <c r="F4641" s="36">
        <v>120</v>
      </c>
      <c r="G4641" s="44">
        <f t="shared" si="294"/>
        <v>2264.61538461538</v>
      </c>
      <c r="H4641" s="44">
        <v>2649.6</v>
      </c>
    </row>
    <row r="4642" customHeight="1" spans="2:8">
      <c r="B4642" s="42" t="s">
        <v>950</v>
      </c>
      <c r="C4642" s="42" t="s">
        <v>2349</v>
      </c>
      <c r="D4642" s="43" t="s">
        <v>2214</v>
      </c>
      <c r="E4642" s="43" t="s">
        <v>3352</v>
      </c>
      <c r="F4642" s="36">
        <v>50</v>
      </c>
      <c r="G4642" s="44">
        <f t="shared" si="294"/>
        <v>900.854700854701</v>
      </c>
      <c r="H4642" s="44">
        <v>1054</v>
      </c>
    </row>
    <row r="4643" customHeight="1" spans="2:8">
      <c r="B4643" s="42" t="s">
        <v>950</v>
      </c>
      <c r="C4643" s="42" t="s">
        <v>937</v>
      </c>
      <c r="D4643" s="43" t="s">
        <v>291</v>
      </c>
      <c r="E4643" s="43" t="s">
        <v>3352</v>
      </c>
      <c r="F4643" s="36">
        <v>240</v>
      </c>
      <c r="G4643" s="44">
        <f t="shared" si="294"/>
        <v>4529.23076923077</v>
      </c>
      <c r="H4643" s="44">
        <v>5299.2</v>
      </c>
    </row>
    <row r="4644" customHeight="1" spans="2:8">
      <c r="B4644" s="42" t="s">
        <v>950</v>
      </c>
      <c r="C4644" s="42" t="s">
        <v>956</v>
      </c>
      <c r="D4644" s="43" t="s">
        <v>957</v>
      </c>
      <c r="E4644" s="43" t="s">
        <v>943</v>
      </c>
      <c r="F4644" s="36">
        <v>1200</v>
      </c>
      <c r="G4644" s="44">
        <f t="shared" si="294"/>
        <v>31179.4871794872</v>
      </c>
      <c r="H4644" s="44">
        <v>36480</v>
      </c>
    </row>
    <row r="4645" customHeight="1" spans="2:8">
      <c r="B4645" s="42" t="s">
        <v>950</v>
      </c>
      <c r="C4645" s="42" t="s">
        <v>1503</v>
      </c>
      <c r="D4645" s="43" t="s">
        <v>1504</v>
      </c>
      <c r="E4645" s="43" t="s">
        <v>3352</v>
      </c>
      <c r="F4645" s="36">
        <v>50</v>
      </c>
      <c r="G4645" s="44">
        <f t="shared" si="294"/>
        <v>798.717948717949</v>
      </c>
      <c r="H4645" s="44">
        <v>934.5</v>
      </c>
    </row>
    <row r="4646" customHeight="1" spans="2:8">
      <c r="B4646" s="42" t="s">
        <v>950</v>
      </c>
      <c r="C4646" s="42" t="s">
        <v>1633</v>
      </c>
      <c r="D4646" s="43" t="s">
        <v>1634</v>
      </c>
      <c r="E4646" s="43" t="s">
        <v>1635</v>
      </c>
      <c r="F4646" s="36">
        <v>60</v>
      </c>
      <c r="G4646" s="44">
        <f t="shared" si="294"/>
        <v>585.128205128205</v>
      </c>
      <c r="H4646" s="44">
        <v>684.6</v>
      </c>
    </row>
    <row r="4647" customHeight="1" spans="2:8">
      <c r="B4647" s="42" t="s">
        <v>950</v>
      </c>
      <c r="C4647" s="42" t="s">
        <v>909</v>
      </c>
      <c r="D4647" s="43" t="s">
        <v>910</v>
      </c>
      <c r="E4647" s="43" t="s">
        <v>911</v>
      </c>
      <c r="F4647" s="36">
        <v>200</v>
      </c>
      <c r="G4647" s="44">
        <f t="shared" ref="G4647:G4654" si="295">H4647/1.17</f>
        <v>1711.11111111111</v>
      </c>
      <c r="H4647" s="44">
        <v>2002</v>
      </c>
    </row>
    <row r="4648" customHeight="1" spans="2:8">
      <c r="B4648" s="42" t="s">
        <v>950</v>
      </c>
      <c r="C4648" s="42" t="s">
        <v>861</v>
      </c>
      <c r="D4648" s="43" t="s">
        <v>948</v>
      </c>
      <c r="E4648" s="43" t="s">
        <v>37</v>
      </c>
      <c r="F4648" s="36">
        <v>800</v>
      </c>
      <c r="G4648" s="44">
        <f t="shared" si="295"/>
        <v>18324.7863247863</v>
      </c>
      <c r="H4648" s="44">
        <v>21440</v>
      </c>
    </row>
    <row r="4649" customHeight="1" spans="2:8">
      <c r="B4649" s="42" t="s">
        <v>950</v>
      </c>
      <c r="C4649" s="42" t="s">
        <v>892</v>
      </c>
      <c r="D4649" s="43" t="s">
        <v>2348</v>
      </c>
      <c r="E4649" s="43" t="s">
        <v>894</v>
      </c>
      <c r="F4649" s="36">
        <v>800</v>
      </c>
      <c r="G4649" s="44">
        <f t="shared" si="295"/>
        <v>44232.4786324786</v>
      </c>
      <c r="H4649" s="44">
        <v>51752</v>
      </c>
    </row>
    <row r="4650" customHeight="1" spans="2:8">
      <c r="B4650" s="42" t="s">
        <v>950</v>
      </c>
      <c r="C4650" s="42" t="s">
        <v>951</v>
      </c>
      <c r="D4650" s="43" t="s">
        <v>687</v>
      </c>
      <c r="E4650" s="43" t="s">
        <v>952</v>
      </c>
      <c r="F4650" s="36">
        <v>3000</v>
      </c>
      <c r="G4650" s="44">
        <f t="shared" si="295"/>
        <v>71282.0512820513</v>
      </c>
      <c r="H4650" s="44">
        <v>83400</v>
      </c>
    </row>
    <row r="4651" customHeight="1" spans="2:8">
      <c r="B4651" s="42" t="s">
        <v>950</v>
      </c>
      <c r="C4651" s="42" t="s">
        <v>951</v>
      </c>
      <c r="D4651" s="43" t="s">
        <v>687</v>
      </c>
      <c r="E4651" s="43" t="s">
        <v>952</v>
      </c>
      <c r="F4651" s="36">
        <v>3000</v>
      </c>
      <c r="G4651" s="44">
        <f t="shared" si="295"/>
        <v>71282.0512820513</v>
      </c>
      <c r="H4651" s="44">
        <v>83400</v>
      </c>
    </row>
    <row r="4652" customHeight="1" spans="2:8">
      <c r="B4652" s="42" t="s">
        <v>950</v>
      </c>
      <c r="C4652" s="42" t="s">
        <v>1633</v>
      </c>
      <c r="D4652" s="43" t="s">
        <v>1634</v>
      </c>
      <c r="E4652" s="43" t="s">
        <v>1635</v>
      </c>
      <c r="F4652" s="36">
        <v>40</v>
      </c>
      <c r="G4652" s="44">
        <f t="shared" si="295"/>
        <v>390.08547008547</v>
      </c>
      <c r="H4652" s="44">
        <v>456.4</v>
      </c>
    </row>
    <row r="4653" customHeight="1" spans="2:8">
      <c r="B4653" s="42" t="s">
        <v>950</v>
      </c>
      <c r="C4653" s="42" t="s">
        <v>892</v>
      </c>
      <c r="D4653" s="43" t="s">
        <v>2348</v>
      </c>
      <c r="E4653" s="43" t="s">
        <v>894</v>
      </c>
      <c r="F4653" s="36">
        <v>600</v>
      </c>
      <c r="G4653" s="44">
        <f t="shared" si="295"/>
        <v>33174.358974359</v>
      </c>
      <c r="H4653" s="44">
        <v>38814</v>
      </c>
    </row>
    <row r="4654" customHeight="1" spans="2:8">
      <c r="B4654" s="42" t="s">
        <v>950</v>
      </c>
      <c r="C4654" s="42" t="s">
        <v>861</v>
      </c>
      <c r="D4654" s="43" t="s">
        <v>948</v>
      </c>
      <c r="E4654" s="43" t="s">
        <v>37</v>
      </c>
      <c r="F4654" s="36">
        <v>1200</v>
      </c>
      <c r="G4654" s="44">
        <f t="shared" si="295"/>
        <v>27487.1794871795</v>
      </c>
      <c r="H4654" s="44">
        <v>32160</v>
      </c>
    </row>
    <row r="4655" customHeight="1" spans="2:8">
      <c r="B4655" s="42" t="s">
        <v>950</v>
      </c>
      <c r="C4655" s="42" t="s">
        <v>1633</v>
      </c>
      <c r="D4655" s="43" t="s">
        <v>1634</v>
      </c>
      <c r="E4655" s="43" t="s">
        <v>1635</v>
      </c>
      <c r="F4655" s="36">
        <v>100</v>
      </c>
      <c r="G4655" s="44">
        <f t="shared" ref="G4655:G4718" si="296">H4655/1.17</f>
        <v>975.213675213675</v>
      </c>
      <c r="H4655" s="44">
        <v>1141</v>
      </c>
    </row>
    <row r="4656" customHeight="1" spans="2:8">
      <c r="B4656" s="42" t="s">
        <v>950</v>
      </c>
      <c r="C4656" s="42" t="s">
        <v>892</v>
      </c>
      <c r="D4656" s="43" t="s">
        <v>2348</v>
      </c>
      <c r="E4656" s="43" t="s">
        <v>894</v>
      </c>
      <c r="F4656" s="36">
        <v>400</v>
      </c>
      <c r="G4656" s="44">
        <f t="shared" si="296"/>
        <v>22116.2393162393</v>
      </c>
      <c r="H4656" s="44">
        <v>25876</v>
      </c>
    </row>
    <row r="4657" customHeight="1" spans="2:8">
      <c r="B4657" s="42" t="s">
        <v>950</v>
      </c>
      <c r="C4657" s="42" t="s">
        <v>909</v>
      </c>
      <c r="D4657" s="43" t="s">
        <v>910</v>
      </c>
      <c r="E4657" s="43" t="s">
        <v>911</v>
      </c>
      <c r="F4657" s="36">
        <v>200</v>
      </c>
      <c r="G4657" s="44">
        <f t="shared" si="296"/>
        <v>1711.11111111111</v>
      </c>
      <c r="H4657" s="44">
        <v>2002</v>
      </c>
    </row>
    <row r="4658" customHeight="1" spans="2:8">
      <c r="B4658" s="42" t="s">
        <v>950</v>
      </c>
      <c r="C4658" s="42" t="s">
        <v>951</v>
      </c>
      <c r="D4658" s="43" t="s">
        <v>687</v>
      </c>
      <c r="E4658" s="43" t="s">
        <v>952</v>
      </c>
      <c r="F4658" s="36">
        <v>3000</v>
      </c>
      <c r="G4658" s="44">
        <f t="shared" si="296"/>
        <v>71282.0512820513</v>
      </c>
      <c r="H4658" s="44">
        <v>83400</v>
      </c>
    </row>
    <row r="4659" customHeight="1" spans="2:8">
      <c r="B4659" s="42" t="s">
        <v>950</v>
      </c>
      <c r="C4659" s="42" t="s">
        <v>951</v>
      </c>
      <c r="D4659" s="43" t="s">
        <v>687</v>
      </c>
      <c r="E4659" s="43" t="s">
        <v>952</v>
      </c>
      <c r="F4659" s="36">
        <v>3000</v>
      </c>
      <c r="G4659" s="44">
        <f t="shared" si="296"/>
        <v>71282.0512820513</v>
      </c>
      <c r="H4659" s="44">
        <v>83400</v>
      </c>
    </row>
    <row r="4660" customHeight="1" spans="2:8">
      <c r="B4660" s="42" t="s">
        <v>950</v>
      </c>
      <c r="C4660" s="42" t="s">
        <v>953</v>
      </c>
      <c r="D4660" s="43" t="s">
        <v>954</v>
      </c>
      <c r="E4660" s="43" t="s">
        <v>955</v>
      </c>
      <c r="F4660" s="36">
        <v>200</v>
      </c>
      <c r="G4660" s="44">
        <f t="shared" si="296"/>
        <v>3890.59829059829</v>
      </c>
      <c r="H4660" s="44">
        <v>4552</v>
      </c>
    </row>
    <row r="4661" customHeight="1" spans="1:9">
      <c r="A4661" s="36" t="s">
        <v>3355</v>
      </c>
      <c r="B4661" s="42" t="s">
        <v>961</v>
      </c>
      <c r="C4661" s="42" t="s">
        <v>951</v>
      </c>
      <c r="D4661" s="43" t="s">
        <v>687</v>
      </c>
      <c r="E4661" s="43" t="s">
        <v>952</v>
      </c>
      <c r="F4661" s="36">
        <v>3000</v>
      </c>
      <c r="G4661" s="44">
        <f t="shared" si="296"/>
        <v>71282.0512820513</v>
      </c>
      <c r="H4661" s="44">
        <v>83400</v>
      </c>
      <c r="I4661" s="44">
        <f>SUM(H4661:H4766)</f>
        <v>1427299.38</v>
      </c>
    </row>
    <row r="4662" customHeight="1" spans="2:8">
      <c r="B4662" s="42" t="s">
        <v>961</v>
      </c>
      <c r="C4662" s="42" t="s">
        <v>945</v>
      </c>
      <c r="D4662" s="43" t="s">
        <v>946</v>
      </c>
      <c r="E4662" s="43" t="s">
        <v>947</v>
      </c>
      <c r="F4662" s="36">
        <v>360</v>
      </c>
      <c r="G4662" s="44">
        <f t="shared" si="296"/>
        <v>1926.15384615385</v>
      </c>
      <c r="H4662" s="44">
        <v>2253.6</v>
      </c>
    </row>
    <row r="4663" customHeight="1" spans="2:8">
      <c r="B4663" s="42" t="s">
        <v>961</v>
      </c>
      <c r="C4663" s="42" t="s">
        <v>949</v>
      </c>
      <c r="D4663" s="43" t="s">
        <v>946</v>
      </c>
      <c r="E4663" s="43" t="s">
        <v>947</v>
      </c>
      <c r="F4663" s="36">
        <v>360</v>
      </c>
      <c r="G4663" s="44">
        <f t="shared" si="296"/>
        <v>2726.15384615385</v>
      </c>
      <c r="H4663" s="44">
        <v>3189.6</v>
      </c>
    </row>
    <row r="4664" customHeight="1" spans="2:8">
      <c r="B4664" s="42" t="s">
        <v>961</v>
      </c>
      <c r="C4664" s="42" t="s">
        <v>973</v>
      </c>
      <c r="D4664" s="43" t="s">
        <v>974</v>
      </c>
      <c r="E4664" s="43" t="s">
        <v>952</v>
      </c>
      <c r="F4664" s="36">
        <v>1000</v>
      </c>
      <c r="G4664" s="44">
        <f t="shared" si="296"/>
        <v>70512.8205128205</v>
      </c>
      <c r="H4664" s="44">
        <v>82500</v>
      </c>
    </row>
    <row r="4665" customHeight="1" spans="2:8">
      <c r="B4665" s="42" t="s">
        <v>961</v>
      </c>
      <c r="C4665" s="42" t="s">
        <v>971</v>
      </c>
      <c r="D4665" s="43" t="s">
        <v>15</v>
      </c>
      <c r="E4665" s="43" t="s">
        <v>871</v>
      </c>
      <c r="F4665" s="36">
        <v>2400</v>
      </c>
      <c r="G4665" s="44">
        <f t="shared" si="296"/>
        <v>44164.1025641026</v>
      </c>
      <c r="H4665" s="44">
        <v>51672</v>
      </c>
    </row>
    <row r="4666" customHeight="1" spans="2:8">
      <c r="B4666" s="42" t="s">
        <v>961</v>
      </c>
      <c r="C4666" s="42" t="s">
        <v>996</v>
      </c>
      <c r="D4666" s="43" t="s">
        <v>3356</v>
      </c>
      <c r="E4666" s="43" t="s">
        <v>871</v>
      </c>
      <c r="F4666" s="36">
        <v>1000</v>
      </c>
      <c r="G4666" s="44">
        <f t="shared" si="296"/>
        <v>15094.0170940171</v>
      </c>
      <c r="H4666" s="44">
        <v>17660</v>
      </c>
    </row>
    <row r="4667" customHeight="1" spans="2:8">
      <c r="B4667" s="42" t="s">
        <v>961</v>
      </c>
      <c r="C4667" s="42" t="s">
        <v>861</v>
      </c>
      <c r="D4667" s="43" t="s">
        <v>3357</v>
      </c>
      <c r="E4667" s="43" t="s">
        <v>37</v>
      </c>
      <c r="F4667" s="36">
        <v>1200</v>
      </c>
      <c r="G4667" s="44">
        <f t="shared" si="296"/>
        <v>21548.7179487179</v>
      </c>
      <c r="H4667" s="44">
        <v>25212</v>
      </c>
    </row>
    <row r="4668" customHeight="1" spans="2:8">
      <c r="B4668" s="42" t="s">
        <v>961</v>
      </c>
      <c r="C4668" s="42" t="s">
        <v>991</v>
      </c>
      <c r="D4668" s="43" t="s">
        <v>992</v>
      </c>
      <c r="E4668" s="43" t="s">
        <v>2860</v>
      </c>
      <c r="F4668" s="36">
        <v>100</v>
      </c>
      <c r="G4668" s="44">
        <f t="shared" si="296"/>
        <v>548.717948717949</v>
      </c>
      <c r="H4668" s="44">
        <v>642</v>
      </c>
    </row>
    <row r="4669" customHeight="1" spans="2:8">
      <c r="B4669" s="42" t="s">
        <v>961</v>
      </c>
      <c r="C4669" s="42" t="s">
        <v>981</v>
      </c>
      <c r="D4669" s="43" t="s">
        <v>982</v>
      </c>
      <c r="E4669" s="43" t="s">
        <v>459</v>
      </c>
      <c r="F4669" s="36">
        <v>30</v>
      </c>
      <c r="G4669" s="44">
        <f t="shared" si="296"/>
        <v>63.5897435897436</v>
      </c>
      <c r="H4669" s="44">
        <v>74.4</v>
      </c>
    </row>
    <row r="4670" customHeight="1" spans="2:8">
      <c r="B4670" s="42" t="s">
        <v>961</v>
      </c>
      <c r="C4670" s="42" t="s">
        <v>892</v>
      </c>
      <c r="D4670" s="43" t="s">
        <v>893</v>
      </c>
      <c r="E4670" s="43" t="s">
        <v>894</v>
      </c>
      <c r="F4670" s="36">
        <v>200</v>
      </c>
      <c r="G4670" s="44">
        <f t="shared" si="296"/>
        <v>3760.68376068376</v>
      </c>
      <c r="H4670" s="44">
        <v>4400</v>
      </c>
    </row>
    <row r="4671" customHeight="1" spans="2:8">
      <c r="B4671" s="42" t="s">
        <v>961</v>
      </c>
      <c r="C4671" s="42" t="s">
        <v>984</v>
      </c>
      <c r="D4671" s="43" t="s">
        <v>708</v>
      </c>
      <c r="E4671" s="43" t="s">
        <v>985</v>
      </c>
      <c r="F4671" s="36">
        <v>240</v>
      </c>
      <c r="G4671" s="44">
        <f t="shared" si="296"/>
        <v>3593.84615384615</v>
      </c>
      <c r="H4671" s="44">
        <v>4204.8</v>
      </c>
    </row>
    <row r="4672" customHeight="1" spans="2:8">
      <c r="B4672" s="42" t="s">
        <v>961</v>
      </c>
      <c r="C4672" s="42" t="s">
        <v>883</v>
      </c>
      <c r="D4672" s="43" t="s">
        <v>884</v>
      </c>
      <c r="E4672" s="43" t="s">
        <v>885</v>
      </c>
      <c r="F4672" s="36">
        <v>100</v>
      </c>
      <c r="G4672" s="44">
        <f t="shared" si="296"/>
        <v>5982.90598290598</v>
      </c>
      <c r="H4672" s="44">
        <v>7000</v>
      </c>
    </row>
    <row r="4673" customHeight="1" spans="2:8">
      <c r="B4673" s="42" t="s">
        <v>961</v>
      </c>
      <c r="C4673" s="42" t="s">
        <v>986</v>
      </c>
      <c r="D4673" s="43" t="s">
        <v>987</v>
      </c>
      <c r="E4673" s="43" t="s">
        <v>1972</v>
      </c>
      <c r="F4673" s="36">
        <v>200</v>
      </c>
      <c r="G4673" s="44">
        <f t="shared" si="296"/>
        <v>2088.88888888889</v>
      </c>
      <c r="H4673" s="44">
        <v>2444</v>
      </c>
    </row>
    <row r="4674" customHeight="1" spans="2:8">
      <c r="B4674" s="42" t="s">
        <v>961</v>
      </c>
      <c r="C4674" s="42" t="s">
        <v>965</v>
      </c>
      <c r="D4674" s="43" t="s">
        <v>966</v>
      </c>
      <c r="E4674" s="43" t="s">
        <v>967</v>
      </c>
      <c r="F4674" s="36">
        <v>60</v>
      </c>
      <c r="G4674" s="44">
        <f t="shared" si="296"/>
        <v>3559.48717948718</v>
      </c>
      <c r="H4674" s="44">
        <v>4164.6</v>
      </c>
    </row>
    <row r="4675" customHeight="1" spans="2:8">
      <c r="B4675" s="42" t="s">
        <v>961</v>
      </c>
      <c r="C4675" s="42" t="s">
        <v>975</v>
      </c>
      <c r="D4675" s="43" t="s">
        <v>976</v>
      </c>
      <c r="E4675" s="43" t="s">
        <v>977</v>
      </c>
      <c r="F4675" s="36">
        <v>2400</v>
      </c>
      <c r="G4675" s="44">
        <f t="shared" si="296"/>
        <v>2482.05128205128</v>
      </c>
      <c r="H4675" s="44">
        <v>2904</v>
      </c>
    </row>
    <row r="4676" customHeight="1" spans="2:8">
      <c r="B4676" s="42" t="s">
        <v>961</v>
      </c>
      <c r="C4676" s="42" t="s">
        <v>2354</v>
      </c>
      <c r="D4676" s="43" t="s">
        <v>77</v>
      </c>
      <c r="E4676" s="43" t="s">
        <v>2355</v>
      </c>
      <c r="F4676" s="36">
        <v>60</v>
      </c>
      <c r="G4676" s="44">
        <f t="shared" si="296"/>
        <v>892.307692307692</v>
      </c>
      <c r="H4676" s="44">
        <v>1044</v>
      </c>
    </row>
    <row r="4677" customHeight="1" spans="2:8">
      <c r="B4677" s="42" t="s">
        <v>961</v>
      </c>
      <c r="C4677" s="42" t="s">
        <v>962</v>
      </c>
      <c r="D4677" s="43" t="s">
        <v>963</v>
      </c>
      <c r="E4677" s="43" t="s">
        <v>964</v>
      </c>
      <c r="F4677" s="36">
        <v>-234</v>
      </c>
      <c r="G4677" s="44">
        <f t="shared" si="296"/>
        <v>-15922</v>
      </c>
      <c r="H4677" s="44">
        <v>-18628.74</v>
      </c>
    </row>
    <row r="4678" customHeight="1" spans="2:8">
      <c r="B4678" s="42" t="s">
        <v>961</v>
      </c>
      <c r="C4678" s="42" t="s">
        <v>962</v>
      </c>
      <c r="D4678" s="43" t="s">
        <v>963</v>
      </c>
      <c r="E4678" s="43" t="s">
        <v>964</v>
      </c>
      <c r="F4678" s="36">
        <v>-908</v>
      </c>
      <c r="G4678" s="44">
        <f t="shared" si="296"/>
        <v>-61782.8034188034</v>
      </c>
      <c r="H4678" s="44">
        <v>-72285.88</v>
      </c>
    </row>
    <row r="4679" customHeight="1" spans="2:8">
      <c r="B4679" s="42" t="s">
        <v>961</v>
      </c>
      <c r="C4679" s="42" t="s">
        <v>962</v>
      </c>
      <c r="D4679" s="43" t="s">
        <v>963</v>
      </c>
      <c r="E4679" s="43" t="s">
        <v>964</v>
      </c>
      <c r="F4679" s="36">
        <v>-1000</v>
      </c>
      <c r="G4679" s="44">
        <f t="shared" si="296"/>
        <v>-68042.735042735</v>
      </c>
      <c r="H4679" s="44">
        <v>-79610</v>
      </c>
    </row>
    <row r="4680" customHeight="1" spans="2:8">
      <c r="B4680" s="42" t="s">
        <v>961</v>
      </c>
      <c r="C4680" s="42" t="s">
        <v>951</v>
      </c>
      <c r="D4680" s="43" t="s">
        <v>687</v>
      </c>
      <c r="E4680" s="43" t="s">
        <v>952</v>
      </c>
      <c r="F4680" s="36">
        <v>3000</v>
      </c>
      <c r="G4680" s="44">
        <f t="shared" si="296"/>
        <v>71282.0512820513</v>
      </c>
      <c r="H4680" s="44">
        <v>83400</v>
      </c>
    </row>
    <row r="4681" customHeight="1" spans="2:8">
      <c r="B4681" s="42" t="s">
        <v>961</v>
      </c>
      <c r="C4681" s="42" t="s">
        <v>996</v>
      </c>
      <c r="D4681" s="43" t="s">
        <v>3356</v>
      </c>
      <c r="E4681" s="43" t="s">
        <v>871</v>
      </c>
      <c r="F4681" s="36">
        <v>500</v>
      </c>
      <c r="G4681" s="44">
        <f t="shared" si="296"/>
        <v>7547.00854700855</v>
      </c>
      <c r="H4681" s="44">
        <v>8830</v>
      </c>
    </row>
    <row r="4682" customHeight="1" spans="2:8">
      <c r="B4682" s="42" t="s">
        <v>961</v>
      </c>
      <c r="C4682" s="42" t="s">
        <v>971</v>
      </c>
      <c r="D4682" s="43" t="s">
        <v>15</v>
      </c>
      <c r="E4682" s="43" t="s">
        <v>871</v>
      </c>
      <c r="F4682" s="36">
        <v>600</v>
      </c>
      <c r="G4682" s="44">
        <f t="shared" si="296"/>
        <v>11041.0256410256</v>
      </c>
      <c r="H4682" s="44">
        <v>12918</v>
      </c>
    </row>
    <row r="4683" customHeight="1" spans="2:8">
      <c r="B4683" s="42" t="s">
        <v>961</v>
      </c>
      <c r="C4683" s="42" t="s">
        <v>861</v>
      </c>
      <c r="D4683" s="43" t="s">
        <v>3357</v>
      </c>
      <c r="E4683" s="43" t="s">
        <v>37</v>
      </c>
      <c r="F4683" s="36">
        <v>1200</v>
      </c>
      <c r="G4683" s="44">
        <f t="shared" si="296"/>
        <v>21548.7179487179</v>
      </c>
      <c r="H4683" s="44">
        <v>25212</v>
      </c>
    </row>
    <row r="4684" customHeight="1" spans="2:8">
      <c r="B4684" s="42" t="s">
        <v>961</v>
      </c>
      <c r="C4684" s="42" t="s">
        <v>951</v>
      </c>
      <c r="D4684" s="43" t="s">
        <v>687</v>
      </c>
      <c r="E4684" s="43" t="s">
        <v>952</v>
      </c>
      <c r="F4684" s="36">
        <v>600</v>
      </c>
      <c r="G4684" s="44">
        <f t="shared" si="296"/>
        <v>14256.4102564103</v>
      </c>
      <c r="H4684" s="44">
        <v>16680</v>
      </c>
    </row>
    <row r="4685" customHeight="1" spans="2:8">
      <c r="B4685" s="42" t="s">
        <v>961</v>
      </c>
      <c r="C4685" s="42" t="s">
        <v>945</v>
      </c>
      <c r="D4685" s="43" t="s">
        <v>946</v>
      </c>
      <c r="E4685" s="43" t="s">
        <v>947</v>
      </c>
      <c r="F4685" s="36">
        <v>450</v>
      </c>
      <c r="G4685" s="44">
        <f t="shared" si="296"/>
        <v>2407.69230769231</v>
      </c>
      <c r="H4685" s="44">
        <v>2817</v>
      </c>
    </row>
    <row r="4686" customHeight="1" spans="2:8">
      <c r="B4686" s="42" t="s">
        <v>961</v>
      </c>
      <c r="C4686" s="42" t="s">
        <v>949</v>
      </c>
      <c r="D4686" s="43" t="s">
        <v>946</v>
      </c>
      <c r="E4686" s="43" t="s">
        <v>947</v>
      </c>
      <c r="F4686" s="36">
        <v>540</v>
      </c>
      <c r="G4686" s="44">
        <f t="shared" si="296"/>
        <v>4089.23076923077</v>
      </c>
      <c r="H4686" s="44">
        <v>4784.4</v>
      </c>
    </row>
    <row r="4687" customHeight="1" spans="2:8">
      <c r="B4687" s="42" t="s">
        <v>961</v>
      </c>
      <c r="C4687" s="42" t="s">
        <v>984</v>
      </c>
      <c r="D4687" s="43" t="s">
        <v>708</v>
      </c>
      <c r="E4687" s="43" t="s">
        <v>985</v>
      </c>
      <c r="F4687" s="36">
        <v>480</v>
      </c>
      <c r="G4687" s="44">
        <f t="shared" si="296"/>
        <v>7187.69230769231</v>
      </c>
      <c r="H4687" s="44">
        <v>8409.6</v>
      </c>
    </row>
    <row r="4688" customHeight="1" spans="2:8">
      <c r="B4688" s="42" t="s">
        <v>961</v>
      </c>
      <c r="C4688" s="42" t="s">
        <v>892</v>
      </c>
      <c r="D4688" s="43" t="s">
        <v>893</v>
      </c>
      <c r="E4688" s="43" t="s">
        <v>894</v>
      </c>
      <c r="F4688" s="36">
        <v>800</v>
      </c>
      <c r="G4688" s="44">
        <f t="shared" si="296"/>
        <v>15042.735042735</v>
      </c>
      <c r="H4688" s="44">
        <v>17600</v>
      </c>
    </row>
    <row r="4689" customHeight="1" spans="2:8">
      <c r="B4689" s="42" t="s">
        <v>961</v>
      </c>
      <c r="C4689" s="42" t="s">
        <v>674</v>
      </c>
      <c r="D4689" s="43" t="s">
        <v>1002</v>
      </c>
      <c r="E4689" s="43" t="s">
        <v>111</v>
      </c>
      <c r="F4689" s="36">
        <v>100</v>
      </c>
      <c r="G4689" s="44">
        <f t="shared" si="296"/>
        <v>361.538461538462</v>
      </c>
      <c r="H4689" s="44">
        <v>423</v>
      </c>
    </row>
    <row r="4690" customHeight="1" spans="2:8">
      <c r="B4690" s="42" t="s">
        <v>961</v>
      </c>
      <c r="C4690" s="42" t="s">
        <v>2384</v>
      </c>
      <c r="D4690" s="43" t="s">
        <v>48</v>
      </c>
      <c r="E4690" s="43" t="s">
        <v>2385</v>
      </c>
      <c r="F4690" s="36">
        <v>800</v>
      </c>
      <c r="G4690" s="44">
        <f t="shared" si="296"/>
        <v>1285.47008547009</v>
      </c>
      <c r="H4690" s="44">
        <v>1504</v>
      </c>
    </row>
    <row r="4691" customHeight="1" spans="2:8">
      <c r="B4691" s="42" t="s">
        <v>961</v>
      </c>
      <c r="C4691" s="42" t="s">
        <v>978</v>
      </c>
      <c r="D4691" s="43" t="s">
        <v>3358</v>
      </c>
      <c r="E4691" s="43" t="s">
        <v>980</v>
      </c>
      <c r="F4691" s="36">
        <v>100</v>
      </c>
      <c r="G4691" s="44">
        <f t="shared" si="296"/>
        <v>2249.57264957265</v>
      </c>
      <c r="H4691" s="44">
        <v>2632</v>
      </c>
    </row>
    <row r="4692" customHeight="1" spans="2:8">
      <c r="B4692" s="42" t="s">
        <v>961</v>
      </c>
      <c r="C4692" s="42" t="s">
        <v>965</v>
      </c>
      <c r="D4692" s="43" t="s">
        <v>966</v>
      </c>
      <c r="E4692" s="43" t="s">
        <v>967</v>
      </c>
      <c r="F4692" s="36">
        <v>150</v>
      </c>
      <c r="G4692" s="44">
        <f t="shared" si="296"/>
        <v>8898.71794871795</v>
      </c>
      <c r="H4692" s="44">
        <v>10411.5</v>
      </c>
    </row>
    <row r="4693" customHeight="1" spans="2:8">
      <c r="B4693" s="42" t="s">
        <v>961</v>
      </c>
      <c r="C4693" s="42" t="s">
        <v>991</v>
      </c>
      <c r="D4693" s="43" t="s">
        <v>992</v>
      </c>
      <c r="E4693" s="43" t="s">
        <v>2860</v>
      </c>
      <c r="F4693" s="36">
        <v>100</v>
      </c>
      <c r="G4693" s="44">
        <f t="shared" si="296"/>
        <v>548.717948717949</v>
      </c>
      <c r="H4693" s="44">
        <v>642</v>
      </c>
    </row>
    <row r="4694" customHeight="1" spans="2:8">
      <c r="B4694" s="42" t="s">
        <v>961</v>
      </c>
      <c r="C4694" s="42" t="s">
        <v>981</v>
      </c>
      <c r="D4694" s="43" t="s">
        <v>982</v>
      </c>
      <c r="E4694" s="43" t="s">
        <v>459</v>
      </c>
      <c r="F4694" s="36">
        <v>10</v>
      </c>
      <c r="G4694" s="44">
        <f t="shared" si="296"/>
        <v>21.1965811965812</v>
      </c>
      <c r="H4694" s="44">
        <v>24.8</v>
      </c>
    </row>
    <row r="4695" customHeight="1" spans="2:8">
      <c r="B4695" s="42" t="s">
        <v>961</v>
      </c>
      <c r="C4695" s="42" t="s">
        <v>926</v>
      </c>
      <c r="D4695" s="43" t="s">
        <v>927</v>
      </c>
      <c r="E4695" s="43" t="s">
        <v>31</v>
      </c>
      <c r="F4695" s="36">
        <v>50</v>
      </c>
      <c r="G4695" s="44">
        <f t="shared" si="296"/>
        <v>5730.76923076923</v>
      </c>
      <c r="H4695" s="44">
        <v>6705</v>
      </c>
    </row>
    <row r="4696" customHeight="1" spans="2:8">
      <c r="B4696" s="42" t="s">
        <v>961</v>
      </c>
      <c r="C4696" s="42" t="s">
        <v>989</v>
      </c>
      <c r="D4696" s="43" t="s">
        <v>990</v>
      </c>
      <c r="E4696" s="43" t="s">
        <v>662</v>
      </c>
      <c r="F4696" s="36">
        <v>40</v>
      </c>
      <c r="G4696" s="44">
        <f t="shared" si="296"/>
        <v>38.6324786324786</v>
      </c>
      <c r="H4696" s="44">
        <v>45.2</v>
      </c>
    </row>
    <row r="4697" customHeight="1" spans="2:8">
      <c r="B4697" s="42" t="s">
        <v>961</v>
      </c>
      <c r="C4697" s="42" t="s">
        <v>973</v>
      </c>
      <c r="D4697" s="43" t="s">
        <v>974</v>
      </c>
      <c r="E4697" s="43" t="s">
        <v>952</v>
      </c>
      <c r="F4697" s="36">
        <v>1000</v>
      </c>
      <c r="G4697" s="44">
        <f t="shared" si="296"/>
        <v>70512.8205128205</v>
      </c>
      <c r="H4697" s="44">
        <v>82500</v>
      </c>
    </row>
    <row r="4698" customHeight="1" spans="2:8">
      <c r="B4698" s="42" t="s">
        <v>961</v>
      </c>
      <c r="C4698" s="42" t="s">
        <v>993</v>
      </c>
      <c r="D4698" s="43" t="s">
        <v>994</v>
      </c>
      <c r="E4698" s="43" t="s">
        <v>995</v>
      </c>
      <c r="F4698" s="36">
        <v>300</v>
      </c>
      <c r="G4698" s="44">
        <f t="shared" si="296"/>
        <v>15664.1025641026</v>
      </c>
      <c r="H4698" s="44">
        <v>18327</v>
      </c>
    </row>
    <row r="4699" customHeight="1" spans="2:8">
      <c r="B4699" s="42" t="s">
        <v>961</v>
      </c>
      <c r="C4699" s="42" t="s">
        <v>975</v>
      </c>
      <c r="D4699" s="43" t="s">
        <v>976</v>
      </c>
      <c r="E4699" s="43" t="s">
        <v>977</v>
      </c>
      <c r="F4699" s="36">
        <v>3000</v>
      </c>
      <c r="G4699" s="44">
        <f t="shared" si="296"/>
        <v>3102.5641025641</v>
      </c>
      <c r="H4699" s="44">
        <v>3630</v>
      </c>
    </row>
    <row r="4700" customHeight="1" spans="2:8">
      <c r="B4700" s="42" t="s">
        <v>961</v>
      </c>
      <c r="C4700" s="42" t="s">
        <v>972</v>
      </c>
      <c r="D4700" s="43" t="s">
        <v>814</v>
      </c>
      <c r="E4700" s="43" t="s">
        <v>760</v>
      </c>
      <c r="F4700" s="36">
        <v>750</v>
      </c>
      <c r="G4700" s="44">
        <f t="shared" si="296"/>
        <v>21596.1538461538</v>
      </c>
      <c r="H4700" s="44">
        <v>25267.5</v>
      </c>
    </row>
    <row r="4701" customHeight="1" spans="2:8">
      <c r="B4701" s="42" t="s">
        <v>961</v>
      </c>
      <c r="C4701" s="42" t="s">
        <v>972</v>
      </c>
      <c r="D4701" s="43" t="s">
        <v>814</v>
      </c>
      <c r="E4701" s="43" t="s">
        <v>760</v>
      </c>
      <c r="F4701" s="36">
        <v>750</v>
      </c>
      <c r="G4701" s="44">
        <f t="shared" si="296"/>
        <v>21596.1538461538</v>
      </c>
      <c r="H4701" s="44">
        <v>25267.5</v>
      </c>
    </row>
    <row r="4702" customHeight="1" spans="2:8">
      <c r="B4702" s="42" t="s">
        <v>961</v>
      </c>
      <c r="C4702" s="42" t="s">
        <v>951</v>
      </c>
      <c r="D4702" s="43" t="s">
        <v>687</v>
      </c>
      <c r="E4702" s="43" t="s">
        <v>952</v>
      </c>
      <c r="F4702" s="36">
        <v>3000</v>
      </c>
      <c r="G4702" s="44">
        <f t="shared" si="296"/>
        <v>71282.0512820513</v>
      </c>
      <c r="H4702" s="44">
        <v>83400</v>
      </c>
    </row>
    <row r="4703" customHeight="1" spans="2:8">
      <c r="B4703" s="42" t="s">
        <v>961</v>
      </c>
      <c r="C4703" s="42" t="s">
        <v>981</v>
      </c>
      <c r="D4703" s="43" t="s">
        <v>982</v>
      </c>
      <c r="E4703" s="43" t="s">
        <v>459</v>
      </c>
      <c r="F4703" s="36">
        <v>50</v>
      </c>
      <c r="G4703" s="44">
        <f t="shared" si="296"/>
        <v>105.982905982906</v>
      </c>
      <c r="H4703" s="44">
        <v>124</v>
      </c>
    </row>
    <row r="4704" customHeight="1" spans="2:8">
      <c r="B4704" s="42" t="s">
        <v>961</v>
      </c>
      <c r="C4704" s="42" t="s">
        <v>926</v>
      </c>
      <c r="D4704" s="43" t="s">
        <v>927</v>
      </c>
      <c r="E4704" s="43" t="s">
        <v>31</v>
      </c>
      <c r="F4704" s="36">
        <v>50</v>
      </c>
      <c r="G4704" s="44">
        <f t="shared" si="296"/>
        <v>5730.76923076923</v>
      </c>
      <c r="H4704" s="44">
        <v>6705</v>
      </c>
    </row>
    <row r="4705" customHeight="1" spans="2:8">
      <c r="B4705" s="42" t="s">
        <v>961</v>
      </c>
      <c r="C4705" s="42" t="s">
        <v>951</v>
      </c>
      <c r="D4705" s="43" t="s">
        <v>687</v>
      </c>
      <c r="E4705" s="43" t="s">
        <v>952</v>
      </c>
      <c r="F4705" s="36">
        <v>1200</v>
      </c>
      <c r="G4705" s="44">
        <f t="shared" si="296"/>
        <v>28512.8205128205</v>
      </c>
      <c r="H4705" s="44">
        <v>33360</v>
      </c>
    </row>
    <row r="4706" customHeight="1" spans="2:8">
      <c r="B4706" s="42" t="s">
        <v>961</v>
      </c>
      <c r="C4706" s="42" t="s">
        <v>892</v>
      </c>
      <c r="D4706" s="43" t="s">
        <v>2348</v>
      </c>
      <c r="E4706" s="43" t="s">
        <v>894</v>
      </c>
      <c r="F4706" s="36">
        <v>200</v>
      </c>
      <c r="G4706" s="44">
        <f t="shared" si="296"/>
        <v>3760.68376068376</v>
      </c>
      <c r="H4706" s="44">
        <v>4400</v>
      </c>
    </row>
    <row r="4707" customHeight="1" spans="2:8">
      <c r="B4707" s="42" t="s">
        <v>961</v>
      </c>
      <c r="C4707" s="42" t="s">
        <v>984</v>
      </c>
      <c r="D4707" s="43" t="s">
        <v>708</v>
      </c>
      <c r="E4707" s="43" t="s">
        <v>985</v>
      </c>
      <c r="F4707" s="36">
        <v>480</v>
      </c>
      <c r="G4707" s="44">
        <f t="shared" si="296"/>
        <v>7187.69230769231</v>
      </c>
      <c r="H4707" s="44">
        <v>8409.6</v>
      </c>
    </row>
    <row r="4708" customHeight="1" spans="2:8">
      <c r="B4708" s="42" t="s">
        <v>961</v>
      </c>
      <c r="C4708" s="42" t="s">
        <v>674</v>
      </c>
      <c r="D4708" s="43" t="s">
        <v>1002</v>
      </c>
      <c r="E4708" s="43" t="s">
        <v>111</v>
      </c>
      <c r="F4708" s="36">
        <v>50</v>
      </c>
      <c r="G4708" s="44">
        <f t="shared" si="296"/>
        <v>180.769230769231</v>
      </c>
      <c r="H4708" s="44">
        <v>211.5</v>
      </c>
    </row>
    <row r="4709" customHeight="1" spans="2:8">
      <c r="B4709" s="42" t="s">
        <v>961</v>
      </c>
      <c r="C4709" s="42" t="s">
        <v>883</v>
      </c>
      <c r="D4709" s="43" t="s">
        <v>884</v>
      </c>
      <c r="E4709" s="43" t="s">
        <v>885</v>
      </c>
      <c r="F4709" s="36">
        <v>100</v>
      </c>
      <c r="G4709" s="44">
        <f t="shared" si="296"/>
        <v>5982.90598290598</v>
      </c>
      <c r="H4709" s="44">
        <v>7000</v>
      </c>
    </row>
    <row r="4710" customHeight="1" spans="2:8">
      <c r="B4710" s="42" t="s">
        <v>961</v>
      </c>
      <c r="C4710" s="42" t="s">
        <v>978</v>
      </c>
      <c r="D4710" s="43" t="s">
        <v>3358</v>
      </c>
      <c r="E4710" s="43" t="s">
        <v>980</v>
      </c>
      <c r="F4710" s="36">
        <v>100</v>
      </c>
      <c r="G4710" s="44">
        <f t="shared" si="296"/>
        <v>2249.57264957265</v>
      </c>
      <c r="H4710" s="44">
        <v>2632</v>
      </c>
    </row>
    <row r="4711" customHeight="1" spans="2:8">
      <c r="B4711" s="42" t="s">
        <v>961</v>
      </c>
      <c r="C4711" s="42" t="s">
        <v>975</v>
      </c>
      <c r="D4711" s="43" t="s">
        <v>976</v>
      </c>
      <c r="E4711" s="43" t="s">
        <v>977</v>
      </c>
      <c r="F4711" s="36">
        <v>600</v>
      </c>
      <c r="G4711" s="44">
        <f t="shared" si="296"/>
        <v>620.512820512821</v>
      </c>
      <c r="H4711" s="44">
        <v>726</v>
      </c>
    </row>
    <row r="4712" customHeight="1" spans="2:8">
      <c r="B4712" s="42" t="s">
        <v>961</v>
      </c>
      <c r="C4712" s="42" t="s">
        <v>991</v>
      </c>
      <c r="D4712" s="43" t="s">
        <v>992</v>
      </c>
      <c r="E4712" s="43" t="s">
        <v>871</v>
      </c>
      <c r="F4712" s="36">
        <v>80</v>
      </c>
      <c r="G4712" s="44">
        <f t="shared" si="296"/>
        <v>438.974358974359</v>
      </c>
      <c r="H4712" s="44">
        <v>513.6</v>
      </c>
    </row>
    <row r="4713" customHeight="1" spans="2:8">
      <c r="B4713" s="42" t="s">
        <v>961</v>
      </c>
      <c r="C4713" s="42" t="s">
        <v>971</v>
      </c>
      <c r="D4713" s="43" t="s">
        <v>15</v>
      </c>
      <c r="E4713" s="43" t="s">
        <v>871</v>
      </c>
      <c r="F4713" s="36">
        <v>1200</v>
      </c>
      <c r="G4713" s="44">
        <f t="shared" si="296"/>
        <v>22082.0512820513</v>
      </c>
      <c r="H4713" s="44">
        <v>25836</v>
      </c>
    </row>
    <row r="4714" customHeight="1" spans="2:8">
      <c r="B4714" s="42" t="s">
        <v>961</v>
      </c>
      <c r="C4714" s="42" t="s">
        <v>996</v>
      </c>
      <c r="D4714" s="43" t="s">
        <v>3356</v>
      </c>
      <c r="E4714" s="43" t="s">
        <v>871</v>
      </c>
      <c r="F4714" s="36">
        <v>500</v>
      </c>
      <c r="G4714" s="44">
        <f t="shared" si="296"/>
        <v>7547.00854700855</v>
      </c>
      <c r="H4714" s="44">
        <v>8830</v>
      </c>
    </row>
    <row r="4715" customHeight="1" spans="2:8">
      <c r="B4715" s="42" t="s">
        <v>961</v>
      </c>
      <c r="C4715" s="42" t="s">
        <v>861</v>
      </c>
      <c r="D4715" s="43" t="s">
        <v>3357</v>
      </c>
      <c r="E4715" s="43" t="s">
        <v>37</v>
      </c>
      <c r="F4715" s="36">
        <v>2000</v>
      </c>
      <c r="G4715" s="44">
        <f t="shared" si="296"/>
        <v>35914.5299145299</v>
      </c>
      <c r="H4715" s="44">
        <v>42020</v>
      </c>
    </row>
    <row r="4716" customHeight="1" spans="2:8">
      <c r="B4716" s="42" t="s">
        <v>961</v>
      </c>
      <c r="C4716" s="42" t="s">
        <v>968</v>
      </c>
      <c r="D4716" s="43" t="s">
        <v>969</v>
      </c>
      <c r="E4716" s="43" t="s">
        <v>970</v>
      </c>
      <c r="F4716" s="36">
        <v>450</v>
      </c>
      <c r="G4716" s="44">
        <f t="shared" si="296"/>
        <v>7423.07692307692</v>
      </c>
      <c r="H4716" s="44">
        <v>8685</v>
      </c>
    </row>
    <row r="4717" customHeight="1" spans="2:8">
      <c r="B4717" s="42" t="s">
        <v>961</v>
      </c>
      <c r="C4717" s="42" t="s">
        <v>973</v>
      </c>
      <c r="D4717" s="43" t="s">
        <v>974</v>
      </c>
      <c r="E4717" s="43" t="s">
        <v>952</v>
      </c>
      <c r="F4717" s="36">
        <v>1200</v>
      </c>
      <c r="G4717" s="44">
        <f t="shared" si="296"/>
        <v>84615.3846153846</v>
      </c>
      <c r="H4717" s="44">
        <v>99000</v>
      </c>
    </row>
    <row r="4718" customHeight="1" spans="2:8">
      <c r="B4718" s="42" t="s">
        <v>961</v>
      </c>
      <c r="C4718" s="42" t="s">
        <v>973</v>
      </c>
      <c r="D4718" s="43" t="s">
        <v>974</v>
      </c>
      <c r="E4718" s="43" t="s">
        <v>952</v>
      </c>
      <c r="F4718" s="36">
        <v>1200</v>
      </c>
      <c r="G4718" s="44">
        <f t="shared" si="296"/>
        <v>84615.3846153846</v>
      </c>
      <c r="H4718" s="44">
        <v>99000</v>
      </c>
    </row>
    <row r="4719" customHeight="1" spans="2:8">
      <c r="B4719" s="42" t="s">
        <v>961</v>
      </c>
      <c r="C4719" s="42" t="s">
        <v>951</v>
      </c>
      <c r="D4719" s="43" t="s">
        <v>687</v>
      </c>
      <c r="E4719" s="43" t="s">
        <v>952</v>
      </c>
      <c r="F4719" s="36">
        <v>3000</v>
      </c>
      <c r="G4719" s="44">
        <f t="shared" ref="G4719:G4782" si="297">H4719/1.17</f>
        <v>71282.0512820513</v>
      </c>
      <c r="H4719" s="44">
        <v>83400</v>
      </c>
    </row>
    <row r="4720" customHeight="1" spans="2:8">
      <c r="B4720" s="42" t="s">
        <v>961</v>
      </c>
      <c r="C4720" s="42" t="s">
        <v>971</v>
      </c>
      <c r="D4720" s="43" t="s">
        <v>15</v>
      </c>
      <c r="E4720" s="43" t="s">
        <v>871</v>
      </c>
      <c r="F4720" s="36">
        <v>1800</v>
      </c>
      <c r="G4720" s="44">
        <f t="shared" si="297"/>
        <v>33123.0769230769</v>
      </c>
      <c r="H4720" s="44">
        <v>38754</v>
      </c>
    </row>
    <row r="4721" customHeight="1" spans="2:8">
      <c r="B4721" s="42" t="s">
        <v>961</v>
      </c>
      <c r="C4721" s="42" t="s">
        <v>861</v>
      </c>
      <c r="D4721" s="43" t="s">
        <v>3357</v>
      </c>
      <c r="E4721" s="43" t="s">
        <v>37</v>
      </c>
      <c r="F4721" s="36">
        <v>2000</v>
      </c>
      <c r="G4721" s="44">
        <f t="shared" si="297"/>
        <v>35914.5299145299</v>
      </c>
      <c r="H4721" s="44">
        <v>42020</v>
      </c>
    </row>
    <row r="4722" customHeight="1" spans="2:8">
      <c r="B4722" s="42" t="s">
        <v>961</v>
      </c>
      <c r="C4722" s="42" t="s">
        <v>945</v>
      </c>
      <c r="D4722" s="43" t="s">
        <v>946</v>
      </c>
      <c r="E4722" s="43" t="s">
        <v>947</v>
      </c>
      <c r="F4722" s="36">
        <v>300</v>
      </c>
      <c r="G4722" s="44">
        <f t="shared" si="297"/>
        <v>1605.12820512821</v>
      </c>
      <c r="H4722" s="44">
        <v>1878</v>
      </c>
    </row>
    <row r="4723" customHeight="1" spans="2:8">
      <c r="B4723" s="42" t="s">
        <v>961</v>
      </c>
      <c r="C4723" s="42" t="s">
        <v>949</v>
      </c>
      <c r="D4723" s="43" t="s">
        <v>946</v>
      </c>
      <c r="E4723" s="43" t="s">
        <v>947</v>
      </c>
      <c r="F4723" s="36">
        <v>300</v>
      </c>
      <c r="G4723" s="44">
        <f t="shared" si="297"/>
        <v>2271.79487179487</v>
      </c>
      <c r="H4723" s="44">
        <v>2658</v>
      </c>
    </row>
    <row r="4724" customHeight="1" spans="2:8">
      <c r="B4724" s="42" t="s">
        <v>961</v>
      </c>
      <c r="C4724" s="42" t="s">
        <v>951</v>
      </c>
      <c r="D4724" s="43" t="s">
        <v>687</v>
      </c>
      <c r="E4724" s="43" t="s">
        <v>952</v>
      </c>
      <c r="F4724" s="36">
        <v>1200</v>
      </c>
      <c r="G4724" s="44">
        <f t="shared" si="297"/>
        <v>28512.8205128205</v>
      </c>
      <c r="H4724" s="44">
        <v>33360</v>
      </c>
    </row>
    <row r="4725" customHeight="1" spans="2:8">
      <c r="B4725" s="42" t="s">
        <v>961</v>
      </c>
      <c r="C4725" s="42" t="s">
        <v>968</v>
      </c>
      <c r="D4725" s="43" t="s">
        <v>969</v>
      </c>
      <c r="E4725" s="43" t="s">
        <v>970</v>
      </c>
      <c r="F4725" s="36">
        <v>450</v>
      </c>
      <c r="G4725" s="44">
        <f t="shared" si="297"/>
        <v>7423.07692307692</v>
      </c>
      <c r="H4725" s="44">
        <v>8685</v>
      </c>
    </row>
    <row r="4726" customHeight="1" spans="2:8">
      <c r="B4726" s="42" t="s">
        <v>961</v>
      </c>
      <c r="C4726" s="42" t="s">
        <v>926</v>
      </c>
      <c r="D4726" s="43" t="s">
        <v>927</v>
      </c>
      <c r="E4726" s="43" t="s">
        <v>31</v>
      </c>
      <c r="F4726" s="36">
        <v>120</v>
      </c>
      <c r="G4726" s="44">
        <f t="shared" si="297"/>
        <v>13753.8461538462</v>
      </c>
      <c r="H4726" s="44">
        <v>16092</v>
      </c>
    </row>
    <row r="4727" customHeight="1" spans="2:8">
      <c r="B4727" s="42" t="s">
        <v>961</v>
      </c>
      <c r="C4727" s="42" t="s">
        <v>978</v>
      </c>
      <c r="D4727" s="43" t="s">
        <v>3358</v>
      </c>
      <c r="E4727" s="43" t="s">
        <v>980</v>
      </c>
      <c r="F4727" s="36">
        <v>300</v>
      </c>
      <c r="G4727" s="44">
        <f t="shared" si="297"/>
        <v>6748.71794871795</v>
      </c>
      <c r="H4727" s="44">
        <v>7896</v>
      </c>
    </row>
    <row r="4728" customHeight="1" spans="2:8">
      <c r="B4728" s="42" t="s">
        <v>961</v>
      </c>
      <c r="C4728" s="42" t="s">
        <v>993</v>
      </c>
      <c r="D4728" s="43" t="s">
        <v>994</v>
      </c>
      <c r="E4728" s="43" t="s">
        <v>995</v>
      </c>
      <c r="F4728" s="36">
        <v>300</v>
      </c>
      <c r="G4728" s="44">
        <f t="shared" si="297"/>
        <v>15664.1025641026</v>
      </c>
      <c r="H4728" s="44">
        <v>18327</v>
      </c>
    </row>
    <row r="4729" customHeight="1" spans="2:8">
      <c r="B4729" s="42" t="s">
        <v>961</v>
      </c>
      <c r="C4729" s="42" t="s">
        <v>2356</v>
      </c>
      <c r="D4729" s="43" t="s">
        <v>2357</v>
      </c>
      <c r="E4729" s="43" t="s">
        <v>894</v>
      </c>
      <c r="F4729" s="36">
        <v>200</v>
      </c>
      <c r="G4729" s="44">
        <f t="shared" si="297"/>
        <v>32200</v>
      </c>
      <c r="H4729" s="44">
        <v>37674</v>
      </c>
    </row>
    <row r="4730" customHeight="1" spans="2:8">
      <c r="B4730" s="42" t="s">
        <v>961</v>
      </c>
      <c r="C4730" s="42" t="s">
        <v>986</v>
      </c>
      <c r="D4730" s="43" t="s">
        <v>987</v>
      </c>
      <c r="E4730" s="43" t="s">
        <v>1972</v>
      </c>
      <c r="F4730" s="36">
        <v>200</v>
      </c>
      <c r="G4730" s="44">
        <f t="shared" si="297"/>
        <v>2088.88888888889</v>
      </c>
      <c r="H4730" s="44">
        <v>2444</v>
      </c>
    </row>
    <row r="4731" customHeight="1" spans="2:8">
      <c r="B4731" s="42" t="s">
        <v>961</v>
      </c>
      <c r="C4731" s="42" t="s">
        <v>965</v>
      </c>
      <c r="D4731" s="43" t="s">
        <v>966</v>
      </c>
      <c r="E4731" s="43" t="s">
        <v>967</v>
      </c>
      <c r="F4731" s="36">
        <v>210</v>
      </c>
      <c r="G4731" s="44">
        <f t="shared" si="297"/>
        <v>12458.2051282051</v>
      </c>
      <c r="H4731" s="44">
        <v>14576.1</v>
      </c>
    </row>
    <row r="4732" customHeight="1" spans="2:8">
      <c r="B4732" s="42" t="s">
        <v>961</v>
      </c>
      <c r="C4732" s="42" t="s">
        <v>975</v>
      </c>
      <c r="D4732" s="43" t="s">
        <v>976</v>
      </c>
      <c r="E4732" s="43" t="s">
        <v>977</v>
      </c>
      <c r="F4732" s="36">
        <v>3600</v>
      </c>
      <c r="G4732" s="44">
        <f t="shared" si="297"/>
        <v>3723.07692307692</v>
      </c>
      <c r="H4732" s="44">
        <v>4356</v>
      </c>
    </row>
    <row r="4733" customHeight="1" spans="2:8">
      <c r="B4733" s="42" t="s">
        <v>961</v>
      </c>
      <c r="C4733" s="42" t="s">
        <v>972</v>
      </c>
      <c r="D4733" s="43" t="s">
        <v>814</v>
      </c>
      <c r="E4733" s="43" t="s">
        <v>760</v>
      </c>
      <c r="F4733" s="36">
        <v>1500</v>
      </c>
      <c r="G4733" s="44">
        <f t="shared" si="297"/>
        <v>43192.3076923077</v>
      </c>
      <c r="H4733" s="44">
        <v>50535</v>
      </c>
    </row>
    <row r="4734" customHeight="1" spans="2:8">
      <c r="B4734" s="42" t="s">
        <v>961</v>
      </c>
      <c r="C4734" s="42" t="s">
        <v>991</v>
      </c>
      <c r="D4734" s="43" t="s">
        <v>992</v>
      </c>
      <c r="E4734" s="43" t="s">
        <v>871</v>
      </c>
      <c r="F4734" s="36">
        <v>100</v>
      </c>
      <c r="G4734" s="44">
        <f t="shared" si="297"/>
        <v>548.717948717949</v>
      </c>
      <c r="H4734" s="44">
        <v>642</v>
      </c>
    </row>
    <row r="4735" customHeight="1" spans="2:8">
      <c r="B4735" s="42" t="s">
        <v>961</v>
      </c>
      <c r="C4735" s="42" t="s">
        <v>996</v>
      </c>
      <c r="D4735" s="43" t="s">
        <v>3356</v>
      </c>
      <c r="E4735" s="43" t="s">
        <v>871</v>
      </c>
      <c r="F4735" s="36">
        <v>500</v>
      </c>
      <c r="G4735" s="44">
        <f t="shared" si="297"/>
        <v>7547.00854700855</v>
      </c>
      <c r="H4735" s="44">
        <v>8830</v>
      </c>
    </row>
    <row r="4736" customHeight="1" spans="2:8">
      <c r="B4736" s="42" t="s">
        <v>961</v>
      </c>
      <c r="C4736" s="42" t="s">
        <v>928</v>
      </c>
      <c r="D4736" s="43" t="s">
        <v>929</v>
      </c>
      <c r="E4736" s="43" t="s">
        <v>2336</v>
      </c>
      <c r="F4736" s="36">
        <v>50</v>
      </c>
      <c r="G4736" s="44">
        <f t="shared" si="297"/>
        <v>817.094017094017</v>
      </c>
      <c r="H4736" s="44">
        <v>956</v>
      </c>
    </row>
    <row r="4737" customHeight="1" spans="2:8">
      <c r="B4737" s="42" t="s">
        <v>961</v>
      </c>
      <c r="C4737" s="42" t="s">
        <v>981</v>
      </c>
      <c r="D4737" s="43" t="s">
        <v>982</v>
      </c>
      <c r="E4737" s="43" t="s">
        <v>459</v>
      </c>
      <c r="F4737" s="36">
        <v>40</v>
      </c>
      <c r="G4737" s="44">
        <f t="shared" si="297"/>
        <v>84.7863247863248</v>
      </c>
      <c r="H4737" s="44">
        <v>99.2</v>
      </c>
    </row>
    <row r="4738" customHeight="1" spans="2:8">
      <c r="B4738" s="42" t="s">
        <v>961</v>
      </c>
      <c r="C4738" s="42" t="s">
        <v>892</v>
      </c>
      <c r="D4738" s="43" t="s">
        <v>893</v>
      </c>
      <c r="E4738" s="43" t="s">
        <v>894</v>
      </c>
      <c r="F4738" s="36">
        <v>1200</v>
      </c>
      <c r="G4738" s="44">
        <f t="shared" si="297"/>
        <v>22564.1025641026</v>
      </c>
      <c r="H4738" s="44">
        <v>26400</v>
      </c>
    </row>
    <row r="4739" customHeight="1" spans="2:8">
      <c r="B4739" s="42" t="s">
        <v>961</v>
      </c>
      <c r="C4739" s="42" t="s">
        <v>984</v>
      </c>
      <c r="D4739" s="43" t="s">
        <v>708</v>
      </c>
      <c r="E4739" s="43" t="s">
        <v>985</v>
      </c>
      <c r="F4739" s="36">
        <v>240</v>
      </c>
      <c r="G4739" s="44">
        <f t="shared" si="297"/>
        <v>3593.84615384615</v>
      </c>
      <c r="H4739" s="44">
        <v>4204.8</v>
      </c>
    </row>
    <row r="4740" customHeight="1" spans="2:8">
      <c r="B4740" s="42" t="s">
        <v>961</v>
      </c>
      <c r="C4740" s="42" t="s">
        <v>674</v>
      </c>
      <c r="D4740" s="43" t="s">
        <v>1002</v>
      </c>
      <c r="E4740" s="43" t="s">
        <v>111</v>
      </c>
      <c r="F4740" s="36">
        <v>200</v>
      </c>
      <c r="G4740" s="44">
        <f t="shared" si="297"/>
        <v>723.076923076923</v>
      </c>
      <c r="H4740" s="44">
        <v>846</v>
      </c>
    </row>
    <row r="4741" customHeight="1" spans="2:8">
      <c r="B4741" s="42" t="s">
        <v>961</v>
      </c>
      <c r="C4741" s="42" t="s">
        <v>1008</v>
      </c>
      <c r="D4741" s="43" t="s">
        <v>2350</v>
      </c>
      <c r="E4741" s="43" t="s">
        <v>2351</v>
      </c>
      <c r="F4741" s="36">
        <v>150</v>
      </c>
      <c r="G4741" s="44">
        <f t="shared" si="297"/>
        <v>3715.38461538462</v>
      </c>
      <c r="H4741" s="44">
        <v>4347</v>
      </c>
    </row>
    <row r="4742" customHeight="1" spans="2:8">
      <c r="B4742" s="42" t="s">
        <v>961</v>
      </c>
      <c r="C4742" s="42" t="s">
        <v>1006</v>
      </c>
      <c r="D4742" s="43" t="s">
        <v>884</v>
      </c>
      <c r="E4742" s="43" t="s">
        <v>1007</v>
      </c>
      <c r="F4742" s="36">
        <v>400</v>
      </c>
      <c r="G4742" s="44">
        <f t="shared" si="297"/>
        <v>8830.76923076923</v>
      </c>
      <c r="H4742" s="44">
        <v>10332</v>
      </c>
    </row>
    <row r="4743" customHeight="1" spans="2:8">
      <c r="B4743" s="42" t="s">
        <v>961</v>
      </c>
      <c r="C4743" s="42" t="s">
        <v>1006</v>
      </c>
      <c r="D4743" s="43" t="s">
        <v>884</v>
      </c>
      <c r="E4743" s="43" t="s">
        <v>1007</v>
      </c>
      <c r="F4743" s="36">
        <v>400</v>
      </c>
      <c r="G4743" s="44">
        <f t="shared" si="297"/>
        <v>8830.76923076923</v>
      </c>
      <c r="H4743" s="44">
        <v>10332</v>
      </c>
    </row>
    <row r="4744" customHeight="1" spans="2:8">
      <c r="B4744" s="42" t="s">
        <v>944</v>
      </c>
      <c r="C4744" s="42" t="s">
        <v>949</v>
      </c>
      <c r="D4744" s="43" t="s">
        <v>946</v>
      </c>
      <c r="E4744" s="43" t="s">
        <v>947</v>
      </c>
      <c r="F4744" s="36">
        <v>120</v>
      </c>
      <c r="G4744" s="44">
        <f t="shared" si="297"/>
        <v>908.717948717949</v>
      </c>
      <c r="H4744" s="44">
        <v>1063.2</v>
      </c>
    </row>
    <row r="4745" customHeight="1" spans="2:8">
      <c r="B4745" s="42" t="s">
        <v>944</v>
      </c>
      <c r="C4745" s="42" t="s">
        <v>221</v>
      </c>
      <c r="D4745" s="43" t="s">
        <v>222</v>
      </c>
      <c r="E4745" s="43" t="s">
        <v>440</v>
      </c>
      <c r="F4745" s="36">
        <v>360</v>
      </c>
      <c r="G4745" s="44">
        <f t="shared" si="297"/>
        <v>7323.07692307692</v>
      </c>
      <c r="H4745" s="44">
        <v>8568</v>
      </c>
    </row>
    <row r="4746" customHeight="1" spans="2:8">
      <c r="B4746" s="42" t="s">
        <v>944</v>
      </c>
      <c r="C4746" s="42" t="s">
        <v>870</v>
      </c>
      <c r="D4746" s="43" t="s">
        <v>687</v>
      </c>
      <c r="E4746" s="43" t="s">
        <v>871</v>
      </c>
      <c r="F4746" s="36">
        <v>80</v>
      </c>
      <c r="G4746" s="44">
        <f t="shared" si="297"/>
        <v>1278.63247863248</v>
      </c>
      <c r="H4746" s="44">
        <v>1496</v>
      </c>
    </row>
    <row r="4747" customHeight="1" spans="2:8">
      <c r="B4747" s="42" t="s">
        <v>944</v>
      </c>
      <c r="C4747" s="42" t="s">
        <v>38</v>
      </c>
      <c r="D4747" s="43" t="s">
        <v>948</v>
      </c>
      <c r="E4747" s="43" t="s">
        <v>37</v>
      </c>
      <c r="F4747" s="36">
        <v>150</v>
      </c>
      <c r="G4747" s="44">
        <f t="shared" si="297"/>
        <v>3262.82051282051</v>
      </c>
      <c r="H4747" s="44">
        <v>3817.5</v>
      </c>
    </row>
    <row r="4748" customHeight="1" spans="2:8">
      <c r="B4748" s="42" t="s">
        <v>944</v>
      </c>
      <c r="C4748" s="42" t="s">
        <v>892</v>
      </c>
      <c r="D4748" s="43" t="s">
        <v>893</v>
      </c>
      <c r="E4748" s="43" t="s">
        <v>894</v>
      </c>
      <c r="F4748" s="36">
        <v>100</v>
      </c>
      <c r="G4748" s="44">
        <f t="shared" si="297"/>
        <v>1880.34188034188</v>
      </c>
      <c r="H4748" s="44">
        <v>2200</v>
      </c>
    </row>
    <row r="4749" customHeight="1" spans="2:8">
      <c r="B4749" s="42" t="s">
        <v>944</v>
      </c>
      <c r="C4749" s="42" t="s">
        <v>945</v>
      </c>
      <c r="D4749" s="43" t="s">
        <v>946</v>
      </c>
      <c r="E4749" s="43" t="s">
        <v>947</v>
      </c>
      <c r="F4749" s="36">
        <v>30</v>
      </c>
      <c r="G4749" s="44">
        <f t="shared" si="297"/>
        <v>160.512820512821</v>
      </c>
      <c r="H4749" s="44">
        <v>187.8</v>
      </c>
    </row>
    <row r="4750" customHeight="1" spans="2:8">
      <c r="B4750" s="42" t="s">
        <v>944</v>
      </c>
      <c r="C4750" s="42" t="s">
        <v>1567</v>
      </c>
      <c r="D4750" s="43" t="s">
        <v>3359</v>
      </c>
      <c r="E4750" s="43" t="s">
        <v>2347</v>
      </c>
      <c r="F4750" s="36">
        <v>50</v>
      </c>
      <c r="G4750" s="44">
        <f t="shared" si="297"/>
        <v>3010.68376068376</v>
      </c>
      <c r="H4750" s="44">
        <v>3522.5</v>
      </c>
    </row>
    <row r="4751" customHeight="1" spans="2:8">
      <c r="B4751" s="42" t="s">
        <v>944</v>
      </c>
      <c r="C4751" s="42" t="s">
        <v>870</v>
      </c>
      <c r="D4751" s="43" t="s">
        <v>687</v>
      </c>
      <c r="E4751" s="43" t="s">
        <v>871</v>
      </c>
      <c r="F4751" s="36">
        <v>100</v>
      </c>
      <c r="G4751" s="44">
        <f t="shared" si="297"/>
        <v>1598.2905982906</v>
      </c>
      <c r="H4751" s="44">
        <v>1870</v>
      </c>
    </row>
    <row r="4752" customHeight="1" spans="2:8">
      <c r="B4752" s="42" t="s">
        <v>944</v>
      </c>
      <c r="C4752" s="42" t="s">
        <v>221</v>
      </c>
      <c r="D4752" s="43" t="s">
        <v>222</v>
      </c>
      <c r="E4752" s="43" t="s">
        <v>440</v>
      </c>
      <c r="F4752" s="36">
        <v>360</v>
      </c>
      <c r="G4752" s="44">
        <f t="shared" si="297"/>
        <v>7323.07692307692</v>
      </c>
      <c r="H4752" s="44">
        <v>8568</v>
      </c>
    </row>
    <row r="4753" customHeight="1" spans="2:8">
      <c r="B4753" s="42" t="s">
        <v>944</v>
      </c>
      <c r="C4753" s="42" t="s">
        <v>892</v>
      </c>
      <c r="D4753" s="43" t="s">
        <v>893</v>
      </c>
      <c r="E4753" s="43" t="s">
        <v>894</v>
      </c>
      <c r="F4753" s="36">
        <v>100</v>
      </c>
      <c r="G4753" s="44">
        <f t="shared" si="297"/>
        <v>1880.34188034188</v>
      </c>
      <c r="H4753" s="44">
        <v>2200</v>
      </c>
    </row>
    <row r="4754" customHeight="1" spans="2:8">
      <c r="B4754" s="42" t="s">
        <v>944</v>
      </c>
      <c r="C4754" s="42" t="s">
        <v>928</v>
      </c>
      <c r="D4754" s="43" t="s">
        <v>929</v>
      </c>
      <c r="E4754" s="43" t="s">
        <v>2336</v>
      </c>
      <c r="F4754" s="36">
        <v>40</v>
      </c>
      <c r="G4754" s="44">
        <f t="shared" si="297"/>
        <v>652.991452991453</v>
      </c>
      <c r="H4754" s="44">
        <v>764</v>
      </c>
    </row>
    <row r="4755" customHeight="1" spans="2:8">
      <c r="B4755" s="42" t="s">
        <v>944</v>
      </c>
      <c r="C4755" s="42" t="s">
        <v>945</v>
      </c>
      <c r="D4755" s="43" t="s">
        <v>946</v>
      </c>
      <c r="E4755" s="43" t="s">
        <v>947</v>
      </c>
      <c r="F4755" s="36">
        <v>30</v>
      </c>
      <c r="G4755" s="44">
        <f t="shared" si="297"/>
        <v>160.512820512821</v>
      </c>
      <c r="H4755" s="44">
        <v>187.8</v>
      </c>
    </row>
    <row r="4756" customHeight="1" spans="2:8">
      <c r="B4756" s="42" t="s">
        <v>944</v>
      </c>
      <c r="C4756" s="42" t="s">
        <v>1567</v>
      </c>
      <c r="D4756" s="43" t="s">
        <v>3359</v>
      </c>
      <c r="E4756" s="43" t="s">
        <v>2347</v>
      </c>
      <c r="F4756" s="36">
        <v>60</v>
      </c>
      <c r="G4756" s="44">
        <f t="shared" si="297"/>
        <v>3612.82051282051</v>
      </c>
      <c r="H4756" s="44">
        <v>4227</v>
      </c>
    </row>
    <row r="4757" customHeight="1" spans="2:8">
      <c r="B4757" s="42" t="s">
        <v>944</v>
      </c>
      <c r="C4757" s="42" t="s">
        <v>38</v>
      </c>
      <c r="D4757" s="43" t="s">
        <v>948</v>
      </c>
      <c r="E4757" s="43" t="s">
        <v>37</v>
      </c>
      <c r="F4757" s="36">
        <v>70</v>
      </c>
      <c r="G4757" s="44">
        <f t="shared" si="297"/>
        <v>1522.64957264957</v>
      </c>
      <c r="H4757" s="44">
        <v>1781.5</v>
      </c>
    </row>
    <row r="4758" customHeight="1" spans="2:8">
      <c r="B4758" s="42" t="s">
        <v>944</v>
      </c>
      <c r="C4758" s="42" t="s">
        <v>949</v>
      </c>
      <c r="D4758" s="43" t="s">
        <v>946</v>
      </c>
      <c r="E4758" s="43" t="s">
        <v>947</v>
      </c>
      <c r="F4758" s="36">
        <v>60</v>
      </c>
      <c r="G4758" s="44">
        <f t="shared" si="297"/>
        <v>454.358974358974</v>
      </c>
      <c r="H4758" s="44">
        <v>531.6</v>
      </c>
    </row>
    <row r="4759" customHeight="1" spans="2:8">
      <c r="B4759" s="42" t="s">
        <v>944</v>
      </c>
      <c r="C4759" s="42" t="s">
        <v>945</v>
      </c>
      <c r="D4759" s="43" t="s">
        <v>946</v>
      </c>
      <c r="E4759" s="43" t="s">
        <v>947</v>
      </c>
      <c r="F4759" s="36">
        <v>180</v>
      </c>
      <c r="G4759" s="44">
        <f t="shared" si="297"/>
        <v>963.076923076923</v>
      </c>
      <c r="H4759" s="44">
        <f>180*6.26</f>
        <v>1126.8</v>
      </c>
    </row>
    <row r="4760" customHeight="1" spans="2:8">
      <c r="B4760" s="42" t="s">
        <v>944</v>
      </c>
      <c r="C4760" s="42" t="s">
        <v>870</v>
      </c>
      <c r="D4760" s="43" t="s">
        <v>687</v>
      </c>
      <c r="E4760" s="43" t="s">
        <v>871</v>
      </c>
      <c r="F4760" s="36">
        <v>270</v>
      </c>
      <c r="G4760" s="44">
        <f t="shared" si="297"/>
        <v>4315.38461538462</v>
      </c>
      <c r="H4760" s="44">
        <v>5049</v>
      </c>
    </row>
    <row r="4761" customHeight="1" spans="2:8">
      <c r="B4761" s="42" t="s">
        <v>944</v>
      </c>
      <c r="C4761" s="42" t="s">
        <v>221</v>
      </c>
      <c r="D4761" s="43" t="s">
        <v>222</v>
      </c>
      <c r="E4761" s="43" t="s">
        <v>440</v>
      </c>
      <c r="F4761" s="36">
        <v>720</v>
      </c>
      <c r="G4761" s="44">
        <f t="shared" si="297"/>
        <v>14646.1538461538</v>
      </c>
      <c r="H4761" s="44">
        <v>17136</v>
      </c>
    </row>
    <row r="4762" customHeight="1" spans="2:8">
      <c r="B4762" s="42" t="s">
        <v>944</v>
      </c>
      <c r="C4762" s="42" t="s">
        <v>38</v>
      </c>
      <c r="D4762" s="43" t="s">
        <v>948</v>
      </c>
      <c r="E4762" s="43" t="s">
        <v>37</v>
      </c>
      <c r="F4762" s="36">
        <v>300</v>
      </c>
      <c r="G4762" s="44">
        <f t="shared" si="297"/>
        <v>6525.64102564103</v>
      </c>
      <c r="H4762" s="44">
        <v>7635</v>
      </c>
    </row>
    <row r="4763" customHeight="1" spans="2:8">
      <c r="B4763" s="42" t="s">
        <v>944</v>
      </c>
      <c r="C4763" s="42" t="s">
        <v>892</v>
      </c>
      <c r="D4763" s="43" t="s">
        <v>893</v>
      </c>
      <c r="E4763" s="43" t="s">
        <v>894</v>
      </c>
      <c r="F4763" s="36">
        <v>200</v>
      </c>
      <c r="G4763" s="44">
        <f t="shared" si="297"/>
        <v>3760.68376068376</v>
      </c>
      <c r="H4763" s="44">
        <v>4400</v>
      </c>
    </row>
    <row r="4764" customHeight="1" spans="2:8">
      <c r="B4764" s="42" t="s">
        <v>944</v>
      </c>
      <c r="C4764" s="42" t="s">
        <v>928</v>
      </c>
      <c r="D4764" s="43" t="s">
        <v>929</v>
      </c>
      <c r="E4764" s="43" t="s">
        <v>2336</v>
      </c>
      <c r="F4764" s="36">
        <v>50</v>
      </c>
      <c r="G4764" s="44">
        <f t="shared" si="297"/>
        <v>816.239316239316</v>
      </c>
      <c r="H4764" s="44">
        <v>955</v>
      </c>
    </row>
    <row r="4765" customHeight="1" spans="2:8">
      <c r="B4765" s="42" t="s">
        <v>944</v>
      </c>
      <c r="C4765" s="42" t="s">
        <v>1567</v>
      </c>
      <c r="D4765" s="43" t="s">
        <v>3359</v>
      </c>
      <c r="E4765" s="43" t="s">
        <v>2347</v>
      </c>
      <c r="F4765" s="36">
        <v>100</v>
      </c>
      <c r="G4765" s="44">
        <f t="shared" si="297"/>
        <v>6021.36752136752</v>
      </c>
      <c r="H4765" s="44">
        <v>7045</v>
      </c>
    </row>
    <row r="4766" customHeight="1" spans="2:8">
      <c r="B4766" s="42" t="s">
        <v>944</v>
      </c>
      <c r="C4766" s="42" t="s">
        <v>892</v>
      </c>
      <c r="D4766" s="43" t="s">
        <v>893</v>
      </c>
      <c r="E4766" s="43" t="s">
        <v>894</v>
      </c>
      <c r="F4766" s="36">
        <v>100</v>
      </c>
      <c r="G4766" s="44">
        <f t="shared" si="297"/>
        <v>1880.34188034188</v>
      </c>
      <c r="H4766" s="44">
        <v>2200</v>
      </c>
    </row>
    <row r="4767" customHeight="1" spans="1:9">
      <c r="A4767" s="36" t="s">
        <v>3360</v>
      </c>
      <c r="B4767" s="42" t="s">
        <v>3361</v>
      </c>
      <c r="C4767" s="42" t="s">
        <v>3362</v>
      </c>
      <c r="D4767" s="43" t="s">
        <v>3363</v>
      </c>
      <c r="E4767" s="43" t="s">
        <v>3364</v>
      </c>
      <c r="F4767" s="36">
        <v>50</v>
      </c>
      <c r="G4767" s="44">
        <f t="shared" si="297"/>
        <v>2538.46153846154</v>
      </c>
      <c r="H4767" s="44">
        <v>2970</v>
      </c>
      <c r="I4767" s="44">
        <f>SUM(H4767:H4768)</f>
        <v>6106</v>
      </c>
    </row>
    <row r="4768" customHeight="1" spans="2:8">
      <c r="B4768" s="42" t="s">
        <v>3361</v>
      </c>
      <c r="C4768" s="42" t="s">
        <v>3365</v>
      </c>
      <c r="D4768" s="43" t="s">
        <v>3366</v>
      </c>
      <c r="E4768" s="43" t="s">
        <v>3367</v>
      </c>
      <c r="F4768" s="36">
        <v>100</v>
      </c>
      <c r="G4768" s="44">
        <f t="shared" si="297"/>
        <v>2680.34188034188</v>
      </c>
      <c r="H4768" s="44">
        <v>3136</v>
      </c>
    </row>
    <row r="4769" s="35" customFormat="1" customHeight="1" spans="1:10">
      <c r="A4769" s="35" t="s">
        <v>3368</v>
      </c>
      <c r="B4769" s="56" t="s">
        <v>3369</v>
      </c>
      <c r="C4769" s="56" t="s">
        <v>3370</v>
      </c>
      <c r="D4769" s="53" t="s">
        <v>1225</v>
      </c>
      <c r="E4769" s="53" t="s">
        <v>1223</v>
      </c>
      <c r="F4769" s="35">
        <v>2400</v>
      </c>
      <c r="G4769" s="41">
        <v>1169.23</v>
      </c>
      <c r="H4769" s="41">
        <f t="shared" ref="H4769:H4771" si="298">G4769*1.17</f>
        <v>1367.9991</v>
      </c>
      <c r="I4769" s="41">
        <f>SUM(H4769:H4890)</f>
        <v>140890.1598</v>
      </c>
      <c r="J4769" s="41"/>
    </row>
    <row r="4770" customHeight="1" spans="2:9">
      <c r="B4770" s="42" t="s">
        <v>3369</v>
      </c>
      <c r="C4770" s="42" t="s">
        <v>3370</v>
      </c>
      <c r="G4770" s="44">
        <v>-116.92</v>
      </c>
      <c r="H4770" s="44">
        <f t="shared" si="298"/>
        <v>-136.7964</v>
      </c>
      <c r="I4770" s="135"/>
    </row>
    <row r="4771" customHeight="1" spans="2:9">
      <c r="B4771" s="42" t="s">
        <v>3369</v>
      </c>
      <c r="C4771" s="42" t="s">
        <v>3371</v>
      </c>
      <c r="D4771" s="43" t="s">
        <v>3372</v>
      </c>
      <c r="E4771" s="43" t="s">
        <v>3373</v>
      </c>
      <c r="F4771" s="36">
        <v>210</v>
      </c>
      <c r="G4771" s="44">
        <v>1884.62</v>
      </c>
      <c r="H4771" s="44">
        <f t="shared" si="298"/>
        <v>2205.0054</v>
      </c>
      <c r="I4771" s="135"/>
    </row>
    <row r="4772" customHeight="1" spans="2:9">
      <c r="B4772" s="42" t="s">
        <v>3369</v>
      </c>
      <c r="C4772" s="42" t="s">
        <v>3371</v>
      </c>
      <c r="G4772" s="44">
        <v>-188.46</v>
      </c>
      <c r="H4772" s="44">
        <f t="shared" ref="H4772:H4805" si="299">G4772*1.17</f>
        <v>-220.4982</v>
      </c>
      <c r="I4772" s="135"/>
    </row>
    <row r="4773" customHeight="1" spans="2:9">
      <c r="B4773" s="42" t="s">
        <v>3369</v>
      </c>
      <c r="C4773" s="42" t="s">
        <v>1226</v>
      </c>
      <c r="D4773" s="43" t="s">
        <v>77</v>
      </c>
      <c r="E4773" s="43" t="s">
        <v>1227</v>
      </c>
      <c r="F4773" s="36">
        <v>325</v>
      </c>
      <c r="G4773" s="44">
        <v>3194.44</v>
      </c>
      <c r="H4773" s="44">
        <f t="shared" si="299"/>
        <v>3737.4948</v>
      </c>
      <c r="I4773" s="135"/>
    </row>
    <row r="4774" customHeight="1" spans="2:9">
      <c r="B4774" s="42" t="s">
        <v>3369</v>
      </c>
      <c r="C4774" s="42" t="s">
        <v>1226</v>
      </c>
      <c r="G4774" s="44">
        <v>-319.44</v>
      </c>
      <c r="H4774" s="44">
        <f t="shared" si="299"/>
        <v>-373.7448</v>
      </c>
      <c r="I4774" s="135"/>
    </row>
    <row r="4775" customHeight="1" spans="2:9">
      <c r="B4775" s="42" t="s">
        <v>3369</v>
      </c>
      <c r="C4775" s="42" t="s">
        <v>1312</v>
      </c>
      <c r="D4775" s="43" t="s">
        <v>77</v>
      </c>
      <c r="E4775" s="43" t="s">
        <v>1104</v>
      </c>
      <c r="F4775" s="36">
        <v>480</v>
      </c>
      <c r="G4775" s="44">
        <v>15589.74</v>
      </c>
      <c r="H4775" s="44">
        <f t="shared" si="299"/>
        <v>18239.9958</v>
      </c>
      <c r="I4775" s="135"/>
    </row>
    <row r="4776" customHeight="1" spans="2:9">
      <c r="B4776" s="42" t="s">
        <v>3369</v>
      </c>
      <c r="C4776" s="42" t="s">
        <v>1312</v>
      </c>
      <c r="G4776" s="44">
        <v>-1558.97</v>
      </c>
      <c r="H4776" s="44">
        <f t="shared" si="299"/>
        <v>-1823.9949</v>
      </c>
      <c r="I4776" s="135"/>
    </row>
    <row r="4777" customHeight="1" spans="2:9">
      <c r="B4777" s="42" t="s">
        <v>3369</v>
      </c>
      <c r="C4777" s="42" t="s">
        <v>1216</v>
      </c>
      <c r="D4777" s="43" t="s">
        <v>3374</v>
      </c>
      <c r="E4777" s="43" t="s">
        <v>1218</v>
      </c>
      <c r="F4777" s="36">
        <v>1200</v>
      </c>
      <c r="G4777" s="44">
        <v>2564.1</v>
      </c>
      <c r="H4777" s="44">
        <f t="shared" si="299"/>
        <v>2999.997</v>
      </c>
      <c r="I4777" s="135"/>
    </row>
    <row r="4778" customHeight="1" spans="2:9">
      <c r="B4778" s="42" t="s">
        <v>3369</v>
      </c>
      <c r="C4778" s="42" t="s">
        <v>1216</v>
      </c>
      <c r="G4778" s="44">
        <v>-256.41</v>
      </c>
      <c r="H4778" s="44">
        <f t="shared" si="299"/>
        <v>-299.9997</v>
      </c>
      <c r="I4778" s="135"/>
    </row>
    <row r="4779" customHeight="1" spans="2:9">
      <c r="B4779" s="42" t="s">
        <v>3369</v>
      </c>
      <c r="C4779" s="42" t="s">
        <v>1093</v>
      </c>
      <c r="D4779" s="43" t="s">
        <v>1094</v>
      </c>
      <c r="E4779" s="43" t="s">
        <v>1095</v>
      </c>
      <c r="F4779" s="36">
        <v>6400</v>
      </c>
      <c r="G4779" s="44">
        <v>2461.54</v>
      </c>
      <c r="H4779" s="44">
        <f t="shared" si="299"/>
        <v>2880.0018</v>
      </c>
      <c r="I4779" s="135"/>
    </row>
    <row r="4780" customHeight="1" spans="2:9">
      <c r="B4780" s="42" t="s">
        <v>3369</v>
      </c>
      <c r="C4780" s="42" t="s">
        <v>1093</v>
      </c>
      <c r="G4780" s="44">
        <v>-246.15</v>
      </c>
      <c r="H4780" s="44">
        <f t="shared" si="299"/>
        <v>-287.9955</v>
      </c>
      <c r="I4780" s="135"/>
    </row>
    <row r="4781" customHeight="1" spans="2:9">
      <c r="B4781" s="42" t="s">
        <v>3369</v>
      </c>
      <c r="C4781" s="42" t="s">
        <v>1241</v>
      </c>
      <c r="D4781" s="43" t="s">
        <v>2415</v>
      </c>
      <c r="E4781" s="43" t="s">
        <v>1033</v>
      </c>
      <c r="F4781" s="36">
        <v>2000</v>
      </c>
      <c r="G4781" s="44">
        <v>4598.29</v>
      </c>
      <c r="H4781" s="44">
        <f t="shared" si="299"/>
        <v>5379.9993</v>
      </c>
      <c r="I4781" s="135"/>
    </row>
    <row r="4782" customHeight="1" spans="2:9">
      <c r="B4782" s="42" t="s">
        <v>3369</v>
      </c>
      <c r="C4782" s="42" t="s">
        <v>1241</v>
      </c>
      <c r="G4782" s="44">
        <v>-459.83</v>
      </c>
      <c r="H4782" s="44">
        <f t="shared" si="299"/>
        <v>-538.0011</v>
      </c>
      <c r="I4782" s="135"/>
    </row>
    <row r="4783" customHeight="1" spans="2:9">
      <c r="B4783" s="42" t="s">
        <v>3369</v>
      </c>
      <c r="C4783" s="42" t="s">
        <v>1241</v>
      </c>
      <c r="D4783" s="43" t="s">
        <v>2416</v>
      </c>
      <c r="E4783" s="43" t="s">
        <v>1033</v>
      </c>
      <c r="F4783" s="36">
        <v>2000</v>
      </c>
      <c r="G4783" s="44">
        <v>4598.29</v>
      </c>
      <c r="H4783" s="44">
        <f t="shared" si="299"/>
        <v>5379.9993</v>
      </c>
      <c r="I4783" s="135"/>
    </row>
    <row r="4784" customHeight="1" spans="2:9">
      <c r="B4784" s="42" t="s">
        <v>3369</v>
      </c>
      <c r="C4784" s="42" t="s">
        <v>1241</v>
      </c>
      <c r="G4784" s="44">
        <v>-459.83</v>
      </c>
      <c r="H4784" s="44">
        <f t="shared" si="299"/>
        <v>-538.0011</v>
      </c>
      <c r="I4784" s="135"/>
    </row>
    <row r="4785" customHeight="1" spans="2:9">
      <c r="B4785" s="42" t="s">
        <v>3369</v>
      </c>
      <c r="C4785" s="42" t="s">
        <v>3370</v>
      </c>
      <c r="D4785" s="43" t="s">
        <v>1225</v>
      </c>
      <c r="E4785" s="43" t="s">
        <v>1223</v>
      </c>
      <c r="F4785" s="36">
        <v>1200</v>
      </c>
      <c r="G4785" s="44">
        <v>584.62</v>
      </c>
      <c r="H4785" s="44">
        <f t="shared" si="299"/>
        <v>684.0054</v>
      </c>
      <c r="I4785" s="135"/>
    </row>
    <row r="4786" customHeight="1" spans="2:9">
      <c r="B4786" s="42" t="s">
        <v>3369</v>
      </c>
      <c r="C4786" s="42" t="s">
        <v>3370</v>
      </c>
      <c r="G4786" s="44">
        <v>-58.46</v>
      </c>
      <c r="H4786" s="44">
        <f t="shared" si="299"/>
        <v>-68.3982</v>
      </c>
      <c r="I4786" s="135"/>
    </row>
    <row r="4787" customHeight="1" spans="2:9">
      <c r="B4787" s="42" t="s">
        <v>3369</v>
      </c>
      <c r="C4787" s="42" t="s">
        <v>3375</v>
      </c>
      <c r="D4787" s="43" t="s">
        <v>3376</v>
      </c>
      <c r="E4787" s="43" t="s">
        <v>1223</v>
      </c>
      <c r="F4787" s="36">
        <v>9600</v>
      </c>
      <c r="G4787" s="44">
        <v>3364.1</v>
      </c>
      <c r="H4787" s="44">
        <f t="shared" si="299"/>
        <v>3935.997</v>
      </c>
      <c r="I4787" s="135"/>
    </row>
    <row r="4788" customHeight="1" spans="2:9">
      <c r="B4788" s="42" t="s">
        <v>3369</v>
      </c>
      <c r="C4788" s="42" t="s">
        <v>3375</v>
      </c>
      <c r="G4788" s="44">
        <v>-336.41</v>
      </c>
      <c r="H4788" s="44">
        <f t="shared" si="299"/>
        <v>-393.5997</v>
      </c>
      <c r="I4788" s="135"/>
    </row>
    <row r="4789" customHeight="1" spans="2:9">
      <c r="B4789" s="42" t="s">
        <v>3369</v>
      </c>
      <c r="C4789" s="42" t="s">
        <v>3377</v>
      </c>
      <c r="D4789" s="43" t="s">
        <v>1222</v>
      </c>
      <c r="E4789" s="43" t="s">
        <v>1223</v>
      </c>
      <c r="F4789" s="36">
        <v>1350</v>
      </c>
      <c r="G4789" s="44">
        <v>773.08</v>
      </c>
      <c r="H4789" s="44">
        <f t="shared" si="299"/>
        <v>904.5036</v>
      </c>
      <c r="I4789" s="135"/>
    </row>
    <row r="4790" customHeight="1" spans="2:9">
      <c r="B4790" s="42" t="s">
        <v>3369</v>
      </c>
      <c r="C4790" s="42" t="s">
        <v>3377</v>
      </c>
      <c r="G4790" s="44">
        <v>-77.31</v>
      </c>
      <c r="H4790" s="44">
        <f t="shared" si="299"/>
        <v>-90.4527</v>
      </c>
      <c r="I4790" s="135"/>
    </row>
    <row r="4791" customHeight="1" spans="2:9">
      <c r="B4791" s="42" t="s">
        <v>3369</v>
      </c>
      <c r="C4791" s="42" t="s">
        <v>1241</v>
      </c>
      <c r="D4791" s="43" t="s">
        <v>1242</v>
      </c>
      <c r="E4791" s="43" t="s">
        <v>1033</v>
      </c>
      <c r="F4791" s="36">
        <v>1200</v>
      </c>
      <c r="G4791" s="44">
        <v>2758.97</v>
      </c>
      <c r="H4791" s="44">
        <f t="shared" si="299"/>
        <v>3227.9949</v>
      </c>
      <c r="I4791" s="135"/>
    </row>
    <row r="4792" customHeight="1" spans="2:9">
      <c r="B4792" s="42" t="s">
        <v>3369</v>
      </c>
      <c r="C4792" s="42" t="s">
        <v>1241</v>
      </c>
      <c r="G4792" s="44">
        <v>-275.9</v>
      </c>
      <c r="H4792" s="44">
        <f t="shared" si="299"/>
        <v>-322.803</v>
      </c>
      <c r="I4792" s="135"/>
    </row>
    <row r="4793" s="35" customFormat="1" customHeight="1" spans="2:10">
      <c r="B4793" s="56" t="s">
        <v>3369</v>
      </c>
      <c r="C4793" s="56" t="s">
        <v>2439</v>
      </c>
      <c r="D4793" s="53" t="s">
        <v>3378</v>
      </c>
      <c r="E4793" s="53" t="s">
        <v>1101</v>
      </c>
      <c r="F4793" s="35">
        <v>120</v>
      </c>
      <c r="G4793" s="41">
        <v>769.23</v>
      </c>
      <c r="H4793" s="41">
        <f t="shared" si="299"/>
        <v>899.9991</v>
      </c>
      <c r="I4793" s="41"/>
      <c r="J4793" s="41"/>
    </row>
    <row r="4794" customHeight="1" spans="2:9">
      <c r="B4794" s="42" t="s">
        <v>3369</v>
      </c>
      <c r="C4794" s="42" t="s">
        <v>2439</v>
      </c>
      <c r="G4794" s="44">
        <v>-76.92</v>
      </c>
      <c r="H4794" s="44">
        <f t="shared" si="299"/>
        <v>-89.9964</v>
      </c>
      <c r="I4794" s="135"/>
    </row>
    <row r="4795" customHeight="1" spans="2:9">
      <c r="B4795" s="42" t="s">
        <v>3369</v>
      </c>
      <c r="C4795" s="42" t="s">
        <v>3371</v>
      </c>
      <c r="D4795" s="43" t="s">
        <v>3379</v>
      </c>
      <c r="E4795" s="43" t="s">
        <v>1213</v>
      </c>
      <c r="F4795" s="36">
        <v>60</v>
      </c>
      <c r="G4795" s="44">
        <v>435.9</v>
      </c>
      <c r="H4795" s="44">
        <f t="shared" si="299"/>
        <v>510.003</v>
      </c>
      <c r="I4795" s="135"/>
    </row>
    <row r="4796" customHeight="1" spans="2:9">
      <c r="B4796" s="42" t="s">
        <v>3369</v>
      </c>
      <c r="C4796" s="42" t="s">
        <v>3371</v>
      </c>
      <c r="G4796" s="44">
        <v>-43.59</v>
      </c>
      <c r="H4796" s="44">
        <f t="shared" si="299"/>
        <v>-51.0003</v>
      </c>
      <c r="I4796" s="135"/>
    </row>
    <row r="4797" customHeight="1" spans="2:9">
      <c r="B4797" s="42" t="s">
        <v>3369</v>
      </c>
      <c r="C4797" s="42" t="s">
        <v>3380</v>
      </c>
      <c r="D4797" s="43" t="s">
        <v>3381</v>
      </c>
      <c r="E4797" s="43" t="s">
        <v>3382</v>
      </c>
      <c r="F4797" s="36">
        <v>20</v>
      </c>
      <c r="G4797" s="44">
        <v>820.51</v>
      </c>
      <c r="H4797" s="44">
        <f t="shared" si="299"/>
        <v>959.9967</v>
      </c>
      <c r="I4797" s="135"/>
    </row>
    <row r="4798" customHeight="1" spans="2:9">
      <c r="B4798" s="42" t="s">
        <v>3369</v>
      </c>
      <c r="C4798" s="42" t="s">
        <v>3380</v>
      </c>
      <c r="G4798" s="44">
        <v>-82.05</v>
      </c>
      <c r="H4798" s="44">
        <f t="shared" si="299"/>
        <v>-95.9985</v>
      </c>
      <c r="I4798" s="135"/>
    </row>
    <row r="4799" customHeight="1" spans="2:9">
      <c r="B4799" s="42" t="s">
        <v>3369</v>
      </c>
      <c r="C4799" s="42" t="s">
        <v>3383</v>
      </c>
      <c r="D4799" s="43" t="s">
        <v>3384</v>
      </c>
      <c r="E4799" s="43" t="s">
        <v>3385</v>
      </c>
      <c r="F4799" s="36">
        <v>600</v>
      </c>
      <c r="G4799" s="44">
        <v>923.08</v>
      </c>
      <c r="H4799" s="44">
        <f t="shared" si="299"/>
        <v>1080.0036</v>
      </c>
      <c r="I4799" s="135"/>
    </row>
    <row r="4800" customHeight="1" spans="2:9">
      <c r="B4800" s="42" t="s">
        <v>3369</v>
      </c>
      <c r="C4800" s="42" t="s">
        <v>3383</v>
      </c>
      <c r="G4800" s="44">
        <v>-92.31</v>
      </c>
      <c r="H4800" s="44">
        <f t="shared" si="299"/>
        <v>-108.0027</v>
      </c>
      <c r="I4800" s="135"/>
    </row>
    <row r="4801" customHeight="1" spans="2:9">
      <c r="B4801" s="42" t="s">
        <v>3369</v>
      </c>
      <c r="C4801" s="42" t="s">
        <v>3386</v>
      </c>
      <c r="D4801" s="43" t="s">
        <v>3387</v>
      </c>
      <c r="E4801" s="43" t="s">
        <v>3388</v>
      </c>
      <c r="F4801" s="36">
        <v>1</v>
      </c>
      <c r="G4801" s="44">
        <v>59.83</v>
      </c>
      <c r="H4801" s="44">
        <f t="shared" si="299"/>
        <v>70.0011</v>
      </c>
      <c r="I4801" s="135"/>
    </row>
    <row r="4802" customHeight="1" spans="2:9">
      <c r="B4802" s="42" t="s">
        <v>3369</v>
      </c>
      <c r="C4802" s="42" t="s">
        <v>3386</v>
      </c>
      <c r="G4802" s="44">
        <v>-5.98</v>
      </c>
      <c r="H4802" s="44">
        <f t="shared" si="299"/>
        <v>-6.9966</v>
      </c>
      <c r="I4802" s="135"/>
    </row>
    <row r="4803" customHeight="1" spans="2:9">
      <c r="B4803" s="42" t="s">
        <v>3369</v>
      </c>
      <c r="C4803" s="42" t="s">
        <v>1256</v>
      </c>
      <c r="E4803" s="43" t="s">
        <v>1257</v>
      </c>
      <c r="F4803" s="36">
        <v>600</v>
      </c>
      <c r="G4803" s="44">
        <v>3076.92</v>
      </c>
      <c r="H4803" s="44">
        <f t="shared" si="299"/>
        <v>3599.9964</v>
      </c>
      <c r="I4803" s="135"/>
    </row>
    <row r="4804" customHeight="1" spans="2:9">
      <c r="B4804" s="42" t="s">
        <v>3369</v>
      </c>
      <c r="C4804" s="42" t="s">
        <v>1256</v>
      </c>
      <c r="G4804" s="44">
        <v>-307.69</v>
      </c>
      <c r="H4804" s="44">
        <f t="shared" si="299"/>
        <v>-359.9973</v>
      </c>
      <c r="I4804" s="135"/>
    </row>
    <row r="4805" customHeight="1" spans="2:9">
      <c r="B4805" s="42" t="s">
        <v>3369</v>
      </c>
      <c r="C4805" s="42" t="s">
        <v>2450</v>
      </c>
      <c r="D4805" s="43" t="s">
        <v>1324</v>
      </c>
      <c r="E4805" s="43" t="s">
        <v>2451</v>
      </c>
      <c r="F4805" s="36">
        <v>250</v>
      </c>
      <c r="G4805" s="44">
        <v>961.54</v>
      </c>
      <c r="H4805" s="44">
        <f t="shared" si="299"/>
        <v>1125.0018</v>
      </c>
      <c r="I4805" s="135"/>
    </row>
    <row r="4806" customHeight="1" spans="2:9">
      <c r="B4806" s="42" t="s">
        <v>3369</v>
      </c>
      <c r="C4806" s="42" t="s">
        <v>2450</v>
      </c>
      <c r="G4806" s="44">
        <v>-96.15</v>
      </c>
      <c r="H4806" s="44">
        <f t="shared" ref="H4806:H4847" si="300">G4806*1.17</f>
        <v>-112.4955</v>
      </c>
      <c r="I4806" s="135"/>
    </row>
    <row r="4807" customHeight="1" spans="2:9">
      <c r="B4807" s="42" t="s">
        <v>3369</v>
      </c>
      <c r="C4807" s="42" t="s">
        <v>1214</v>
      </c>
      <c r="D4807" s="43" t="s">
        <v>1032</v>
      </c>
      <c r="E4807" s="43" t="s">
        <v>1320</v>
      </c>
      <c r="F4807" s="36">
        <v>7500</v>
      </c>
      <c r="G4807" s="44">
        <v>961.54</v>
      </c>
      <c r="H4807" s="44">
        <f t="shared" si="300"/>
        <v>1125.0018</v>
      </c>
      <c r="I4807" s="135"/>
    </row>
    <row r="4808" customHeight="1" spans="2:9">
      <c r="B4808" s="42" t="s">
        <v>3369</v>
      </c>
      <c r="C4808" s="42" t="s">
        <v>1214</v>
      </c>
      <c r="G4808" s="44">
        <v>-96.15</v>
      </c>
      <c r="H4808" s="44">
        <f t="shared" si="300"/>
        <v>-112.4955</v>
      </c>
      <c r="I4808" s="135"/>
    </row>
    <row r="4809" customHeight="1" spans="2:9">
      <c r="B4809" s="42" t="s">
        <v>3369</v>
      </c>
      <c r="C4809" s="42" t="s">
        <v>1209</v>
      </c>
      <c r="D4809" s="43">
        <v>915</v>
      </c>
      <c r="E4809" s="43" t="s">
        <v>2364</v>
      </c>
      <c r="F4809" s="36">
        <v>3000</v>
      </c>
      <c r="G4809" s="44">
        <v>2435.9</v>
      </c>
      <c r="H4809" s="44">
        <f t="shared" si="300"/>
        <v>2850.003</v>
      </c>
      <c r="I4809" s="135"/>
    </row>
    <row r="4810" customHeight="1" spans="2:9">
      <c r="B4810" s="42" t="s">
        <v>3369</v>
      </c>
      <c r="C4810" s="42" t="s">
        <v>1209</v>
      </c>
      <c r="G4810" s="44">
        <v>-243.59</v>
      </c>
      <c r="H4810" s="44">
        <f t="shared" si="300"/>
        <v>-285.0003</v>
      </c>
      <c r="I4810" s="135"/>
    </row>
    <row r="4811" customHeight="1" spans="2:9">
      <c r="B4811" s="42" t="s">
        <v>3369</v>
      </c>
      <c r="C4811" s="42" t="s">
        <v>3389</v>
      </c>
      <c r="E4811" s="43" t="s">
        <v>2471</v>
      </c>
      <c r="F4811" s="36">
        <v>720</v>
      </c>
      <c r="G4811" s="44">
        <v>264.62</v>
      </c>
      <c r="H4811" s="44">
        <f t="shared" si="300"/>
        <v>309.6054</v>
      </c>
      <c r="I4811" s="135"/>
    </row>
    <row r="4812" customHeight="1" spans="2:9">
      <c r="B4812" s="42" t="s">
        <v>3369</v>
      </c>
      <c r="C4812" s="42" t="s">
        <v>3389</v>
      </c>
      <c r="G4812" s="44">
        <v>-26.46</v>
      </c>
      <c r="H4812" s="44">
        <f t="shared" si="300"/>
        <v>-30.9582</v>
      </c>
      <c r="I4812" s="135"/>
    </row>
    <row r="4813" customHeight="1" spans="2:9">
      <c r="B4813" s="42" t="s">
        <v>3369</v>
      </c>
      <c r="C4813" s="42" t="s">
        <v>2427</v>
      </c>
      <c r="D4813" s="43" t="s">
        <v>3390</v>
      </c>
      <c r="E4813" s="43" t="s">
        <v>1115</v>
      </c>
      <c r="F4813" s="36">
        <v>12</v>
      </c>
      <c r="G4813" s="44">
        <v>63.59</v>
      </c>
      <c r="H4813" s="44">
        <f t="shared" si="300"/>
        <v>74.4003</v>
      </c>
      <c r="I4813" s="135"/>
    </row>
    <row r="4814" customHeight="1" spans="2:9">
      <c r="B4814" s="42" t="s">
        <v>3369</v>
      </c>
      <c r="C4814" s="42" t="s">
        <v>2427</v>
      </c>
      <c r="G4814" s="44">
        <v>-6.36</v>
      </c>
      <c r="H4814" s="44">
        <f t="shared" si="300"/>
        <v>-7.4412</v>
      </c>
      <c r="I4814" s="135"/>
    </row>
    <row r="4815" customHeight="1" spans="2:9">
      <c r="B4815" s="42" t="s">
        <v>3369</v>
      </c>
      <c r="C4815" s="42" t="s">
        <v>1201</v>
      </c>
      <c r="D4815" s="43" t="s">
        <v>2414</v>
      </c>
      <c r="E4815" s="43" t="s">
        <v>1203</v>
      </c>
      <c r="F4815" s="36">
        <v>8</v>
      </c>
      <c r="G4815" s="44">
        <v>11965.81</v>
      </c>
      <c r="H4815" s="44">
        <f t="shared" si="300"/>
        <v>13999.9977</v>
      </c>
      <c r="I4815" s="135"/>
    </row>
    <row r="4816" customHeight="1" spans="2:9">
      <c r="B4816" s="42" t="s">
        <v>3369</v>
      </c>
      <c r="C4816" s="42" t="s">
        <v>1201</v>
      </c>
      <c r="G4816" s="44">
        <v>-1196.58</v>
      </c>
      <c r="H4816" s="44">
        <f t="shared" si="300"/>
        <v>-1399.9986</v>
      </c>
      <c r="I4816" s="135"/>
    </row>
    <row r="4817" customHeight="1" spans="2:9">
      <c r="B4817" s="42" t="s">
        <v>3369</v>
      </c>
      <c r="C4817" s="42" t="s">
        <v>1201</v>
      </c>
      <c r="D4817" s="43" t="s">
        <v>1240</v>
      </c>
      <c r="E4817" s="43" t="s">
        <v>1203</v>
      </c>
      <c r="F4817" s="36">
        <v>8</v>
      </c>
      <c r="G4817" s="44">
        <v>9829.06</v>
      </c>
      <c r="H4817" s="44">
        <f t="shared" si="300"/>
        <v>11500.0002</v>
      </c>
      <c r="I4817" s="135"/>
    </row>
    <row r="4818" s="35" customFormat="1" customHeight="1" spans="2:10">
      <c r="B4818" s="56" t="s">
        <v>3369</v>
      </c>
      <c r="C4818" s="56" t="s">
        <v>1201</v>
      </c>
      <c r="D4818" s="53"/>
      <c r="E4818" s="53"/>
      <c r="G4818" s="41">
        <v>-982.91</v>
      </c>
      <c r="H4818" s="41">
        <f t="shared" si="300"/>
        <v>-1150.0047</v>
      </c>
      <c r="I4818" s="41"/>
      <c r="J4818" s="41"/>
    </row>
    <row r="4819" customHeight="1" spans="2:9">
      <c r="B4819" s="42" t="s">
        <v>3369</v>
      </c>
      <c r="C4819" s="42" t="s">
        <v>2435</v>
      </c>
      <c r="D4819" s="43" t="s">
        <v>2366</v>
      </c>
      <c r="E4819" s="43" t="s">
        <v>1035</v>
      </c>
      <c r="F4819" s="36">
        <v>10</v>
      </c>
      <c r="G4819" s="44">
        <v>324.79</v>
      </c>
      <c r="H4819" s="44">
        <f t="shared" si="300"/>
        <v>380.0043</v>
      </c>
      <c r="I4819" s="135"/>
    </row>
    <row r="4820" customHeight="1" spans="2:9">
      <c r="B4820" s="42" t="s">
        <v>3369</v>
      </c>
      <c r="C4820" s="42" t="s">
        <v>2435</v>
      </c>
      <c r="G4820" s="44">
        <v>-32.48</v>
      </c>
      <c r="H4820" s="44">
        <f t="shared" si="300"/>
        <v>-38.0016</v>
      </c>
      <c r="I4820" s="135"/>
    </row>
    <row r="4821" customHeight="1" spans="2:9">
      <c r="B4821" s="42" t="s">
        <v>3369</v>
      </c>
      <c r="C4821" s="42" t="s">
        <v>1247</v>
      </c>
      <c r="D4821" s="43" t="s">
        <v>1248</v>
      </c>
      <c r="E4821" s="43" t="s">
        <v>1249</v>
      </c>
      <c r="F4821" s="36">
        <v>200</v>
      </c>
      <c r="G4821" s="44">
        <v>1025.64</v>
      </c>
      <c r="H4821" s="44">
        <f t="shared" si="300"/>
        <v>1199.9988</v>
      </c>
      <c r="I4821" s="135"/>
    </row>
    <row r="4822" customHeight="1" spans="2:9">
      <c r="B4822" s="42" t="s">
        <v>3369</v>
      </c>
      <c r="C4822" s="42" t="s">
        <v>1247</v>
      </c>
      <c r="G4822" s="44">
        <v>-102.56</v>
      </c>
      <c r="H4822" s="44">
        <f t="shared" si="300"/>
        <v>-119.9952</v>
      </c>
      <c r="I4822" s="135"/>
    </row>
    <row r="4823" customHeight="1" spans="2:9">
      <c r="B4823" s="42" t="s">
        <v>3369</v>
      </c>
      <c r="C4823" s="42" t="s">
        <v>1317</v>
      </c>
      <c r="D4823" s="43" t="s">
        <v>1318</v>
      </c>
      <c r="E4823" s="43" t="s">
        <v>3391</v>
      </c>
      <c r="F4823" s="36">
        <v>300</v>
      </c>
      <c r="G4823" s="44">
        <v>205.13</v>
      </c>
      <c r="H4823" s="44">
        <f t="shared" si="300"/>
        <v>240.0021</v>
      </c>
      <c r="I4823" s="135"/>
    </row>
    <row r="4824" customHeight="1" spans="2:9">
      <c r="B4824" s="42" t="s">
        <v>3369</v>
      </c>
      <c r="C4824" s="42" t="s">
        <v>1317</v>
      </c>
      <c r="G4824" s="44">
        <v>-20.51</v>
      </c>
      <c r="H4824" s="44">
        <f t="shared" si="300"/>
        <v>-23.9967</v>
      </c>
      <c r="I4824" s="135"/>
    </row>
    <row r="4825" customHeight="1" spans="2:9">
      <c r="B4825" s="42" t="s">
        <v>3369</v>
      </c>
      <c r="C4825" s="42" t="s">
        <v>1327</v>
      </c>
      <c r="D4825" s="43" t="s">
        <v>3392</v>
      </c>
      <c r="E4825" s="43" t="s">
        <v>3340</v>
      </c>
      <c r="F4825" s="36">
        <v>72</v>
      </c>
      <c r="G4825" s="44">
        <v>172.31</v>
      </c>
      <c r="H4825" s="44">
        <f t="shared" si="300"/>
        <v>201.6027</v>
      </c>
      <c r="I4825" s="135"/>
    </row>
    <row r="4826" customHeight="1" spans="2:9">
      <c r="B4826" s="42" t="s">
        <v>3369</v>
      </c>
      <c r="C4826" s="42" t="s">
        <v>1327</v>
      </c>
      <c r="G4826" s="44">
        <v>-17.23</v>
      </c>
      <c r="H4826" s="44">
        <f t="shared" si="300"/>
        <v>-20.1591</v>
      </c>
      <c r="I4826" s="135"/>
    </row>
    <row r="4827" customHeight="1" spans="2:9">
      <c r="B4827" s="42" t="s">
        <v>3369</v>
      </c>
      <c r="C4827" s="42" t="s">
        <v>1327</v>
      </c>
      <c r="D4827" s="43" t="s">
        <v>3393</v>
      </c>
      <c r="E4827" s="43" t="s">
        <v>3340</v>
      </c>
      <c r="F4827" s="36">
        <v>72</v>
      </c>
      <c r="G4827" s="44">
        <v>523.08</v>
      </c>
      <c r="H4827" s="44">
        <f t="shared" si="300"/>
        <v>612.0036</v>
      </c>
      <c r="I4827" s="135"/>
    </row>
    <row r="4828" customHeight="1" spans="2:9">
      <c r="B4828" s="42" t="s">
        <v>3369</v>
      </c>
      <c r="C4828" s="42" t="s">
        <v>1327</v>
      </c>
      <c r="G4828" s="44">
        <v>-52.31</v>
      </c>
      <c r="H4828" s="44">
        <f t="shared" si="300"/>
        <v>-61.2027</v>
      </c>
      <c r="I4828" s="135"/>
    </row>
    <row r="4829" customHeight="1" spans="2:9">
      <c r="B4829" s="42" t="s">
        <v>3369</v>
      </c>
      <c r="C4829" s="42" t="s">
        <v>1327</v>
      </c>
      <c r="D4829" s="43" t="s">
        <v>3394</v>
      </c>
      <c r="E4829" s="43" t="s">
        <v>3340</v>
      </c>
      <c r="F4829" s="36">
        <v>72</v>
      </c>
      <c r="G4829" s="44">
        <v>369.23</v>
      </c>
      <c r="H4829" s="44">
        <f t="shared" si="300"/>
        <v>431.9991</v>
      </c>
      <c r="I4829" s="135"/>
    </row>
    <row r="4830" customHeight="1" spans="2:10">
      <c r="B4830" s="42" t="s">
        <v>3369</v>
      </c>
      <c r="C4830" s="42" t="s">
        <v>1327</v>
      </c>
      <c r="G4830" s="44">
        <v>-36.92</v>
      </c>
      <c r="H4830" s="44">
        <f t="shared" si="300"/>
        <v>-43.1964</v>
      </c>
      <c r="I4830" s="135"/>
      <c r="J4830" s="44">
        <v>140890.14</v>
      </c>
    </row>
    <row r="4831" customHeight="1" spans="2:9">
      <c r="B4831" s="42" t="s">
        <v>3369</v>
      </c>
      <c r="C4831" s="42" t="s">
        <v>1211</v>
      </c>
      <c r="D4831" s="43" t="s">
        <v>1212</v>
      </c>
      <c r="E4831" s="43" t="s">
        <v>1213</v>
      </c>
      <c r="F4831" s="36">
        <v>10000</v>
      </c>
      <c r="G4831" s="44">
        <v>1367.52</v>
      </c>
      <c r="H4831" s="44">
        <f t="shared" si="300"/>
        <v>1599.9984</v>
      </c>
      <c r="I4831" s="135"/>
    </row>
    <row r="4832" customHeight="1" spans="2:9">
      <c r="B4832" s="42" t="s">
        <v>3369</v>
      </c>
      <c r="C4832" s="42" t="s">
        <v>1211</v>
      </c>
      <c r="G4832" s="44">
        <v>-136.75</v>
      </c>
      <c r="H4832" s="44">
        <f t="shared" si="300"/>
        <v>-159.9975</v>
      </c>
      <c r="I4832" s="135"/>
    </row>
    <row r="4833" customHeight="1" spans="2:9">
      <c r="B4833" s="42" t="s">
        <v>3369</v>
      </c>
      <c r="C4833" s="42" t="s">
        <v>3395</v>
      </c>
      <c r="D4833" s="43" t="s">
        <v>3396</v>
      </c>
      <c r="E4833" s="43" t="s">
        <v>3382</v>
      </c>
      <c r="F4833" s="36">
        <v>15</v>
      </c>
      <c r="G4833" s="44">
        <v>1025.64</v>
      </c>
      <c r="H4833" s="44">
        <f t="shared" si="300"/>
        <v>1199.9988</v>
      </c>
      <c r="I4833" s="135"/>
    </row>
    <row r="4834" customHeight="1" spans="2:9">
      <c r="B4834" s="42" t="s">
        <v>3369</v>
      </c>
      <c r="C4834" s="42" t="s">
        <v>3395</v>
      </c>
      <c r="G4834" s="44">
        <v>-102.56</v>
      </c>
      <c r="H4834" s="44">
        <f t="shared" si="300"/>
        <v>-119.9952</v>
      </c>
      <c r="I4834" s="135"/>
    </row>
    <row r="4835" customHeight="1" spans="2:9">
      <c r="B4835" s="42" t="s">
        <v>3369</v>
      </c>
      <c r="C4835" s="42" t="s">
        <v>1262</v>
      </c>
      <c r="D4835" s="43" t="s">
        <v>3397</v>
      </c>
      <c r="E4835" s="43" t="s">
        <v>1213</v>
      </c>
      <c r="F4835" s="36">
        <v>50</v>
      </c>
      <c r="G4835" s="44">
        <v>2256.41</v>
      </c>
      <c r="H4835" s="44">
        <f t="shared" si="300"/>
        <v>2639.9997</v>
      </c>
      <c r="I4835" s="135"/>
    </row>
    <row r="4836" customHeight="1" spans="2:9">
      <c r="B4836" s="42" t="s">
        <v>3369</v>
      </c>
      <c r="C4836" s="42" t="s">
        <v>1262</v>
      </c>
      <c r="G4836" s="44">
        <v>-225.64</v>
      </c>
      <c r="H4836" s="44">
        <f t="shared" si="300"/>
        <v>-263.9988</v>
      </c>
      <c r="I4836" s="135"/>
    </row>
    <row r="4837" customHeight="1" spans="2:9">
      <c r="B4837" s="42" t="s">
        <v>3369</v>
      </c>
      <c r="C4837" s="42" t="s">
        <v>2457</v>
      </c>
      <c r="D4837" s="43" t="s">
        <v>3398</v>
      </c>
      <c r="E4837" s="43" t="s">
        <v>2426</v>
      </c>
      <c r="F4837" s="36">
        <v>10</v>
      </c>
      <c r="G4837" s="44">
        <v>107.69</v>
      </c>
      <c r="H4837" s="44">
        <f t="shared" si="300"/>
        <v>125.9973</v>
      </c>
      <c r="I4837" s="135"/>
    </row>
    <row r="4838" customHeight="1" spans="2:9">
      <c r="B4838" s="42" t="s">
        <v>3369</v>
      </c>
      <c r="C4838" s="42" t="s">
        <v>2457</v>
      </c>
      <c r="G4838" s="44">
        <v>-10.77</v>
      </c>
      <c r="H4838" s="44">
        <f t="shared" si="300"/>
        <v>-12.6009</v>
      </c>
      <c r="I4838" s="135"/>
    </row>
    <row r="4839" customHeight="1" spans="2:9">
      <c r="B4839" s="42" t="s">
        <v>3369</v>
      </c>
      <c r="C4839" s="42" t="s">
        <v>1312</v>
      </c>
      <c r="D4839" s="43" t="s">
        <v>1265</v>
      </c>
      <c r="E4839" s="43" t="s">
        <v>1104</v>
      </c>
      <c r="F4839" s="36">
        <v>16</v>
      </c>
      <c r="G4839" s="44">
        <v>6235.9</v>
      </c>
      <c r="H4839" s="44">
        <f t="shared" si="300"/>
        <v>7296.003</v>
      </c>
      <c r="I4839" s="135"/>
    </row>
    <row r="4840" customHeight="1" spans="2:9">
      <c r="B4840" s="42" t="s">
        <v>3369</v>
      </c>
      <c r="C4840" s="42" t="s">
        <v>1312</v>
      </c>
      <c r="G4840" s="44">
        <v>-623.59</v>
      </c>
      <c r="H4840" s="44">
        <f t="shared" si="300"/>
        <v>-729.6003</v>
      </c>
      <c r="I4840" s="135"/>
    </row>
    <row r="4841" customHeight="1" spans="2:9">
      <c r="B4841" s="42" t="s">
        <v>3369</v>
      </c>
      <c r="C4841" s="42" t="s">
        <v>3399</v>
      </c>
      <c r="D4841" s="43" t="s">
        <v>3400</v>
      </c>
      <c r="E4841" s="43" t="s">
        <v>3401</v>
      </c>
      <c r="F4841" s="36">
        <v>1</v>
      </c>
      <c r="G4841" s="44">
        <v>358.97</v>
      </c>
      <c r="H4841" s="44">
        <f t="shared" si="300"/>
        <v>419.9949</v>
      </c>
      <c r="I4841" s="135"/>
    </row>
    <row r="4842" customHeight="1" spans="2:9">
      <c r="B4842" s="42" t="s">
        <v>3369</v>
      </c>
      <c r="C4842" s="42" t="s">
        <v>3399</v>
      </c>
      <c r="G4842" s="44">
        <v>-35.9</v>
      </c>
      <c r="H4842" s="44">
        <f t="shared" si="300"/>
        <v>-42.003</v>
      </c>
      <c r="I4842" s="135"/>
    </row>
    <row r="4843" s="35" customFormat="1" customHeight="1" spans="2:10">
      <c r="B4843" s="56" t="s">
        <v>3369</v>
      </c>
      <c r="C4843" s="56" t="s">
        <v>1256</v>
      </c>
      <c r="D4843" s="53"/>
      <c r="E4843" s="53" t="s">
        <v>1257</v>
      </c>
      <c r="F4843" s="35">
        <v>300</v>
      </c>
      <c r="G4843" s="41">
        <v>1538.46</v>
      </c>
      <c r="H4843" s="41">
        <f t="shared" si="300"/>
        <v>1799.9982</v>
      </c>
      <c r="I4843" s="41"/>
      <c r="J4843" s="41"/>
    </row>
    <row r="4844" customHeight="1" spans="2:9">
      <c r="B4844" s="42" t="s">
        <v>3369</v>
      </c>
      <c r="C4844" s="42" t="s">
        <v>1256</v>
      </c>
      <c r="G4844" s="44">
        <v>-153.85</v>
      </c>
      <c r="H4844" s="44">
        <f t="shared" si="300"/>
        <v>-180.0045</v>
      </c>
      <c r="I4844" s="135"/>
    </row>
    <row r="4845" customHeight="1" spans="2:9">
      <c r="B4845" s="42" t="s">
        <v>3369</v>
      </c>
      <c r="C4845" s="42" t="s">
        <v>1113</v>
      </c>
      <c r="D4845" s="43" t="s">
        <v>1261</v>
      </c>
      <c r="E4845" s="43" t="s">
        <v>1115</v>
      </c>
      <c r="F4845" s="36">
        <v>160</v>
      </c>
      <c r="G4845" s="44">
        <v>2707.69</v>
      </c>
      <c r="H4845" s="44">
        <f t="shared" si="300"/>
        <v>3167.9973</v>
      </c>
      <c r="I4845" s="135"/>
    </row>
    <row r="4846" customHeight="1" spans="2:9">
      <c r="B4846" s="42" t="s">
        <v>3369</v>
      </c>
      <c r="C4846" s="42" t="s">
        <v>1113</v>
      </c>
      <c r="G4846" s="44">
        <v>-270.77</v>
      </c>
      <c r="H4846" s="44">
        <f t="shared" si="300"/>
        <v>-316.8009</v>
      </c>
      <c r="I4846" s="135"/>
    </row>
    <row r="4847" customHeight="1" spans="2:9">
      <c r="B4847" s="42" t="s">
        <v>3369</v>
      </c>
      <c r="C4847" s="42" t="s">
        <v>1204</v>
      </c>
      <c r="D4847" s="43" t="s">
        <v>1205</v>
      </c>
      <c r="E4847" s="43" t="s">
        <v>1027</v>
      </c>
      <c r="F4847" s="36">
        <v>3000</v>
      </c>
      <c r="G4847" s="44">
        <v>2769.23</v>
      </c>
      <c r="H4847" s="44">
        <f t="shared" si="300"/>
        <v>3239.9991</v>
      </c>
      <c r="I4847" s="135"/>
    </row>
    <row r="4848" customHeight="1" spans="2:9">
      <c r="B4848" s="42" t="s">
        <v>3369</v>
      </c>
      <c r="C4848" s="42" t="s">
        <v>1204</v>
      </c>
      <c r="G4848" s="44">
        <v>-276.92</v>
      </c>
      <c r="H4848" s="44">
        <f t="shared" ref="H4848:H4869" si="301">G4848*1.17</f>
        <v>-323.9964</v>
      </c>
      <c r="I4848" s="135"/>
    </row>
    <row r="4849" customHeight="1" spans="2:9">
      <c r="B4849" s="42" t="s">
        <v>3369</v>
      </c>
      <c r="C4849" s="42" t="s">
        <v>1204</v>
      </c>
      <c r="D4849" s="43" t="s">
        <v>1290</v>
      </c>
      <c r="E4849" s="43" t="s">
        <v>1027</v>
      </c>
      <c r="F4849" s="36">
        <v>3000</v>
      </c>
      <c r="G4849" s="44">
        <v>2769.23</v>
      </c>
      <c r="H4849" s="44">
        <f t="shared" si="301"/>
        <v>3239.9991</v>
      </c>
      <c r="I4849" s="135"/>
    </row>
    <row r="4850" customHeight="1" spans="2:9">
      <c r="B4850" s="42" t="s">
        <v>3369</v>
      </c>
      <c r="C4850" s="42" t="s">
        <v>1204</v>
      </c>
      <c r="G4850" s="44">
        <v>-276.92</v>
      </c>
      <c r="H4850" s="44">
        <f t="shared" si="301"/>
        <v>-323.9964</v>
      </c>
      <c r="I4850" s="135"/>
    </row>
    <row r="4851" customHeight="1" spans="2:9">
      <c r="B4851" s="42" t="s">
        <v>3369</v>
      </c>
      <c r="C4851" s="42" t="s">
        <v>2874</v>
      </c>
      <c r="D4851" s="43" t="s">
        <v>2875</v>
      </c>
      <c r="E4851" s="43" t="s">
        <v>3402</v>
      </c>
      <c r="F4851" s="36">
        <v>30</v>
      </c>
      <c r="G4851" s="44">
        <v>1025.64</v>
      </c>
      <c r="H4851" s="44">
        <f t="shared" si="301"/>
        <v>1199.9988</v>
      </c>
      <c r="I4851" s="135"/>
    </row>
    <row r="4852" customHeight="1" spans="2:9">
      <c r="B4852" s="42" t="s">
        <v>3369</v>
      </c>
      <c r="C4852" s="42" t="s">
        <v>2874</v>
      </c>
      <c r="G4852" s="44">
        <v>-102.56</v>
      </c>
      <c r="H4852" s="44">
        <f t="shared" si="301"/>
        <v>-119.9952</v>
      </c>
      <c r="I4852" s="135"/>
    </row>
    <row r="4853" customHeight="1" spans="2:9">
      <c r="B4853" s="42" t="s">
        <v>3369</v>
      </c>
      <c r="C4853" s="42" t="s">
        <v>3403</v>
      </c>
      <c r="D4853" s="43" t="s">
        <v>1308</v>
      </c>
      <c r="E4853" s="43" t="s">
        <v>1309</v>
      </c>
      <c r="F4853" s="36">
        <v>6</v>
      </c>
      <c r="G4853" s="44">
        <v>2974.36</v>
      </c>
      <c r="H4853" s="44">
        <f t="shared" si="301"/>
        <v>3480.0012</v>
      </c>
      <c r="I4853" s="135"/>
    </row>
    <row r="4854" customHeight="1" spans="2:9">
      <c r="B4854" s="42" t="s">
        <v>3369</v>
      </c>
      <c r="C4854" s="42" t="s">
        <v>3403</v>
      </c>
      <c r="G4854" s="44">
        <v>-297.44</v>
      </c>
      <c r="H4854" s="44">
        <f t="shared" si="301"/>
        <v>-348.0048</v>
      </c>
      <c r="I4854" s="135"/>
    </row>
    <row r="4855" customHeight="1" spans="2:9">
      <c r="B4855" s="42" t="s">
        <v>3369</v>
      </c>
      <c r="C4855" s="42" t="s">
        <v>1345</v>
      </c>
      <c r="D4855" s="43" t="s">
        <v>1346</v>
      </c>
      <c r="E4855" s="43" t="s">
        <v>1301</v>
      </c>
      <c r="F4855" s="36">
        <v>3</v>
      </c>
      <c r="G4855" s="44">
        <v>3307.69</v>
      </c>
      <c r="H4855" s="44">
        <f t="shared" si="301"/>
        <v>3869.9973</v>
      </c>
      <c r="I4855" s="135"/>
    </row>
    <row r="4856" customHeight="1" spans="2:9">
      <c r="B4856" s="42" t="s">
        <v>3369</v>
      </c>
      <c r="C4856" s="42" t="s">
        <v>1345</v>
      </c>
      <c r="G4856" s="44">
        <v>-330.77</v>
      </c>
      <c r="H4856" s="44">
        <f t="shared" si="301"/>
        <v>-387.0009</v>
      </c>
      <c r="I4856" s="135"/>
    </row>
    <row r="4857" customHeight="1" spans="2:9">
      <c r="B4857" s="42" t="s">
        <v>3369</v>
      </c>
      <c r="C4857" s="42" t="s">
        <v>3404</v>
      </c>
      <c r="D4857" s="43" t="s">
        <v>3405</v>
      </c>
      <c r="E4857" s="43" t="s">
        <v>3406</v>
      </c>
      <c r="F4857" s="36">
        <v>1</v>
      </c>
      <c r="G4857" s="44">
        <v>102.56</v>
      </c>
      <c r="H4857" s="44">
        <f t="shared" si="301"/>
        <v>119.9952</v>
      </c>
      <c r="I4857" s="135"/>
    </row>
    <row r="4858" customHeight="1" spans="2:9">
      <c r="B4858" s="42" t="s">
        <v>3369</v>
      </c>
      <c r="C4858" s="42" t="s">
        <v>3404</v>
      </c>
      <c r="G4858" s="44">
        <v>-10.26</v>
      </c>
      <c r="H4858" s="44">
        <f t="shared" si="301"/>
        <v>-12.0042</v>
      </c>
      <c r="I4858" s="135"/>
    </row>
    <row r="4859" customHeight="1" spans="2:9">
      <c r="B4859" s="42" t="s">
        <v>3369</v>
      </c>
      <c r="C4859" s="42" t="s">
        <v>3407</v>
      </c>
      <c r="D4859" s="43" t="s">
        <v>3408</v>
      </c>
      <c r="E4859" s="43" t="s">
        <v>1223</v>
      </c>
      <c r="F4859" s="36">
        <v>2400</v>
      </c>
      <c r="G4859" s="44">
        <v>841.03</v>
      </c>
      <c r="H4859" s="44">
        <f t="shared" si="301"/>
        <v>984.0051</v>
      </c>
      <c r="I4859" s="135"/>
    </row>
    <row r="4860" customHeight="1" spans="2:9">
      <c r="B4860" s="42" t="s">
        <v>3369</v>
      </c>
      <c r="C4860" s="42" t="s">
        <v>3407</v>
      </c>
      <c r="G4860" s="44">
        <v>-84.1</v>
      </c>
      <c r="H4860" s="44">
        <f t="shared" si="301"/>
        <v>-98.397</v>
      </c>
      <c r="I4860" s="135"/>
    </row>
    <row r="4861" customHeight="1" spans="2:9">
      <c r="B4861" s="42" t="s">
        <v>3369</v>
      </c>
      <c r="C4861" s="42" t="s">
        <v>2488</v>
      </c>
      <c r="D4861" s="43">
        <v>1250</v>
      </c>
      <c r="E4861" s="43" t="s">
        <v>1301</v>
      </c>
      <c r="F4861" s="36">
        <v>8</v>
      </c>
      <c r="G4861" s="44">
        <v>2051.28</v>
      </c>
      <c r="H4861" s="44">
        <f t="shared" si="301"/>
        <v>2399.9976</v>
      </c>
      <c r="I4861" s="135"/>
    </row>
    <row r="4862" customHeight="1" spans="2:9">
      <c r="B4862" s="42" t="s">
        <v>3369</v>
      </c>
      <c r="C4862" s="42" t="s">
        <v>3409</v>
      </c>
      <c r="G4862" s="44">
        <v>-205.13</v>
      </c>
      <c r="H4862" s="44">
        <f t="shared" si="301"/>
        <v>-240.0021</v>
      </c>
      <c r="I4862" s="135"/>
    </row>
    <row r="4863" customHeight="1" spans="2:9">
      <c r="B4863" s="42" t="s">
        <v>3369</v>
      </c>
      <c r="C4863" s="42" t="s">
        <v>1093</v>
      </c>
      <c r="D4863" s="43" t="s">
        <v>1094</v>
      </c>
      <c r="E4863" s="43" t="s">
        <v>1095</v>
      </c>
      <c r="F4863" s="36">
        <v>9600</v>
      </c>
      <c r="G4863" s="44">
        <v>3610.26</v>
      </c>
      <c r="H4863" s="44">
        <f t="shared" si="301"/>
        <v>4224.0042</v>
      </c>
      <c r="I4863" s="135"/>
    </row>
    <row r="4864" customHeight="1" spans="2:9">
      <c r="B4864" s="42" t="s">
        <v>3369</v>
      </c>
      <c r="C4864" s="42" t="s">
        <v>1093</v>
      </c>
      <c r="G4864" s="44">
        <v>-361.03</v>
      </c>
      <c r="H4864" s="44">
        <f t="shared" si="301"/>
        <v>-422.4051</v>
      </c>
      <c r="I4864" s="135"/>
    </row>
    <row r="4865" customHeight="1" spans="2:9">
      <c r="B4865" s="42" t="s">
        <v>3369</v>
      </c>
      <c r="C4865" s="42" t="s">
        <v>1093</v>
      </c>
      <c r="D4865" s="43" t="s">
        <v>2897</v>
      </c>
      <c r="E4865" s="43" t="s">
        <v>1095</v>
      </c>
      <c r="F4865" s="36">
        <v>50</v>
      </c>
      <c r="G4865" s="44">
        <v>2735.04</v>
      </c>
      <c r="H4865" s="44">
        <f t="shared" si="301"/>
        <v>3199.9968</v>
      </c>
      <c r="I4865" s="135"/>
    </row>
    <row r="4866" customHeight="1" spans="2:9">
      <c r="B4866" s="42" t="s">
        <v>3369</v>
      </c>
      <c r="C4866" s="42" t="s">
        <v>1093</v>
      </c>
      <c r="G4866" s="44">
        <v>-273.5</v>
      </c>
      <c r="H4866" s="44">
        <f t="shared" si="301"/>
        <v>-319.995</v>
      </c>
      <c r="I4866" s="135"/>
    </row>
    <row r="4867" customHeight="1" spans="2:9">
      <c r="B4867" s="42" t="s">
        <v>3369</v>
      </c>
      <c r="C4867" s="42" t="s">
        <v>2888</v>
      </c>
      <c r="D4867" s="43" t="s">
        <v>1032</v>
      </c>
      <c r="E4867" s="43" t="s">
        <v>3402</v>
      </c>
      <c r="F4867" s="36">
        <v>5</v>
      </c>
      <c r="G4867" s="44">
        <v>21.37</v>
      </c>
      <c r="H4867" s="44">
        <f t="shared" si="301"/>
        <v>25.0029</v>
      </c>
      <c r="I4867" s="135"/>
    </row>
    <row r="4868" s="35" customFormat="1" customHeight="1" spans="2:10">
      <c r="B4868" s="56" t="s">
        <v>3369</v>
      </c>
      <c r="C4868" s="56" t="s">
        <v>2888</v>
      </c>
      <c r="D4868" s="53"/>
      <c r="E4868" s="53"/>
      <c r="G4868" s="41">
        <v>-2.14</v>
      </c>
      <c r="H4868" s="41">
        <f t="shared" si="301"/>
        <v>-2.5038</v>
      </c>
      <c r="I4868" s="41"/>
      <c r="J4868" s="41"/>
    </row>
    <row r="4869" customHeight="1" spans="2:9">
      <c r="B4869" s="42" t="s">
        <v>3369</v>
      </c>
      <c r="C4869" s="42" t="s">
        <v>3371</v>
      </c>
      <c r="D4869" s="43" t="s">
        <v>3410</v>
      </c>
      <c r="E4869" s="43" t="s">
        <v>3373</v>
      </c>
      <c r="F4869" s="36">
        <v>100</v>
      </c>
      <c r="G4869" s="44">
        <v>854.7</v>
      </c>
      <c r="H4869" s="44">
        <f t="shared" si="301"/>
        <v>999.999</v>
      </c>
      <c r="I4869" s="135"/>
    </row>
    <row r="4870" customHeight="1" spans="2:9">
      <c r="B4870" s="42" t="s">
        <v>3369</v>
      </c>
      <c r="C4870" s="42" t="s">
        <v>3371</v>
      </c>
      <c r="G4870" s="44">
        <v>-85.47</v>
      </c>
      <c r="H4870" s="44">
        <f t="shared" ref="H4870:H4896" si="302">G4870*1.17</f>
        <v>-99.9999</v>
      </c>
      <c r="I4870" s="135"/>
    </row>
    <row r="4871" customHeight="1" spans="2:9">
      <c r="B4871" s="42" t="s">
        <v>3369</v>
      </c>
      <c r="C4871" s="42" t="s">
        <v>1333</v>
      </c>
      <c r="D4871" s="43" t="s">
        <v>1334</v>
      </c>
      <c r="E4871" s="43" t="s">
        <v>1335</v>
      </c>
      <c r="F4871" s="36">
        <v>4000</v>
      </c>
      <c r="G4871" s="44">
        <v>3589.74</v>
      </c>
      <c r="H4871" s="44">
        <f t="shared" si="302"/>
        <v>4199.9958</v>
      </c>
      <c r="I4871" s="135"/>
    </row>
    <row r="4872" customHeight="1" spans="2:9">
      <c r="B4872" s="42" t="s">
        <v>3369</v>
      </c>
      <c r="C4872" s="42" t="s">
        <v>1333</v>
      </c>
      <c r="G4872" s="44">
        <v>-358.97</v>
      </c>
      <c r="H4872" s="44">
        <f t="shared" si="302"/>
        <v>-419.9949</v>
      </c>
      <c r="I4872" s="135"/>
    </row>
    <row r="4873" customHeight="1" spans="2:9">
      <c r="B4873" s="42" t="s">
        <v>3369</v>
      </c>
      <c r="C4873" s="42" t="s">
        <v>1201</v>
      </c>
      <c r="D4873" s="43" t="s">
        <v>1240</v>
      </c>
      <c r="E4873" s="43" t="s">
        <v>1203</v>
      </c>
      <c r="F4873" s="36">
        <v>5</v>
      </c>
      <c r="G4873" s="44">
        <v>5196.58</v>
      </c>
      <c r="H4873" s="44">
        <f t="shared" si="302"/>
        <v>6079.9986</v>
      </c>
      <c r="I4873" s="135"/>
    </row>
    <row r="4874" customHeight="1" spans="2:9">
      <c r="B4874" s="42" t="s">
        <v>3369</v>
      </c>
      <c r="C4874" s="42" t="s">
        <v>1201</v>
      </c>
      <c r="G4874" s="44">
        <v>-519.66</v>
      </c>
      <c r="H4874" s="44">
        <f t="shared" si="302"/>
        <v>-608.0022</v>
      </c>
      <c r="I4874" s="135"/>
    </row>
    <row r="4875" customHeight="1" spans="2:9">
      <c r="B4875" s="42" t="s">
        <v>3369</v>
      </c>
      <c r="C4875" s="42" t="s">
        <v>1302</v>
      </c>
      <c r="D4875" s="43" t="s">
        <v>1303</v>
      </c>
      <c r="E4875" s="43" t="s">
        <v>1218</v>
      </c>
      <c r="F4875" s="36">
        <v>900</v>
      </c>
      <c r="G4875" s="44">
        <v>1538.46</v>
      </c>
      <c r="H4875" s="44">
        <f t="shared" si="302"/>
        <v>1799.9982</v>
      </c>
      <c r="I4875" s="135"/>
    </row>
    <row r="4876" customHeight="1" spans="2:9">
      <c r="B4876" s="42" t="s">
        <v>3369</v>
      </c>
      <c r="C4876" s="42" t="s">
        <v>1302</v>
      </c>
      <c r="G4876" s="44">
        <v>-153.85</v>
      </c>
      <c r="H4876" s="44">
        <f t="shared" si="302"/>
        <v>-180.0045</v>
      </c>
      <c r="I4876" s="135"/>
    </row>
    <row r="4877" customHeight="1" spans="2:9">
      <c r="B4877" s="42" t="s">
        <v>3369</v>
      </c>
      <c r="C4877" s="42" t="s">
        <v>3377</v>
      </c>
      <c r="D4877" s="43" t="s">
        <v>1222</v>
      </c>
      <c r="E4877" s="43" t="s">
        <v>1223</v>
      </c>
      <c r="F4877" s="36">
        <v>2700</v>
      </c>
      <c r="G4877" s="44">
        <v>1546.15</v>
      </c>
      <c r="H4877" s="44">
        <f t="shared" si="302"/>
        <v>1808.9955</v>
      </c>
      <c r="I4877" s="135"/>
    </row>
    <row r="4878" customHeight="1" spans="2:9">
      <c r="B4878" s="42" t="s">
        <v>3369</v>
      </c>
      <c r="C4878" s="42" t="s">
        <v>3377</v>
      </c>
      <c r="G4878" s="44">
        <v>-154.62</v>
      </c>
      <c r="H4878" s="44">
        <f t="shared" si="302"/>
        <v>-180.9054</v>
      </c>
      <c r="I4878" s="135"/>
    </row>
    <row r="4879" customHeight="1" spans="2:9">
      <c r="B4879" s="42" t="s">
        <v>3369</v>
      </c>
      <c r="C4879" s="42" t="s">
        <v>1321</v>
      </c>
      <c r="D4879" s="43" t="s">
        <v>1029</v>
      </c>
      <c r="E4879" s="43" t="s">
        <v>1030</v>
      </c>
      <c r="F4879" s="36">
        <v>600</v>
      </c>
      <c r="G4879" s="44">
        <v>907.69</v>
      </c>
      <c r="H4879" s="44">
        <f t="shared" si="302"/>
        <v>1061.9973</v>
      </c>
      <c r="I4879" s="135"/>
    </row>
    <row r="4880" customHeight="1" spans="2:9">
      <c r="B4880" s="42" t="s">
        <v>3369</v>
      </c>
      <c r="C4880" s="42" t="s">
        <v>1321</v>
      </c>
      <c r="G4880" s="44">
        <v>-90.77</v>
      </c>
      <c r="H4880" s="44">
        <f t="shared" si="302"/>
        <v>-106.2009</v>
      </c>
      <c r="I4880" s="135"/>
    </row>
    <row r="4881" customHeight="1" spans="2:9">
      <c r="B4881" s="42" t="s">
        <v>3369</v>
      </c>
      <c r="C4881" s="42" t="s">
        <v>1321</v>
      </c>
      <c r="D4881" s="43" t="s">
        <v>1332</v>
      </c>
      <c r="E4881" s="43" t="s">
        <v>1030</v>
      </c>
      <c r="F4881" s="36">
        <v>400</v>
      </c>
      <c r="G4881" s="44">
        <v>605.13</v>
      </c>
      <c r="H4881" s="44">
        <f t="shared" si="302"/>
        <v>708.0021</v>
      </c>
      <c r="I4881" s="135"/>
    </row>
    <row r="4882" customHeight="1" spans="2:9">
      <c r="B4882" s="42" t="s">
        <v>3369</v>
      </c>
      <c r="C4882" s="42" t="s">
        <v>1321</v>
      </c>
      <c r="G4882" s="44">
        <v>-60.51</v>
      </c>
      <c r="H4882" s="44">
        <f t="shared" si="302"/>
        <v>-70.7967</v>
      </c>
      <c r="I4882" s="135"/>
    </row>
    <row r="4883" customHeight="1" spans="2:9">
      <c r="B4883" s="42" t="s">
        <v>3369</v>
      </c>
      <c r="C4883" s="42" t="s">
        <v>2867</v>
      </c>
      <c r="D4883" s="43" t="s">
        <v>2868</v>
      </c>
      <c r="E4883" s="43" t="s">
        <v>2869</v>
      </c>
      <c r="F4883" s="36">
        <v>100</v>
      </c>
      <c r="G4883" s="44">
        <v>341.88</v>
      </c>
      <c r="H4883" s="44">
        <f t="shared" si="302"/>
        <v>399.9996</v>
      </c>
      <c r="I4883" s="135"/>
    </row>
    <row r="4884" customHeight="1" spans="2:9">
      <c r="B4884" s="42" t="s">
        <v>3369</v>
      </c>
      <c r="C4884" s="42" t="s">
        <v>2867</v>
      </c>
      <c r="G4884" s="44">
        <v>-34.19</v>
      </c>
      <c r="H4884" s="44">
        <f t="shared" si="302"/>
        <v>-40.0023</v>
      </c>
      <c r="I4884" s="135"/>
    </row>
    <row r="4885" customHeight="1" spans="2:9">
      <c r="B4885" s="42" t="s">
        <v>3369</v>
      </c>
      <c r="C4885" s="42" t="s">
        <v>1336</v>
      </c>
      <c r="D4885" s="43" t="s">
        <v>1337</v>
      </c>
      <c r="E4885" s="43" t="s">
        <v>3411</v>
      </c>
      <c r="F4885" s="36">
        <v>60</v>
      </c>
      <c r="G4885" s="44">
        <v>333.33</v>
      </c>
      <c r="H4885" s="44">
        <f t="shared" si="302"/>
        <v>389.9961</v>
      </c>
      <c r="I4885" s="135"/>
    </row>
    <row r="4886" customHeight="1" spans="2:9">
      <c r="B4886" s="42" t="s">
        <v>3369</v>
      </c>
      <c r="C4886" s="42" t="s">
        <v>1336</v>
      </c>
      <c r="G4886" s="44">
        <v>-33.33</v>
      </c>
      <c r="H4886" s="44">
        <f t="shared" si="302"/>
        <v>-38.9961</v>
      </c>
      <c r="I4886" s="135"/>
    </row>
    <row r="4887" customHeight="1" spans="2:9">
      <c r="B4887" s="42" t="s">
        <v>3369</v>
      </c>
      <c r="C4887" s="42" t="s">
        <v>1262</v>
      </c>
      <c r="D4887" s="43" t="s">
        <v>3397</v>
      </c>
      <c r="E4887" s="43" t="s">
        <v>1213</v>
      </c>
      <c r="F4887" s="36">
        <v>50</v>
      </c>
      <c r="G4887" s="44">
        <v>2256.41</v>
      </c>
      <c r="H4887" s="44">
        <f t="shared" si="302"/>
        <v>2639.9997</v>
      </c>
      <c r="I4887" s="135"/>
    </row>
    <row r="4888" customHeight="1" spans="2:9">
      <c r="B4888" s="42" t="s">
        <v>3369</v>
      </c>
      <c r="C4888" s="42" t="s">
        <v>1262</v>
      </c>
      <c r="G4888" s="44">
        <v>-225.64</v>
      </c>
      <c r="H4888" s="44">
        <f t="shared" si="302"/>
        <v>-263.9988</v>
      </c>
      <c r="I4888" s="135"/>
    </row>
    <row r="4889" customHeight="1" spans="2:9">
      <c r="B4889" s="42" t="s">
        <v>3369</v>
      </c>
      <c r="C4889" s="42" t="s">
        <v>3412</v>
      </c>
      <c r="D4889" s="43" t="s">
        <v>3413</v>
      </c>
      <c r="E4889" s="43" t="s">
        <v>3414</v>
      </c>
      <c r="F4889" s="36">
        <v>50</v>
      </c>
      <c r="G4889" s="44">
        <v>94.02</v>
      </c>
      <c r="H4889" s="44">
        <f t="shared" si="302"/>
        <v>110.0034</v>
      </c>
      <c r="I4889" s="135"/>
    </row>
    <row r="4890" s="35" customFormat="1" customHeight="1" spans="2:10">
      <c r="B4890" s="56" t="s">
        <v>3369</v>
      </c>
      <c r="C4890" s="56" t="s">
        <v>3412</v>
      </c>
      <c r="D4890" s="53"/>
      <c r="E4890" s="53"/>
      <c r="G4890" s="41">
        <v>-9.4</v>
      </c>
      <c r="H4890" s="41">
        <f t="shared" si="302"/>
        <v>-10.998</v>
      </c>
      <c r="I4890" s="41"/>
      <c r="J4890" s="41"/>
    </row>
    <row r="4891" customHeight="1" spans="1:9">
      <c r="A4891" s="36" t="s">
        <v>3415</v>
      </c>
      <c r="B4891" s="42" t="s">
        <v>3369</v>
      </c>
      <c r="C4891" s="42" t="s">
        <v>2433</v>
      </c>
      <c r="D4891" s="43" t="s">
        <v>2434</v>
      </c>
      <c r="E4891" s="43" t="s">
        <v>1223</v>
      </c>
      <c r="F4891" s="36">
        <v>400</v>
      </c>
      <c r="G4891" s="44">
        <v>615.38</v>
      </c>
      <c r="H4891" s="44">
        <f t="shared" si="302"/>
        <v>719.9946</v>
      </c>
      <c r="I4891" s="44">
        <f>SUM(H4891:H5224)</f>
        <v>377575.6491</v>
      </c>
    </row>
    <row r="4892" customHeight="1" spans="2:8">
      <c r="B4892" s="42" t="s">
        <v>3369</v>
      </c>
      <c r="C4892" s="42" t="s">
        <v>2433</v>
      </c>
      <c r="G4892" s="44">
        <v>-61.54</v>
      </c>
      <c r="H4892" s="44">
        <f t="shared" si="302"/>
        <v>-72.0018</v>
      </c>
    </row>
    <row r="4893" customHeight="1" spans="2:8">
      <c r="B4893" s="42" t="s">
        <v>3369</v>
      </c>
      <c r="C4893" s="42" t="s">
        <v>1226</v>
      </c>
      <c r="D4893" s="43" t="s">
        <v>77</v>
      </c>
      <c r="E4893" s="43" t="s">
        <v>1227</v>
      </c>
      <c r="F4893" s="36">
        <v>450</v>
      </c>
      <c r="G4893" s="44">
        <v>4423.08</v>
      </c>
      <c r="H4893" s="44">
        <f t="shared" si="302"/>
        <v>5175.0036</v>
      </c>
    </row>
    <row r="4894" customHeight="1" spans="2:8">
      <c r="B4894" s="42" t="s">
        <v>3369</v>
      </c>
      <c r="C4894" s="42" t="s">
        <v>1226</v>
      </c>
      <c r="G4894" s="44">
        <v>-442.31</v>
      </c>
      <c r="H4894" s="44">
        <f t="shared" si="302"/>
        <v>-517.5027</v>
      </c>
    </row>
    <row r="4895" customHeight="1" spans="2:8">
      <c r="B4895" s="42" t="s">
        <v>3369</v>
      </c>
      <c r="C4895" s="42" t="s">
        <v>1241</v>
      </c>
      <c r="D4895" s="43" t="s">
        <v>2415</v>
      </c>
      <c r="E4895" s="43" t="s">
        <v>1033</v>
      </c>
      <c r="F4895" s="36">
        <v>800</v>
      </c>
      <c r="G4895" s="44">
        <v>1839.32</v>
      </c>
      <c r="H4895" s="44">
        <f t="shared" si="302"/>
        <v>2152.0044</v>
      </c>
    </row>
    <row r="4896" customHeight="1" spans="2:8">
      <c r="B4896" s="42" t="s">
        <v>3369</v>
      </c>
      <c r="C4896" s="42" t="s">
        <v>1241</v>
      </c>
      <c r="G4896" s="44">
        <v>-183.93</v>
      </c>
      <c r="H4896" s="44">
        <f t="shared" si="302"/>
        <v>-215.1981</v>
      </c>
    </row>
    <row r="4897" customHeight="1" spans="2:8">
      <c r="B4897" s="42" t="s">
        <v>3369</v>
      </c>
      <c r="C4897" s="42" t="s">
        <v>1241</v>
      </c>
      <c r="D4897" s="43" t="s">
        <v>2416</v>
      </c>
      <c r="E4897" s="43" t="s">
        <v>1033</v>
      </c>
      <c r="F4897" s="36">
        <v>800</v>
      </c>
      <c r="G4897" s="44">
        <v>1839.32</v>
      </c>
      <c r="H4897" s="44">
        <f t="shared" ref="H4897:H4912" si="303">G4897*1.17</f>
        <v>2152.0044</v>
      </c>
    </row>
    <row r="4898" customHeight="1" spans="2:8">
      <c r="B4898" s="42" t="s">
        <v>3369</v>
      </c>
      <c r="C4898" s="42" t="s">
        <v>1241</v>
      </c>
      <c r="G4898" s="44">
        <v>-183.93</v>
      </c>
      <c r="H4898" s="44">
        <f t="shared" si="303"/>
        <v>-215.1981</v>
      </c>
    </row>
    <row r="4899" customHeight="1" spans="2:8">
      <c r="B4899" s="42" t="s">
        <v>3369</v>
      </c>
      <c r="C4899" s="42" t="s">
        <v>1241</v>
      </c>
      <c r="D4899" s="43" t="s">
        <v>1242</v>
      </c>
      <c r="E4899" s="43" t="s">
        <v>1033</v>
      </c>
      <c r="F4899" s="36">
        <v>800</v>
      </c>
      <c r="G4899" s="44">
        <v>1839.32</v>
      </c>
      <c r="H4899" s="44">
        <f t="shared" si="303"/>
        <v>2152.0044</v>
      </c>
    </row>
    <row r="4900" customHeight="1" spans="2:8">
      <c r="B4900" s="42" t="s">
        <v>3369</v>
      </c>
      <c r="C4900" s="42" t="s">
        <v>1241</v>
      </c>
      <c r="G4900" s="44">
        <v>-183.93</v>
      </c>
      <c r="H4900" s="44">
        <f t="shared" si="303"/>
        <v>-215.1981</v>
      </c>
    </row>
    <row r="4901" customHeight="1" spans="2:8">
      <c r="B4901" s="42" t="s">
        <v>3369</v>
      </c>
      <c r="C4901" s="42" t="s">
        <v>3375</v>
      </c>
      <c r="D4901" s="43" t="s">
        <v>3376</v>
      </c>
      <c r="E4901" s="43" t="s">
        <v>1223</v>
      </c>
      <c r="F4901" s="36">
        <v>2400</v>
      </c>
      <c r="G4901" s="44">
        <v>841.03</v>
      </c>
      <c r="H4901" s="44">
        <f t="shared" si="303"/>
        <v>984.0051</v>
      </c>
    </row>
    <row r="4902" customHeight="1" spans="2:8">
      <c r="B4902" s="42" t="s">
        <v>3369</v>
      </c>
      <c r="C4902" s="42" t="s">
        <v>3375</v>
      </c>
      <c r="G4902" s="44">
        <v>-84.1</v>
      </c>
      <c r="H4902" s="44">
        <f t="shared" si="303"/>
        <v>-98.397</v>
      </c>
    </row>
    <row r="4903" customHeight="1" spans="2:8">
      <c r="B4903" s="42" t="s">
        <v>3369</v>
      </c>
      <c r="C4903" s="42" t="s">
        <v>1113</v>
      </c>
      <c r="D4903" s="43" t="s">
        <v>1261</v>
      </c>
      <c r="E4903" s="43" t="s">
        <v>1115</v>
      </c>
      <c r="F4903" s="36">
        <v>160</v>
      </c>
      <c r="G4903" s="44">
        <v>2707.69</v>
      </c>
      <c r="H4903" s="44">
        <f t="shared" si="303"/>
        <v>3167.9973</v>
      </c>
    </row>
    <row r="4904" customHeight="1" spans="2:8">
      <c r="B4904" s="42" t="s">
        <v>3369</v>
      </c>
      <c r="C4904" s="42" t="s">
        <v>1113</v>
      </c>
      <c r="G4904" s="44">
        <v>-270.77</v>
      </c>
      <c r="H4904" s="44">
        <f t="shared" si="303"/>
        <v>-316.8009</v>
      </c>
    </row>
    <row r="4905" customHeight="1" spans="2:8">
      <c r="B4905" s="42" t="s">
        <v>3369</v>
      </c>
      <c r="C4905" s="42" t="s">
        <v>1281</v>
      </c>
      <c r="D4905" s="43" t="s">
        <v>1282</v>
      </c>
      <c r="E4905" s="43" t="s">
        <v>1095</v>
      </c>
      <c r="F4905" s="36">
        <v>7000</v>
      </c>
      <c r="G4905" s="44">
        <v>3170.94</v>
      </c>
      <c r="H4905" s="44">
        <f t="shared" si="303"/>
        <v>3709.9998</v>
      </c>
    </row>
    <row r="4906" customHeight="1" spans="2:8">
      <c r="B4906" s="42" t="s">
        <v>3369</v>
      </c>
      <c r="C4906" s="42" t="s">
        <v>1281</v>
      </c>
      <c r="G4906" s="44">
        <v>-317.09</v>
      </c>
      <c r="H4906" s="44">
        <f t="shared" si="303"/>
        <v>-370.9953</v>
      </c>
    </row>
    <row r="4907" customHeight="1" spans="2:8">
      <c r="B4907" s="42" t="s">
        <v>3369</v>
      </c>
      <c r="C4907" s="42" t="s">
        <v>1281</v>
      </c>
      <c r="D4907" s="43" t="s">
        <v>2432</v>
      </c>
      <c r="E4907" s="43" t="s">
        <v>1095</v>
      </c>
      <c r="F4907" s="36">
        <v>500</v>
      </c>
      <c r="G4907" s="44">
        <v>940.17</v>
      </c>
      <c r="H4907" s="44">
        <f t="shared" si="303"/>
        <v>1099.9989</v>
      </c>
    </row>
    <row r="4908" customHeight="1" spans="2:8">
      <c r="B4908" s="42" t="s">
        <v>3369</v>
      </c>
      <c r="C4908" s="42" t="s">
        <v>1281</v>
      </c>
      <c r="G4908" s="44">
        <v>-94.02</v>
      </c>
      <c r="H4908" s="44">
        <f t="shared" si="303"/>
        <v>-110.0034</v>
      </c>
    </row>
    <row r="4909" customHeight="1" spans="2:8">
      <c r="B4909" s="42" t="s">
        <v>3369</v>
      </c>
      <c r="C4909" s="42" t="s">
        <v>1214</v>
      </c>
      <c r="D4909" s="43" t="s">
        <v>1032</v>
      </c>
      <c r="E4909" s="43" t="s">
        <v>1320</v>
      </c>
      <c r="F4909" s="36">
        <v>10000</v>
      </c>
      <c r="G4909" s="44">
        <v>1282.05</v>
      </c>
      <c r="H4909" s="44">
        <f t="shared" si="303"/>
        <v>1499.9985</v>
      </c>
    </row>
    <row r="4910" customHeight="1" spans="2:8">
      <c r="B4910" s="42" t="s">
        <v>3369</v>
      </c>
      <c r="C4910" s="42" t="s">
        <v>1214</v>
      </c>
      <c r="G4910" s="44">
        <v>-128.21</v>
      </c>
      <c r="H4910" s="44">
        <f t="shared" si="303"/>
        <v>-150.0057</v>
      </c>
    </row>
    <row r="4911" customHeight="1" spans="2:8">
      <c r="B4911" s="42" t="s">
        <v>3369</v>
      </c>
      <c r="C4911" s="42" t="s">
        <v>2874</v>
      </c>
      <c r="D4911" s="43" t="s">
        <v>2875</v>
      </c>
      <c r="E4911" s="43" t="s">
        <v>1351</v>
      </c>
      <c r="F4911" s="36">
        <v>2</v>
      </c>
      <c r="G4911" s="44">
        <v>68.38</v>
      </c>
      <c r="H4911" s="44">
        <f t="shared" si="303"/>
        <v>80.0046</v>
      </c>
    </row>
    <row r="4912" customHeight="1" spans="2:8">
      <c r="B4912" s="42" t="s">
        <v>3369</v>
      </c>
      <c r="C4912" s="42" t="s">
        <v>2874</v>
      </c>
      <c r="G4912" s="44">
        <v>-6.84</v>
      </c>
      <c r="H4912" s="44">
        <f t="shared" si="303"/>
        <v>-8.0028</v>
      </c>
    </row>
    <row r="4913" customHeight="1" spans="2:8">
      <c r="B4913" s="42" t="s">
        <v>3369</v>
      </c>
      <c r="C4913" s="42" t="s">
        <v>1209</v>
      </c>
      <c r="D4913" s="43">
        <v>915</v>
      </c>
      <c r="E4913" s="43" t="s">
        <v>2364</v>
      </c>
      <c r="F4913" s="36">
        <v>2000</v>
      </c>
      <c r="G4913" s="44">
        <v>1623.93</v>
      </c>
      <c r="H4913" s="44">
        <f t="shared" ref="H4913:H4920" si="304">G4913*1.17</f>
        <v>1899.9981</v>
      </c>
    </row>
    <row r="4914" customHeight="1" spans="2:8">
      <c r="B4914" s="42" t="s">
        <v>3369</v>
      </c>
      <c r="C4914" s="42" t="s">
        <v>1209</v>
      </c>
      <c r="G4914" s="44">
        <v>-162.39</v>
      </c>
      <c r="H4914" s="44">
        <f t="shared" si="304"/>
        <v>-189.9963</v>
      </c>
    </row>
    <row r="4915" s="35" customFormat="1" customHeight="1" spans="2:10">
      <c r="B4915" s="56" t="s">
        <v>3369</v>
      </c>
      <c r="C4915" s="56" t="s">
        <v>2474</v>
      </c>
      <c r="D4915" s="53"/>
      <c r="E4915" s="53" t="s">
        <v>2475</v>
      </c>
      <c r="F4915" s="35">
        <v>15</v>
      </c>
      <c r="G4915" s="41">
        <v>897.44</v>
      </c>
      <c r="H4915" s="41">
        <f t="shared" si="304"/>
        <v>1050.0048</v>
      </c>
      <c r="I4915" s="41"/>
      <c r="J4915" s="41"/>
    </row>
    <row r="4916" customHeight="1" spans="2:8">
      <c r="B4916" s="42" t="s">
        <v>3369</v>
      </c>
      <c r="C4916" s="42" t="s">
        <v>2474</v>
      </c>
      <c r="G4916" s="44">
        <v>-89.74</v>
      </c>
      <c r="H4916" s="44">
        <f t="shared" si="304"/>
        <v>-104.9958</v>
      </c>
    </row>
    <row r="4917" customHeight="1" spans="2:8">
      <c r="B4917" s="42" t="s">
        <v>3369</v>
      </c>
      <c r="C4917" s="42" t="s">
        <v>3416</v>
      </c>
      <c r="D4917" s="43" t="s">
        <v>1295</v>
      </c>
      <c r="E4917" s="43" t="s">
        <v>2475</v>
      </c>
      <c r="F4917" s="36">
        <v>2</v>
      </c>
      <c r="G4917" s="44">
        <v>487.18</v>
      </c>
      <c r="H4917" s="44">
        <f t="shared" si="304"/>
        <v>570.0006</v>
      </c>
    </row>
    <row r="4918" customHeight="1" spans="2:8">
      <c r="B4918" s="42" t="s">
        <v>3369</v>
      </c>
      <c r="C4918" s="42" t="s">
        <v>3416</v>
      </c>
      <c r="G4918" s="44">
        <v>-48.72</v>
      </c>
      <c r="H4918" s="44">
        <f t="shared" si="304"/>
        <v>-57.0024</v>
      </c>
    </row>
    <row r="4919" customHeight="1" spans="2:8">
      <c r="B4919" s="42" t="s">
        <v>3369</v>
      </c>
      <c r="C4919" s="42" t="s">
        <v>3417</v>
      </c>
      <c r="E4919" s="43" t="s">
        <v>2475</v>
      </c>
      <c r="F4919" s="36">
        <v>200</v>
      </c>
      <c r="G4919" s="44">
        <v>1196.58</v>
      </c>
      <c r="H4919" s="44">
        <f t="shared" si="304"/>
        <v>1399.9986</v>
      </c>
    </row>
    <row r="4920" customHeight="1" spans="2:8">
      <c r="B4920" s="42" t="s">
        <v>3369</v>
      </c>
      <c r="C4920" s="42" t="s">
        <v>3417</v>
      </c>
      <c r="G4920" s="44">
        <v>-119.66</v>
      </c>
      <c r="H4920" s="44">
        <f t="shared" si="304"/>
        <v>-140.0022</v>
      </c>
    </row>
    <row r="4921" customHeight="1" spans="2:8">
      <c r="B4921" s="42" t="s">
        <v>3369</v>
      </c>
      <c r="C4921" s="42" t="s">
        <v>1345</v>
      </c>
      <c r="D4921" s="43" t="s">
        <v>1346</v>
      </c>
      <c r="E4921" s="43" t="s">
        <v>1104</v>
      </c>
      <c r="F4921" s="36">
        <v>3</v>
      </c>
      <c r="G4921" s="44">
        <v>3307.69</v>
      </c>
      <c r="H4921" s="44">
        <f t="shared" ref="H4921:H4984" si="305">G4921*1.17</f>
        <v>3869.9973</v>
      </c>
    </row>
    <row r="4922" customHeight="1" spans="2:8">
      <c r="B4922" s="42" t="s">
        <v>3369</v>
      </c>
      <c r="C4922" s="42" t="s">
        <v>1345</v>
      </c>
      <c r="G4922" s="44">
        <v>-330.77</v>
      </c>
      <c r="H4922" s="44">
        <f t="shared" si="305"/>
        <v>-387.0009</v>
      </c>
    </row>
    <row r="4923" customHeight="1" spans="2:8">
      <c r="B4923" s="42" t="s">
        <v>3369</v>
      </c>
      <c r="C4923" s="42" t="s">
        <v>1216</v>
      </c>
      <c r="D4923" s="43" t="s">
        <v>3374</v>
      </c>
      <c r="E4923" s="43" t="s">
        <v>1218</v>
      </c>
      <c r="F4923" s="36">
        <v>800</v>
      </c>
      <c r="G4923" s="44">
        <v>1709.4</v>
      </c>
      <c r="H4923" s="44">
        <f t="shared" si="305"/>
        <v>1999.998</v>
      </c>
    </row>
    <row r="4924" customHeight="1" spans="2:8">
      <c r="B4924" s="42" t="s">
        <v>3369</v>
      </c>
      <c r="C4924" s="42" t="s">
        <v>1216</v>
      </c>
      <c r="G4924" s="44">
        <v>-170.94</v>
      </c>
      <c r="H4924" s="44">
        <f t="shared" si="305"/>
        <v>-199.9998</v>
      </c>
    </row>
    <row r="4925" customHeight="1" spans="2:8">
      <c r="B4925" s="42" t="s">
        <v>3369</v>
      </c>
      <c r="C4925" s="42" t="s">
        <v>3370</v>
      </c>
      <c r="D4925" s="43" t="s">
        <v>1225</v>
      </c>
      <c r="E4925" s="43" t="s">
        <v>1223</v>
      </c>
      <c r="F4925" s="36">
        <v>1200</v>
      </c>
      <c r="G4925" s="44">
        <v>584.62</v>
      </c>
      <c r="H4925" s="44">
        <f t="shared" si="305"/>
        <v>684.0054</v>
      </c>
    </row>
    <row r="4926" customHeight="1" spans="2:8">
      <c r="B4926" s="42" t="s">
        <v>3369</v>
      </c>
      <c r="C4926" s="42" t="s">
        <v>3370</v>
      </c>
      <c r="G4926" s="44">
        <v>-58.46</v>
      </c>
      <c r="H4926" s="44">
        <f t="shared" si="305"/>
        <v>-68.3982</v>
      </c>
    </row>
    <row r="4927" customHeight="1" spans="2:8">
      <c r="B4927" s="42" t="s">
        <v>3369</v>
      </c>
      <c r="C4927" s="42" t="s">
        <v>1201</v>
      </c>
      <c r="D4927" s="43" t="s">
        <v>2414</v>
      </c>
      <c r="E4927" s="43" t="s">
        <v>1203</v>
      </c>
      <c r="F4927" s="36">
        <v>8</v>
      </c>
      <c r="G4927" s="44">
        <v>11965.81</v>
      </c>
      <c r="H4927" s="44">
        <f t="shared" si="305"/>
        <v>13999.9977</v>
      </c>
    </row>
    <row r="4928" customHeight="1" spans="2:8">
      <c r="B4928" s="42" t="s">
        <v>3369</v>
      </c>
      <c r="C4928" s="42" t="s">
        <v>1201</v>
      </c>
      <c r="G4928" s="44">
        <v>-1196.58</v>
      </c>
      <c r="H4928" s="44">
        <f t="shared" si="305"/>
        <v>-1399.9986</v>
      </c>
    </row>
    <row r="4929" customHeight="1" spans="2:8">
      <c r="B4929" s="42" t="s">
        <v>3369</v>
      </c>
      <c r="C4929" s="42" t="s">
        <v>1201</v>
      </c>
      <c r="D4929" s="43" t="s">
        <v>1240</v>
      </c>
      <c r="E4929" s="43" t="s">
        <v>1203</v>
      </c>
      <c r="F4929" s="36">
        <v>8</v>
      </c>
      <c r="G4929" s="44">
        <v>9829.06</v>
      </c>
      <c r="H4929" s="44">
        <f t="shared" si="305"/>
        <v>11500.0002</v>
      </c>
    </row>
    <row r="4930" customHeight="1" spans="2:8">
      <c r="B4930" s="42" t="s">
        <v>3369</v>
      </c>
      <c r="C4930" s="42" t="s">
        <v>1201</v>
      </c>
      <c r="G4930" s="44">
        <v>-982.91</v>
      </c>
      <c r="H4930" s="44">
        <f t="shared" si="305"/>
        <v>-1150.0047</v>
      </c>
    </row>
    <row r="4931" customHeight="1" spans="2:8">
      <c r="B4931" s="42" t="s">
        <v>3369</v>
      </c>
      <c r="C4931" s="42" t="s">
        <v>1312</v>
      </c>
      <c r="D4931" s="43" t="s">
        <v>77</v>
      </c>
      <c r="E4931" s="43" t="s">
        <v>1104</v>
      </c>
      <c r="F4931" s="36">
        <v>470</v>
      </c>
      <c r="G4931" s="44">
        <v>15264.96</v>
      </c>
      <c r="H4931" s="44">
        <f t="shared" si="305"/>
        <v>17860.0032</v>
      </c>
    </row>
    <row r="4932" customHeight="1" spans="2:8">
      <c r="B4932" s="42" t="s">
        <v>3369</v>
      </c>
      <c r="C4932" s="42" t="s">
        <v>1312</v>
      </c>
      <c r="G4932" s="44">
        <v>-1526.5</v>
      </c>
      <c r="H4932" s="44">
        <f t="shared" si="305"/>
        <v>-1786.005</v>
      </c>
    </row>
    <row r="4933" customHeight="1" spans="2:8">
      <c r="B4933" s="42" t="s">
        <v>3369</v>
      </c>
      <c r="C4933" s="42" t="s">
        <v>2454</v>
      </c>
      <c r="D4933" s="43" t="s">
        <v>3418</v>
      </c>
      <c r="E4933" s="43" t="s">
        <v>2456</v>
      </c>
      <c r="F4933" s="36">
        <v>120</v>
      </c>
      <c r="G4933" s="44">
        <v>871.79</v>
      </c>
      <c r="H4933" s="44">
        <f t="shared" si="305"/>
        <v>1019.9943</v>
      </c>
    </row>
    <row r="4934" customHeight="1" spans="2:8">
      <c r="B4934" s="42" t="s">
        <v>3369</v>
      </c>
      <c r="C4934" s="42" t="s">
        <v>2454</v>
      </c>
      <c r="G4934" s="44">
        <v>-87.18</v>
      </c>
      <c r="H4934" s="44">
        <f t="shared" si="305"/>
        <v>-102.0006</v>
      </c>
    </row>
    <row r="4935" customHeight="1" spans="2:8">
      <c r="B4935" s="42" t="s">
        <v>3369</v>
      </c>
      <c r="C4935" s="42" t="s">
        <v>2466</v>
      </c>
      <c r="D4935" s="43" t="s">
        <v>2489</v>
      </c>
      <c r="E4935" s="43" t="s">
        <v>2456</v>
      </c>
      <c r="F4935" s="36">
        <v>500</v>
      </c>
      <c r="G4935" s="44">
        <v>940.17</v>
      </c>
      <c r="H4935" s="44">
        <f t="shared" si="305"/>
        <v>1099.9989</v>
      </c>
    </row>
    <row r="4936" customHeight="1" spans="2:8">
      <c r="B4936" s="42" t="s">
        <v>3369</v>
      </c>
      <c r="C4936" s="42" t="s">
        <v>2466</v>
      </c>
      <c r="G4936" s="44">
        <v>-94.02</v>
      </c>
      <c r="H4936" s="44">
        <f t="shared" si="305"/>
        <v>-110.0034</v>
      </c>
    </row>
    <row r="4937" customHeight="1" spans="2:8">
      <c r="B4937" s="42" t="s">
        <v>3369</v>
      </c>
      <c r="C4937" s="42" t="s">
        <v>2466</v>
      </c>
      <c r="D4937" s="43" t="s">
        <v>3419</v>
      </c>
      <c r="E4937" s="43" t="s">
        <v>2456</v>
      </c>
      <c r="F4937" s="36">
        <v>120</v>
      </c>
      <c r="G4937" s="44">
        <v>369.23</v>
      </c>
      <c r="H4937" s="44">
        <f t="shared" si="305"/>
        <v>431.9991</v>
      </c>
    </row>
    <row r="4938" customHeight="1" spans="2:8">
      <c r="B4938" s="42" t="s">
        <v>3369</v>
      </c>
      <c r="C4938" s="42" t="s">
        <v>2466</v>
      </c>
      <c r="G4938" s="44">
        <v>-36.92</v>
      </c>
      <c r="H4938" s="44">
        <f t="shared" si="305"/>
        <v>-43.1964</v>
      </c>
    </row>
    <row r="4939" customHeight="1" spans="2:8">
      <c r="B4939" s="42" t="s">
        <v>3369</v>
      </c>
      <c r="C4939" s="42" t="s">
        <v>3420</v>
      </c>
      <c r="D4939" s="43" t="s">
        <v>2459</v>
      </c>
      <c r="E4939" s="43" t="s">
        <v>2456</v>
      </c>
      <c r="F4939" s="36">
        <v>20</v>
      </c>
      <c r="G4939" s="44">
        <v>598.29</v>
      </c>
      <c r="H4939" s="44">
        <f t="shared" si="305"/>
        <v>699.9993</v>
      </c>
    </row>
    <row r="4940" s="35" customFormat="1" customHeight="1" spans="2:10">
      <c r="B4940" s="56" t="s">
        <v>3369</v>
      </c>
      <c r="C4940" s="56" t="s">
        <v>3420</v>
      </c>
      <c r="D4940" s="53"/>
      <c r="G4940" s="41">
        <v>-59.83</v>
      </c>
      <c r="H4940" s="41">
        <f t="shared" si="305"/>
        <v>-70.0011</v>
      </c>
      <c r="I4940" s="41"/>
      <c r="J4940" s="41"/>
    </row>
    <row r="4941" customHeight="1" spans="2:8">
      <c r="B4941" s="42" t="s">
        <v>3369</v>
      </c>
      <c r="C4941" s="42" t="s">
        <v>1247</v>
      </c>
      <c r="D4941" s="43" t="s">
        <v>3421</v>
      </c>
      <c r="E4941" s="43" t="s">
        <v>1249</v>
      </c>
      <c r="F4941" s="36">
        <v>100</v>
      </c>
      <c r="G4941" s="44">
        <v>81.2</v>
      </c>
      <c r="H4941" s="44">
        <f t="shared" si="305"/>
        <v>95.004</v>
      </c>
    </row>
    <row r="4942" customHeight="1" spans="2:8">
      <c r="B4942" s="42" t="s">
        <v>3369</v>
      </c>
      <c r="C4942" s="42" t="s">
        <v>1247</v>
      </c>
      <c r="G4942" s="44">
        <v>-8.12</v>
      </c>
      <c r="H4942" s="44">
        <f t="shared" si="305"/>
        <v>-9.5004</v>
      </c>
    </row>
    <row r="4943" customHeight="1" spans="2:8">
      <c r="B4943" s="42" t="s">
        <v>3369</v>
      </c>
      <c r="C4943" s="42" t="s">
        <v>3422</v>
      </c>
      <c r="D4943" s="43">
        <v>24</v>
      </c>
      <c r="E4943" s="43" t="s">
        <v>3423</v>
      </c>
      <c r="F4943" s="36">
        <v>20</v>
      </c>
      <c r="G4943" s="44">
        <v>94.02</v>
      </c>
      <c r="H4943" s="44">
        <f t="shared" si="305"/>
        <v>110.0034</v>
      </c>
    </row>
    <row r="4944" customHeight="1" spans="2:8">
      <c r="B4944" s="42" t="s">
        <v>3369</v>
      </c>
      <c r="C4944" s="42" t="s">
        <v>3422</v>
      </c>
      <c r="G4944" s="44">
        <v>-9.4</v>
      </c>
      <c r="H4944" s="44">
        <f t="shared" si="305"/>
        <v>-10.998</v>
      </c>
    </row>
    <row r="4945" customHeight="1" spans="2:8">
      <c r="B4945" s="42" t="s">
        <v>3369</v>
      </c>
      <c r="C4945" s="42" t="s">
        <v>2898</v>
      </c>
      <c r="D4945" s="43" t="s">
        <v>3424</v>
      </c>
      <c r="E4945" s="43" t="s">
        <v>2451</v>
      </c>
      <c r="F4945" s="36">
        <v>3</v>
      </c>
      <c r="G4945" s="44">
        <v>602.56</v>
      </c>
      <c r="H4945" s="44">
        <f t="shared" si="305"/>
        <v>704.9952</v>
      </c>
    </row>
    <row r="4946" customHeight="1" spans="2:8">
      <c r="B4946" s="42" t="s">
        <v>3369</v>
      </c>
      <c r="C4946" s="42" t="s">
        <v>2898</v>
      </c>
      <c r="G4946" s="44">
        <v>-60.26</v>
      </c>
      <c r="H4946" s="44">
        <f t="shared" si="305"/>
        <v>-70.5042</v>
      </c>
    </row>
    <row r="4947" customHeight="1" spans="2:8">
      <c r="B4947" s="42" t="s">
        <v>3369</v>
      </c>
      <c r="C4947" s="42" t="s">
        <v>2898</v>
      </c>
      <c r="D4947" s="43" t="s">
        <v>3425</v>
      </c>
      <c r="E4947" s="43" t="s">
        <v>2451</v>
      </c>
      <c r="F4947" s="36">
        <v>250</v>
      </c>
      <c r="G4947" s="44">
        <v>1111.11</v>
      </c>
      <c r="H4947" s="44">
        <f t="shared" si="305"/>
        <v>1299.9987</v>
      </c>
    </row>
    <row r="4948" customHeight="1" spans="2:8">
      <c r="B4948" s="42" t="s">
        <v>3369</v>
      </c>
      <c r="C4948" s="42" t="s">
        <v>2898</v>
      </c>
      <c r="G4948" s="44">
        <v>-111.11</v>
      </c>
      <c r="H4948" s="44">
        <f t="shared" si="305"/>
        <v>-129.9987</v>
      </c>
    </row>
    <row r="4949" customHeight="1" spans="2:8">
      <c r="B4949" s="42" t="s">
        <v>3369</v>
      </c>
      <c r="C4949" s="42" t="s">
        <v>3389</v>
      </c>
      <c r="E4949" s="43" t="s">
        <v>2471</v>
      </c>
      <c r="F4949" s="36">
        <v>240</v>
      </c>
      <c r="G4949" s="44">
        <v>88.21</v>
      </c>
      <c r="H4949" s="44">
        <f t="shared" si="305"/>
        <v>103.2057</v>
      </c>
    </row>
    <row r="4950" customHeight="1" spans="2:8">
      <c r="B4950" s="42" t="s">
        <v>3369</v>
      </c>
      <c r="C4950" s="42" t="s">
        <v>3389</v>
      </c>
      <c r="G4950" s="44">
        <v>-8.82</v>
      </c>
      <c r="H4950" s="44">
        <f t="shared" si="305"/>
        <v>-10.3194</v>
      </c>
    </row>
    <row r="4951" customHeight="1" spans="2:8">
      <c r="B4951" s="42" t="s">
        <v>3369</v>
      </c>
      <c r="C4951" s="42" t="s">
        <v>2863</v>
      </c>
      <c r="E4951" s="43" t="s">
        <v>2864</v>
      </c>
      <c r="F4951" s="36">
        <v>3</v>
      </c>
      <c r="G4951" s="44">
        <v>179.49</v>
      </c>
      <c r="H4951" s="44">
        <f t="shared" si="305"/>
        <v>210.0033</v>
      </c>
    </row>
    <row r="4952" customHeight="1" spans="2:8">
      <c r="B4952" s="42" t="s">
        <v>3369</v>
      </c>
      <c r="C4952" s="42" t="s">
        <v>2863</v>
      </c>
      <c r="G4952" s="44">
        <v>-17.95</v>
      </c>
      <c r="H4952" s="44">
        <f t="shared" si="305"/>
        <v>-21.0015</v>
      </c>
    </row>
    <row r="4953" customHeight="1" spans="2:8">
      <c r="B4953" s="42" t="s">
        <v>3369</v>
      </c>
      <c r="C4953" s="42" t="s">
        <v>641</v>
      </c>
      <c r="D4953" s="43" t="s">
        <v>2416</v>
      </c>
      <c r="E4953" s="43" t="s">
        <v>1021</v>
      </c>
      <c r="F4953" s="36">
        <v>400</v>
      </c>
      <c r="G4953" s="44">
        <v>85.47</v>
      </c>
      <c r="H4953" s="44">
        <f t="shared" si="305"/>
        <v>99.9999</v>
      </c>
    </row>
    <row r="4954" customHeight="1" spans="2:8">
      <c r="B4954" s="42" t="s">
        <v>3369</v>
      </c>
      <c r="C4954" s="42" t="s">
        <v>641</v>
      </c>
      <c r="G4954" s="44">
        <v>-8.55</v>
      </c>
      <c r="H4954" s="44">
        <f t="shared" si="305"/>
        <v>-10.0035</v>
      </c>
    </row>
    <row r="4955" customHeight="1" spans="2:8">
      <c r="B4955" s="42" t="s">
        <v>3369</v>
      </c>
      <c r="C4955" s="42" t="s">
        <v>1330</v>
      </c>
      <c r="D4955" s="43" t="s">
        <v>3426</v>
      </c>
      <c r="E4955" s="43" t="s">
        <v>1017</v>
      </c>
      <c r="F4955" s="36">
        <v>100</v>
      </c>
      <c r="G4955" s="44">
        <v>42.74</v>
      </c>
      <c r="H4955" s="44">
        <f t="shared" si="305"/>
        <v>50.0058</v>
      </c>
    </row>
    <row r="4956" customHeight="1" spans="2:8">
      <c r="B4956" s="42" t="s">
        <v>3369</v>
      </c>
      <c r="C4956" s="42" t="s">
        <v>1330</v>
      </c>
      <c r="G4956" s="44">
        <v>-4.27</v>
      </c>
      <c r="H4956" s="44">
        <f t="shared" si="305"/>
        <v>-4.9959</v>
      </c>
    </row>
    <row r="4957" customHeight="1" spans="2:8">
      <c r="B4957" s="42" t="s">
        <v>3369</v>
      </c>
      <c r="C4957" s="42" t="s">
        <v>2406</v>
      </c>
      <c r="D4957" s="43" t="s">
        <v>3427</v>
      </c>
      <c r="E4957" s="43" t="s">
        <v>1249</v>
      </c>
      <c r="F4957" s="36">
        <v>100</v>
      </c>
      <c r="G4957" s="44">
        <v>641.03</v>
      </c>
      <c r="H4957" s="44">
        <f t="shared" si="305"/>
        <v>750.0051</v>
      </c>
    </row>
    <row r="4958" customHeight="1" spans="2:8">
      <c r="B4958" s="42" t="s">
        <v>3369</v>
      </c>
      <c r="C4958" s="42" t="s">
        <v>2406</v>
      </c>
      <c r="G4958" s="44">
        <v>-64.1</v>
      </c>
      <c r="H4958" s="44">
        <f t="shared" si="305"/>
        <v>-74.997</v>
      </c>
    </row>
    <row r="4959" customHeight="1" spans="2:8">
      <c r="B4959" s="42" t="s">
        <v>3369</v>
      </c>
      <c r="C4959" s="42" t="s">
        <v>1241</v>
      </c>
      <c r="D4959" s="43" t="s">
        <v>2415</v>
      </c>
      <c r="E4959" s="43" t="s">
        <v>1033</v>
      </c>
      <c r="F4959" s="36">
        <v>400</v>
      </c>
      <c r="G4959" s="44">
        <v>919.66</v>
      </c>
      <c r="H4959" s="44">
        <f t="shared" si="305"/>
        <v>1076.0022</v>
      </c>
    </row>
    <row r="4960" customHeight="1" spans="2:8">
      <c r="B4960" s="42" t="s">
        <v>3369</v>
      </c>
      <c r="C4960" s="42" t="s">
        <v>1241</v>
      </c>
      <c r="G4960" s="44">
        <v>-91.97</v>
      </c>
      <c r="H4960" s="44">
        <f t="shared" si="305"/>
        <v>-107.6049</v>
      </c>
    </row>
    <row r="4961" customHeight="1" spans="2:8">
      <c r="B4961" s="42" t="s">
        <v>3369</v>
      </c>
      <c r="C4961" s="42" t="s">
        <v>1241</v>
      </c>
      <c r="D4961" s="43" t="s">
        <v>2416</v>
      </c>
      <c r="E4961" s="43" t="s">
        <v>1033</v>
      </c>
      <c r="F4961" s="36">
        <v>400</v>
      </c>
      <c r="G4961" s="44">
        <v>919.66</v>
      </c>
      <c r="H4961" s="44">
        <f t="shared" si="305"/>
        <v>1076.0022</v>
      </c>
    </row>
    <row r="4962" customHeight="1" spans="2:8">
      <c r="B4962" s="42" t="s">
        <v>3369</v>
      </c>
      <c r="C4962" s="42" t="s">
        <v>1241</v>
      </c>
      <c r="G4962" s="44">
        <v>-91.97</v>
      </c>
      <c r="H4962" s="44">
        <f t="shared" si="305"/>
        <v>-107.6049</v>
      </c>
    </row>
    <row r="4963" customHeight="1" spans="2:8">
      <c r="B4963" s="42" t="s">
        <v>3369</v>
      </c>
      <c r="C4963" s="42" t="s">
        <v>3375</v>
      </c>
      <c r="D4963" s="43" t="s">
        <v>3376</v>
      </c>
      <c r="E4963" s="43" t="s">
        <v>1223</v>
      </c>
      <c r="F4963" s="36">
        <v>2400</v>
      </c>
      <c r="G4963" s="44">
        <v>841.03</v>
      </c>
      <c r="H4963" s="44">
        <f t="shared" si="305"/>
        <v>984.0051</v>
      </c>
    </row>
    <row r="4964" customHeight="1" spans="2:8">
      <c r="B4964" s="42" t="s">
        <v>3369</v>
      </c>
      <c r="C4964" s="42" t="s">
        <v>3375</v>
      </c>
      <c r="G4964" s="44">
        <v>-84.1</v>
      </c>
      <c r="H4964" s="44">
        <f t="shared" si="305"/>
        <v>-98.397</v>
      </c>
    </row>
    <row r="4965" s="35" customFormat="1" customHeight="1" spans="2:10">
      <c r="B4965" s="56" t="s">
        <v>3369</v>
      </c>
      <c r="C4965" s="56" t="s">
        <v>3370</v>
      </c>
      <c r="D4965" s="53" t="s">
        <v>1225</v>
      </c>
      <c r="E4965" s="53" t="s">
        <v>1223</v>
      </c>
      <c r="F4965" s="35">
        <v>1200</v>
      </c>
      <c r="G4965" s="41">
        <v>584.62</v>
      </c>
      <c r="H4965" s="41">
        <f t="shared" si="305"/>
        <v>684.0054</v>
      </c>
      <c r="I4965" s="41"/>
      <c r="J4965" s="41"/>
    </row>
    <row r="4966" customHeight="1" spans="2:8">
      <c r="B4966" s="42" t="s">
        <v>3369</v>
      </c>
      <c r="C4966" s="42" t="s">
        <v>3370</v>
      </c>
      <c r="G4966" s="44">
        <v>-58.46</v>
      </c>
      <c r="H4966" s="44">
        <f t="shared" si="305"/>
        <v>-68.3982</v>
      </c>
    </row>
    <row r="4967" customHeight="1" spans="2:8">
      <c r="B4967" s="42" t="s">
        <v>3369</v>
      </c>
      <c r="C4967" s="42" t="s">
        <v>1302</v>
      </c>
      <c r="D4967" s="43" t="s">
        <v>1303</v>
      </c>
      <c r="E4967" s="43" t="s">
        <v>1218</v>
      </c>
      <c r="F4967" s="36">
        <v>300</v>
      </c>
      <c r="G4967" s="44">
        <v>512.82</v>
      </c>
      <c r="H4967" s="44">
        <f t="shared" si="305"/>
        <v>599.9994</v>
      </c>
    </row>
    <row r="4968" customHeight="1" spans="2:8">
      <c r="B4968" s="42" t="s">
        <v>3369</v>
      </c>
      <c r="C4968" s="42" t="s">
        <v>1302</v>
      </c>
      <c r="G4968" s="44">
        <v>-51.28</v>
      </c>
      <c r="H4968" s="44">
        <f t="shared" si="305"/>
        <v>-59.9976</v>
      </c>
    </row>
    <row r="4969" customHeight="1" spans="2:8">
      <c r="B4969" s="42" t="s">
        <v>3369</v>
      </c>
      <c r="C4969" s="42" t="s">
        <v>2439</v>
      </c>
      <c r="D4969" s="43" t="s">
        <v>3378</v>
      </c>
      <c r="E4969" s="43" t="s">
        <v>1101</v>
      </c>
      <c r="F4969" s="36">
        <v>60</v>
      </c>
      <c r="G4969" s="44">
        <v>384.62</v>
      </c>
      <c r="H4969" s="44">
        <f t="shared" si="305"/>
        <v>450.0054</v>
      </c>
    </row>
    <row r="4970" customHeight="1" spans="2:8">
      <c r="B4970" s="42" t="s">
        <v>3369</v>
      </c>
      <c r="C4970" s="42" t="s">
        <v>2439</v>
      </c>
      <c r="G4970" s="44">
        <v>-38.46</v>
      </c>
      <c r="H4970" s="44">
        <f t="shared" si="305"/>
        <v>-44.9982</v>
      </c>
    </row>
    <row r="4971" customHeight="1" spans="2:8">
      <c r="B4971" s="42" t="s">
        <v>3369</v>
      </c>
      <c r="C4971" s="42" t="s">
        <v>3371</v>
      </c>
      <c r="D4971" s="43" t="s">
        <v>3410</v>
      </c>
      <c r="E4971" s="43" t="s">
        <v>3373</v>
      </c>
      <c r="F4971" s="36">
        <v>60</v>
      </c>
      <c r="G4971" s="44">
        <v>512.82</v>
      </c>
      <c r="H4971" s="44">
        <f t="shared" si="305"/>
        <v>599.9994</v>
      </c>
    </row>
    <row r="4972" customHeight="1" spans="2:8">
      <c r="B4972" s="42" t="s">
        <v>3369</v>
      </c>
      <c r="C4972" s="42" t="s">
        <v>3371</v>
      </c>
      <c r="G4972" s="44">
        <v>-51.28</v>
      </c>
      <c r="H4972" s="44">
        <f t="shared" si="305"/>
        <v>-59.9976</v>
      </c>
    </row>
    <row r="4973" customHeight="1" spans="2:8">
      <c r="B4973" s="42" t="s">
        <v>3369</v>
      </c>
      <c r="C4973" s="42" t="s">
        <v>1093</v>
      </c>
      <c r="D4973" s="43" t="s">
        <v>2482</v>
      </c>
      <c r="E4973" s="43" t="s">
        <v>1095</v>
      </c>
      <c r="F4973" s="36">
        <v>100</v>
      </c>
      <c r="G4973" s="44">
        <v>307.69</v>
      </c>
      <c r="H4973" s="44">
        <f t="shared" si="305"/>
        <v>359.9973</v>
      </c>
    </row>
    <row r="4974" customHeight="1" spans="2:8">
      <c r="B4974" s="42" t="s">
        <v>3369</v>
      </c>
      <c r="C4974" s="42" t="s">
        <v>1093</v>
      </c>
      <c r="G4974" s="44">
        <v>-30.77</v>
      </c>
      <c r="H4974" s="44">
        <f t="shared" si="305"/>
        <v>-36.0009</v>
      </c>
    </row>
    <row r="4975" customHeight="1" spans="2:8">
      <c r="B4975" s="42" t="s">
        <v>3369</v>
      </c>
      <c r="C4975" s="42" t="s">
        <v>1230</v>
      </c>
      <c r="D4975" s="43" t="s">
        <v>1233</v>
      </c>
      <c r="E4975" s="43" t="s">
        <v>1115</v>
      </c>
      <c r="F4975" s="36">
        <v>24</v>
      </c>
      <c r="G4975" s="44">
        <v>112.82</v>
      </c>
      <c r="H4975" s="44">
        <f t="shared" si="305"/>
        <v>131.9994</v>
      </c>
    </row>
    <row r="4976" customHeight="1" spans="2:8">
      <c r="B4976" s="42" t="s">
        <v>3369</v>
      </c>
      <c r="C4976" s="42" t="s">
        <v>1230</v>
      </c>
      <c r="G4976" s="44">
        <v>-11.28</v>
      </c>
      <c r="H4976" s="44">
        <f t="shared" si="305"/>
        <v>-13.1976</v>
      </c>
    </row>
    <row r="4977" customHeight="1" spans="2:8">
      <c r="B4977" s="42" t="s">
        <v>3369</v>
      </c>
      <c r="C4977" s="42" t="s">
        <v>1256</v>
      </c>
      <c r="E4977" s="43" t="s">
        <v>1257</v>
      </c>
      <c r="F4977" s="36">
        <v>450</v>
      </c>
      <c r="G4977" s="44">
        <v>2307.69</v>
      </c>
      <c r="H4977" s="44">
        <f t="shared" si="305"/>
        <v>2699.9973</v>
      </c>
    </row>
    <row r="4978" customHeight="1" spans="2:8">
      <c r="B4978" s="42" t="s">
        <v>3369</v>
      </c>
      <c r="C4978" s="42" t="s">
        <v>1256</v>
      </c>
      <c r="G4978" s="44">
        <v>-230.77</v>
      </c>
      <c r="H4978" s="44">
        <f t="shared" si="305"/>
        <v>-270.0009</v>
      </c>
    </row>
    <row r="4979" customHeight="1" spans="2:8">
      <c r="B4979" s="42" t="s">
        <v>3369</v>
      </c>
      <c r="C4979" s="42" t="s">
        <v>1204</v>
      </c>
      <c r="D4979" s="43" t="s">
        <v>1205</v>
      </c>
      <c r="E4979" s="43" t="s">
        <v>1027</v>
      </c>
      <c r="F4979" s="36">
        <v>3000</v>
      </c>
      <c r="G4979" s="44">
        <v>2769.23</v>
      </c>
      <c r="H4979" s="44">
        <f t="shared" si="305"/>
        <v>3239.9991</v>
      </c>
    </row>
    <row r="4980" customHeight="1" spans="2:8">
      <c r="B4980" s="42" t="s">
        <v>3369</v>
      </c>
      <c r="C4980" s="42" t="s">
        <v>1204</v>
      </c>
      <c r="G4980" s="44">
        <v>-276.92</v>
      </c>
      <c r="H4980" s="44">
        <f t="shared" si="305"/>
        <v>-323.9964</v>
      </c>
    </row>
    <row r="4981" customHeight="1" spans="2:8">
      <c r="B4981" s="42" t="s">
        <v>3369</v>
      </c>
      <c r="C4981" s="42" t="s">
        <v>1204</v>
      </c>
      <c r="D4981" s="43" t="s">
        <v>1290</v>
      </c>
      <c r="E4981" s="43" t="s">
        <v>1027</v>
      </c>
      <c r="F4981" s="36">
        <v>6000</v>
      </c>
      <c r="G4981" s="44">
        <v>5538.46</v>
      </c>
      <c r="H4981" s="44">
        <f t="shared" si="305"/>
        <v>6479.9982</v>
      </c>
    </row>
    <row r="4982" customHeight="1" spans="2:8">
      <c r="B4982" s="42" t="s">
        <v>3369</v>
      </c>
      <c r="C4982" s="42" t="s">
        <v>1204</v>
      </c>
      <c r="G4982" s="44">
        <v>-553.85</v>
      </c>
      <c r="H4982" s="44">
        <f t="shared" si="305"/>
        <v>-648.0045</v>
      </c>
    </row>
    <row r="4983" customHeight="1" spans="2:8">
      <c r="B4983" s="42" t="s">
        <v>3369</v>
      </c>
      <c r="C4983" s="42" t="s">
        <v>3428</v>
      </c>
      <c r="D4983" s="43" t="s">
        <v>3429</v>
      </c>
      <c r="E4983" s="43" t="s">
        <v>3382</v>
      </c>
      <c r="F4983" s="36">
        <v>5</v>
      </c>
      <c r="G4983" s="44">
        <v>410.26</v>
      </c>
      <c r="H4983" s="44">
        <f t="shared" si="305"/>
        <v>480.0042</v>
      </c>
    </row>
    <row r="4984" customHeight="1" spans="2:8">
      <c r="B4984" s="42" t="s">
        <v>3369</v>
      </c>
      <c r="C4984" s="42" t="s">
        <v>3428</v>
      </c>
      <c r="G4984" s="44">
        <v>-41.03</v>
      </c>
      <c r="H4984" s="44">
        <f t="shared" si="305"/>
        <v>-48.0051</v>
      </c>
    </row>
    <row r="4985" customHeight="1" spans="2:8">
      <c r="B4985" s="42" t="s">
        <v>3369</v>
      </c>
      <c r="C4985" s="42" t="s">
        <v>1313</v>
      </c>
      <c r="D4985" s="43" t="s">
        <v>2461</v>
      </c>
      <c r="E4985" s="43" t="s">
        <v>1315</v>
      </c>
      <c r="F4985" s="36">
        <v>1500</v>
      </c>
      <c r="G4985" s="44">
        <v>4102.56</v>
      </c>
      <c r="H4985" s="44">
        <f t="shared" ref="H4985:H5048" si="306">G4985*1.17</f>
        <v>4799.9952</v>
      </c>
    </row>
    <row r="4986" customHeight="1" spans="2:8">
      <c r="B4986" s="42" t="s">
        <v>3369</v>
      </c>
      <c r="C4986" s="42" t="s">
        <v>1313</v>
      </c>
      <c r="G4986" s="44">
        <v>-410.26</v>
      </c>
      <c r="H4986" s="44">
        <f t="shared" si="306"/>
        <v>-480.0042</v>
      </c>
    </row>
    <row r="4987" customHeight="1" spans="2:8">
      <c r="B4987" s="42" t="s">
        <v>3369</v>
      </c>
      <c r="C4987" s="42" t="s">
        <v>3371</v>
      </c>
      <c r="D4987" s="43" t="s">
        <v>3372</v>
      </c>
      <c r="E4987" s="43" t="s">
        <v>3373</v>
      </c>
      <c r="F4987" s="36">
        <v>15</v>
      </c>
      <c r="G4987" s="44">
        <v>134.62</v>
      </c>
      <c r="H4987" s="44">
        <f t="shared" si="306"/>
        <v>157.5054</v>
      </c>
    </row>
    <row r="4988" customHeight="1" spans="2:8">
      <c r="B4988" s="42" t="s">
        <v>3369</v>
      </c>
      <c r="C4988" s="42" t="s">
        <v>3371</v>
      </c>
      <c r="G4988" s="44">
        <v>-13.46</v>
      </c>
      <c r="H4988" s="44">
        <f t="shared" si="306"/>
        <v>-15.7482</v>
      </c>
    </row>
    <row r="4989" customHeight="1" spans="2:8">
      <c r="B4989" s="42" t="s">
        <v>3369</v>
      </c>
      <c r="C4989" s="42" t="s">
        <v>3430</v>
      </c>
      <c r="D4989" s="43" t="s">
        <v>2880</v>
      </c>
      <c r="E4989" s="43" t="s">
        <v>3431</v>
      </c>
      <c r="F4989" s="36">
        <v>20</v>
      </c>
      <c r="G4989" s="44">
        <v>444.44</v>
      </c>
      <c r="H4989" s="44">
        <f t="shared" si="306"/>
        <v>519.9948</v>
      </c>
    </row>
    <row r="4990" s="35" customFormat="1" customHeight="1" spans="2:10">
      <c r="B4990" s="56" t="s">
        <v>3369</v>
      </c>
      <c r="C4990" s="56" t="s">
        <v>3430</v>
      </c>
      <c r="D4990" s="53"/>
      <c r="E4990" s="53"/>
      <c r="G4990" s="41">
        <v>-44.44</v>
      </c>
      <c r="H4990" s="41">
        <f t="shared" si="306"/>
        <v>-51.9948</v>
      </c>
      <c r="I4990" s="41"/>
      <c r="J4990" s="41"/>
    </row>
    <row r="4991" customHeight="1" spans="2:8">
      <c r="B4991" s="42" t="s">
        <v>3369</v>
      </c>
      <c r="C4991" s="42" t="s">
        <v>3432</v>
      </c>
      <c r="D4991" s="43" t="s">
        <v>3433</v>
      </c>
      <c r="E4991" s="43" t="s">
        <v>3382</v>
      </c>
      <c r="F4991" s="36">
        <v>2</v>
      </c>
      <c r="G4991" s="44">
        <v>687.18</v>
      </c>
      <c r="H4991" s="44">
        <f t="shared" si="306"/>
        <v>804.0006</v>
      </c>
    </row>
    <row r="4992" customHeight="1" spans="2:8">
      <c r="B4992" s="42" t="s">
        <v>3369</v>
      </c>
      <c r="C4992" s="42" t="s">
        <v>3432</v>
      </c>
      <c r="G4992" s="44">
        <v>-68.72</v>
      </c>
      <c r="H4992" s="44">
        <f t="shared" si="306"/>
        <v>-80.4024</v>
      </c>
    </row>
    <row r="4993" customHeight="1" spans="2:8">
      <c r="B4993" s="42" t="s">
        <v>3369</v>
      </c>
      <c r="C4993" s="42" t="s">
        <v>3434</v>
      </c>
      <c r="D4993" s="43" t="s">
        <v>3435</v>
      </c>
      <c r="E4993" s="43" t="s">
        <v>3436</v>
      </c>
      <c r="F4993" s="36">
        <v>2</v>
      </c>
      <c r="G4993" s="44">
        <v>188.03</v>
      </c>
      <c r="H4993" s="44">
        <f t="shared" si="306"/>
        <v>219.9951</v>
      </c>
    </row>
    <row r="4994" customHeight="1" spans="2:8">
      <c r="B4994" s="42" t="s">
        <v>3369</v>
      </c>
      <c r="C4994" s="42" t="s">
        <v>3434</v>
      </c>
      <c r="G4994" s="44">
        <v>-18.8</v>
      </c>
      <c r="H4994" s="44">
        <f t="shared" si="306"/>
        <v>-21.996</v>
      </c>
    </row>
    <row r="4995" customHeight="1" spans="2:8">
      <c r="B4995" s="42" t="s">
        <v>3369</v>
      </c>
      <c r="C4995" s="42" t="s">
        <v>3437</v>
      </c>
      <c r="D4995" s="43" t="s">
        <v>3438</v>
      </c>
      <c r="E4995" s="43" t="s">
        <v>3436</v>
      </c>
      <c r="F4995" s="36">
        <v>2</v>
      </c>
      <c r="G4995" s="44">
        <v>51.28</v>
      </c>
      <c r="H4995" s="44">
        <f t="shared" si="306"/>
        <v>59.9976</v>
      </c>
    </row>
    <row r="4996" customHeight="1" spans="2:8">
      <c r="B4996" s="42" t="s">
        <v>3369</v>
      </c>
      <c r="C4996" s="42" t="s">
        <v>3437</v>
      </c>
      <c r="G4996" s="44">
        <v>-5.13</v>
      </c>
      <c r="H4996" s="44">
        <f t="shared" si="306"/>
        <v>-6.0021</v>
      </c>
    </row>
    <row r="4997" customHeight="1" spans="2:8">
      <c r="B4997" s="42" t="s">
        <v>3369</v>
      </c>
      <c r="C4997" s="42" t="s">
        <v>1015</v>
      </c>
      <c r="D4997" s="43" t="s">
        <v>2460</v>
      </c>
      <c r="E4997" s="43" t="s">
        <v>1017</v>
      </c>
      <c r="F4997" s="36">
        <v>24</v>
      </c>
      <c r="G4997" s="44">
        <v>574.36</v>
      </c>
      <c r="H4997" s="44">
        <f t="shared" si="306"/>
        <v>672.0012</v>
      </c>
    </row>
    <row r="4998" customHeight="1" spans="2:8">
      <c r="B4998" s="42" t="s">
        <v>3369</v>
      </c>
      <c r="C4998" s="42" t="s">
        <v>1015</v>
      </c>
      <c r="G4998" s="44">
        <v>-57.44</v>
      </c>
      <c r="H4998" s="44">
        <f t="shared" si="306"/>
        <v>-67.2048</v>
      </c>
    </row>
    <row r="4999" customHeight="1" spans="2:8">
      <c r="B4999" s="42" t="s">
        <v>3369</v>
      </c>
      <c r="C4999" s="42" t="s">
        <v>1297</v>
      </c>
      <c r="D4999" s="43" t="s">
        <v>1265</v>
      </c>
      <c r="E4999" s="43" t="s">
        <v>1266</v>
      </c>
      <c r="F4999" s="36">
        <v>160</v>
      </c>
      <c r="G4999" s="44">
        <v>232.48</v>
      </c>
      <c r="H4999" s="44">
        <f t="shared" si="306"/>
        <v>272.0016</v>
      </c>
    </row>
    <row r="5000" customHeight="1" spans="2:8">
      <c r="B5000" s="42" t="s">
        <v>3369</v>
      </c>
      <c r="C5000" s="42" t="s">
        <v>1297</v>
      </c>
      <c r="G5000" s="44">
        <v>-23.25</v>
      </c>
      <c r="H5000" s="44">
        <f t="shared" si="306"/>
        <v>-27.2025</v>
      </c>
    </row>
    <row r="5001" customHeight="1" spans="2:8">
      <c r="B5001" s="42" t="s">
        <v>3369</v>
      </c>
      <c r="C5001" s="42" t="s">
        <v>3439</v>
      </c>
      <c r="E5001" s="43" t="s">
        <v>2475</v>
      </c>
      <c r="F5001" s="36">
        <v>200</v>
      </c>
      <c r="G5001" s="44">
        <v>940.17</v>
      </c>
      <c r="H5001" s="44">
        <f t="shared" si="306"/>
        <v>1099.9989</v>
      </c>
    </row>
    <row r="5002" customHeight="1" spans="2:8">
      <c r="B5002" s="42" t="s">
        <v>3369</v>
      </c>
      <c r="C5002" s="42" t="s">
        <v>3439</v>
      </c>
      <c r="G5002" s="44">
        <v>-94.02</v>
      </c>
      <c r="H5002" s="44">
        <f t="shared" si="306"/>
        <v>-110.0034</v>
      </c>
    </row>
    <row r="5003" customHeight="1" spans="2:8">
      <c r="B5003" s="42" t="s">
        <v>3369</v>
      </c>
      <c r="C5003" s="42" t="s">
        <v>2862</v>
      </c>
      <c r="E5003" s="43" t="s">
        <v>2475</v>
      </c>
      <c r="F5003" s="36">
        <v>40</v>
      </c>
      <c r="G5003" s="44">
        <v>2222.22</v>
      </c>
      <c r="H5003" s="44">
        <f t="shared" si="306"/>
        <v>2599.9974</v>
      </c>
    </row>
    <row r="5004" customHeight="1" spans="2:8">
      <c r="B5004" s="42" t="s">
        <v>3369</v>
      </c>
      <c r="C5004" s="42" t="s">
        <v>2862</v>
      </c>
      <c r="G5004" s="44">
        <v>-222.22</v>
      </c>
      <c r="H5004" s="44">
        <f t="shared" si="306"/>
        <v>-259.9974</v>
      </c>
    </row>
    <row r="5005" customHeight="1" spans="2:8">
      <c r="B5005" s="42" t="s">
        <v>3369</v>
      </c>
      <c r="C5005" s="42" t="s">
        <v>3383</v>
      </c>
      <c r="D5005" s="43" t="s">
        <v>3384</v>
      </c>
      <c r="E5005" s="43" t="s">
        <v>3385</v>
      </c>
      <c r="F5005" s="36">
        <v>600</v>
      </c>
      <c r="G5005" s="44">
        <v>923.08</v>
      </c>
      <c r="H5005" s="44">
        <f t="shared" si="306"/>
        <v>1080.0036</v>
      </c>
    </row>
    <row r="5006" customHeight="1" spans="2:8">
      <c r="B5006" s="42" t="s">
        <v>3369</v>
      </c>
      <c r="C5006" s="42" t="s">
        <v>3383</v>
      </c>
      <c r="G5006" s="44">
        <v>-92.31</v>
      </c>
      <c r="H5006" s="44">
        <f t="shared" si="306"/>
        <v>-108.0027</v>
      </c>
    </row>
    <row r="5007" customHeight="1" spans="2:8">
      <c r="B5007" s="42" t="s">
        <v>3369</v>
      </c>
      <c r="C5007" s="42" t="s">
        <v>3440</v>
      </c>
      <c r="D5007" s="43" t="s">
        <v>2875</v>
      </c>
      <c r="E5007" s="54" t="s">
        <v>3441</v>
      </c>
      <c r="F5007" s="36">
        <v>10</v>
      </c>
      <c r="G5007" s="44">
        <v>34.19</v>
      </c>
      <c r="H5007" s="44">
        <f t="shared" si="306"/>
        <v>40.0023</v>
      </c>
    </row>
    <row r="5008" customHeight="1" spans="2:8">
      <c r="B5008" s="42" t="s">
        <v>3369</v>
      </c>
      <c r="C5008" s="42" t="s">
        <v>3440</v>
      </c>
      <c r="G5008" s="44">
        <v>-3.42</v>
      </c>
      <c r="H5008" s="44">
        <f t="shared" si="306"/>
        <v>-4.0014</v>
      </c>
    </row>
    <row r="5009" customHeight="1" spans="2:8">
      <c r="B5009" s="42" t="s">
        <v>3369</v>
      </c>
      <c r="C5009" s="42" t="s">
        <v>1327</v>
      </c>
      <c r="D5009" s="43" t="s">
        <v>3392</v>
      </c>
      <c r="E5009" s="43" t="s">
        <v>3340</v>
      </c>
      <c r="F5009" s="36">
        <v>108</v>
      </c>
      <c r="G5009" s="44">
        <v>258.46</v>
      </c>
      <c r="H5009" s="44">
        <f t="shared" si="306"/>
        <v>302.3982</v>
      </c>
    </row>
    <row r="5010" customHeight="1" spans="2:8">
      <c r="B5010" s="42" t="s">
        <v>3369</v>
      </c>
      <c r="C5010" s="42" t="s">
        <v>1327</v>
      </c>
      <c r="G5010" s="44">
        <v>-25.85</v>
      </c>
      <c r="H5010" s="44">
        <f t="shared" si="306"/>
        <v>-30.2445</v>
      </c>
    </row>
    <row r="5011" customHeight="1" spans="2:8">
      <c r="B5011" s="42" t="s">
        <v>3369</v>
      </c>
      <c r="C5011" s="42" t="s">
        <v>1327</v>
      </c>
      <c r="D5011" s="43" t="s">
        <v>3394</v>
      </c>
      <c r="E5011" s="43" t="s">
        <v>3340</v>
      </c>
      <c r="F5011" s="36">
        <v>72</v>
      </c>
      <c r="G5011" s="44">
        <v>369.23</v>
      </c>
      <c r="H5011" s="44">
        <f t="shared" si="306"/>
        <v>431.9991</v>
      </c>
    </row>
    <row r="5012" customHeight="1" spans="2:8">
      <c r="B5012" s="42" t="s">
        <v>3369</v>
      </c>
      <c r="C5012" s="42" t="s">
        <v>1327</v>
      </c>
      <c r="G5012" s="44">
        <v>-36.92</v>
      </c>
      <c r="H5012" s="44">
        <f t="shared" si="306"/>
        <v>-43.1964</v>
      </c>
    </row>
    <row r="5013" customHeight="1" spans="2:8">
      <c r="B5013" s="42" t="s">
        <v>3369</v>
      </c>
      <c r="C5013" s="42" t="s">
        <v>1327</v>
      </c>
      <c r="D5013" s="43" t="s">
        <v>3442</v>
      </c>
      <c r="E5013" s="43" t="s">
        <v>3340</v>
      </c>
      <c r="F5013" s="36">
        <v>36</v>
      </c>
      <c r="G5013" s="44">
        <v>276.92</v>
      </c>
      <c r="H5013" s="44">
        <f t="shared" si="306"/>
        <v>323.9964</v>
      </c>
    </row>
    <row r="5014" customHeight="1" spans="2:8">
      <c r="B5014" s="42" t="s">
        <v>3369</v>
      </c>
      <c r="C5014" s="42" t="s">
        <v>1327</v>
      </c>
      <c r="G5014" s="44">
        <v>-27.69</v>
      </c>
      <c r="H5014" s="44">
        <f t="shared" si="306"/>
        <v>-32.3973</v>
      </c>
    </row>
    <row r="5015" s="35" customFormat="1" customHeight="1" spans="2:10">
      <c r="B5015" s="56" t="s">
        <v>3369</v>
      </c>
      <c r="C5015" s="56" t="s">
        <v>2465</v>
      </c>
      <c r="D5015" s="53">
        <v>41360</v>
      </c>
      <c r="E5015" s="53" t="s">
        <v>1301</v>
      </c>
      <c r="F5015" s="35">
        <v>128</v>
      </c>
      <c r="G5015" s="41">
        <v>8752.14</v>
      </c>
      <c r="H5015" s="41">
        <f t="shared" si="306"/>
        <v>10240.0038</v>
      </c>
      <c r="I5015" s="41"/>
      <c r="J5015" s="41"/>
    </row>
    <row r="5016" customHeight="1" spans="2:8">
      <c r="B5016" s="42" t="s">
        <v>3369</v>
      </c>
      <c r="C5016" s="42" t="s">
        <v>2465</v>
      </c>
      <c r="G5016" s="44">
        <v>-875.21</v>
      </c>
      <c r="H5016" s="44">
        <f t="shared" si="306"/>
        <v>-1023.9957</v>
      </c>
    </row>
    <row r="5017" customHeight="1" spans="2:8">
      <c r="B5017" s="42" t="s">
        <v>3369</v>
      </c>
      <c r="C5017" s="42" t="s">
        <v>2488</v>
      </c>
      <c r="D5017" s="43">
        <v>1250</v>
      </c>
      <c r="E5017" s="43" t="s">
        <v>1301</v>
      </c>
      <c r="F5017" s="36">
        <v>8</v>
      </c>
      <c r="G5017" s="44">
        <v>2051.28</v>
      </c>
      <c r="H5017" s="44">
        <f t="shared" si="306"/>
        <v>2399.9976</v>
      </c>
    </row>
    <row r="5018" customHeight="1" spans="2:8">
      <c r="B5018" s="42" t="s">
        <v>3369</v>
      </c>
      <c r="C5018" s="42" t="s">
        <v>2488</v>
      </c>
      <c r="G5018" s="44">
        <v>-205.13</v>
      </c>
      <c r="H5018" s="44">
        <f t="shared" si="306"/>
        <v>-240.0021</v>
      </c>
    </row>
    <row r="5019" customHeight="1" spans="2:8">
      <c r="B5019" s="42" t="s">
        <v>3369</v>
      </c>
      <c r="C5019" s="42" t="s">
        <v>3403</v>
      </c>
      <c r="D5019" s="43" t="s">
        <v>3443</v>
      </c>
      <c r="E5019" s="43" t="s">
        <v>1309</v>
      </c>
      <c r="F5019" s="36">
        <v>5</v>
      </c>
      <c r="G5019" s="44">
        <v>2478.63</v>
      </c>
      <c r="H5019" s="44">
        <f t="shared" si="306"/>
        <v>2899.9971</v>
      </c>
    </row>
    <row r="5020" customHeight="1" spans="2:8">
      <c r="B5020" s="42" t="s">
        <v>3369</v>
      </c>
      <c r="C5020" s="42" t="s">
        <v>3403</v>
      </c>
      <c r="G5020" s="44">
        <v>-247.86</v>
      </c>
      <c r="H5020" s="44">
        <f t="shared" si="306"/>
        <v>-289.9962</v>
      </c>
    </row>
    <row r="5021" customHeight="1" spans="2:8">
      <c r="B5021" s="42" t="s">
        <v>3369</v>
      </c>
      <c r="C5021" s="42" t="s">
        <v>1201</v>
      </c>
      <c r="D5021" s="43" t="s">
        <v>1202</v>
      </c>
      <c r="E5021" s="43" t="s">
        <v>1203</v>
      </c>
      <c r="F5021" s="36">
        <v>12</v>
      </c>
      <c r="G5021" s="44">
        <v>28205.13</v>
      </c>
      <c r="H5021" s="44">
        <f t="shared" si="306"/>
        <v>33000.0021</v>
      </c>
    </row>
    <row r="5022" customHeight="1" spans="2:8">
      <c r="B5022" s="42" t="s">
        <v>3369</v>
      </c>
      <c r="C5022" s="42" t="s">
        <v>1201</v>
      </c>
      <c r="G5022" s="44">
        <v>-2820.51</v>
      </c>
      <c r="H5022" s="44">
        <f t="shared" si="306"/>
        <v>-3299.9967</v>
      </c>
    </row>
    <row r="5023" customHeight="1" spans="2:8">
      <c r="B5023" s="42" t="s">
        <v>3369</v>
      </c>
      <c r="C5023" s="42" t="s">
        <v>1093</v>
      </c>
      <c r="D5023" s="43" t="s">
        <v>1094</v>
      </c>
      <c r="E5023" s="43" t="s">
        <v>1095</v>
      </c>
      <c r="F5023" s="36">
        <v>11400</v>
      </c>
      <c r="G5023" s="44">
        <v>4384.62</v>
      </c>
      <c r="H5023" s="44">
        <f t="shared" si="306"/>
        <v>5130.0054</v>
      </c>
    </row>
    <row r="5024" customHeight="1" spans="2:8">
      <c r="B5024" s="42" t="s">
        <v>3369</v>
      </c>
      <c r="C5024" s="42" t="s">
        <v>1093</v>
      </c>
      <c r="G5024" s="44">
        <v>-438.46</v>
      </c>
      <c r="H5024" s="44">
        <f t="shared" si="306"/>
        <v>-512.9982</v>
      </c>
    </row>
    <row r="5025" customHeight="1" spans="2:8">
      <c r="B5025" s="42" t="s">
        <v>3369</v>
      </c>
      <c r="C5025" s="42" t="s">
        <v>3371</v>
      </c>
      <c r="D5025" s="43" t="s">
        <v>3444</v>
      </c>
      <c r="E5025" s="43" t="s">
        <v>3373</v>
      </c>
      <c r="F5025" s="36">
        <v>2400</v>
      </c>
      <c r="G5025" s="44">
        <v>2666.67</v>
      </c>
      <c r="H5025" s="44">
        <f t="shared" si="306"/>
        <v>3120.0039</v>
      </c>
    </row>
    <row r="5026" customHeight="1" spans="2:8">
      <c r="B5026" s="42" t="s">
        <v>3369</v>
      </c>
      <c r="C5026" s="42" t="s">
        <v>3371</v>
      </c>
      <c r="G5026" s="44">
        <v>-266.67</v>
      </c>
      <c r="H5026" s="44">
        <f t="shared" si="306"/>
        <v>-312.0039</v>
      </c>
    </row>
    <row r="5027" customHeight="1" spans="2:8">
      <c r="B5027" s="42" t="s">
        <v>3369</v>
      </c>
      <c r="C5027" s="42" t="s">
        <v>3445</v>
      </c>
      <c r="D5027" s="43" t="s">
        <v>1346</v>
      </c>
      <c r="E5027" s="43" t="s">
        <v>1104</v>
      </c>
      <c r="F5027" s="36">
        <v>1</v>
      </c>
      <c r="G5027" s="44">
        <v>1102.56</v>
      </c>
      <c r="H5027" s="44">
        <f t="shared" si="306"/>
        <v>1289.9952</v>
      </c>
    </row>
    <row r="5028" customHeight="1" spans="2:8">
      <c r="B5028" s="42" t="s">
        <v>3369</v>
      </c>
      <c r="C5028" s="42" t="s">
        <v>3445</v>
      </c>
      <c r="G5028" s="44">
        <v>-110.26</v>
      </c>
      <c r="H5028" s="44">
        <f t="shared" si="306"/>
        <v>-129.0042</v>
      </c>
    </row>
    <row r="5029" customHeight="1" spans="2:8">
      <c r="B5029" s="42" t="s">
        <v>3369</v>
      </c>
      <c r="C5029" s="42" t="s">
        <v>1302</v>
      </c>
      <c r="D5029" s="43" t="s">
        <v>1303</v>
      </c>
      <c r="E5029" s="43" t="s">
        <v>1218</v>
      </c>
      <c r="F5029" s="36">
        <v>600</v>
      </c>
      <c r="G5029" s="44">
        <v>1025.64</v>
      </c>
      <c r="H5029" s="44">
        <f t="shared" si="306"/>
        <v>1199.9988</v>
      </c>
    </row>
    <row r="5030" customHeight="1" spans="2:8">
      <c r="B5030" s="42" t="s">
        <v>3369</v>
      </c>
      <c r="C5030" s="42" t="s">
        <v>1302</v>
      </c>
      <c r="G5030" s="44">
        <v>-102.56</v>
      </c>
      <c r="H5030" s="44">
        <f t="shared" si="306"/>
        <v>-119.9952</v>
      </c>
    </row>
    <row r="5031" customHeight="1" spans="2:8">
      <c r="B5031" s="42" t="s">
        <v>3369</v>
      </c>
      <c r="C5031" s="42" t="s">
        <v>3371</v>
      </c>
      <c r="D5031" s="43" t="s">
        <v>3372</v>
      </c>
      <c r="E5031" s="43" t="s">
        <v>3373</v>
      </c>
      <c r="F5031" s="36">
        <v>15</v>
      </c>
      <c r="G5031" s="44">
        <v>134.62</v>
      </c>
      <c r="H5031" s="44">
        <f t="shared" si="306"/>
        <v>157.5054</v>
      </c>
    </row>
    <row r="5032" customHeight="1" spans="2:8">
      <c r="B5032" s="42" t="s">
        <v>3369</v>
      </c>
      <c r="C5032" s="42" t="s">
        <v>3371</v>
      </c>
      <c r="G5032" s="44">
        <v>-13.46</v>
      </c>
      <c r="H5032" s="44">
        <f t="shared" si="306"/>
        <v>-15.7482</v>
      </c>
    </row>
    <row r="5033" customHeight="1" spans="2:8">
      <c r="B5033" s="42" t="s">
        <v>3369</v>
      </c>
      <c r="C5033" s="42" t="s">
        <v>3377</v>
      </c>
      <c r="D5033" s="43" t="s">
        <v>1222</v>
      </c>
      <c r="E5033" s="43" t="s">
        <v>1223</v>
      </c>
      <c r="F5033" s="36">
        <v>1350</v>
      </c>
      <c r="G5033" s="44">
        <v>773.08</v>
      </c>
      <c r="H5033" s="44">
        <f t="shared" si="306"/>
        <v>904.5036</v>
      </c>
    </row>
    <row r="5034" customHeight="1" spans="2:8">
      <c r="B5034" s="42" t="s">
        <v>3369</v>
      </c>
      <c r="C5034" s="42" t="s">
        <v>3377</v>
      </c>
      <c r="G5034" s="44">
        <v>-77.31</v>
      </c>
      <c r="H5034" s="44">
        <f t="shared" si="306"/>
        <v>-90.4527</v>
      </c>
    </row>
    <row r="5035" customHeight="1" spans="2:8">
      <c r="B5035" s="42" t="s">
        <v>3369</v>
      </c>
      <c r="C5035" s="42" t="s">
        <v>3389</v>
      </c>
      <c r="E5035" s="43" t="s">
        <v>2471</v>
      </c>
      <c r="F5035" s="36">
        <v>480</v>
      </c>
      <c r="G5035" s="44">
        <v>176.41</v>
      </c>
      <c r="H5035" s="44">
        <f t="shared" si="306"/>
        <v>206.3997</v>
      </c>
    </row>
    <row r="5036" customHeight="1" spans="2:8">
      <c r="B5036" s="42" t="s">
        <v>3369</v>
      </c>
      <c r="C5036" s="42" t="s">
        <v>3389</v>
      </c>
      <c r="G5036" s="44">
        <v>-17.64</v>
      </c>
      <c r="H5036" s="44">
        <f t="shared" si="306"/>
        <v>-20.6388</v>
      </c>
    </row>
    <row r="5037" customHeight="1" spans="2:8">
      <c r="B5037" s="42" t="s">
        <v>3369</v>
      </c>
      <c r="C5037" s="42" t="s">
        <v>1211</v>
      </c>
      <c r="D5037" s="43" t="s">
        <v>1212</v>
      </c>
      <c r="E5037" s="43" t="s">
        <v>1213</v>
      </c>
      <c r="F5037" s="36">
        <v>10000</v>
      </c>
      <c r="G5037" s="44">
        <v>1367.52</v>
      </c>
      <c r="H5037" s="44">
        <f t="shared" si="306"/>
        <v>1599.9984</v>
      </c>
    </row>
    <row r="5038" customHeight="1" spans="2:8">
      <c r="B5038" s="42" t="s">
        <v>3369</v>
      </c>
      <c r="C5038" s="42" t="s">
        <v>1211</v>
      </c>
      <c r="G5038" s="44">
        <v>-136.75</v>
      </c>
      <c r="H5038" s="44">
        <f t="shared" si="306"/>
        <v>-159.9975</v>
      </c>
    </row>
    <row r="5039" customHeight="1" spans="2:8">
      <c r="B5039" s="42" t="s">
        <v>3369</v>
      </c>
      <c r="C5039" s="42" t="s">
        <v>2462</v>
      </c>
      <c r="D5039" s="43" t="s">
        <v>2463</v>
      </c>
      <c r="E5039" s="43" t="s">
        <v>2464</v>
      </c>
      <c r="F5039" s="36">
        <v>25</v>
      </c>
      <c r="G5039" s="44">
        <v>897.44</v>
      </c>
      <c r="H5039" s="44">
        <f t="shared" si="306"/>
        <v>1050.0048</v>
      </c>
    </row>
    <row r="5040" s="35" customFormat="1" customHeight="1" spans="2:10">
      <c r="B5040" s="56" t="s">
        <v>3369</v>
      </c>
      <c r="C5040" s="56" t="s">
        <v>2462</v>
      </c>
      <c r="D5040" s="53"/>
      <c r="E5040" s="53"/>
      <c r="G5040" s="41">
        <v>-89.74</v>
      </c>
      <c r="H5040" s="41">
        <f t="shared" si="306"/>
        <v>-104.9958</v>
      </c>
      <c r="I5040" s="41"/>
      <c r="J5040" s="41"/>
    </row>
    <row r="5041" customHeight="1" spans="2:8">
      <c r="B5041" s="42" t="s">
        <v>3369</v>
      </c>
      <c r="C5041" s="42" t="s">
        <v>1264</v>
      </c>
      <c r="D5041" s="43" t="s">
        <v>1265</v>
      </c>
      <c r="E5041" s="43" t="s">
        <v>1266</v>
      </c>
      <c r="F5041" s="36">
        <v>96</v>
      </c>
      <c r="G5041" s="44">
        <v>557.95</v>
      </c>
      <c r="H5041" s="44">
        <f t="shared" si="306"/>
        <v>652.8015</v>
      </c>
    </row>
    <row r="5042" customHeight="1" spans="2:8">
      <c r="B5042" s="42" t="s">
        <v>3369</v>
      </c>
      <c r="C5042" s="42" t="s">
        <v>1264</v>
      </c>
      <c r="G5042" s="44">
        <v>-55.79</v>
      </c>
      <c r="H5042" s="44">
        <f t="shared" si="306"/>
        <v>-65.2743</v>
      </c>
    </row>
    <row r="5043" customHeight="1" spans="2:8">
      <c r="B5043" s="42" t="s">
        <v>3369</v>
      </c>
      <c r="C5043" s="42" t="s">
        <v>1321</v>
      </c>
      <c r="D5043" s="43" t="s">
        <v>1332</v>
      </c>
      <c r="E5043" s="43" t="s">
        <v>1030</v>
      </c>
      <c r="F5043" s="36">
        <v>1000</v>
      </c>
      <c r="G5043" s="44">
        <v>1512.82</v>
      </c>
      <c r="H5043" s="44">
        <f t="shared" si="306"/>
        <v>1769.9994</v>
      </c>
    </row>
    <row r="5044" customHeight="1" spans="2:8">
      <c r="B5044" s="42" t="s">
        <v>3369</v>
      </c>
      <c r="C5044" s="42" t="s">
        <v>1321</v>
      </c>
      <c r="G5044" s="44">
        <v>-151.28</v>
      </c>
      <c r="H5044" s="44">
        <f t="shared" si="306"/>
        <v>-176.9976</v>
      </c>
    </row>
    <row r="5045" customHeight="1" spans="2:8">
      <c r="B5045" s="42" t="s">
        <v>3369</v>
      </c>
      <c r="C5045" s="42" t="s">
        <v>1209</v>
      </c>
      <c r="D5045" s="43">
        <v>915</v>
      </c>
      <c r="E5045" s="43" t="s">
        <v>2364</v>
      </c>
      <c r="F5045" s="36">
        <v>3000</v>
      </c>
      <c r="G5045" s="44">
        <v>2435.9</v>
      </c>
      <c r="H5045" s="44">
        <f t="shared" si="306"/>
        <v>2850.003</v>
      </c>
    </row>
    <row r="5046" customHeight="1" spans="2:8">
      <c r="B5046" s="42" t="s">
        <v>3369</v>
      </c>
      <c r="C5046" s="42" t="s">
        <v>1209</v>
      </c>
      <c r="G5046" s="44">
        <v>-243.59</v>
      </c>
      <c r="H5046" s="44">
        <f t="shared" si="306"/>
        <v>-285.0003</v>
      </c>
    </row>
    <row r="5047" customHeight="1" spans="2:8">
      <c r="B5047" s="42" t="s">
        <v>3369</v>
      </c>
      <c r="C5047" s="42" t="s">
        <v>3445</v>
      </c>
      <c r="D5047" s="43" t="s">
        <v>1346</v>
      </c>
      <c r="E5047" s="43" t="s">
        <v>1104</v>
      </c>
      <c r="F5047" s="36">
        <v>1</v>
      </c>
      <c r="G5047" s="44">
        <v>1102.56</v>
      </c>
      <c r="H5047" s="44">
        <f t="shared" si="306"/>
        <v>1289.9952</v>
      </c>
    </row>
    <row r="5048" customHeight="1" spans="2:8">
      <c r="B5048" s="42" t="s">
        <v>3369</v>
      </c>
      <c r="C5048" s="42" t="s">
        <v>3445</v>
      </c>
      <c r="G5048" s="44">
        <v>-110.26</v>
      </c>
      <c r="H5048" s="44">
        <f t="shared" si="306"/>
        <v>-129.0042</v>
      </c>
    </row>
    <row r="5049" customHeight="1" spans="2:8">
      <c r="B5049" s="42" t="s">
        <v>3369</v>
      </c>
      <c r="C5049" s="42" t="s">
        <v>3446</v>
      </c>
      <c r="D5049" s="43" t="s">
        <v>1324</v>
      </c>
      <c r="E5049" s="43" t="s">
        <v>2451</v>
      </c>
      <c r="F5049" s="36">
        <v>250</v>
      </c>
      <c r="G5049" s="44">
        <v>961.54</v>
      </c>
      <c r="H5049" s="44">
        <f t="shared" ref="H5049:H5112" si="307">G5049*1.17</f>
        <v>1125.0018</v>
      </c>
    </row>
    <row r="5050" customHeight="1" spans="2:8">
      <c r="B5050" s="42" t="s">
        <v>3369</v>
      </c>
      <c r="C5050" s="42" t="s">
        <v>3446</v>
      </c>
      <c r="G5050" s="44">
        <v>-96.15</v>
      </c>
      <c r="H5050" s="44">
        <f t="shared" si="307"/>
        <v>-112.4955</v>
      </c>
    </row>
    <row r="5051" customHeight="1" spans="2:8">
      <c r="B5051" s="42" t="s">
        <v>3369</v>
      </c>
      <c r="C5051" s="42" t="s">
        <v>3447</v>
      </c>
      <c r="D5051" s="43" t="s">
        <v>286</v>
      </c>
      <c r="E5051" s="43" t="s">
        <v>3448</v>
      </c>
      <c r="F5051" s="36">
        <v>1</v>
      </c>
      <c r="G5051" s="44">
        <v>18.8</v>
      </c>
      <c r="H5051" s="44">
        <f t="shared" si="307"/>
        <v>21.996</v>
      </c>
    </row>
    <row r="5052" customHeight="1" spans="2:8">
      <c r="B5052" s="42" t="s">
        <v>3369</v>
      </c>
      <c r="C5052" s="42" t="s">
        <v>3447</v>
      </c>
      <c r="G5052" s="44">
        <v>-1.88</v>
      </c>
      <c r="H5052" s="44">
        <f t="shared" si="307"/>
        <v>-2.1996</v>
      </c>
    </row>
    <row r="5053" customHeight="1" spans="2:8">
      <c r="B5053" s="42" t="s">
        <v>3369</v>
      </c>
      <c r="C5053" s="42" t="s">
        <v>2441</v>
      </c>
      <c r="E5053" s="43" t="s">
        <v>1101</v>
      </c>
      <c r="F5053" s="36">
        <v>1000</v>
      </c>
      <c r="G5053" s="44">
        <v>410.26</v>
      </c>
      <c r="H5053" s="44">
        <f t="shared" si="307"/>
        <v>480.0042</v>
      </c>
    </row>
    <row r="5054" customHeight="1" spans="2:8">
      <c r="B5054" s="42" t="s">
        <v>3369</v>
      </c>
      <c r="C5054" s="42" t="s">
        <v>2441</v>
      </c>
      <c r="G5054" s="44">
        <v>-41.03</v>
      </c>
      <c r="H5054" s="44">
        <f t="shared" si="307"/>
        <v>-48.0051</v>
      </c>
    </row>
    <row r="5055" customHeight="1" spans="2:8">
      <c r="B5055" s="42" t="s">
        <v>3369</v>
      </c>
      <c r="C5055" s="42" t="s">
        <v>1354</v>
      </c>
      <c r="E5055" s="43" t="s">
        <v>1355</v>
      </c>
      <c r="F5055" s="36">
        <v>10</v>
      </c>
      <c r="G5055" s="44">
        <v>239.32</v>
      </c>
      <c r="H5055" s="44">
        <f t="shared" si="307"/>
        <v>280.0044</v>
      </c>
    </row>
    <row r="5056" customHeight="1" spans="2:8">
      <c r="B5056" s="42" t="s">
        <v>3369</v>
      </c>
      <c r="C5056" s="42" t="s">
        <v>1354</v>
      </c>
      <c r="G5056" s="44">
        <v>-23.93</v>
      </c>
      <c r="H5056" s="44">
        <f t="shared" si="307"/>
        <v>-27.9981</v>
      </c>
    </row>
    <row r="5057" customHeight="1" spans="2:8">
      <c r="B5057" s="42" t="s">
        <v>3369</v>
      </c>
      <c r="C5057" s="42" t="s">
        <v>1214</v>
      </c>
      <c r="D5057" s="43" t="s">
        <v>1029</v>
      </c>
      <c r="E5057" s="43" t="s">
        <v>1320</v>
      </c>
      <c r="F5057" s="36">
        <v>2500</v>
      </c>
      <c r="G5057" s="44">
        <v>320.51</v>
      </c>
      <c r="H5057" s="44">
        <f t="shared" si="307"/>
        <v>374.9967</v>
      </c>
    </row>
    <row r="5058" customHeight="1" spans="2:8">
      <c r="B5058" s="42" t="s">
        <v>3369</v>
      </c>
      <c r="C5058" s="42" t="s">
        <v>1214</v>
      </c>
      <c r="G5058" s="44">
        <v>-32.05</v>
      </c>
      <c r="H5058" s="44">
        <f t="shared" si="307"/>
        <v>-37.4985</v>
      </c>
    </row>
    <row r="5059" customHeight="1" spans="2:8">
      <c r="B5059" s="42" t="s">
        <v>3369</v>
      </c>
      <c r="C5059" s="42" t="s">
        <v>1214</v>
      </c>
      <c r="D5059" s="43" t="s">
        <v>1032</v>
      </c>
      <c r="E5059" s="43" t="s">
        <v>1320</v>
      </c>
      <c r="F5059" s="36">
        <v>10000</v>
      </c>
      <c r="G5059" s="44">
        <v>1282.05</v>
      </c>
      <c r="H5059" s="44">
        <f t="shared" si="307"/>
        <v>1499.9985</v>
      </c>
    </row>
    <row r="5060" customHeight="1" spans="2:8">
      <c r="B5060" s="42" t="s">
        <v>3369</v>
      </c>
      <c r="C5060" s="42" t="s">
        <v>1214</v>
      </c>
      <c r="G5060" s="44">
        <v>-128.21</v>
      </c>
      <c r="H5060" s="44">
        <f t="shared" si="307"/>
        <v>-150.0057</v>
      </c>
    </row>
    <row r="5061" customHeight="1" spans="2:8">
      <c r="B5061" s="42" t="s">
        <v>3369</v>
      </c>
      <c r="C5061" s="42" t="s">
        <v>1286</v>
      </c>
      <c r="D5061" s="43" t="s">
        <v>2861</v>
      </c>
      <c r="E5061" s="43" t="s">
        <v>1288</v>
      </c>
      <c r="F5061" s="36">
        <v>180</v>
      </c>
      <c r="G5061" s="44">
        <v>1000</v>
      </c>
      <c r="H5061" s="44">
        <f t="shared" si="307"/>
        <v>1170</v>
      </c>
    </row>
    <row r="5062" customHeight="1" spans="2:8">
      <c r="B5062" s="42" t="s">
        <v>3369</v>
      </c>
      <c r="C5062" s="42" t="s">
        <v>1286</v>
      </c>
      <c r="G5062" s="44">
        <v>-100</v>
      </c>
      <c r="H5062" s="44">
        <f t="shared" si="307"/>
        <v>-117</v>
      </c>
    </row>
    <row r="5063" customHeight="1" spans="2:8">
      <c r="B5063" s="42" t="s">
        <v>3369</v>
      </c>
      <c r="C5063" s="42" t="s">
        <v>3449</v>
      </c>
      <c r="D5063" s="43" t="s">
        <v>3450</v>
      </c>
      <c r="E5063" s="43" t="s">
        <v>3451</v>
      </c>
      <c r="F5063" s="36">
        <v>400</v>
      </c>
      <c r="G5063" s="44">
        <v>188.03</v>
      </c>
      <c r="H5063" s="44">
        <f t="shared" si="307"/>
        <v>219.9951</v>
      </c>
    </row>
    <row r="5064" customHeight="1" spans="2:8">
      <c r="B5064" s="42" t="s">
        <v>3369</v>
      </c>
      <c r="C5064" s="42" t="s">
        <v>3449</v>
      </c>
      <c r="G5064" s="44">
        <v>-18.8</v>
      </c>
      <c r="H5064" s="44">
        <f t="shared" si="307"/>
        <v>-21.996</v>
      </c>
    </row>
    <row r="5065" s="35" customFormat="1" customHeight="1" spans="2:10">
      <c r="B5065" s="56" t="s">
        <v>3369</v>
      </c>
      <c r="C5065" s="56" t="s">
        <v>3452</v>
      </c>
      <c r="D5065" s="53" t="s">
        <v>3453</v>
      </c>
      <c r="E5065" s="53" t="s">
        <v>3454</v>
      </c>
      <c r="F5065" s="35">
        <v>600</v>
      </c>
      <c r="G5065" s="41">
        <v>6666.67</v>
      </c>
      <c r="H5065" s="41">
        <f t="shared" si="307"/>
        <v>7800.0039</v>
      </c>
      <c r="I5065" s="41"/>
      <c r="J5065" s="41"/>
    </row>
    <row r="5066" s="35" customFormat="1" customHeight="1" spans="2:10">
      <c r="B5066" s="56" t="s">
        <v>3369</v>
      </c>
      <c r="C5066" s="56" t="s">
        <v>3452</v>
      </c>
      <c r="D5066" s="53"/>
      <c r="E5066" s="53"/>
      <c r="G5066" s="41">
        <v>-666.67</v>
      </c>
      <c r="H5066" s="41">
        <f t="shared" si="307"/>
        <v>-780.0039</v>
      </c>
      <c r="I5066" s="41"/>
      <c r="J5066" s="41"/>
    </row>
    <row r="5067" customHeight="1" spans="2:8">
      <c r="B5067" s="42" t="s">
        <v>3369</v>
      </c>
      <c r="C5067" s="42" t="s">
        <v>3455</v>
      </c>
      <c r="D5067" s="43" t="s">
        <v>1232</v>
      </c>
      <c r="E5067" s="43" t="s">
        <v>3456</v>
      </c>
      <c r="F5067" s="36">
        <v>10</v>
      </c>
      <c r="G5067" s="44">
        <v>170.94</v>
      </c>
      <c r="H5067" s="44">
        <f t="shared" si="307"/>
        <v>199.9998</v>
      </c>
    </row>
    <row r="5068" customHeight="1" spans="2:8">
      <c r="B5068" s="42" t="s">
        <v>3369</v>
      </c>
      <c r="C5068" s="42" t="s">
        <v>3455</v>
      </c>
      <c r="G5068" s="44">
        <v>-17.09</v>
      </c>
      <c r="H5068" s="44">
        <f t="shared" si="307"/>
        <v>-19.9953</v>
      </c>
    </row>
    <row r="5069" customHeight="1" spans="2:8">
      <c r="B5069" s="42" t="s">
        <v>3369</v>
      </c>
      <c r="C5069" s="42" t="s">
        <v>3399</v>
      </c>
      <c r="D5069" s="43" t="s">
        <v>3400</v>
      </c>
      <c r="E5069" s="43" t="s">
        <v>3401</v>
      </c>
      <c r="F5069" s="36">
        <v>1</v>
      </c>
      <c r="G5069" s="44">
        <v>358.97</v>
      </c>
      <c r="H5069" s="44">
        <f t="shared" si="307"/>
        <v>419.9949</v>
      </c>
    </row>
    <row r="5070" customHeight="1" spans="2:8">
      <c r="B5070" s="42" t="s">
        <v>3369</v>
      </c>
      <c r="C5070" s="42" t="s">
        <v>3399</v>
      </c>
      <c r="G5070" s="44">
        <v>-35.9</v>
      </c>
      <c r="H5070" s="44">
        <f t="shared" si="307"/>
        <v>-42.003</v>
      </c>
    </row>
    <row r="5071" customHeight="1" spans="2:8">
      <c r="B5071" s="42" t="s">
        <v>3369</v>
      </c>
      <c r="C5071" s="42" t="s">
        <v>1312</v>
      </c>
      <c r="D5071" s="43" t="s">
        <v>77</v>
      </c>
      <c r="E5071" s="43" t="s">
        <v>1104</v>
      </c>
      <c r="F5071" s="36">
        <v>10</v>
      </c>
      <c r="G5071" s="44">
        <v>324.79</v>
      </c>
      <c r="H5071" s="44">
        <f t="shared" si="307"/>
        <v>380.0043</v>
      </c>
    </row>
    <row r="5072" customHeight="1" spans="2:8">
      <c r="B5072" s="42" t="s">
        <v>3369</v>
      </c>
      <c r="C5072" s="42" t="s">
        <v>1312</v>
      </c>
      <c r="G5072" s="44">
        <v>-32.48</v>
      </c>
      <c r="H5072" s="44">
        <f t="shared" si="307"/>
        <v>-38.0016</v>
      </c>
    </row>
    <row r="5073" customHeight="1" spans="2:8">
      <c r="B5073" s="42" t="s">
        <v>3369</v>
      </c>
      <c r="C5073" s="42" t="s">
        <v>1204</v>
      </c>
      <c r="D5073" s="43" t="s">
        <v>1205</v>
      </c>
      <c r="E5073" s="43" t="s">
        <v>1027</v>
      </c>
      <c r="F5073" s="36">
        <v>5000</v>
      </c>
      <c r="G5073" s="44">
        <v>4615.38</v>
      </c>
      <c r="H5073" s="44">
        <f t="shared" si="307"/>
        <v>5399.9946</v>
      </c>
    </row>
    <row r="5074" customHeight="1" spans="2:8">
      <c r="B5074" s="42" t="s">
        <v>3369</v>
      </c>
      <c r="C5074" s="42" t="s">
        <v>1204</v>
      </c>
      <c r="G5074" s="44">
        <v>-461.54</v>
      </c>
      <c r="H5074" s="44">
        <f t="shared" si="307"/>
        <v>-540.0018</v>
      </c>
    </row>
    <row r="5075" customHeight="1" spans="2:8">
      <c r="B5075" s="42" t="s">
        <v>3369</v>
      </c>
      <c r="C5075" s="42" t="s">
        <v>1343</v>
      </c>
      <c r="E5075" s="43" t="s">
        <v>1344</v>
      </c>
      <c r="F5075" s="36">
        <v>400</v>
      </c>
      <c r="G5075" s="44">
        <v>974.36</v>
      </c>
      <c r="H5075" s="44">
        <f t="shared" si="307"/>
        <v>1140.0012</v>
      </c>
    </row>
    <row r="5076" customHeight="1" spans="2:8">
      <c r="B5076" s="42" t="s">
        <v>3369</v>
      </c>
      <c r="C5076" s="42" t="s">
        <v>1343</v>
      </c>
      <c r="G5076" s="44">
        <v>-97.44</v>
      </c>
      <c r="H5076" s="44">
        <f t="shared" si="307"/>
        <v>-114.0048</v>
      </c>
    </row>
    <row r="5077" customHeight="1" spans="2:8">
      <c r="B5077" s="42" t="s">
        <v>3369</v>
      </c>
      <c r="C5077" s="42" t="s">
        <v>2476</v>
      </c>
      <c r="D5077" s="43" t="s">
        <v>2477</v>
      </c>
      <c r="E5077" s="43" t="s">
        <v>1218</v>
      </c>
      <c r="F5077" s="36">
        <v>100</v>
      </c>
      <c r="G5077" s="44">
        <v>470.09</v>
      </c>
      <c r="H5077" s="44">
        <f t="shared" si="307"/>
        <v>550.0053</v>
      </c>
    </row>
    <row r="5078" customHeight="1" spans="2:8">
      <c r="B5078" s="42" t="s">
        <v>3369</v>
      </c>
      <c r="C5078" s="42" t="s">
        <v>2476</v>
      </c>
      <c r="G5078" s="44">
        <v>-47.01</v>
      </c>
      <c r="H5078" s="44">
        <f t="shared" si="307"/>
        <v>-55.0017</v>
      </c>
    </row>
    <row r="5079" customHeight="1" spans="2:8">
      <c r="B5079" s="42" t="s">
        <v>3369</v>
      </c>
      <c r="C5079" s="42" t="s">
        <v>1272</v>
      </c>
      <c r="D5079" s="43" t="s">
        <v>2415</v>
      </c>
      <c r="E5079" s="43" t="s">
        <v>1033</v>
      </c>
      <c r="F5079" s="36">
        <v>400</v>
      </c>
      <c r="G5079" s="44">
        <v>919.66</v>
      </c>
      <c r="H5079" s="44">
        <f t="shared" si="307"/>
        <v>1076.0022</v>
      </c>
    </row>
    <row r="5080" customHeight="1" spans="2:8">
      <c r="B5080" s="42" t="s">
        <v>3369</v>
      </c>
      <c r="C5080" s="42" t="s">
        <v>1272</v>
      </c>
      <c r="G5080" s="44">
        <v>-91.97</v>
      </c>
      <c r="H5080" s="44">
        <f t="shared" si="307"/>
        <v>-107.6049</v>
      </c>
    </row>
    <row r="5081" customHeight="1" spans="2:8">
      <c r="B5081" s="42" t="s">
        <v>3369</v>
      </c>
      <c r="C5081" s="42" t="s">
        <v>1241</v>
      </c>
      <c r="D5081" s="43" t="s">
        <v>2416</v>
      </c>
      <c r="E5081" s="43" t="s">
        <v>1033</v>
      </c>
      <c r="F5081" s="36">
        <v>400</v>
      </c>
      <c r="G5081" s="44">
        <v>919.66</v>
      </c>
      <c r="H5081" s="44">
        <f t="shared" si="307"/>
        <v>1076.0022</v>
      </c>
    </row>
    <row r="5082" customHeight="1" spans="2:8">
      <c r="B5082" s="42" t="s">
        <v>3369</v>
      </c>
      <c r="C5082" s="42" t="s">
        <v>1241</v>
      </c>
      <c r="G5082" s="44">
        <v>-91.97</v>
      </c>
      <c r="H5082" s="44">
        <f t="shared" si="307"/>
        <v>-107.6049</v>
      </c>
    </row>
    <row r="5083" customHeight="1" spans="2:8">
      <c r="B5083" s="42" t="s">
        <v>3369</v>
      </c>
      <c r="C5083" s="42" t="s">
        <v>1281</v>
      </c>
      <c r="D5083" s="43" t="s">
        <v>2432</v>
      </c>
      <c r="E5083" s="43" t="s">
        <v>1095</v>
      </c>
      <c r="F5083" s="36">
        <v>500</v>
      </c>
      <c r="G5083" s="44">
        <v>940.17</v>
      </c>
      <c r="H5083" s="44">
        <f t="shared" si="307"/>
        <v>1099.9989</v>
      </c>
    </row>
    <row r="5084" customHeight="1" spans="2:8">
      <c r="B5084" s="42" t="s">
        <v>3369</v>
      </c>
      <c r="C5084" s="42" t="s">
        <v>1281</v>
      </c>
      <c r="G5084" s="44">
        <v>-94.02</v>
      </c>
      <c r="H5084" s="44">
        <f t="shared" si="307"/>
        <v>-110.0034</v>
      </c>
    </row>
    <row r="5085" customHeight="1" spans="2:8">
      <c r="B5085" s="42" t="s">
        <v>3369</v>
      </c>
      <c r="C5085" s="42" t="s">
        <v>1113</v>
      </c>
      <c r="D5085" s="43" t="s">
        <v>1261</v>
      </c>
      <c r="E5085" s="43" t="s">
        <v>1115</v>
      </c>
      <c r="F5085" s="36">
        <v>160</v>
      </c>
      <c r="G5085" s="44">
        <v>2707.69</v>
      </c>
      <c r="H5085" s="44">
        <f t="shared" si="307"/>
        <v>3167.9973</v>
      </c>
    </row>
    <row r="5086" customHeight="1" spans="2:8">
      <c r="B5086" s="42" t="s">
        <v>3369</v>
      </c>
      <c r="C5086" s="42" t="s">
        <v>1113</v>
      </c>
      <c r="G5086" s="44">
        <v>-270.77</v>
      </c>
      <c r="H5086" s="44">
        <f t="shared" si="307"/>
        <v>-316.8009</v>
      </c>
    </row>
    <row r="5087" customHeight="1" spans="2:8">
      <c r="B5087" s="42" t="s">
        <v>3369</v>
      </c>
      <c r="C5087" s="42" t="s">
        <v>1216</v>
      </c>
      <c r="D5087" s="43" t="s">
        <v>3374</v>
      </c>
      <c r="E5087" s="43" t="s">
        <v>1218</v>
      </c>
      <c r="F5087" s="36">
        <v>800</v>
      </c>
      <c r="G5087" s="44">
        <v>1709.4</v>
      </c>
      <c r="H5087" s="44">
        <f t="shared" si="307"/>
        <v>1999.998</v>
      </c>
    </row>
    <row r="5088" customHeight="1" spans="2:8">
      <c r="B5088" s="42" t="s">
        <v>3369</v>
      </c>
      <c r="C5088" s="42" t="s">
        <v>1216</v>
      </c>
      <c r="G5088" s="44">
        <v>-170.94</v>
      </c>
      <c r="H5088" s="44">
        <f t="shared" si="307"/>
        <v>-199.9998</v>
      </c>
    </row>
    <row r="5089" customHeight="1" spans="2:8">
      <c r="B5089" s="42" t="s">
        <v>3369</v>
      </c>
      <c r="C5089" s="42" t="s">
        <v>3375</v>
      </c>
      <c r="D5089" s="43" t="s">
        <v>3376</v>
      </c>
      <c r="E5089" s="43" t="s">
        <v>1223</v>
      </c>
      <c r="F5089" s="36">
        <v>2400</v>
      </c>
      <c r="G5089" s="44">
        <v>841.03</v>
      </c>
      <c r="H5089" s="44">
        <f t="shared" si="307"/>
        <v>984.0051</v>
      </c>
    </row>
    <row r="5090" s="35" customFormat="1" customHeight="1" spans="2:10">
      <c r="B5090" s="56" t="s">
        <v>3369</v>
      </c>
      <c r="C5090" s="56" t="s">
        <v>3375</v>
      </c>
      <c r="D5090" s="53"/>
      <c r="E5090" s="53"/>
      <c r="G5090" s="41">
        <v>-84.1</v>
      </c>
      <c r="H5090" s="41">
        <f t="shared" si="307"/>
        <v>-98.397</v>
      </c>
      <c r="I5090" s="41"/>
      <c r="J5090" s="41"/>
    </row>
    <row r="5091" customHeight="1" spans="2:8">
      <c r="B5091" s="42" t="s">
        <v>3369</v>
      </c>
      <c r="C5091" s="42" t="s">
        <v>3370</v>
      </c>
      <c r="D5091" s="43" t="s">
        <v>1225</v>
      </c>
      <c r="E5091" s="43" t="s">
        <v>1223</v>
      </c>
      <c r="F5091" s="36">
        <v>1200</v>
      </c>
      <c r="G5091" s="44">
        <v>584.62</v>
      </c>
      <c r="H5091" s="44">
        <f t="shared" si="307"/>
        <v>684.0054</v>
      </c>
    </row>
    <row r="5092" customHeight="1" spans="2:8">
      <c r="B5092" s="42" t="s">
        <v>3369</v>
      </c>
      <c r="C5092" s="42" t="s">
        <v>3370</v>
      </c>
      <c r="G5092" s="44">
        <v>-58.46</v>
      </c>
      <c r="H5092" s="44">
        <f t="shared" si="307"/>
        <v>-68.3982</v>
      </c>
    </row>
    <row r="5093" customHeight="1" spans="2:8">
      <c r="B5093" s="42" t="s">
        <v>3369</v>
      </c>
      <c r="C5093" s="42" t="s">
        <v>1226</v>
      </c>
      <c r="D5093" s="43" t="s">
        <v>77</v>
      </c>
      <c r="E5093" s="43" t="s">
        <v>1227</v>
      </c>
      <c r="F5093" s="36">
        <v>25</v>
      </c>
      <c r="G5093" s="44">
        <v>245.73</v>
      </c>
      <c r="H5093" s="44">
        <f t="shared" si="307"/>
        <v>287.5041</v>
      </c>
    </row>
    <row r="5094" customHeight="1" spans="2:8">
      <c r="B5094" s="42" t="s">
        <v>3369</v>
      </c>
      <c r="C5094" s="42" t="s">
        <v>1226</v>
      </c>
      <c r="G5094" s="44">
        <v>-24.57</v>
      </c>
      <c r="H5094" s="44">
        <f t="shared" si="307"/>
        <v>-28.7469</v>
      </c>
    </row>
    <row r="5095" customHeight="1" spans="2:8">
      <c r="B5095" s="42" t="s">
        <v>3369</v>
      </c>
      <c r="C5095" s="42" t="s">
        <v>3412</v>
      </c>
      <c r="D5095" s="43" t="s">
        <v>3413</v>
      </c>
      <c r="E5095" s="43" t="s">
        <v>3414</v>
      </c>
      <c r="F5095" s="36">
        <v>50</v>
      </c>
      <c r="G5095" s="44">
        <v>94.02</v>
      </c>
      <c r="H5095" s="44">
        <f t="shared" si="307"/>
        <v>110.0034</v>
      </c>
    </row>
    <row r="5096" customHeight="1" spans="2:8">
      <c r="B5096" s="42" t="s">
        <v>3369</v>
      </c>
      <c r="C5096" s="42" t="s">
        <v>3412</v>
      </c>
      <c r="G5096" s="44">
        <v>-9.4</v>
      </c>
      <c r="H5096" s="44">
        <f t="shared" si="307"/>
        <v>-10.998</v>
      </c>
    </row>
    <row r="5097" customHeight="1" spans="2:8">
      <c r="B5097" s="42" t="s">
        <v>3369</v>
      </c>
      <c r="C5097" s="42" t="s">
        <v>3377</v>
      </c>
      <c r="D5097" s="43" t="s">
        <v>1222</v>
      </c>
      <c r="E5097" s="43" t="s">
        <v>1223</v>
      </c>
      <c r="F5097" s="36">
        <v>1350</v>
      </c>
      <c r="G5097" s="44">
        <v>773.08</v>
      </c>
      <c r="H5097" s="44">
        <f t="shared" si="307"/>
        <v>904.5036</v>
      </c>
    </row>
    <row r="5098" customHeight="1" spans="2:8">
      <c r="B5098" s="42" t="s">
        <v>3369</v>
      </c>
      <c r="C5098" s="42" t="s">
        <v>3377</v>
      </c>
      <c r="G5098" s="44">
        <v>-77.31</v>
      </c>
      <c r="H5098" s="44">
        <f t="shared" si="307"/>
        <v>-90.4527</v>
      </c>
    </row>
    <row r="5099" customHeight="1" spans="2:8">
      <c r="B5099" s="42" t="s">
        <v>3369</v>
      </c>
      <c r="C5099" s="42" t="s">
        <v>3457</v>
      </c>
      <c r="D5099" s="43" t="s">
        <v>3458</v>
      </c>
      <c r="E5099" s="43" t="s">
        <v>1223</v>
      </c>
      <c r="F5099" s="36">
        <v>200</v>
      </c>
      <c r="G5099" s="44">
        <v>59.83</v>
      </c>
      <c r="H5099" s="44">
        <f t="shared" si="307"/>
        <v>70.0011</v>
      </c>
    </row>
    <row r="5100" customHeight="1" spans="2:8">
      <c r="B5100" s="42" t="s">
        <v>3369</v>
      </c>
      <c r="C5100" s="42" t="s">
        <v>3457</v>
      </c>
      <c r="G5100" s="44">
        <v>-5.98</v>
      </c>
      <c r="H5100" s="44">
        <f t="shared" si="307"/>
        <v>-6.9966</v>
      </c>
    </row>
    <row r="5101" customHeight="1" spans="2:8">
      <c r="B5101" s="42" t="s">
        <v>3369</v>
      </c>
      <c r="C5101" s="42" t="s">
        <v>3459</v>
      </c>
      <c r="D5101" s="43" t="s">
        <v>3460</v>
      </c>
      <c r="E5101" s="43" t="s">
        <v>1104</v>
      </c>
      <c r="F5101" s="36">
        <v>2</v>
      </c>
      <c r="G5101" s="44">
        <v>1709.4</v>
      </c>
      <c r="H5101" s="44">
        <f t="shared" si="307"/>
        <v>1999.998</v>
      </c>
    </row>
    <row r="5102" customHeight="1" spans="2:8">
      <c r="B5102" s="42" t="s">
        <v>3369</v>
      </c>
      <c r="C5102" s="42" t="s">
        <v>3459</v>
      </c>
      <c r="G5102" s="44">
        <v>-170.94</v>
      </c>
      <c r="H5102" s="44">
        <f t="shared" si="307"/>
        <v>-199.9998</v>
      </c>
    </row>
    <row r="5103" customHeight="1" spans="2:8">
      <c r="B5103" s="42" t="s">
        <v>3369</v>
      </c>
      <c r="C5103" s="42" t="s">
        <v>3461</v>
      </c>
      <c r="D5103" s="43" t="s">
        <v>3462</v>
      </c>
      <c r="E5103" s="43" t="s">
        <v>3463</v>
      </c>
      <c r="F5103" s="36">
        <v>50</v>
      </c>
      <c r="G5103" s="44">
        <v>1196.58</v>
      </c>
      <c r="H5103" s="44">
        <f t="shared" si="307"/>
        <v>1399.9986</v>
      </c>
    </row>
    <row r="5104" customHeight="1" spans="2:8">
      <c r="B5104" s="42" t="s">
        <v>3369</v>
      </c>
      <c r="C5104" s="42" t="s">
        <v>3461</v>
      </c>
      <c r="G5104" s="44">
        <v>-119.66</v>
      </c>
      <c r="H5104" s="44">
        <f t="shared" si="307"/>
        <v>-140.0022</v>
      </c>
    </row>
    <row r="5105" customHeight="1" spans="2:8">
      <c r="B5105" s="42" t="s">
        <v>3369</v>
      </c>
      <c r="C5105" s="42" t="s">
        <v>2863</v>
      </c>
      <c r="E5105" s="43" t="s">
        <v>2864</v>
      </c>
      <c r="F5105" s="36">
        <v>2</v>
      </c>
      <c r="G5105" s="44">
        <v>119.66</v>
      </c>
      <c r="H5105" s="44">
        <f t="shared" si="307"/>
        <v>140.0022</v>
      </c>
    </row>
    <row r="5106" customHeight="1" spans="2:8">
      <c r="B5106" s="42" t="s">
        <v>3369</v>
      </c>
      <c r="C5106" s="42" t="s">
        <v>2863</v>
      </c>
      <c r="G5106" s="44">
        <v>-11.97</v>
      </c>
      <c r="H5106" s="44">
        <f t="shared" si="307"/>
        <v>-14.0049</v>
      </c>
    </row>
    <row r="5107" customHeight="1" spans="2:8">
      <c r="B5107" s="42" t="s">
        <v>3369</v>
      </c>
      <c r="C5107" s="42" t="s">
        <v>2888</v>
      </c>
      <c r="D5107" s="43" t="s">
        <v>1032</v>
      </c>
      <c r="E5107" s="43" t="s">
        <v>1351</v>
      </c>
      <c r="F5107" s="36">
        <v>5</v>
      </c>
      <c r="G5107" s="44">
        <v>21.37</v>
      </c>
      <c r="H5107" s="44">
        <f t="shared" si="307"/>
        <v>25.0029</v>
      </c>
    </row>
    <row r="5108" customHeight="1" spans="2:8">
      <c r="B5108" s="42" t="s">
        <v>3369</v>
      </c>
      <c r="C5108" s="42" t="s">
        <v>2888</v>
      </c>
      <c r="G5108" s="44">
        <v>-2.14</v>
      </c>
      <c r="H5108" s="44">
        <f t="shared" si="307"/>
        <v>-2.5038</v>
      </c>
    </row>
    <row r="5109" customHeight="1" spans="2:8">
      <c r="B5109" s="42" t="s">
        <v>3369</v>
      </c>
      <c r="C5109" s="42" t="s">
        <v>1214</v>
      </c>
      <c r="D5109" s="43" t="s">
        <v>1032</v>
      </c>
      <c r="E5109" s="43" t="s">
        <v>1320</v>
      </c>
      <c r="F5109" s="36">
        <v>7500</v>
      </c>
      <c r="G5109" s="44">
        <v>961.54</v>
      </c>
      <c r="H5109" s="44">
        <f t="shared" si="307"/>
        <v>1125.0018</v>
      </c>
    </row>
    <row r="5110" customHeight="1" spans="2:8">
      <c r="B5110" s="42" t="s">
        <v>3369</v>
      </c>
      <c r="C5110" s="42" t="s">
        <v>1214</v>
      </c>
      <c r="G5110" s="44">
        <v>-96.15</v>
      </c>
      <c r="H5110" s="44">
        <f t="shared" si="307"/>
        <v>-112.4955</v>
      </c>
    </row>
    <row r="5111" customHeight="1" spans="2:8">
      <c r="B5111" s="42" t="s">
        <v>3369</v>
      </c>
      <c r="C5111" s="42" t="s">
        <v>1209</v>
      </c>
      <c r="D5111" s="43">
        <v>915</v>
      </c>
      <c r="E5111" s="43" t="s">
        <v>2364</v>
      </c>
      <c r="F5111" s="36">
        <v>4000</v>
      </c>
      <c r="G5111" s="44">
        <v>3247.86</v>
      </c>
      <c r="H5111" s="44">
        <f t="shared" si="307"/>
        <v>3799.9962</v>
      </c>
    </row>
    <row r="5112" customHeight="1" spans="2:8">
      <c r="B5112" s="42" t="s">
        <v>3369</v>
      </c>
      <c r="C5112" s="42" t="s">
        <v>1209</v>
      </c>
      <c r="G5112" s="44">
        <v>-324.79</v>
      </c>
      <c r="H5112" s="44">
        <f t="shared" si="307"/>
        <v>-380.0043</v>
      </c>
    </row>
    <row r="5113" customHeight="1" spans="2:8">
      <c r="B5113" s="42" t="s">
        <v>3369</v>
      </c>
      <c r="C5113" s="42" t="s">
        <v>3389</v>
      </c>
      <c r="E5113" s="43" t="s">
        <v>2471</v>
      </c>
      <c r="F5113" s="36">
        <v>240</v>
      </c>
      <c r="G5113" s="44">
        <v>88.21</v>
      </c>
      <c r="H5113" s="44">
        <f t="shared" ref="H5113:H5176" si="308">G5113*1.17</f>
        <v>103.2057</v>
      </c>
    </row>
    <row r="5114" customHeight="1" spans="2:8">
      <c r="B5114" s="42" t="s">
        <v>3369</v>
      </c>
      <c r="C5114" s="42" t="s">
        <v>3389</v>
      </c>
      <c r="G5114" s="44">
        <v>-8.82</v>
      </c>
      <c r="H5114" s="44">
        <f t="shared" si="308"/>
        <v>-10.3194</v>
      </c>
    </row>
    <row r="5115" s="35" customFormat="1" customHeight="1" spans="2:10">
      <c r="B5115" s="56" t="s">
        <v>3369</v>
      </c>
      <c r="C5115" s="56" t="s">
        <v>1264</v>
      </c>
      <c r="D5115" s="53" t="s">
        <v>1265</v>
      </c>
      <c r="E5115" s="53" t="s">
        <v>1266</v>
      </c>
      <c r="F5115" s="35">
        <v>48</v>
      </c>
      <c r="G5115" s="41">
        <v>278.97</v>
      </c>
      <c r="H5115" s="41">
        <f t="shared" si="308"/>
        <v>326.3949</v>
      </c>
      <c r="I5115" s="41"/>
      <c r="J5115" s="41"/>
    </row>
    <row r="5116" customHeight="1" spans="2:8">
      <c r="B5116" s="42" t="s">
        <v>3369</v>
      </c>
      <c r="C5116" s="56" t="s">
        <v>1264</v>
      </c>
      <c r="G5116" s="44">
        <v>-27.9</v>
      </c>
      <c r="H5116" s="44">
        <f t="shared" si="308"/>
        <v>-32.643</v>
      </c>
    </row>
    <row r="5117" customHeight="1" spans="2:8">
      <c r="B5117" s="42" t="s">
        <v>3369</v>
      </c>
      <c r="C5117" s="42" t="s">
        <v>1321</v>
      </c>
      <c r="D5117" s="43" t="s">
        <v>1029</v>
      </c>
      <c r="E5117" s="43" t="s">
        <v>1030</v>
      </c>
      <c r="F5117" s="36">
        <v>600</v>
      </c>
      <c r="G5117" s="44">
        <v>907.69</v>
      </c>
      <c r="H5117" s="44">
        <f t="shared" si="308"/>
        <v>1061.9973</v>
      </c>
    </row>
    <row r="5118" customHeight="1" spans="2:8">
      <c r="B5118" s="42" t="s">
        <v>3369</v>
      </c>
      <c r="C5118" s="42" t="s">
        <v>1321</v>
      </c>
      <c r="G5118" s="44">
        <v>-90.77</v>
      </c>
      <c r="H5118" s="44">
        <f t="shared" si="308"/>
        <v>-106.2009</v>
      </c>
    </row>
    <row r="5119" customHeight="1" spans="2:8">
      <c r="B5119" s="42" t="s">
        <v>3369</v>
      </c>
      <c r="C5119" s="42" t="s">
        <v>3464</v>
      </c>
      <c r="D5119" s="43" t="s">
        <v>1295</v>
      </c>
      <c r="E5119" s="43" t="s">
        <v>1296</v>
      </c>
      <c r="F5119" s="36">
        <v>2</v>
      </c>
      <c r="G5119" s="44">
        <v>800</v>
      </c>
      <c r="H5119" s="44">
        <f t="shared" si="308"/>
        <v>936</v>
      </c>
    </row>
    <row r="5120" customHeight="1" spans="2:8">
      <c r="B5120" s="42" t="s">
        <v>3369</v>
      </c>
      <c r="C5120" s="42" t="s">
        <v>3464</v>
      </c>
      <c r="G5120" s="44">
        <v>-80</v>
      </c>
      <c r="H5120" s="44">
        <f t="shared" si="308"/>
        <v>-93.6</v>
      </c>
    </row>
    <row r="5121" customHeight="1" spans="2:8">
      <c r="B5121" s="42" t="s">
        <v>3369</v>
      </c>
      <c r="C5121" s="42" t="s">
        <v>3395</v>
      </c>
      <c r="D5121" s="43" t="s">
        <v>3396</v>
      </c>
      <c r="E5121" s="43" t="s">
        <v>3382</v>
      </c>
      <c r="F5121" s="36">
        <v>10</v>
      </c>
      <c r="G5121" s="44">
        <v>683.76</v>
      </c>
      <c r="H5121" s="44">
        <f t="shared" si="308"/>
        <v>799.9992</v>
      </c>
    </row>
    <row r="5122" customHeight="1" spans="2:8">
      <c r="B5122" s="42" t="s">
        <v>3369</v>
      </c>
      <c r="C5122" s="42" t="s">
        <v>3395</v>
      </c>
      <c r="G5122" s="44">
        <v>-68.38</v>
      </c>
      <c r="H5122" s="44">
        <f t="shared" si="308"/>
        <v>-80.0046</v>
      </c>
    </row>
    <row r="5123" customHeight="1" spans="2:8">
      <c r="B5123" s="42" t="s">
        <v>3369</v>
      </c>
      <c r="C5123" s="42" t="s">
        <v>1297</v>
      </c>
      <c r="D5123" s="43" t="s">
        <v>1265</v>
      </c>
      <c r="E5123" s="43" t="s">
        <v>1266</v>
      </c>
      <c r="F5123" s="36">
        <v>160</v>
      </c>
      <c r="G5123" s="44">
        <v>232.48</v>
      </c>
      <c r="H5123" s="44">
        <f t="shared" si="308"/>
        <v>272.0016</v>
      </c>
    </row>
    <row r="5124" customHeight="1" spans="2:8">
      <c r="B5124" s="42" t="s">
        <v>3369</v>
      </c>
      <c r="C5124" s="42" t="s">
        <v>1297</v>
      </c>
      <c r="G5124" s="44">
        <v>-23.25</v>
      </c>
      <c r="H5124" s="44">
        <f t="shared" si="308"/>
        <v>-27.2025</v>
      </c>
    </row>
    <row r="5125" customHeight="1" spans="2:8">
      <c r="B5125" s="42" t="s">
        <v>3369</v>
      </c>
      <c r="C5125" s="42" t="s">
        <v>1283</v>
      </c>
      <c r="D5125" s="43" t="s">
        <v>1284</v>
      </c>
      <c r="E5125" s="43" t="s">
        <v>1285</v>
      </c>
      <c r="F5125" s="36">
        <v>5760</v>
      </c>
      <c r="G5125" s="44">
        <v>39384.62</v>
      </c>
      <c r="H5125" s="44">
        <f t="shared" si="308"/>
        <v>46080.0054</v>
      </c>
    </row>
    <row r="5126" customHeight="1" spans="2:8">
      <c r="B5126" s="42" t="s">
        <v>3369</v>
      </c>
      <c r="C5126" s="42" t="s">
        <v>1283</v>
      </c>
      <c r="G5126" s="44">
        <v>-3938.46</v>
      </c>
      <c r="H5126" s="44">
        <f t="shared" si="308"/>
        <v>-4607.9982</v>
      </c>
    </row>
    <row r="5127" customHeight="1" spans="2:8">
      <c r="B5127" s="42" t="s">
        <v>3369</v>
      </c>
      <c r="C5127" s="42" t="s">
        <v>1258</v>
      </c>
      <c r="D5127" s="43" t="s">
        <v>1259</v>
      </c>
      <c r="E5127" s="43" t="s">
        <v>2417</v>
      </c>
      <c r="F5127" s="36">
        <v>20</v>
      </c>
      <c r="G5127" s="44">
        <v>46153.85</v>
      </c>
      <c r="H5127" s="44">
        <f t="shared" si="308"/>
        <v>54000.0045</v>
      </c>
    </row>
    <row r="5128" customHeight="1" spans="2:8">
      <c r="B5128" s="42" t="s">
        <v>3369</v>
      </c>
      <c r="C5128" s="42" t="s">
        <v>1258</v>
      </c>
      <c r="G5128" s="44">
        <v>-4615.38</v>
      </c>
      <c r="H5128" s="44">
        <f t="shared" si="308"/>
        <v>-5399.9946</v>
      </c>
    </row>
    <row r="5129" customHeight="1" spans="2:8">
      <c r="B5129" s="42" t="s">
        <v>3369</v>
      </c>
      <c r="C5129" s="42" t="s">
        <v>3428</v>
      </c>
      <c r="D5129" s="43" t="s">
        <v>3465</v>
      </c>
      <c r="E5129" s="43" t="s">
        <v>3382</v>
      </c>
      <c r="F5129" s="36">
        <v>3</v>
      </c>
      <c r="G5129" s="44">
        <v>155.38</v>
      </c>
      <c r="H5129" s="44">
        <f t="shared" si="308"/>
        <v>181.7946</v>
      </c>
    </row>
    <row r="5130" customHeight="1" spans="2:8">
      <c r="B5130" s="42" t="s">
        <v>3369</v>
      </c>
      <c r="C5130" s="42" t="s">
        <v>3428</v>
      </c>
      <c r="G5130" s="44">
        <v>-15.54</v>
      </c>
      <c r="H5130" s="44">
        <f t="shared" si="308"/>
        <v>-18.1818</v>
      </c>
    </row>
    <row r="5131" customHeight="1" spans="2:8">
      <c r="B5131" s="42" t="s">
        <v>3369</v>
      </c>
      <c r="C5131" s="42" t="s">
        <v>3428</v>
      </c>
      <c r="D5131" s="43" t="s">
        <v>3466</v>
      </c>
      <c r="E5131" s="43" t="s">
        <v>3382</v>
      </c>
      <c r="F5131" s="36">
        <v>8</v>
      </c>
      <c r="G5131" s="44">
        <v>414.36</v>
      </c>
      <c r="H5131" s="44">
        <f t="shared" si="308"/>
        <v>484.8012</v>
      </c>
    </row>
    <row r="5132" customHeight="1" spans="2:8">
      <c r="B5132" s="42" t="s">
        <v>3369</v>
      </c>
      <c r="C5132" s="42" t="s">
        <v>3428</v>
      </c>
      <c r="G5132" s="44">
        <v>-41.44</v>
      </c>
      <c r="H5132" s="44">
        <f t="shared" si="308"/>
        <v>-48.4848</v>
      </c>
    </row>
    <row r="5133" customHeight="1" spans="2:8">
      <c r="B5133" s="42" t="s">
        <v>3369</v>
      </c>
      <c r="C5133" s="42" t="s">
        <v>3467</v>
      </c>
      <c r="D5133" s="43" t="s">
        <v>3468</v>
      </c>
      <c r="E5133" s="43" t="s">
        <v>3469</v>
      </c>
      <c r="F5133" s="36">
        <v>40</v>
      </c>
      <c r="G5133" s="44">
        <v>923.08</v>
      </c>
      <c r="H5133" s="44">
        <f t="shared" si="308"/>
        <v>1080.0036</v>
      </c>
    </row>
    <row r="5134" customHeight="1" spans="2:8">
      <c r="B5134" s="42" t="s">
        <v>3369</v>
      </c>
      <c r="C5134" s="42" t="s">
        <v>3467</v>
      </c>
      <c r="G5134" s="44">
        <v>-92.31</v>
      </c>
      <c r="H5134" s="44">
        <f t="shared" si="308"/>
        <v>-108.0027</v>
      </c>
    </row>
    <row r="5135" customHeight="1" spans="2:8">
      <c r="B5135" s="42" t="s">
        <v>3369</v>
      </c>
      <c r="C5135" s="42" t="s">
        <v>3470</v>
      </c>
      <c r="D5135" s="136" t="s">
        <v>3471</v>
      </c>
      <c r="E5135" s="43" t="s">
        <v>1355</v>
      </c>
      <c r="F5135" s="36">
        <v>20</v>
      </c>
      <c r="G5135" s="44">
        <v>393.16</v>
      </c>
      <c r="H5135" s="44">
        <f t="shared" si="308"/>
        <v>459.9972</v>
      </c>
    </row>
    <row r="5136" customHeight="1" spans="2:8">
      <c r="B5136" s="42" t="s">
        <v>3369</v>
      </c>
      <c r="C5136" s="42" t="s">
        <v>3470</v>
      </c>
      <c r="G5136" s="44">
        <v>-39.32</v>
      </c>
      <c r="H5136" s="44">
        <f t="shared" si="308"/>
        <v>-46.0044</v>
      </c>
    </row>
    <row r="5137" customHeight="1" spans="2:8">
      <c r="B5137" s="42" t="s">
        <v>3369</v>
      </c>
      <c r="C5137" s="42" t="s">
        <v>1267</v>
      </c>
      <c r="D5137" s="43" t="s">
        <v>3472</v>
      </c>
      <c r="E5137" s="43" t="s">
        <v>1095</v>
      </c>
      <c r="F5137" s="36">
        <v>70</v>
      </c>
      <c r="G5137" s="44">
        <v>3141.03</v>
      </c>
      <c r="H5137" s="44">
        <f t="shared" si="308"/>
        <v>3675.0051</v>
      </c>
    </row>
    <row r="5138" customHeight="1" spans="2:8">
      <c r="B5138" s="42" t="s">
        <v>3369</v>
      </c>
      <c r="C5138" s="42" t="s">
        <v>1267</v>
      </c>
      <c r="G5138" s="44">
        <v>-314.1</v>
      </c>
      <c r="H5138" s="44">
        <f t="shared" si="308"/>
        <v>-367.497</v>
      </c>
    </row>
    <row r="5139" customHeight="1" spans="2:8">
      <c r="B5139" s="42" t="s">
        <v>3369</v>
      </c>
      <c r="C5139" s="42" t="s">
        <v>1281</v>
      </c>
      <c r="D5139" s="43" t="s">
        <v>1282</v>
      </c>
      <c r="E5139" s="43" t="s">
        <v>1095</v>
      </c>
      <c r="F5139" s="36">
        <v>14000</v>
      </c>
      <c r="G5139" s="44">
        <v>6341.88</v>
      </c>
      <c r="H5139" s="44">
        <f t="shared" si="308"/>
        <v>7419.9996</v>
      </c>
    </row>
    <row r="5140" s="35" customFormat="1" customHeight="1" spans="2:10">
      <c r="B5140" s="56" t="s">
        <v>3369</v>
      </c>
      <c r="C5140" s="56" t="s">
        <v>1281</v>
      </c>
      <c r="D5140" s="53"/>
      <c r="E5140" s="53"/>
      <c r="G5140" s="41">
        <v>-634.19</v>
      </c>
      <c r="H5140" s="41">
        <f t="shared" si="308"/>
        <v>-742.0023</v>
      </c>
      <c r="I5140" s="41"/>
      <c r="J5140" s="41"/>
    </row>
    <row r="5141" customHeight="1" spans="2:8">
      <c r="B5141" s="42" t="s">
        <v>3369</v>
      </c>
      <c r="C5141" s="42" t="s">
        <v>3371</v>
      </c>
      <c r="D5141" s="43" t="s">
        <v>3372</v>
      </c>
      <c r="E5141" s="43" t="s">
        <v>3373</v>
      </c>
      <c r="F5141" s="36">
        <v>15</v>
      </c>
      <c r="G5141" s="44">
        <v>134.62</v>
      </c>
      <c r="H5141" s="44">
        <f t="shared" si="308"/>
        <v>157.5054</v>
      </c>
    </row>
    <row r="5142" customHeight="1" spans="2:8">
      <c r="B5142" s="42" t="s">
        <v>3369</v>
      </c>
      <c r="C5142" s="42" t="s">
        <v>3371</v>
      </c>
      <c r="G5142" s="44">
        <v>-13.46</v>
      </c>
      <c r="H5142" s="44">
        <f t="shared" si="308"/>
        <v>-15.7482</v>
      </c>
    </row>
    <row r="5143" customHeight="1" spans="2:8">
      <c r="B5143" s="42" t="s">
        <v>3369</v>
      </c>
      <c r="C5143" s="42" t="s">
        <v>1093</v>
      </c>
      <c r="D5143" s="43" t="s">
        <v>1094</v>
      </c>
      <c r="E5143" s="43" t="s">
        <v>1095</v>
      </c>
      <c r="F5143" s="36">
        <v>5000</v>
      </c>
      <c r="G5143" s="44">
        <v>1923.08</v>
      </c>
      <c r="H5143" s="44">
        <f t="shared" si="308"/>
        <v>2250.0036</v>
      </c>
    </row>
    <row r="5144" customHeight="1" spans="2:8">
      <c r="B5144" s="42" t="s">
        <v>3369</v>
      </c>
      <c r="C5144" s="42" t="s">
        <v>1093</v>
      </c>
      <c r="G5144" s="44">
        <v>-192.31</v>
      </c>
      <c r="H5144" s="44">
        <f t="shared" si="308"/>
        <v>-225.0027</v>
      </c>
    </row>
    <row r="5145" customHeight="1" spans="2:8">
      <c r="B5145" s="42" t="s">
        <v>3369</v>
      </c>
      <c r="C5145" s="42" t="s">
        <v>1201</v>
      </c>
      <c r="D5145" s="43" t="s">
        <v>1202</v>
      </c>
      <c r="E5145" s="43" t="s">
        <v>1203</v>
      </c>
      <c r="F5145" s="36">
        <v>16</v>
      </c>
      <c r="G5145" s="44">
        <v>37606.84</v>
      </c>
      <c r="H5145" s="44">
        <f t="shared" si="308"/>
        <v>44000.0028</v>
      </c>
    </row>
    <row r="5146" customHeight="1" spans="2:8">
      <c r="B5146" s="42" t="s">
        <v>3369</v>
      </c>
      <c r="C5146" s="42" t="s">
        <v>1201</v>
      </c>
      <c r="G5146" s="44">
        <v>-3760.68</v>
      </c>
      <c r="H5146" s="44">
        <f t="shared" si="308"/>
        <v>-4399.9956</v>
      </c>
    </row>
    <row r="5147" customHeight="1" spans="2:8">
      <c r="B5147" s="42" t="s">
        <v>3369</v>
      </c>
      <c r="C5147" s="42" t="s">
        <v>1278</v>
      </c>
      <c r="D5147" s="43" t="s">
        <v>2490</v>
      </c>
      <c r="E5147" s="43" t="s">
        <v>3473</v>
      </c>
      <c r="F5147" s="36">
        <v>1</v>
      </c>
      <c r="G5147" s="44">
        <v>299.15</v>
      </c>
      <c r="H5147" s="44">
        <f t="shared" si="308"/>
        <v>350.0055</v>
      </c>
    </row>
    <row r="5148" customHeight="1" spans="2:8">
      <c r="B5148" s="42" t="s">
        <v>3369</v>
      </c>
      <c r="C5148" s="42" t="s">
        <v>1278</v>
      </c>
      <c r="G5148" s="44">
        <v>-29.91</v>
      </c>
      <c r="H5148" s="44">
        <f t="shared" si="308"/>
        <v>-34.9947</v>
      </c>
    </row>
    <row r="5149" customHeight="1" spans="2:8">
      <c r="B5149" s="42" t="s">
        <v>3369</v>
      </c>
      <c r="C5149" s="42" t="s">
        <v>1278</v>
      </c>
      <c r="D5149" s="43" t="s">
        <v>3474</v>
      </c>
      <c r="E5149" s="43" t="s">
        <v>3473</v>
      </c>
      <c r="F5149" s="36">
        <v>1</v>
      </c>
      <c r="G5149" s="44">
        <v>374.36</v>
      </c>
      <c r="H5149" s="44">
        <f t="shared" si="308"/>
        <v>438.0012</v>
      </c>
    </row>
    <row r="5150" customHeight="1" spans="2:8">
      <c r="B5150" s="42" t="s">
        <v>3369</v>
      </c>
      <c r="C5150" s="42" t="s">
        <v>1278</v>
      </c>
      <c r="G5150" s="44">
        <v>-37.44</v>
      </c>
      <c r="H5150" s="44">
        <f t="shared" si="308"/>
        <v>-43.8048</v>
      </c>
    </row>
    <row r="5151" customHeight="1" spans="2:8">
      <c r="B5151" s="42" t="s">
        <v>3369</v>
      </c>
      <c r="C5151" s="42" t="s">
        <v>3475</v>
      </c>
      <c r="D5151" s="43" t="s">
        <v>3476</v>
      </c>
      <c r="E5151" s="43" t="s">
        <v>2426</v>
      </c>
      <c r="F5151" s="36">
        <v>50</v>
      </c>
      <c r="G5151" s="44">
        <v>363.25</v>
      </c>
      <c r="H5151" s="44">
        <f t="shared" si="308"/>
        <v>425.0025</v>
      </c>
    </row>
    <row r="5152" customHeight="1" spans="2:8">
      <c r="B5152" s="42" t="s">
        <v>3369</v>
      </c>
      <c r="C5152" s="42" t="s">
        <v>3475</v>
      </c>
      <c r="G5152" s="44">
        <v>-36.32</v>
      </c>
      <c r="H5152" s="44">
        <f t="shared" si="308"/>
        <v>-42.4944</v>
      </c>
    </row>
    <row r="5153" customHeight="1" spans="2:8">
      <c r="B5153" s="42" t="s">
        <v>3369</v>
      </c>
      <c r="C5153" s="42" t="s">
        <v>2466</v>
      </c>
      <c r="D5153" s="43" t="s">
        <v>2467</v>
      </c>
      <c r="E5153" s="43" t="s">
        <v>2456</v>
      </c>
      <c r="F5153" s="36">
        <v>500</v>
      </c>
      <c r="G5153" s="44">
        <v>662.39</v>
      </c>
      <c r="H5153" s="44">
        <f t="shared" si="308"/>
        <v>774.9963</v>
      </c>
    </row>
    <row r="5154" customHeight="1" spans="2:8">
      <c r="B5154" s="42" t="s">
        <v>3369</v>
      </c>
      <c r="C5154" s="42" t="s">
        <v>2466</v>
      </c>
      <c r="G5154" s="44">
        <v>-66.24</v>
      </c>
      <c r="H5154" s="44">
        <f t="shared" si="308"/>
        <v>-77.5008</v>
      </c>
    </row>
    <row r="5155" customHeight="1" spans="2:8">
      <c r="B5155" s="42" t="s">
        <v>3369</v>
      </c>
      <c r="C5155" s="42" t="s">
        <v>2466</v>
      </c>
      <c r="D5155" s="43" t="s">
        <v>2489</v>
      </c>
      <c r="E5155" s="43" t="s">
        <v>2456</v>
      </c>
      <c r="F5155" s="36">
        <v>500</v>
      </c>
      <c r="G5155" s="44">
        <v>940.17</v>
      </c>
      <c r="H5155" s="44">
        <f t="shared" si="308"/>
        <v>1099.9989</v>
      </c>
    </row>
    <row r="5156" customHeight="1" spans="2:8">
      <c r="B5156" s="42" t="s">
        <v>3369</v>
      </c>
      <c r="C5156" s="42" t="s">
        <v>2466</v>
      </c>
      <c r="G5156" s="44">
        <v>-94.02</v>
      </c>
      <c r="H5156" s="44">
        <f t="shared" si="308"/>
        <v>-110.0034</v>
      </c>
    </row>
    <row r="5157" customHeight="1" spans="2:8">
      <c r="B5157" s="42" t="s">
        <v>3369</v>
      </c>
      <c r="C5157" s="42" t="s">
        <v>3477</v>
      </c>
      <c r="D5157" s="43" t="s">
        <v>1270</v>
      </c>
      <c r="E5157" s="43" t="s">
        <v>1017</v>
      </c>
      <c r="F5157" s="36">
        <v>24</v>
      </c>
      <c r="G5157" s="44">
        <v>574.36</v>
      </c>
      <c r="H5157" s="44">
        <f t="shared" si="308"/>
        <v>672.0012</v>
      </c>
    </row>
    <row r="5158" customHeight="1" spans="2:8">
      <c r="B5158" s="42" t="s">
        <v>3369</v>
      </c>
      <c r="C5158" s="42" t="s">
        <v>3477</v>
      </c>
      <c r="G5158" s="44">
        <v>-57.44</v>
      </c>
      <c r="H5158" s="44">
        <f t="shared" si="308"/>
        <v>-67.2048</v>
      </c>
    </row>
    <row r="5159" customHeight="1" spans="2:8">
      <c r="B5159" s="42" t="s">
        <v>3369</v>
      </c>
      <c r="C5159" s="42" t="s">
        <v>3477</v>
      </c>
      <c r="D5159" s="43" t="s">
        <v>1316</v>
      </c>
      <c r="E5159" s="43" t="s">
        <v>1017</v>
      </c>
      <c r="F5159" s="36">
        <v>12</v>
      </c>
      <c r="G5159" s="44">
        <v>287.18</v>
      </c>
      <c r="H5159" s="44">
        <f t="shared" si="308"/>
        <v>336.0006</v>
      </c>
    </row>
    <row r="5160" customHeight="1" spans="2:8">
      <c r="B5160" s="42" t="s">
        <v>3369</v>
      </c>
      <c r="C5160" s="42" t="s">
        <v>3477</v>
      </c>
      <c r="G5160" s="44">
        <v>-28.72</v>
      </c>
      <c r="H5160" s="44">
        <f t="shared" si="308"/>
        <v>-33.6024</v>
      </c>
    </row>
    <row r="5161" customHeight="1" spans="2:8">
      <c r="B5161" s="42" t="s">
        <v>3369</v>
      </c>
      <c r="C5161" s="42" t="s">
        <v>3478</v>
      </c>
      <c r="D5161" s="43" t="s">
        <v>3479</v>
      </c>
      <c r="E5161" s="43" t="s">
        <v>3480</v>
      </c>
      <c r="F5161" s="36">
        <v>10</v>
      </c>
      <c r="G5161" s="44">
        <v>72.65</v>
      </c>
      <c r="H5161" s="44">
        <f t="shared" si="308"/>
        <v>85.0005</v>
      </c>
    </row>
    <row r="5162" customHeight="1" spans="2:8">
      <c r="B5162" s="42" t="s">
        <v>3369</v>
      </c>
      <c r="C5162" s="42" t="s">
        <v>3478</v>
      </c>
      <c r="G5162" s="44">
        <v>-7.26</v>
      </c>
      <c r="H5162" s="44">
        <f t="shared" si="308"/>
        <v>-8.4942</v>
      </c>
    </row>
    <row r="5163" customHeight="1" spans="2:8">
      <c r="B5163" s="42" t="s">
        <v>3369</v>
      </c>
      <c r="C5163" s="42" t="s">
        <v>2439</v>
      </c>
      <c r="D5163" s="43" t="s">
        <v>3378</v>
      </c>
      <c r="E5163" s="43" t="s">
        <v>1101</v>
      </c>
      <c r="F5163" s="36">
        <v>60</v>
      </c>
      <c r="G5163" s="44">
        <v>384.62</v>
      </c>
      <c r="H5163" s="44">
        <f t="shared" si="308"/>
        <v>450.0054</v>
      </c>
    </row>
    <row r="5164" customHeight="1" spans="2:8">
      <c r="B5164" s="42" t="s">
        <v>3369</v>
      </c>
      <c r="C5164" s="42" t="s">
        <v>2439</v>
      </c>
      <c r="G5164" s="44">
        <v>-38.46</v>
      </c>
      <c r="H5164" s="44">
        <f t="shared" si="308"/>
        <v>-44.9982</v>
      </c>
    </row>
    <row r="5165" s="35" customFormat="1" customHeight="1" spans="2:10">
      <c r="B5165" s="56" t="s">
        <v>3369</v>
      </c>
      <c r="C5165" s="56" t="s">
        <v>3481</v>
      </c>
      <c r="D5165" s="53" t="s">
        <v>3413</v>
      </c>
      <c r="E5165" s="53" t="s">
        <v>3414</v>
      </c>
      <c r="F5165" s="35">
        <v>50</v>
      </c>
      <c r="G5165" s="41">
        <v>94.02</v>
      </c>
      <c r="H5165" s="41">
        <f t="shared" si="308"/>
        <v>110.0034</v>
      </c>
      <c r="I5165" s="41"/>
      <c r="J5165" s="41"/>
    </row>
    <row r="5166" customHeight="1" spans="2:8">
      <c r="B5166" s="42" t="s">
        <v>3369</v>
      </c>
      <c r="C5166" s="56" t="s">
        <v>3481</v>
      </c>
      <c r="G5166" s="44">
        <v>-9.4</v>
      </c>
      <c r="H5166" s="44">
        <f t="shared" si="308"/>
        <v>-10.998</v>
      </c>
    </row>
    <row r="5167" customHeight="1" spans="2:8">
      <c r="B5167" s="42" t="s">
        <v>3369</v>
      </c>
      <c r="C5167" s="42" t="s">
        <v>3482</v>
      </c>
      <c r="D5167" s="43" t="s">
        <v>3483</v>
      </c>
      <c r="E5167" s="43" t="s">
        <v>3414</v>
      </c>
      <c r="F5167" s="36">
        <v>50</v>
      </c>
      <c r="G5167" s="44">
        <v>94.02</v>
      </c>
      <c r="H5167" s="44">
        <f t="shared" si="308"/>
        <v>110.0034</v>
      </c>
    </row>
    <row r="5168" customHeight="1" spans="2:8">
      <c r="B5168" s="42" t="s">
        <v>3369</v>
      </c>
      <c r="C5168" s="42" t="s">
        <v>3482</v>
      </c>
      <c r="G5168" s="44">
        <v>-9.4</v>
      </c>
      <c r="H5168" s="44">
        <f t="shared" si="308"/>
        <v>-10.998</v>
      </c>
    </row>
    <row r="5169" customHeight="1" spans="2:8">
      <c r="B5169" s="42" t="s">
        <v>3369</v>
      </c>
      <c r="C5169" s="42" t="s">
        <v>1302</v>
      </c>
      <c r="D5169" s="43" t="s">
        <v>1303</v>
      </c>
      <c r="E5169" s="43" t="s">
        <v>1218</v>
      </c>
      <c r="F5169" s="36">
        <v>600</v>
      </c>
      <c r="G5169" s="44">
        <v>1025.64</v>
      </c>
      <c r="H5169" s="44">
        <f t="shared" si="308"/>
        <v>1199.9988</v>
      </c>
    </row>
    <row r="5170" customHeight="1" spans="2:8">
      <c r="B5170" s="42" t="s">
        <v>3369</v>
      </c>
      <c r="C5170" s="42" t="s">
        <v>1302</v>
      </c>
      <c r="G5170" s="44">
        <v>-102.56</v>
      </c>
      <c r="H5170" s="44">
        <f t="shared" si="308"/>
        <v>-119.9952</v>
      </c>
    </row>
    <row r="5171" customHeight="1" spans="2:8">
      <c r="B5171" s="42" t="s">
        <v>3369</v>
      </c>
      <c r="C5171" s="42" t="s">
        <v>3375</v>
      </c>
      <c r="D5171" s="43" t="s">
        <v>3376</v>
      </c>
      <c r="E5171" s="43" t="s">
        <v>1223</v>
      </c>
      <c r="F5171" s="36">
        <v>2400</v>
      </c>
      <c r="G5171" s="44">
        <v>841.03</v>
      </c>
      <c r="H5171" s="44">
        <f t="shared" si="308"/>
        <v>984.0051</v>
      </c>
    </row>
    <row r="5172" customHeight="1" spans="2:8">
      <c r="B5172" s="42" t="s">
        <v>3369</v>
      </c>
      <c r="C5172" s="42" t="s">
        <v>3375</v>
      </c>
      <c r="G5172" s="44">
        <v>-84.1</v>
      </c>
      <c r="H5172" s="44">
        <f t="shared" si="308"/>
        <v>-98.397</v>
      </c>
    </row>
    <row r="5173" customHeight="1" spans="2:8">
      <c r="B5173" s="42" t="s">
        <v>3369</v>
      </c>
      <c r="C5173" s="42" t="s">
        <v>3484</v>
      </c>
      <c r="D5173" s="43" t="s">
        <v>2428</v>
      </c>
      <c r="E5173" s="43" t="s">
        <v>2885</v>
      </c>
      <c r="F5173" s="36">
        <v>25</v>
      </c>
      <c r="G5173" s="44">
        <v>106.84</v>
      </c>
      <c r="H5173" s="44">
        <f t="shared" si="308"/>
        <v>125.0028</v>
      </c>
    </row>
    <row r="5174" customHeight="1" spans="2:8">
      <c r="B5174" s="42" t="s">
        <v>3369</v>
      </c>
      <c r="C5174" s="42" t="s">
        <v>3484</v>
      </c>
      <c r="G5174" s="44">
        <v>-10.68</v>
      </c>
      <c r="H5174" s="44">
        <f t="shared" si="308"/>
        <v>-12.4956</v>
      </c>
    </row>
    <row r="5175" customHeight="1" spans="2:8">
      <c r="B5175" s="42" t="s">
        <v>3369</v>
      </c>
      <c r="C5175" s="42" t="s">
        <v>3485</v>
      </c>
      <c r="D5175" s="43" t="s">
        <v>3486</v>
      </c>
      <c r="E5175" s="43" t="s">
        <v>1017</v>
      </c>
      <c r="F5175" s="36">
        <v>40</v>
      </c>
      <c r="G5175" s="44">
        <v>136.75</v>
      </c>
      <c r="H5175" s="44">
        <f t="shared" si="308"/>
        <v>159.9975</v>
      </c>
    </row>
    <row r="5176" customHeight="1" spans="2:8">
      <c r="B5176" s="42" t="s">
        <v>3369</v>
      </c>
      <c r="C5176" s="42" t="s">
        <v>3485</v>
      </c>
      <c r="G5176" s="44">
        <v>-13.68</v>
      </c>
      <c r="H5176" s="44">
        <f t="shared" si="308"/>
        <v>-16.0056</v>
      </c>
    </row>
    <row r="5177" customHeight="1" spans="2:8">
      <c r="B5177" s="42" t="s">
        <v>3369</v>
      </c>
      <c r="C5177" s="42" t="s">
        <v>3485</v>
      </c>
      <c r="D5177" s="43" t="s">
        <v>3487</v>
      </c>
      <c r="E5177" s="43" t="s">
        <v>1017</v>
      </c>
      <c r="F5177" s="36">
        <v>40</v>
      </c>
      <c r="G5177" s="44">
        <v>136.75</v>
      </c>
      <c r="H5177" s="44">
        <f t="shared" ref="H5177:H5191" si="309">G5177*1.17</f>
        <v>159.9975</v>
      </c>
    </row>
    <row r="5178" customHeight="1" spans="2:8">
      <c r="B5178" s="42" t="s">
        <v>3369</v>
      </c>
      <c r="C5178" s="42" t="s">
        <v>3485</v>
      </c>
      <c r="G5178" s="44">
        <v>-13.68</v>
      </c>
      <c r="H5178" s="44">
        <f t="shared" si="309"/>
        <v>-16.0056</v>
      </c>
    </row>
    <row r="5179" customHeight="1" spans="2:8">
      <c r="B5179" s="42" t="s">
        <v>3369</v>
      </c>
      <c r="C5179" s="42" t="s">
        <v>1272</v>
      </c>
      <c r="D5179" s="43" t="s">
        <v>1273</v>
      </c>
      <c r="E5179" s="43" t="s">
        <v>1274</v>
      </c>
      <c r="F5179" s="36">
        <v>100</v>
      </c>
      <c r="G5179" s="44">
        <v>229.91</v>
      </c>
      <c r="H5179" s="44">
        <f t="shared" si="309"/>
        <v>268.9947</v>
      </c>
    </row>
    <row r="5180" customHeight="1" spans="2:8">
      <c r="B5180" s="42" t="s">
        <v>3369</v>
      </c>
      <c r="C5180" s="42" t="s">
        <v>1272</v>
      </c>
      <c r="G5180" s="44">
        <v>-22.99</v>
      </c>
      <c r="H5180" s="44">
        <f t="shared" si="309"/>
        <v>-26.8983</v>
      </c>
    </row>
    <row r="5181" customHeight="1" spans="2:8">
      <c r="B5181" s="42" t="s">
        <v>3369</v>
      </c>
      <c r="C5181" s="42" t="s">
        <v>3477</v>
      </c>
      <c r="D5181" s="43" t="s">
        <v>2480</v>
      </c>
      <c r="E5181" s="43" t="s">
        <v>1017</v>
      </c>
      <c r="F5181" s="36">
        <v>12</v>
      </c>
      <c r="G5181" s="44">
        <v>287.18</v>
      </c>
      <c r="H5181" s="44">
        <f t="shared" si="309"/>
        <v>336.0006</v>
      </c>
    </row>
    <row r="5182" customHeight="1" spans="2:8">
      <c r="B5182" s="42" t="s">
        <v>3369</v>
      </c>
      <c r="C5182" s="42" t="s">
        <v>3477</v>
      </c>
      <c r="G5182" s="44">
        <v>-28.72</v>
      </c>
      <c r="H5182" s="44">
        <f t="shared" si="309"/>
        <v>-33.6024</v>
      </c>
    </row>
    <row r="5183" customHeight="1" spans="2:8">
      <c r="B5183" s="42" t="s">
        <v>3369</v>
      </c>
      <c r="C5183" s="42" t="s">
        <v>1206</v>
      </c>
      <c r="D5183" s="43" t="s">
        <v>1207</v>
      </c>
      <c r="E5183" s="43" t="s">
        <v>1208</v>
      </c>
      <c r="F5183" s="36">
        <v>28</v>
      </c>
      <c r="G5183" s="44">
        <v>1608.21</v>
      </c>
      <c r="H5183" s="44">
        <f t="shared" si="309"/>
        <v>1881.6057</v>
      </c>
    </row>
    <row r="5184" customHeight="1" spans="2:8">
      <c r="B5184" s="42" t="s">
        <v>3369</v>
      </c>
      <c r="C5184" s="42" t="s">
        <v>1206</v>
      </c>
      <c r="G5184" s="44">
        <v>-160.82</v>
      </c>
      <c r="H5184" s="44">
        <f t="shared" si="309"/>
        <v>-188.1594</v>
      </c>
    </row>
    <row r="5185" customHeight="1" spans="2:8">
      <c r="B5185" s="42" t="s">
        <v>3369</v>
      </c>
      <c r="C5185" s="42" t="s">
        <v>1247</v>
      </c>
      <c r="D5185" s="43" t="s">
        <v>3488</v>
      </c>
      <c r="E5185" s="43" t="s">
        <v>1249</v>
      </c>
      <c r="F5185" s="36">
        <v>40</v>
      </c>
      <c r="G5185" s="44">
        <v>256.41</v>
      </c>
      <c r="H5185" s="44">
        <f t="shared" si="309"/>
        <v>299.9997</v>
      </c>
    </row>
    <row r="5186" customHeight="1" spans="2:8">
      <c r="B5186" s="42" t="s">
        <v>3369</v>
      </c>
      <c r="C5186" s="42" t="s">
        <v>1247</v>
      </c>
      <c r="G5186" s="44">
        <v>-25.64</v>
      </c>
      <c r="H5186" s="44">
        <f t="shared" si="309"/>
        <v>-29.9988</v>
      </c>
    </row>
    <row r="5187" customHeight="1" spans="2:8">
      <c r="B5187" s="42" t="s">
        <v>3369</v>
      </c>
      <c r="C5187" s="42" t="s">
        <v>3489</v>
      </c>
      <c r="D5187" s="43" t="s">
        <v>3490</v>
      </c>
      <c r="E5187" s="43" t="s">
        <v>3382</v>
      </c>
      <c r="F5187" s="36">
        <v>2</v>
      </c>
      <c r="G5187" s="44">
        <v>1111.11</v>
      </c>
      <c r="H5187" s="44">
        <f t="shared" si="309"/>
        <v>1299.9987</v>
      </c>
    </row>
    <row r="5188" customHeight="1" spans="2:8">
      <c r="B5188" s="42" t="s">
        <v>3369</v>
      </c>
      <c r="C5188" s="42" t="s">
        <v>3489</v>
      </c>
      <c r="G5188" s="44">
        <v>-111.11</v>
      </c>
      <c r="H5188" s="44">
        <f t="shared" si="309"/>
        <v>-129.9987</v>
      </c>
    </row>
    <row r="5189" customHeight="1" spans="2:8">
      <c r="B5189" s="42" t="s">
        <v>3369</v>
      </c>
      <c r="C5189" s="42" t="s">
        <v>3489</v>
      </c>
      <c r="D5189" s="43" t="s">
        <v>3491</v>
      </c>
      <c r="E5189" s="43" t="s">
        <v>3382</v>
      </c>
      <c r="F5189" s="36">
        <v>1</v>
      </c>
      <c r="G5189" s="44">
        <v>636.75</v>
      </c>
      <c r="H5189" s="44">
        <f t="shared" si="309"/>
        <v>744.9975</v>
      </c>
    </row>
    <row r="5190" s="35" customFormat="1" customHeight="1" spans="2:10">
      <c r="B5190" s="56" t="s">
        <v>3369</v>
      </c>
      <c r="C5190" s="56" t="s">
        <v>3489</v>
      </c>
      <c r="D5190" s="53"/>
      <c r="E5190" s="53"/>
      <c r="G5190" s="41">
        <v>-63.68</v>
      </c>
      <c r="H5190" s="41">
        <f t="shared" si="309"/>
        <v>-74.5056</v>
      </c>
      <c r="I5190" s="41"/>
      <c r="J5190" s="41"/>
    </row>
    <row r="5191" customHeight="1" spans="2:8">
      <c r="B5191" s="42" t="s">
        <v>3369</v>
      </c>
      <c r="C5191" s="42" t="s">
        <v>1206</v>
      </c>
      <c r="D5191" s="43" t="s">
        <v>1243</v>
      </c>
      <c r="E5191" s="43" t="s">
        <v>1208</v>
      </c>
      <c r="F5191" s="36">
        <v>20</v>
      </c>
      <c r="G5191" s="44">
        <v>1148.72</v>
      </c>
      <c r="H5191" s="44">
        <f t="shared" si="309"/>
        <v>1344.0024</v>
      </c>
    </row>
    <row r="5192" customHeight="1" spans="2:8">
      <c r="B5192" s="42" t="s">
        <v>3369</v>
      </c>
      <c r="C5192" s="42" t="s">
        <v>1206</v>
      </c>
      <c r="G5192" s="44">
        <v>-114.87</v>
      </c>
      <c r="H5192" s="44">
        <f t="shared" ref="H5192:H5215" si="310">G5192*1.17</f>
        <v>-134.3979</v>
      </c>
    </row>
    <row r="5193" customHeight="1" spans="2:8">
      <c r="B5193" s="42" t="s">
        <v>3369</v>
      </c>
      <c r="C5193" s="42" t="s">
        <v>1206</v>
      </c>
      <c r="D5193" s="43" t="s">
        <v>3492</v>
      </c>
      <c r="E5193" s="43" t="s">
        <v>1208</v>
      </c>
      <c r="F5193" s="36">
        <v>20</v>
      </c>
      <c r="G5193" s="44">
        <v>1148.72</v>
      </c>
      <c r="H5193" s="44">
        <f t="shared" si="310"/>
        <v>1344.0024</v>
      </c>
    </row>
    <row r="5194" customHeight="1" spans="2:8">
      <c r="B5194" s="42" t="s">
        <v>3369</v>
      </c>
      <c r="C5194" s="42" t="s">
        <v>1206</v>
      </c>
      <c r="G5194" s="44">
        <v>-114.87</v>
      </c>
      <c r="H5194" s="44">
        <f t="shared" si="310"/>
        <v>-134.3979</v>
      </c>
    </row>
    <row r="5195" customHeight="1" spans="2:8">
      <c r="B5195" s="42" t="s">
        <v>3369</v>
      </c>
      <c r="C5195" s="42" t="s">
        <v>3475</v>
      </c>
      <c r="D5195" s="43" t="s">
        <v>3493</v>
      </c>
      <c r="E5195" s="43" t="s">
        <v>2426</v>
      </c>
      <c r="F5195" s="36">
        <v>50</v>
      </c>
      <c r="G5195" s="44">
        <v>363.25</v>
      </c>
      <c r="H5195" s="44">
        <f t="shared" si="310"/>
        <v>425.0025</v>
      </c>
    </row>
    <row r="5196" customHeight="1" spans="2:8">
      <c r="B5196" s="42" t="s">
        <v>3369</v>
      </c>
      <c r="C5196" s="42" t="s">
        <v>3475</v>
      </c>
      <c r="G5196" s="44">
        <v>-36.32</v>
      </c>
      <c r="H5196" s="44">
        <f t="shared" si="310"/>
        <v>-42.4944</v>
      </c>
    </row>
    <row r="5197" customHeight="1" spans="2:8">
      <c r="B5197" s="42" t="s">
        <v>3369</v>
      </c>
      <c r="C5197" s="42" t="s">
        <v>3447</v>
      </c>
      <c r="D5197" s="43" t="s">
        <v>77</v>
      </c>
      <c r="E5197" s="43" t="s">
        <v>3448</v>
      </c>
      <c r="F5197" s="36">
        <v>1</v>
      </c>
      <c r="G5197" s="44">
        <v>18.8</v>
      </c>
      <c r="H5197" s="44">
        <f t="shared" si="310"/>
        <v>21.996</v>
      </c>
    </row>
    <row r="5198" customHeight="1" spans="2:8">
      <c r="B5198" s="42" t="s">
        <v>3369</v>
      </c>
      <c r="C5198" s="42" t="s">
        <v>3447</v>
      </c>
      <c r="G5198" s="44">
        <v>-1.88</v>
      </c>
      <c r="H5198" s="44">
        <f t="shared" si="310"/>
        <v>-2.1996</v>
      </c>
    </row>
    <row r="5199" customHeight="1" spans="2:8">
      <c r="B5199" s="42" t="s">
        <v>3369</v>
      </c>
      <c r="C5199" s="42" t="s">
        <v>1214</v>
      </c>
      <c r="D5199" s="43" t="s">
        <v>1032</v>
      </c>
      <c r="E5199" s="43" t="s">
        <v>1320</v>
      </c>
      <c r="F5199" s="36">
        <v>7500</v>
      </c>
      <c r="G5199" s="44">
        <v>961.54</v>
      </c>
      <c r="H5199" s="44">
        <f t="shared" si="310"/>
        <v>1125.0018</v>
      </c>
    </row>
    <row r="5200" customHeight="1" spans="2:8">
      <c r="B5200" s="42" t="s">
        <v>3369</v>
      </c>
      <c r="C5200" s="42" t="s">
        <v>1214</v>
      </c>
      <c r="G5200" s="44">
        <v>-96.15</v>
      </c>
      <c r="H5200" s="44">
        <f t="shared" si="310"/>
        <v>-112.4955</v>
      </c>
    </row>
    <row r="5201" customHeight="1" spans="2:8">
      <c r="B5201" s="42" t="s">
        <v>3369</v>
      </c>
      <c r="C5201" s="42" t="s">
        <v>1262</v>
      </c>
      <c r="D5201" s="43" t="s">
        <v>3397</v>
      </c>
      <c r="E5201" s="43" t="s">
        <v>1213</v>
      </c>
      <c r="F5201" s="36">
        <v>50</v>
      </c>
      <c r="G5201" s="44">
        <v>2256.41</v>
      </c>
      <c r="H5201" s="44">
        <f t="shared" si="310"/>
        <v>2639.9997</v>
      </c>
    </row>
    <row r="5202" customHeight="1" spans="2:8">
      <c r="B5202" s="42" t="s">
        <v>3369</v>
      </c>
      <c r="C5202" s="42" t="s">
        <v>1262</v>
      </c>
      <c r="G5202" s="44">
        <v>-225.64</v>
      </c>
      <c r="H5202" s="44">
        <f t="shared" si="310"/>
        <v>-263.9988</v>
      </c>
    </row>
    <row r="5203" customHeight="1" spans="2:8">
      <c r="B5203" s="42" t="s">
        <v>3369</v>
      </c>
      <c r="C5203" s="42" t="s">
        <v>3389</v>
      </c>
      <c r="E5203" s="43" t="s">
        <v>2471</v>
      </c>
      <c r="F5203" s="36">
        <v>480</v>
      </c>
      <c r="G5203" s="44">
        <v>176.41</v>
      </c>
      <c r="H5203" s="44">
        <f t="shared" si="310"/>
        <v>206.3997</v>
      </c>
    </row>
    <row r="5204" customHeight="1" spans="2:8">
      <c r="B5204" s="42" t="s">
        <v>3369</v>
      </c>
      <c r="C5204" s="42" t="s">
        <v>3389</v>
      </c>
      <c r="G5204" s="44">
        <v>-17.64</v>
      </c>
      <c r="H5204" s="44">
        <f t="shared" si="310"/>
        <v>-20.6388</v>
      </c>
    </row>
    <row r="5205" customHeight="1" spans="2:8">
      <c r="B5205" s="42" t="s">
        <v>3369</v>
      </c>
      <c r="C5205" s="42" t="s">
        <v>1264</v>
      </c>
      <c r="D5205" s="43" t="s">
        <v>1265</v>
      </c>
      <c r="E5205" s="43" t="s">
        <v>1266</v>
      </c>
      <c r="F5205" s="36">
        <v>48</v>
      </c>
      <c r="G5205" s="44">
        <v>278.97</v>
      </c>
      <c r="H5205" s="44">
        <f t="shared" si="310"/>
        <v>326.3949</v>
      </c>
    </row>
    <row r="5206" customHeight="1" spans="2:8">
      <c r="B5206" s="42" t="s">
        <v>3369</v>
      </c>
      <c r="C5206" s="42" t="s">
        <v>1264</v>
      </c>
      <c r="G5206" s="44">
        <v>-27.9</v>
      </c>
      <c r="H5206" s="44">
        <f t="shared" si="310"/>
        <v>-32.643</v>
      </c>
    </row>
    <row r="5207" customHeight="1" spans="2:8">
      <c r="B5207" s="42" t="s">
        <v>3369</v>
      </c>
      <c r="C5207" s="42" t="s">
        <v>2879</v>
      </c>
      <c r="D5207" s="43" t="s">
        <v>2880</v>
      </c>
      <c r="E5207" s="43" t="s">
        <v>2881</v>
      </c>
      <c r="F5207" s="36">
        <v>40</v>
      </c>
      <c r="G5207" s="44">
        <v>888.89</v>
      </c>
      <c r="H5207" s="44">
        <f t="shared" si="310"/>
        <v>1040.0013</v>
      </c>
    </row>
    <row r="5208" customHeight="1" spans="2:8">
      <c r="B5208" s="42" t="s">
        <v>3369</v>
      </c>
      <c r="C5208" s="42" t="s">
        <v>2879</v>
      </c>
      <c r="G5208" s="44">
        <v>-88.89</v>
      </c>
      <c r="H5208" s="44">
        <f t="shared" si="310"/>
        <v>-104.0013</v>
      </c>
    </row>
    <row r="5209" customHeight="1" spans="2:8">
      <c r="B5209" s="42" t="s">
        <v>3369</v>
      </c>
      <c r="C5209" s="42" t="s">
        <v>1015</v>
      </c>
      <c r="D5209" s="43" t="s">
        <v>3494</v>
      </c>
      <c r="E5209" s="43" t="s">
        <v>1017</v>
      </c>
      <c r="F5209" s="36">
        <v>24</v>
      </c>
      <c r="G5209" s="44">
        <v>574.36</v>
      </c>
      <c r="H5209" s="44">
        <f t="shared" si="310"/>
        <v>672.0012</v>
      </c>
    </row>
    <row r="5210" customHeight="1" spans="2:8">
      <c r="B5210" s="42" t="s">
        <v>3369</v>
      </c>
      <c r="C5210" s="42" t="s">
        <v>1015</v>
      </c>
      <c r="G5210" s="44">
        <v>-57.44</v>
      </c>
      <c r="H5210" s="44">
        <f t="shared" si="310"/>
        <v>-67.2048</v>
      </c>
    </row>
    <row r="5211" customHeight="1" spans="2:8">
      <c r="B5211" s="42" t="s">
        <v>3369</v>
      </c>
      <c r="C5211" s="42" t="s">
        <v>3495</v>
      </c>
      <c r="D5211" s="43" t="s">
        <v>3496</v>
      </c>
      <c r="E5211" s="43" t="s">
        <v>3497</v>
      </c>
      <c r="F5211" s="36">
        <v>80</v>
      </c>
      <c r="G5211" s="44">
        <v>2564.1</v>
      </c>
      <c r="H5211" s="44">
        <f t="shared" si="310"/>
        <v>2999.997</v>
      </c>
    </row>
    <row r="5212" customHeight="1" spans="2:8">
      <c r="B5212" s="42" t="s">
        <v>3369</v>
      </c>
      <c r="C5212" s="42" t="s">
        <v>3495</v>
      </c>
      <c r="G5212" s="44">
        <v>-256.41</v>
      </c>
      <c r="H5212" s="44">
        <f t="shared" si="310"/>
        <v>-299.9997</v>
      </c>
    </row>
    <row r="5213" customHeight="1" spans="2:8">
      <c r="B5213" s="42" t="s">
        <v>3369</v>
      </c>
      <c r="C5213" s="42" t="s">
        <v>3498</v>
      </c>
      <c r="E5213" s="43" t="s">
        <v>3499</v>
      </c>
      <c r="F5213" s="36">
        <v>120</v>
      </c>
      <c r="G5213" s="44">
        <v>307.69</v>
      </c>
      <c r="H5213" s="44">
        <f t="shared" si="310"/>
        <v>359.9973</v>
      </c>
    </row>
    <row r="5214" customHeight="1" spans="2:8">
      <c r="B5214" s="42" t="s">
        <v>3369</v>
      </c>
      <c r="C5214" s="42" t="s">
        <v>3498</v>
      </c>
      <c r="G5214" s="44">
        <v>-30.77</v>
      </c>
      <c r="H5214" s="44">
        <f t="shared" si="310"/>
        <v>-36.0009</v>
      </c>
    </row>
    <row r="5215" s="35" customFormat="1" customHeight="1" spans="2:10">
      <c r="B5215" s="56" t="s">
        <v>3369</v>
      </c>
      <c r="C5215" s="56" t="s">
        <v>3500</v>
      </c>
      <c r="D5215" s="53" t="s">
        <v>3501</v>
      </c>
      <c r="E5215" s="53" t="s">
        <v>3502</v>
      </c>
      <c r="F5215" s="35">
        <v>20</v>
      </c>
      <c r="G5215" s="41">
        <v>1282.05</v>
      </c>
      <c r="H5215" s="41">
        <f t="shared" si="310"/>
        <v>1499.9985</v>
      </c>
      <c r="I5215" s="41"/>
      <c r="J5215" s="41"/>
    </row>
    <row r="5216" s="35" customFormat="1" customHeight="1" spans="2:10">
      <c r="B5216" s="56" t="s">
        <v>3369</v>
      </c>
      <c r="C5216" s="56" t="s">
        <v>3500</v>
      </c>
      <c r="D5216" s="53"/>
      <c r="E5216" s="53"/>
      <c r="G5216" s="41">
        <v>-128.21</v>
      </c>
      <c r="H5216" s="41">
        <f t="shared" ref="H5216:H5224" si="311">G5216*1.17</f>
        <v>-150.0057</v>
      </c>
      <c r="I5216" s="41"/>
      <c r="J5216" s="41"/>
    </row>
    <row r="5217" customHeight="1" spans="2:8">
      <c r="B5217" s="42" t="s">
        <v>3369</v>
      </c>
      <c r="C5217" s="42" t="s">
        <v>3503</v>
      </c>
      <c r="D5217" s="43" t="s">
        <v>3504</v>
      </c>
      <c r="E5217" s="43" t="s">
        <v>3502</v>
      </c>
      <c r="F5217" s="36">
        <v>10</v>
      </c>
      <c r="G5217" s="44">
        <v>384.62</v>
      </c>
      <c r="H5217" s="41">
        <f t="shared" si="311"/>
        <v>450.0054</v>
      </c>
    </row>
    <row r="5218" customHeight="1" spans="2:8">
      <c r="B5218" s="42" t="s">
        <v>3369</v>
      </c>
      <c r="C5218" s="42" t="s">
        <v>3503</v>
      </c>
      <c r="G5218" s="44">
        <v>-38.46</v>
      </c>
      <c r="H5218" s="41">
        <f t="shared" si="311"/>
        <v>-44.9982</v>
      </c>
    </row>
    <row r="5219" customHeight="1" spans="2:8">
      <c r="B5219" s="42" t="s">
        <v>3369</v>
      </c>
      <c r="C5219" s="42" t="s">
        <v>3505</v>
      </c>
      <c r="D5219" s="43" t="s">
        <v>3506</v>
      </c>
      <c r="E5219" s="43" t="s">
        <v>3507</v>
      </c>
      <c r="F5219" s="36">
        <v>100</v>
      </c>
      <c r="G5219" s="44">
        <v>239.32</v>
      </c>
      <c r="H5219" s="41">
        <f t="shared" si="311"/>
        <v>280.0044</v>
      </c>
    </row>
    <row r="5220" customHeight="1" spans="2:8">
      <c r="B5220" s="42" t="s">
        <v>3369</v>
      </c>
      <c r="C5220" s="42" t="s">
        <v>3505</v>
      </c>
      <c r="G5220" s="44">
        <v>-23.93</v>
      </c>
      <c r="H5220" s="41">
        <f t="shared" si="311"/>
        <v>-27.9981</v>
      </c>
    </row>
    <row r="5221" customHeight="1" spans="2:8">
      <c r="B5221" s="42" t="s">
        <v>3369</v>
      </c>
      <c r="C5221" s="42" t="s">
        <v>2436</v>
      </c>
      <c r="D5221" s="43" t="s">
        <v>2437</v>
      </c>
      <c r="E5221" s="43" t="s">
        <v>2438</v>
      </c>
      <c r="F5221" s="36">
        <v>16</v>
      </c>
      <c r="G5221" s="44">
        <v>642.74</v>
      </c>
      <c r="H5221" s="41">
        <f t="shared" si="311"/>
        <v>752.0058</v>
      </c>
    </row>
    <row r="5222" customHeight="1" spans="2:8">
      <c r="B5222" s="42" t="s">
        <v>3369</v>
      </c>
      <c r="C5222" s="42" t="s">
        <v>2436</v>
      </c>
      <c r="G5222" s="44">
        <v>-64.27</v>
      </c>
      <c r="H5222" s="41">
        <f t="shared" si="311"/>
        <v>-75.1959</v>
      </c>
    </row>
    <row r="5223" customHeight="1" spans="2:8">
      <c r="B5223" s="42" t="s">
        <v>3369</v>
      </c>
      <c r="C5223" s="42" t="s">
        <v>2454</v>
      </c>
      <c r="D5223" s="43" t="s">
        <v>3418</v>
      </c>
      <c r="E5223" s="43" t="s">
        <v>2456</v>
      </c>
      <c r="F5223" s="36">
        <v>120</v>
      </c>
      <c r="G5223" s="44">
        <v>871.79</v>
      </c>
      <c r="H5223" s="41">
        <f t="shared" si="311"/>
        <v>1019.9943</v>
      </c>
    </row>
    <row r="5224" customHeight="1" spans="2:8">
      <c r="B5224" s="42" t="s">
        <v>3369</v>
      </c>
      <c r="C5224" s="42" t="s">
        <v>2454</v>
      </c>
      <c r="G5224" s="44">
        <v>-87.18</v>
      </c>
      <c r="H5224" s="41">
        <f t="shared" si="311"/>
        <v>-102.0006</v>
      </c>
    </row>
    <row r="5225" s="107" customFormat="1" customHeight="1" spans="1:10">
      <c r="A5225" s="107" t="s">
        <v>3508</v>
      </c>
      <c r="B5225" s="107" t="s">
        <v>2084</v>
      </c>
      <c r="C5225" s="57" t="s">
        <v>1121</v>
      </c>
      <c r="D5225" s="54" t="s">
        <v>3509</v>
      </c>
      <c r="E5225" s="54"/>
      <c r="F5225" s="107">
        <v>100</v>
      </c>
      <c r="G5225" s="134">
        <v>735.04</v>
      </c>
      <c r="H5225" s="41">
        <f t="shared" ref="H5225:H5234" si="312">G5225*1.17</f>
        <v>859.9968</v>
      </c>
      <c r="I5225" s="41">
        <f>SUM(H5225:H5234)</f>
        <v>19965.79728</v>
      </c>
      <c r="J5225" s="134"/>
    </row>
    <row r="5226" customHeight="1" spans="2:9">
      <c r="B5226" s="42" t="s">
        <v>2084</v>
      </c>
      <c r="C5226" s="42" t="s">
        <v>1857</v>
      </c>
      <c r="D5226" s="43" t="s">
        <v>1858</v>
      </c>
      <c r="F5226" s="36">
        <v>1800</v>
      </c>
      <c r="G5226" s="44">
        <v>2769.23</v>
      </c>
      <c r="H5226" s="41">
        <f t="shared" si="312"/>
        <v>3239.9991</v>
      </c>
      <c r="I5226" s="41"/>
    </row>
    <row r="5227" customHeight="1" spans="2:9">
      <c r="B5227" s="42" t="s">
        <v>3510</v>
      </c>
      <c r="C5227" s="42" t="s">
        <v>38</v>
      </c>
      <c r="D5227" s="43" t="s">
        <v>1644</v>
      </c>
      <c r="E5227" s="43" t="s">
        <v>37</v>
      </c>
      <c r="F5227" s="36">
        <v>400</v>
      </c>
      <c r="G5227" s="44">
        <v>1948.72</v>
      </c>
      <c r="H5227" s="41">
        <f t="shared" si="312"/>
        <v>2280.0024</v>
      </c>
      <c r="I5227" s="41"/>
    </row>
    <row r="5228" customHeight="1" spans="2:9">
      <c r="B5228" s="42" t="s">
        <v>2084</v>
      </c>
      <c r="C5228" s="42" t="s">
        <v>3511</v>
      </c>
      <c r="D5228" s="43" t="s">
        <v>1507</v>
      </c>
      <c r="F5228" s="36">
        <v>200</v>
      </c>
      <c r="G5228" s="44">
        <v>382.91</v>
      </c>
      <c r="H5228" s="41">
        <f t="shared" si="312"/>
        <v>448.0047</v>
      </c>
      <c r="I5228" s="41"/>
    </row>
    <row r="5229" customHeight="1" spans="2:9">
      <c r="B5229" s="42" t="s">
        <v>2084</v>
      </c>
      <c r="C5229" s="42" t="s">
        <v>3512</v>
      </c>
      <c r="D5229" s="43" t="s">
        <v>3513</v>
      </c>
      <c r="F5229" s="36">
        <v>20</v>
      </c>
      <c r="G5229" s="44">
        <v>341.88</v>
      </c>
      <c r="H5229" s="41">
        <f t="shared" si="312"/>
        <v>399.9996</v>
      </c>
      <c r="I5229" s="41"/>
    </row>
    <row r="5230" customHeight="1" spans="2:9">
      <c r="B5230" s="42" t="s">
        <v>2084</v>
      </c>
      <c r="C5230" s="42" t="s">
        <v>437</v>
      </c>
      <c r="D5230" s="43" t="s">
        <v>1190</v>
      </c>
      <c r="F5230" s="36">
        <v>300</v>
      </c>
      <c r="G5230" s="44">
        <v>794.87</v>
      </c>
      <c r="H5230" s="41">
        <f t="shared" si="312"/>
        <v>929.9979</v>
      </c>
      <c r="I5230" s="41"/>
    </row>
    <row r="5231" customHeight="1" spans="2:9">
      <c r="B5231" s="42" t="s">
        <v>2084</v>
      </c>
      <c r="C5231" s="42" t="s">
        <v>2085</v>
      </c>
      <c r="D5231" s="43" t="s">
        <v>2086</v>
      </c>
      <c r="F5231" s="36">
        <v>540</v>
      </c>
      <c r="G5231" s="44">
        <v>5570.77</v>
      </c>
      <c r="H5231" s="41">
        <f t="shared" si="312"/>
        <v>6517.8009</v>
      </c>
      <c r="I5231" s="41"/>
    </row>
    <row r="5232" customHeight="1" spans="2:9">
      <c r="B5232" s="42" t="s">
        <v>2084</v>
      </c>
      <c r="C5232" s="42" t="s">
        <v>437</v>
      </c>
      <c r="D5232" s="43" t="s">
        <v>1190</v>
      </c>
      <c r="F5232" s="36">
        <v>300</v>
      </c>
      <c r="G5232" s="44">
        <v>794.87</v>
      </c>
      <c r="H5232" s="41">
        <f t="shared" si="312"/>
        <v>929.9979</v>
      </c>
      <c r="I5232" s="41"/>
    </row>
    <row r="5233" customHeight="1" spans="2:9">
      <c r="B5233" s="42" t="s">
        <v>2084</v>
      </c>
      <c r="C5233" s="42" t="s">
        <v>1857</v>
      </c>
      <c r="D5233" s="43" t="s">
        <v>1858</v>
      </c>
      <c r="F5233" s="36">
        <v>1800</v>
      </c>
      <c r="G5233" s="44">
        <v>2769.23</v>
      </c>
      <c r="H5233" s="41">
        <f t="shared" si="312"/>
        <v>3239.9991</v>
      </c>
      <c r="I5233" s="41"/>
    </row>
    <row r="5234" s="35" customFormat="1" customHeight="1" spans="2:10">
      <c r="B5234" s="56" t="s">
        <v>2084</v>
      </c>
      <c r="C5234" s="56" t="s">
        <v>3511</v>
      </c>
      <c r="D5234" s="53" t="s">
        <v>1507</v>
      </c>
      <c r="E5234" s="53"/>
      <c r="F5234" s="35">
        <v>500</v>
      </c>
      <c r="G5234" s="35">
        <v>957.264</v>
      </c>
      <c r="H5234" s="41">
        <f t="shared" ref="H5234:H5238" si="313">G5234*1.17</f>
        <v>1119.99888</v>
      </c>
      <c r="I5234" s="41"/>
      <c r="J5234" s="41"/>
    </row>
    <row r="5235" s="107" customFormat="1" customHeight="1" spans="1:10">
      <c r="A5235" s="107" t="s">
        <v>3514</v>
      </c>
      <c r="B5235" s="57" t="s">
        <v>1019</v>
      </c>
      <c r="C5235" s="57" t="s">
        <v>3515</v>
      </c>
      <c r="D5235" s="54" t="s">
        <v>3516</v>
      </c>
      <c r="E5235" s="54" t="s">
        <v>3517</v>
      </c>
      <c r="F5235" s="107">
        <v>80</v>
      </c>
      <c r="G5235" s="134">
        <v>1675.21</v>
      </c>
      <c r="H5235" s="134">
        <f t="shared" si="313"/>
        <v>1959.9957</v>
      </c>
      <c r="I5235" s="41">
        <f>SUM(H5235:H5246)</f>
        <v>12869.1548</v>
      </c>
      <c r="J5235" s="134"/>
    </row>
    <row r="5236" customHeight="1" spans="2:9">
      <c r="B5236" s="42" t="s">
        <v>1019</v>
      </c>
      <c r="C5236" s="42" t="s">
        <v>3515</v>
      </c>
      <c r="D5236" s="43" t="s">
        <v>3516</v>
      </c>
      <c r="E5236" s="43" t="s">
        <v>3517</v>
      </c>
      <c r="F5236" s="36">
        <v>20</v>
      </c>
      <c r="G5236" s="44">
        <v>478.63</v>
      </c>
      <c r="H5236" s="41">
        <f t="shared" si="313"/>
        <v>559.9971</v>
      </c>
      <c r="I5236" s="41"/>
    </row>
    <row r="5237" customHeight="1" spans="2:9">
      <c r="B5237" s="42" t="s">
        <v>1019</v>
      </c>
      <c r="C5237" s="42" t="s">
        <v>3375</v>
      </c>
      <c r="D5237" s="43" t="s">
        <v>3376</v>
      </c>
      <c r="E5237" s="43" t="s">
        <v>1223</v>
      </c>
      <c r="F5237" s="36">
        <v>2400</v>
      </c>
      <c r="G5237" s="44">
        <v>574.36</v>
      </c>
      <c r="H5237" s="41">
        <f t="shared" si="313"/>
        <v>672.0012</v>
      </c>
      <c r="I5237" s="41"/>
    </row>
    <row r="5238" customHeight="1" spans="2:9">
      <c r="B5238" s="42" t="s">
        <v>1019</v>
      </c>
      <c r="C5238" s="42" t="s">
        <v>3518</v>
      </c>
      <c r="D5238" s="43" t="s">
        <v>65</v>
      </c>
      <c r="E5238" s="43" t="s">
        <v>1045</v>
      </c>
      <c r="F5238" s="36">
        <v>385</v>
      </c>
      <c r="G5238" s="44">
        <v>437.65</v>
      </c>
      <c r="H5238" s="41">
        <f t="shared" si="313"/>
        <v>512.0505</v>
      </c>
      <c r="I5238" s="41"/>
    </row>
    <row r="5239" customHeight="1" spans="2:9">
      <c r="B5239" s="42" t="s">
        <v>1019</v>
      </c>
      <c r="C5239" s="42" t="s">
        <v>3519</v>
      </c>
      <c r="D5239" s="43" t="s">
        <v>3520</v>
      </c>
      <c r="E5239" s="43" t="s">
        <v>3521</v>
      </c>
      <c r="F5239" s="36">
        <v>1</v>
      </c>
      <c r="G5239" s="44">
        <f>H5239/1.17</f>
        <v>4273.50427350427</v>
      </c>
      <c r="H5239" s="44">
        <v>5000</v>
      </c>
      <c r="I5239" s="41"/>
    </row>
    <row r="5240" customHeight="1" spans="2:9">
      <c r="B5240" s="42" t="s">
        <v>1019</v>
      </c>
      <c r="C5240" s="42" t="s">
        <v>1105</v>
      </c>
      <c r="D5240" s="43">
        <v>0.7</v>
      </c>
      <c r="E5240" s="43" t="s">
        <v>3522</v>
      </c>
      <c r="F5240" s="36">
        <v>1000</v>
      </c>
      <c r="G5240" s="44">
        <v>213.68</v>
      </c>
      <c r="H5240" s="41">
        <f t="shared" ref="H5240:H5244" si="314">G5240*1.17</f>
        <v>250.0056</v>
      </c>
      <c r="I5240" s="41"/>
    </row>
    <row r="5241" customHeight="1" spans="2:9">
      <c r="B5241" s="42" t="s">
        <v>1019</v>
      </c>
      <c r="C5241" s="42" t="s">
        <v>1105</v>
      </c>
      <c r="D5241" s="43">
        <v>0.55</v>
      </c>
      <c r="E5241" s="43" t="s">
        <v>3523</v>
      </c>
      <c r="F5241" s="36">
        <v>2000</v>
      </c>
      <c r="G5241" s="44">
        <v>427.35</v>
      </c>
      <c r="H5241" s="41">
        <f t="shared" si="314"/>
        <v>499.9995</v>
      </c>
      <c r="I5241" s="41"/>
    </row>
    <row r="5242" customHeight="1" spans="2:9">
      <c r="B5242" s="42" t="s">
        <v>1019</v>
      </c>
      <c r="C5242" s="42" t="s">
        <v>3524</v>
      </c>
      <c r="D5242" s="43" t="s">
        <v>3525</v>
      </c>
      <c r="E5242" s="43" t="s">
        <v>1213</v>
      </c>
      <c r="F5242" s="36">
        <v>10</v>
      </c>
      <c r="G5242" s="44">
        <v>726.5</v>
      </c>
      <c r="H5242" s="41">
        <f t="shared" si="314"/>
        <v>850.005</v>
      </c>
      <c r="I5242" s="41"/>
    </row>
    <row r="5243" customHeight="1" spans="2:9">
      <c r="B5243" s="42" t="s">
        <v>1019</v>
      </c>
      <c r="C5243" s="42" t="s">
        <v>3371</v>
      </c>
      <c r="D5243" s="43" t="s">
        <v>3526</v>
      </c>
      <c r="E5243" s="43" t="s">
        <v>1213</v>
      </c>
      <c r="F5243" s="36">
        <v>45</v>
      </c>
      <c r="G5243" s="44">
        <v>480.77</v>
      </c>
      <c r="H5243" s="41">
        <f t="shared" si="314"/>
        <v>562.5009</v>
      </c>
      <c r="I5243" s="41"/>
    </row>
    <row r="5244" customHeight="1" spans="2:9">
      <c r="B5244" s="42" t="s">
        <v>1019</v>
      </c>
      <c r="C5244" s="42" t="s">
        <v>3527</v>
      </c>
      <c r="D5244" s="43" t="s">
        <v>1032</v>
      </c>
      <c r="E5244" s="43" t="s">
        <v>1033</v>
      </c>
      <c r="F5244" s="36">
        <v>5000</v>
      </c>
      <c r="G5244" s="44">
        <v>598.29</v>
      </c>
      <c r="H5244" s="41">
        <f t="shared" si="314"/>
        <v>699.9993</v>
      </c>
      <c r="I5244" s="41"/>
    </row>
    <row r="5245" customHeight="1" spans="2:9">
      <c r="B5245" s="42" t="s">
        <v>3528</v>
      </c>
      <c r="C5245" s="42" t="s">
        <v>3362</v>
      </c>
      <c r="D5245" s="43" t="s">
        <v>3363</v>
      </c>
      <c r="E5245" s="43" t="s">
        <v>3529</v>
      </c>
      <c r="F5245" s="36">
        <v>10</v>
      </c>
      <c r="G5245" s="44">
        <f t="shared" ref="G5245:G5262" si="315">H5245/1.17</f>
        <v>541.538461538462</v>
      </c>
      <c r="H5245" s="44">
        <v>633.6</v>
      </c>
      <c r="I5245" s="41"/>
    </row>
    <row r="5246" customHeight="1" spans="2:9">
      <c r="B5246" s="42" t="s">
        <v>3528</v>
      </c>
      <c r="C5246" s="42" t="s">
        <v>3365</v>
      </c>
      <c r="D5246" s="43" t="s">
        <v>3366</v>
      </c>
      <c r="E5246" s="43" t="s">
        <v>3367</v>
      </c>
      <c r="F5246" s="36">
        <v>20</v>
      </c>
      <c r="G5246" s="44">
        <f t="shared" si="315"/>
        <v>571.794871794872</v>
      </c>
      <c r="H5246" s="44">
        <v>669</v>
      </c>
      <c r="I5246" s="41"/>
    </row>
    <row r="5247" customHeight="1" spans="1:9">
      <c r="A5247" s="36" t="s">
        <v>3530</v>
      </c>
      <c r="B5247" s="42" t="s">
        <v>3531</v>
      </c>
      <c r="C5247" s="42" t="s">
        <v>3362</v>
      </c>
      <c r="D5247" s="43" t="s">
        <v>3363</v>
      </c>
      <c r="E5247" s="43" t="s">
        <v>3529</v>
      </c>
      <c r="F5247" s="36">
        <v>20</v>
      </c>
      <c r="G5247" s="44">
        <f t="shared" si="315"/>
        <v>1015.38461538462</v>
      </c>
      <c r="H5247" s="44">
        <v>1188</v>
      </c>
      <c r="I5247" s="44">
        <f>SUM(H5247:H5276)</f>
        <v>69445.6</v>
      </c>
    </row>
    <row r="5248" customHeight="1" spans="2:8">
      <c r="B5248" s="42" t="s">
        <v>3531</v>
      </c>
      <c r="C5248" s="42" t="s">
        <v>3365</v>
      </c>
      <c r="D5248" s="43" t="s">
        <v>3366</v>
      </c>
      <c r="E5248" s="43" t="s">
        <v>3367</v>
      </c>
      <c r="F5248" s="36">
        <v>80</v>
      </c>
      <c r="G5248" s="44">
        <f t="shared" si="315"/>
        <v>2144.2735042735</v>
      </c>
      <c r="H5248" s="44">
        <v>2508.8</v>
      </c>
    </row>
    <row r="5249" customHeight="1" spans="2:8">
      <c r="B5249" s="42" t="s">
        <v>3532</v>
      </c>
      <c r="C5249" s="42" t="s">
        <v>3362</v>
      </c>
      <c r="D5249" s="43" t="s">
        <v>3363</v>
      </c>
      <c r="E5249" s="43" t="s">
        <v>3529</v>
      </c>
      <c r="F5249" s="36">
        <v>20</v>
      </c>
      <c r="G5249" s="44">
        <f t="shared" si="315"/>
        <v>947.692307692308</v>
      </c>
      <c r="H5249" s="44">
        <v>1108.8</v>
      </c>
    </row>
    <row r="5250" customHeight="1" spans="2:8">
      <c r="B5250" s="42" t="s">
        <v>3533</v>
      </c>
      <c r="C5250" s="42" t="s">
        <v>3362</v>
      </c>
      <c r="D5250" s="43" t="s">
        <v>3363</v>
      </c>
      <c r="E5250" s="43" t="s">
        <v>3529</v>
      </c>
      <c r="F5250" s="36">
        <v>50</v>
      </c>
      <c r="G5250" s="44">
        <f t="shared" si="315"/>
        <v>2707.69230769231</v>
      </c>
      <c r="H5250" s="44">
        <v>3168</v>
      </c>
    </row>
    <row r="5251" customHeight="1" spans="2:8">
      <c r="B5251" s="42" t="s">
        <v>3533</v>
      </c>
      <c r="C5251" s="42" t="s">
        <v>3362</v>
      </c>
      <c r="D5251" s="43" t="s">
        <v>3363</v>
      </c>
      <c r="E5251" s="43" t="s">
        <v>3529</v>
      </c>
      <c r="F5251" s="36">
        <v>50</v>
      </c>
      <c r="G5251" s="44">
        <f t="shared" si="315"/>
        <v>2707.69230769231</v>
      </c>
      <c r="H5251" s="44">
        <v>3168</v>
      </c>
    </row>
    <row r="5252" customHeight="1" spans="2:8">
      <c r="B5252" s="42" t="s">
        <v>3533</v>
      </c>
      <c r="C5252" s="42" t="s">
        <v>3365</v>
      </c>
      <c r="D5252" s="43" t="s">
        <v>3366</v>
      </c>
      <c r="E5252" s="43" t="s">
        <v>3367</v>
      </c>
      <c r="F5252" s="36">
        <v>200</v>
      </c>
      <c r="G5252" s="44">
        <f t="shared" si="315"/>
        <v>5717.94871794872</v>
      </c>
      <c r="H5252" s="44">
        <v>6690</v>
      </c>
    </row>
    <row r="5253" customHeight="1" spans="2:8">
      <c r="B5253" s="42" t="s">
        <v>1197</v>
      </c>
      <c r="C5253" s="42" t="s">
        <v>3534</v>
      </c>
      <c r="D5253" s="43" t="s">
        <v>3535</v>
      </c>
      <c r="E5253" s="43" t="s">
        <v>3536</v>
      </c>
      <c r="F5253" s="36">
        <v>20</v>
      </c>
      <c r="G5253" s="44">
        <f t="shared" si="315"/>
        <v>3076.92307692308</v>
      </c>
      <c r="H5253" s="44">
        <v>3600</v>
      </c>
    </row>
    <row r="5254" customHeight="1" spans="2:8">
      <c r="B5254" s="42" t="s">
        <v>1197</v>
      </c>
      <c r="C5254" s="42" t="s">
        <v>3482</v>
      </c>
      <c r="D5254" s="43" t="s">
        <v>3483</v>
      </c>
      <c r="E5254" s="43" t="s">
        <v>3414</v>
      </c>
      <c r="F5254" s="36">
        <v>50</v>
      </c>
      <c r="G5254" s="44">
        <f t="shared" si="315"/>
        <v>94.017094017094</v>
      </c>
      <c r="H5254" s="44">
        <v>110</v>
      </c>
    </row>
    <row r="5255" customHeight="1" spans="2:8">
      <c r="B5255" s="42" t="s">
        <v>1197</v>
      </c>
      <c r="C5255" s="42" t="s">
        <v>3481</v>
      </c>
      <c r="D5255" s="43" t="s">
        <v>3413</v>
      </c>
      <c r="E5255" s="43" t="s">
        <v>3414</v>
      </c>
      <c r="F5255" s="36">
        <v>50</v>
      </c>
      <c r="G5255" s="44">
        <f t="shared" si="315"/>
        <v>94.017094017094</v>
      </c>
      <c r="H5255" s="44">
        <v>110</v>
      </c>
    </row>
    <row r="5256" customHeight="1" spans="2:8">
      <c r="B5256" s="42" t="s">
        <v>1197</v>
      </c>
      <c r="C5256" s="42" t="s">
        <v>3537</v>
      </c>
      <c r="D5256" s="43" t="s">
        <v>3538</v>
      </c>
      <c r="E5256" s="43" t="s">
        <v>3539</v>
      </c>
      <c r="F5256" s="36">
        <v>1</v>
      </c>
      <c r="G5256" s="44">
        <f t="shared" si="315"/>
        <v>398.119658119658</v>
      </c>
      <c r="H5256" s="44">
        <v>465.8</v>
      </c>
    </row>
    <row r="5257" customHeight="1" spans="2:8">
      <c r="B5257" s="42" t="s">
        <v>1197</v>
      </c>
      <c r="C5257" s="42" t="s">
        <v>605</v>
      </c>
      <c r="D5257" s="43" t="s">
        <v>606</v>
      </c>
      <c r="E5257" s="43" t="s">
        <v>1299</v>
      </c>
      <c r="F5257" s="36">
        <v>150</v>
      </c>
      <c r="G5257" s="44">
        <f t="shared" si="315"/>
        <v>1089.74358974359</v>
      </c>
      <c r="H5257" s="44">
        <v>1275</v>
      </c>
    </row>
    <row r="5258" customHeight="1" spans="2:8">
      <c r="B5258" s="42" t="s">
        <v>1197</v>
      </c>
      <c r="C5258" s="42" t="s">
        <v>3537</v>
      </c>
      <c r="D5258" s="43" t="s">
        <v>3538</v>
      </c>
      <c r="E5258" s="43" t="s">
        <v>3539</v>
      </c>
      <c r="F5258" s="36">
        <v>1</v>
      </c>
      <c r="G5258" s="44">
        <f t="shared" si="315"/>
        <v>29.2307692307692</v>
      </c>
      <c r="H5258" s="44">
        <v>34.2</v>
      </c>
    </row>
    <row r="5259" customHeight="1" spans="2:8">
      <c r="B5259" s="42" t="s">
        <v>1197</v>
      </c>
      <c r="C5259" s="42" t="s">
        <v>3540</v>
      </c>
      <c r="D5259" s="43" t="s">
        <v>3541</v>
      </c>
      <c r="E5259" s="43" t="s">
        <v>1424</v>
      </c>
      <c r="F5259" s="36">
        <v>1</v>
      </c>
      <c r="G5259" s="44">
        <f t="shared" si="315"/>
        <v>273.504273504273</v>
      </c>
      <c r="H5259" s="44">
        <v>320</v>
      </c>
    </row>
    <row r="5260" customHeight="1" spans="2:8">
      <c r="B5260" s="42" t="s">
        <v>1197</v>
      </c>
      <c r="C5260" s="57" t="s">
        <v>3542</v>
      </c>
      <c r="D5260" s="43" t="s">
        <v>3543</v>
      </c>
      <c r="E5260" s="43" t="s">
        <v>3544</v>
      </c>
      <c r="F5260" s="36">
        <v>2000</v>
      </c>
      <c r="G5260" s="44">
        <f t="shared" si="315"/>
        <v>427.350427350427</v>
      </c>
      <c r="H5260" s="44">
        <v>500</v>
      </c>
    </row>
    <row r="5261" customHeight="1" spans="2:8">
      <c r="B5261" s="42" t="s">
        <v>1197</v>
      </c>
      <c r="C5261" s="42" t="s">
        <v>3545</v>
      </c>
      <c r="D5261" s="43" t="s">
        <v>3546</v>
      </c>
      <c r="E5261" s="43" t="s">
        <v>1342</v>
      </c>
      <c r="F5261" s="36">
        <v>500</v>
      </c>
      <c r="G5261" s="44">
        <f t="shared" si="315"/>
        <v>512.820512820513</v>
      </c>
      <c r="H5261" s="44">
        <v>600</v>
      </c>
    </row>
    <row r="5262" customHeight="1" spans="2:8">
      <c r="B5262" s="42" t="s">
        <v>1197</v>
      </c>
      <c r="C5262" s="42" t="s">
        <v>3540</v>
      </c>
      <c r="D5262" s="43" t="s">
        <v>3541</v>
      </c>
      <c r="E5262" s="43" t="s">
        <v>1424</v>
      </c>
      <c r="F5262" s="36">
        <v>1</v>
      </c>
      <c r="G5262" s="44">
        <f t="shared" si="315"/>
        <v>35.042735042735</v>
      </c>
      <c r="H5262" s="44">
        <v>41</v>
      </c>
    </row>
    <row r="5263" customHeight="1" spans="2:8">
      <c r="B5263" s="42" t="s">
        <v>1197</v>
      </c>
      <c r="C5263" s="42" t="s">
        <v>3547</v>
      </c>
      <c r="D5263" s="43" t="s">
        <v>3548</v>
      </c>
      <c r="E5263" s="43" t="s">
        <v>1342</v>
      </c>
      <c r="F5263" s="36">
        <v>1</v>
      </c>
      <c r="G5263" s="44">
        <f t="shared" ref="G5263:G5287" si="316">H5263/1.17</f>
        <v>10.2564102564103</v>
      </c>
      <c r="H5263" s="44">
        <v>12</v>
      </c>
    </row>
    <row r="5264" customHeight="1" spans="2:8">
      <c r="B5264" s="42" t="s">
        <v>1197</v>
      </c>
      <c r="C5264" s="42" t="s">
        <v>3549</v>
      </c>
      <c r="D5264" s="43" t="s">
        <v>3550</v>
      </c>
      <c r="E5264" s="43" t="s">
        <v>1342</v>
      </c>
      <c r="F5264" s="36">
        <v>300</v>
      </c>
      <c r="G5264" s="44">
        <f t="shared" si="316"/>
        <v>128.205128205128</v>
      </c>
      <c r="H5264" s="44">
        <v>150</v>
      </c>
    </row>
    <row r="5265" customHeight="1" spans="2:8">
      <c r="B5265" s="42" t="s">
        <v>1197</v>
      </c>
      <c r="C5265" s="42" t="s">
        <v>3537</v>
      </c>
      <c r="D5265" s="43" t="s">
        <v>3538</v>
      </c>
      <c r="E5265" s="43" t="s">
        <v>3539</v>
      </c>
      <c r="F5265" s="36">
        <v>1</v>
      </c>
      <c r="G5265" s="44">
        <f t="shared" si="316"/>
        <v>398.119658119658</v>
      </c>
      <c r="H5265" s="44">
        <v>465.8</v>
      </c>
    </row>
    <row r="5266" customHeight="1" spans="2:8">
      <c r="B5266" s="42" t="s">
        <v>1197</v>
      </c>
      <c r="C5266" s="42" t="s">
        <v>1275</v>
      </c>
      <c r="D5266" s="58">
        <v>42749</v>
      </c>
      <c r="E5266" s="43" t="s">
        <v>3551</v>
      </c>
      <c r="F5266" s="36">
        <v>1</v>
      </c>
      <c r="G5266" s="44">
        <f t="shared" si="316"/>
        <v>3.41880341880342</v>
      </c>
      <c r="H5266" s="44">
        <v>4</v>
      </c>
    </row>
    <row r="5267" customHeight="1" spans="2:8">
      <c r="B5267" s="42" t="s">
        <v>1197</v>
      </c>
      <c r="C5267" s="42" t="s">
        <v>3537</v>
      </c>
      <c r="D5267" s="43" t="s">
        <v>3538</v>
      </c>
      <c r="E5267" s="43" t="s">
        <v>3539</v>
      </c>
      <c r="F5267" s="36">
        <v>1</v>
      </c>
      <c r="G5267" s="44">
        <f t="shared" si="316"/>
        <v>29.2307692307692</v>
      </c>
      <c r="H5267" s="44">
        <v>34.2</v>
      </c>
    </row>
    <row r="5268" customHeight="1" spans="2:8">
      <c r="B5268" s="42" t="s">
        <v>1197</v>
      </c>
      <c r="C5268" s="42" t="s">
        <v>3552</v>
      </c>
      <c r="D5268" s="43" t="s">
        <v>3553</v>
      </c>
      <c r="E5268" s="43" t="s">
        <v>3554</v>
      </c>
      <c r="F5268" s="36">
        <v>3</v>
      </c>
      <c r="G5268" s="44">
        <f t="shared" si="316"/>
        <v>1538.46153846154</v>
      </c>
      <c r="H5268" s="44">
        <v>1800</v>
      </c>
    </row>
    <row r="5269" customHeight="1" spans="2:8">
      <c r="B5269" s="42" t="s">
        <v>1197</v>
      </c>
      <c r="C5269" s="42" t="s">
        <v>2411</v>
      </c>
      <c r="D5269" s="43" t="s">
        <v>2412</v>
      </c>
      <c r="E5269" s="43" t="s">
        <v>2413</v>
      </c>
      <c r="F5269" s="36">
        <v>60</v>
      </c>
      <c r="G5269" s="44">
        <f t="shared" si="316"/>
        <v>512.820512820513</v>
      </c>
      <c r="H5269" s="44">
        <v>600</v>
      </c>
    </row>
    <row r="5270" customHeight="1" spans="2:8">
      <c r="B5270" s="42" t="s">
        <v>1197</v>
      </c>
      <c r="C5270" s="42" t="s">
        <v>3537</v>
      </c>
      <c r="D5270" s="43" t="s">
        <v>3555</v>
      </c>
      <c r="E5270" s="43" t="s">
        <v>3556</v>
      </c>
      <c r="F5270" s="36">
        <v>80</v>
      </c>
      <c r="G5270" s="44">
        <f t="shared" si="316"/>
        <v>11623.9316239316</v>
      </c>
      <c r="H5270" s="44">
        <v>13600</v>
      </c>
    </row>
    <row r="5271" customHeight="1" spans="2:8">
      <c r="B5271" s="42" t="s">
        <v>1197</v>
      </c>
      <c r="C5271" s="57" t="s">
        <v>3542</v>
      </c>
      <c r="D5271" s="43" t="s">
        <v>3543</v>
      </c>
      <c r="E5271" s="43" t="s">
        <v>3544</v>
      </c>
      <c r="F5271" s="36">
        <v>10000</v>
      </c>
      <c r="G5271" s="44">
        <f t="shared" si="316"/>
        <v>2136.75213675214</v>
      </c>
      <c r="H5271" s="44">
        <v>2500</v>
      </c>
    </row>
    <row r="5272" customHeight="1" spans="2:8">
      <c r="B5272" s="42" t="s">
        <v>1197</v>
      </c>
      <c r="C5272" s="42" t="s">
        <v>3547</v>
      </c>
      <c r="D5272" s="43" t="s">
        <v>3548</v>
      </c>
      <c r="E5272" s="43" t="s">
        <v>1342</v>
      </c>
      <c r="F5272" s="36">
        <v>1</v>
      </c>
      <c r="G5272" s="44">
        <f t="shared" si="316"/>
        <v>10.2564102564103</v>
      </c>
      <c r="H5272" s="44">
        <v>12</v>
      </c>
    </row>
    <row r="5273" customHeight="1" spans="2:8">
      <c r="B5273" s="42" t="s">
        <v>1197</v>
      </c>
      <c r="C5273" s="42" t="s">
        <v>2472</v>
      </c>
      <c r="E5273" s="43" t="s">
        <v>2473</v>
      </c>
      <c r="F5273" s="36">
        <v>200</v>
      </c>
      <c r="G5273" s="44">
        <f t="shared" si="316"/>
        <v>20512.8205128205</v>
      </c>
      <c r="H5273" s="44">
        <v>24000</v>
      </c>
    </row>
    <row r="5274" customHeight="1" spans="2:8">
      <c r="B5274" s="42" t="s">
        <v>1197</v>
      </c>
      <c r="C5274" s="42" t="s">
        <v>2867</v>
      </c>
      <c r="D5274" s="43" t="s">
        <v>2868</v>
      </c>
      <c r="E5274" s="43" t="s">
        <v>2869</v>
      </c>
      <c r="F5274" s="36">
        <v>20</v>
      </c>
      <c r="G5274" s="44">
        <f t="shared" si="316"/>
        <v>68.3760683760684</v>
      </c>
      <c r="H5274" s="44">
        <v>80</v>
      </c>
    </row>
    <row r="5275" customHeight="1" spans="2:8">
      <c r="B5275" s="42" t="s">
        <v>1197</v>
      </c>
      <c r="C5275" s="42" t="s">
        <v>1198</v>
      </c>
      <c r="D5275" s="43" t="s">
        <v>932</v>
      </c>
      <c r="E5275" s="43" t="s">
        <v>1199</v>
      </c>
      <c r="F5275" s="36">
        <v>5</v>
      </c>
      <c r="G5275" s="44">
        <f t="shared" si="316"/>
        <v>85.4700854700855</v>
      </c>
      <c r="H5275" s="44">
        <v>100</v>
      </c>
    </row>
    <row r="5276" customHeight="1" spans="2:8">
      <c r="B5276" s="42" t="s">
        <v>1197</v>
      </c>
      <c r="C5276" s="42" t="s">
        <v>3552</v>
      </c>
      <c r="D5276" s="43" t="s">
        <v>3553</v>
      </c>
      <c r="E5276" s="43" t="s">
        <v>3554</v>
      </c>
      <c r="F5276" s="36">
        <v>2</v>
      </c>
      <c r="G5276" s="44">
        <f t="shared" si="316"/>
        <v>1025.64102564103</v>
      </c>
      <c r="H5276" s="44">
        <v>1200</v>
      </c>
    </row>
    <row r="5277" customHeight="1" spans="1:9">
      <c r="A5277" s="36" t="s">
        <v>3557</v>
      </c>
      <c r="B5277" s="42" t="s">
        <v>289</v>
      </c>
      <c r="C5277" s="42" t="s">
        <v>2901</v>
      </c>
      <c r="D5277" s="43" t="s">
        <v>2902</v>
      </c>
      <c r="E5277" s="43" t="s">
        <v>2903</v>
      </c>
      <c r="F5277" s="36">
        <v>200</v>
      </c>
      <c r="G5277" s="44">
        <f t="shared" si="316"/>
        <v>23589.7435897436</v>
      </c>
      <c r="H5277" s="44">
        <v>27600</v>
      </c>
      <c r="I5277" s="44">
        <f>SUM(H5277:H5381)</f>
        <v>194886.1</v>
      </c>
    </row>
    <row r="5278" customHeight="1" spans="2:8">
      <c r="B5278" s="42" t="s">
        <v>289</v>
      </c>
      <c r="C5278" s="42" t="s">
        <v>2901</v>
      </c>
      <c r="D5278" s="43" t="s">
        <v>2902</v>
      </c>
      <c r="E5278" s="43" t="s">
        <v>2903</v>
      </c>
      <c r="F5278" s="36">
        <v>160</v>
      </c>
      <c r="G5278" s="44">
        <f t="shared" si="316"/>
        <v>18871.7948717949</v>
      </c>
      <c r="H5278" s="44">
        <v>22080</v>
      </c>
    </row>
    <row r="5279" customHeight="1" spans="2:8">
      <c r="B5279" s="42" t="s">
        <v>1089</v>
      </c>
      <c r="C5279" s="42" t="s">
        <v>1152</v>
      </c>
      <c r="D5279" s="43" t="s">
        <v>75</v>
      </c>
      <c r="E5279" s="43" t="s">
        <v>63</v>
      </c>
      <c r="F5279" s="36">
        <v>90</v>
      </c>
      <c r="G5279" s="44">
        <f t="shared" si="316"/>
        <v>233.076923076923</v>
      </c>
      <c r="H5279" s="44">
        <v>272.7</v>
      </c>
    </row>
    <row r="5280" customHeight="1" spans="2:8">
      <c r="B5280" s="42" t="s">
        <v>1089</v>
      </c>
      <c r="C5280" s="42" t="s">
        <v>3558</v>
      </c>
      <c r="D5280" s="43" t="s">
        <v>3559</v>
      </c>
      <c r="E5280" s="43" t="s">
        <v>1384</v>
      </c>
      <c r="F5280" s="36">
        <v>30</v>
      </c>
      <c r="G5280" s="44">
        <f t="shared" si="316"/>
        <v>7390.76923076923</v>
      </c>
      <c r="H5280" s="44">
        <v>8647.2</v>
      </c>
    </row>
    <row r="5281" customHeight="1" spans="2:8">
      <c r="B5281" s="42" t="s">
        <v>1089</v>
      </c>
      <c r="C5281" s="42" t="s">
        <v>949</v>
      </c>
      <c r="D5281" s="43" t="s">
        <v>946</v>
      </c>
      <c r="E5281" s="43" t="s">
        <v>947</v>
      </c>
      <c r="F5281" s="36">
        <v>60</v>
      </c>
      <c r="G5281" s="44">
        <f t="shared" si="316"/>
        <v>454.358974358974</v>
      </c>
      <c r="H5281" s="44">
        <v>531.6</v>
      </c>
    </row>
    <row r="5282" customHeight="1" spans="2:8">
      <c r="B5282" s="42" t="s">
        <v>1089</v>
      </c>
      <c r="C5282" s="42" t="s">
        <v>1174</v>
      </c>
      <c r="D5282" s="43" t="s">
        <v>1175</v>
      </c>
      <c r="E5282" s="43" t="s">
        <v>1173</v>
      </c>
      <c r="F5282" s="36">
        <v>10</v>
      </c>
      <c r="G5282" s="44">
        <f t="shared" si="316"/>
        <v>34.1880341880342</v>
      </c>
      <c r="H5282" s="44">
        <v>40</v>
      </c>
    </row>
    <row r="5283" customHeight="1" spans="2:8">
      <c r="B5283" s="42" t="s">
        <v>1089</v>
      </c>
      <c r="C5283" s="42" t="s">
        <v>2733</v>
      </c>
      <c r="D5283" s="43" t="s">
        <v>85</v>
      </c>
      <c r="E5283" s="43" t="s">
        <v>1173</v>
      </c>
      <c r="F5283" s="36">
        <v>3</v>
      </c>
      <c r="G5283" s="44">
        <f t="shared" si="316"/>
        <v>19.2307692307692</v>
      </c>
      <c r="H5283" s="44">
        <v>22.5</v>
      </c>
    </row>
    <row r="5284" customHeight="1" spans="2:8">
      <c r="B5284" s="42" t="s">
        <v>1089</v>
      </c>
      <c r="C5284" s="42" t="s">
        <v>3105</v>
      </c>
      <c r="D5284" s="43" t="s">
        <v>3106</v>
      </c>
      <c r="E5284" s="43" t="s">
        <v>3107</v>
      </c>
      <c r="F5284" s="36">
        <v>10</v>
      </c>
      <c r="G5284" s="44">
        <f t="shared" si="316"/>
        <v>56.4102564102564</v>
      </c>
      <c r="H5284" s="44">
        <v>66</v>
      </c>
    </row>
    <row r="5285" customHeight="1" spans="2:8">
      <c r="B5285" s="42" t="s">
        <v>1089</v>
      </c>
      <c r="C5285" s="42" t="s">
        <v>3560</v>
      </c>
      <c r="D5285" s="43" t="s">
        <v>1047</v>
      </c>
      <c r="E5285" s="43" t="s">
        <v>1117</v>
      </c>
      <c r="F5285" s="36">
        <v>20</v>
      </c>
      <c r="G5285" s="44">
        <f t="shared" si="316"/>
        <v>279.48717948718</v>
      </c>
      <c r="H5285" s="44">
        <v>327</v>
      </c>
    </row>
    <row r="5286" customHeight="1" spans="2:8">
      <c r="B5286" s="42" t="s">
        <v>1089</v>
      </c>
      <c r="C5286" s="42" t="s">
        <v>1922</v>
      </c>
      <c r="D5286" s="43" t="s">
        <v>1923</v>
      </c>
      <c r="E5286" s="43" t="s">
        <v>2381</v>
      </c>
      <c r="F5286" s="36">
        <v>100</v>
      </c>
      <c r="G5286" s="44">
        <f t="shared" si="316"/>
        <v>470.08547008547</v>
      </c>
      <c r="H5286" s="44">
        <v>550</v>
      </c>
    </row>
    <row r="5287" customHeight="1" spans="2:8">
      <c r="B5287" s="42" t="s">
        <v>1089</v>
      </c>
      <c r="C5287" s="42" t="s">
        <v>949</v>
      </c>
      <c r="D5287" s="43" t="s">
        <v>3561</v>
      </c>
      <c r="E5287" s="43" t="s">
        <v>947</v>
      </c>
      <c r="F5287" s="36">
        <v>30</v>
      </c>
      <c r="G5287" s="44">
        <f t="shared" si="316"/>
        <v>227.179487179487</v>
      </c>
      <c r="H5287" s="44">
        <v>265.8</v>
      </c>
    </row>
    <row r="5288" customHeight="1" spans="2:8">
      <c r="B5288" s="42" t="s">
        <v>1089</v>
      </c>
      <c r="C5288" s="42" t="s">
        <v>1055</v>
      </c>
      <c r="D5288" s="43" t="s">
        <v>1056</v>
      </c>
      <c r="E5288" s="43" t="s">
        <v>1189</v>
      </c>
      <c r="F5288" s="36">
        <v>20</v>
      </c>
      <c r="G5288" s="44">
        <f t="shared" ref="G5288:G5326" si="317">H5288/1.17</f>
        <v>38.6324786324786</v>
      </c>
      <c r="H5288" s="44">
        <v>45.2</v>
      </c>
    </row>
    <row r="5289" customHeight="1" spans="2:8">
      <c r="B5289" s="42" t="s">
        <v>1089</v>
      </c>
      <c r="C5289" s="42" t="s">
        <v>986</v>
      </c>
      <c r="D5289" s="43" t="s">
        <v>987</v>
      </c>
      <c r="E5289" s="43" t="s">
        <v>1972</v>
      </c>
      <c r="F5289" s="36">
        <v>20</v>
      </c>
      <c r="G5289" s="44">
        <f t="shared" si="317"/>
        <v>282.051282051282</v>
      </c>
      <c r="H5289" s="44">
        <v>330</v>
      </c>
    </row>
    <row r="5290" customHeight="1" spans="2:8">
      <c r="B5290" s="42" t="s">
        <v>1089</v>
      </c>
      <c r="C5290" s="42" t="s">
        <v>1857</v>
      </c>
      <c r="D5290" s="43" t="s">
        <v>1858</v>
      </c>
      <c r="E5290" s="43" t="s">
        <v>2200</v>
      </c>
      <c r="F5290" s="36">
        <v>30</v>
      </c>
      <c r="G5290" s="44">
        <f t="shared" si="317"/>
        <v>56.4102564102564</v>
      </c>
      <c r="H5290" s="44">
        <v>66</v>
      </c>
    </row>
    <row r="5291" customHeight="1" spans="2:8">
      <c r="B5291" s="42" t="s">
        <v>1089</v>
      </c>
      <c r="C5291" s="42" t="s">
        <v>2383</v>
      </c>
      <c r="D5291" s="43" t="s">
        <v>2353</v>
      </c>
      <c r="E5291" s="43" t="s">
        <v>1123</v>
      </c>
      <c r="F5291" s="36">
        <v>80</v>
      </c>
      <c r="G5291" s="44">
        <f t="shared" si="317"/>
        <v>147.008547008547</v>
      </c>
      <c r="H5291" s="44">
        <v>172</v>
      </c>
    </row>
    <row r="5292" customHeight="1" spans="2:8">
      <c r="B5292" s="42" t="s">
        <v>1089</v>
      </c>
      <c r="C5292" s="42" t="s">
        <v>1707</v>
      </c>
      <c r="D5292" s="43" t="s">
        <v>75</v>
      </c>
      <c r="E5292" s="43" t="s">
        <v>63</v>
      </c>
      <c r="F5292" s="36">
        <v>60</v>
      </c>
      <c r="G5292" s="44">
        <f t="shared" si="317"/>
        <v>155.384615384615</v>
      </c>
      <c r="H5292" s="44">
        <v>181.8</v>
      </c>
    </row>
    <row r="5293" customHeight="1" spans="2:8">
      <c r="B5293" s="42" t="s">
        <v>1089</v>
      </c>
      <c r="C5293" s="42" t="s">
        <v>1179</v>
      </c>
      <c r="D5293" s="43" t="s">
        <v>1180</v>
      </c>
      <c r="E5293" s="43" t="s">
        <v>772</v>
      </c>
      <c r="F5293" s="36">
        <v>10</v>
      </c>
      <c r="G5293" s="44">
        <f t="shared" si="317"/>
        <v>726.495726495727</v>
      </c>
      <c r="H5293" s="44">
        <v>850</v>
      </c>
    </row>
    <row r="5294" customHeight="1" spans="2:8">
      <c r="B5294" s="42" t="s">
        <v>1089</v>
      </c>
      <c r="C5294" s="42" t="s">
        <v>2687</v>
      </c>
      <c r="D5294" s="43" t="s">
        <v>564</v>
      </c>
      <c r="E5294" s="43" t="s">
        <v>1007</v>
      </c>
      <c r="F5294" s="36">
        <v>100</v>
      </c>
      <c r="G5294" s="44">
        <f t="shared" si="317"/>
        <v>64.1025641025641</v>
      </c>
      <c r="H5294" s="44">
        <v>75</v>
      </c>
    </row>
    <row r="5295" customHeight="1" spans="2:8">
      <c r="B5295" s="42" t="s">
        <v>1089</v>
      </c>
      <c r="C5295" s="42" t="s">
        <v>2157</v>
      </c>
      <c r="D5295" s="43" t="s">
        <v>1885</v>
      </c>
      <c r="E5295" s="43" t="s">
        <v>1144</v>
      </c>
      <c r="F5295" s="36">
        <v>20</v>
      </c>
      <c r="G5295" s="44">
        <f t="shared" si="317"/>
        <v>35.8974358974359</v>
      </c>
      <c r="H5295" s="44">
        <v>42</v>
      </c>
    </row>
    <row r="5296" customHeight="1" spans="2:8">
      <c r="B5296" s="42" t="s">
        <v>1089</v>
      </c>
      <c r="C5296" s="42" t="s">
        <v>2384</v>
      </c>
      <c r="D5296" s="43" t="s">
        <v>48</v>
      </c>
      <c r="E5296" s="43" t="s">
        <v>2385</v>
      </c>
      <c r="F5296" s="36">
        <v>1000</v>
      </c>
      <c r="G5296" s="44">
        <f t="shared" si="317"/>
        <v>1606.83760683761</v>
      </c>
      <c r="H5296" s="44">
        <v>1880</v>
      </c>
    </row>
    <row r="5297" customHeight="1" spans="2:8">
      <c r="B5297" s="42" t="s">
        <v>1089</v>
      </c>
      <c r="C5297" s="42" t="s">
        <v>2608</v>
      </c>
      <c r="D5297" s="43" t="s">
        <v>969</v>
      </c>
      <c r="E5297" s="43" t="s">
        <v>1149</v>
      </c>
      <c r="F5297" s="36">
        <v>100</v>
      </c>
      <c r="G5297" s="44">
        <f t="shared" si="317"/>
        <v>1151.28205128205</v>
      </c>
      <c r="H5297" s="44">
        <v>1347</v>
      </c>
    </row>
    <row r="5298" customHeight="1" spans="2:8">
      <c r="B5298" s="42" t="s">
        <v>1089</v>
      </c>
      <c r="C5298" s="42" t="s">
        <v>3562</v>
      </c>
      <c r="D5298" s="43" t="s">
        <v>48</v>
      </c>
      <c r="E5298" s="43" t="s">
        <v>1692</v>
      </c>
      <c r="F5298" s="36">
        <v>50</v>
      </c>
      <c r="G5298" s="44">
        <f t="shared" si="317"/>
        <v>329.059829059829</v>
      </c>
      <c r="H5298" s="44">
        <v>385</v>
      </c>
    </row>
    <row r="5299" customHeight="1" spans="2:8">
      <c r="B5299" s="42" t="s">
        <v>1089</v>
      </c>
      <c r="C5299" s="42" t="s">
        <v>1135</v>
      </c>
      <c r="D5299" s="43" t="s">
        <v>1136</v>
      </c>
      <c r="E5299" s="43" t="s">
        <v>772</v>
      </c>
      <c r="F5299" s="36">
        <v>5</v>
      </c>
      <c r="G5299" s="44">
        <f t="shared" si="317"/>
        <v>30.7692307692308</v>
      </c>
      <c r="H5299" s="44">
        <v>36</v>
      </c>
    </row>
    <row r="5300" customHeight="1" spans="2:8">
      <c r="B5300" s="42" t="s">
        <v>1089</v>
      </c>
      <c r="C5300" s="42" t="s">
        <v>2169</v>
      </c>
      <c r="D5300" s="43" t="s">
        <v>2170</v>
      </c>
      <c r="E5300" s="43" t="s">
        <v>772</v>
      </c>
      <c r="F5300" s="36">
        <v>3</v>
      </c>
      <c r="G5300" s="44">
        <f t="shared" si="317"/>
        <v>6.41025641025641</v>
      </c>
      <c r="H5300" s="44">
        <v>7.5</v>
      </c>
    </row>
    <row r="5301" customHeight="1" spans="2:8">
      <c r="B5301" s="42" t="s">
        <v>1089</v>
      </c>
      <c r="C5301" s="42" t="s">
        <v>1139</v>
      </c>
      <c r="D5301" s="43" t="s">
        <v>1140</v>
      </c>
      <c r="E5301" s="43" t="s">
        <v>1141</v>
      </c>
      <c r="F5301" s="36">
        <v>13</v>
      </c>
      <c r="G5301" s="44">
        <f t="shared" si="317"/>
        <v>740</v>
      </c>
      <c r="H5301" s="44">
        <v>865.8</v>
      </c>
    </row>
    <row r="5302" customHeight="1" spans="2:8">
      <c r="B5302" s="42" t="s">
        <v>1089</v>
      </c>
      <c r="C5302" s="42" t="s">
        <v>2392</v>
      </c>
      <c r="D5302" s="43" t="s">
        <v>2393</v>
      </c>
      <c r="E5302" s="43" t="s">
        <v>602</v>
      </c>
      <c r="F5302" s="36">
        <v>20</v>
      </c>
      <c r="G5302" s="44">
        <f t="shared" si="317"/>
        <v>64.957264957265</v>
      </c>
      <c r="H5302" s="44">
        <v>76</v>
      </c>
    </row>
    <row r="5303" customHeight="1" spans="2:8">
      <c r="B5303" s="42" t="s">
        <v>1089</v>
      </c>
      <c r="C5303" s="42" t="s">
        <v>2388</v>
      </c>
      <c r="D5303" s="43" t="s">
        <v>2389</v>
      </c>
      <c r="E5303" s="43" t="s">
        <v>63</v>
      </c>
      <c r="F5303" s="36">
        <v>120</v>
      </c>
      <c r="G5303" s="44">
        <f t="shared" si="317"/>
        <v>406.153846153846</v>
      </c>
      <c r="H5303" s="44">
        <v>475.2</v>
      </c>
    </row>
    <row r="5304" customHeight="1" spans="2:8">
      <c r="B5304" s="42" t="s">
        <v>1089</v>
      </c>
      <c r="C5304" s="42" t="s">
        <v>2608</v>
      </c>
      <c r="D5304" s="43" t="s">
        <v>969</v>
      </c>
      <c r="E5304" s="43" t="s">
        <v>1149</v>
      </c>
      <c r="F5304" s="36">
        <v>100</v>
      </c>
      <c r="G5304" s="44">
        <f t="shared" si="317"/>
        <v>1151.28205128205</v>
      </c>
      <c r="H5304" s="44">
        <v>1347</v>
      </c>
    </row>
    <row r="5305" customHeight="1" spans="2:8">
      <c r="B5305" s="42" t="s">
        <v>1089</v>
      </c>
      <c r="C5305" s="42" t="s">
        <v>2379</v>
      </c>
      <c r="D5305" s="43" t="s">
        <v>568</v>
      </c>
      <c r="E5305" s="43" t="s">
        <v>2380</v>
      </c>
      <c r="F5305" s="36">
        <v>10</v>
      </c>
      <c r="G5305" s="44">
        <f t="shared" si="317"/>
        <v>242.307692307692</v>
      </c>
      <c r="H5305" s="44">
        <v>283.5</v>
      </c>
    </row>
    <row r="5306" customHeight="1" spans="2:8">
      <c r="B5306" s="42" t="s">
        <v>1089</v>
      </c>
      <c r="C5306" s="42" t="s">
        <v>2195</v>
      </c>
      <c r="D5306" s="43" t="s">
        <v>987</v>
      </c>
      <c r="E5306" s="43" t="s">
        <v>1066</v>
      </c>
      <c r="F5306" s="36">
        <v>20</v>
      </c>
      <c r="G5306" s="44">
        <f t="shared" si="317"/>
        <v>145.299145299145</v>
      </c>
      <c r="H5306" s="44">
        <v>170</v>
      </c>
    </row>
    <row r="5307" customHeight="1" spans="2:8">
      <c r="B5307" s="42" t="s">
        <v>1089</v>
      </c>
      <c r="C5307" s="42" t="s">
        <v>1171</v>
      </c>
      <c r="D5307" s="43" t="s">
        <v>1172</v>
      </c>
      <c r="E5307" s="43" t="s">
        <v>772</v>
      </c>
      <c r="F5307" s="36">
        <v>40</v>
      </c>
      <c r="G5307" s="44">
        <f t="shared" si="317"/>
        <v>232.478632478633</v>
      </c>
      <c r="H5307" s="44">
        <v>272</v>
      </c>
    </row>
    <row r="5308" customHeight="1" spans="2:8">
      <c r="B5308" s="42" t="s">
        <v>1089</v>
      </c>
      <c r="C5308" s="42" t="s">
        <v>1156</v>
      </c>
      <c r="D5308" s="43" t="s">
        <v>1157</v>
      </c>
      <c r="E5308" s="43" t="s">
        <v>90</v>
      </c>
      <c r="F5308" s="36">
        <v>10</v>
      </c>
      <c r="G5308" s="44">
        <f t="shared" si="317"/>
        <v>7.26495726495727</v>
      </c>
      <c r="H5308" s="44">
        <v>8.5</v>
      </c>
    </row>
    <row r="5309" customHeight="1" spans="2:8">
      <c r="B5309" s="42" t="s">
        <v>1089</v>
      </c>
      <c r="C5309" s="42" t="s">
        <v>1128</v>
      </c>
      <c r="D5309" s="43" t="s">
        <v>1087</v>
      </c>
      <c r="E5309" s="43" t="s">
        <v>1129</v>
      </c>
      <c r="F5309" s="36">
        <v>150</v>
      </c>
      <c r="G5309" s="44">
        <f t="shared" si="317"/>
        <v>869.230769230769</v>
      </c>
      <c r="H5309" s="44">
        <v>1017</v>
      </c>
    </row>
    <row r="5310" customHeight="1" spans="2:8">
      <c r="B5310" s="42" t="s">
        <v>1089</v>
      </c>
      <c r="C5310" s="42" t="s">
        <v>109</v>
      </c>
      <c r="D5310" s="43" t="s">
        <v>110</v>
      </c>
      <c r="E5310" s="43" t="s">
        <v>111</v>
      </c>
      <c r="F5310" s="36">
        <v>1600</v>
      </c>
      <c r="G5310" s="44">
        <f t="shared" si="317"/>
        <v>6769.23076923077</v>
      </c>
      <c r="H5310" s="44">
        <v>7920</v>
      </c>
    </row>
    <row r="5311" customHeight="1" spans="2:8">
      <c r="B5311" s="42" t="s">
        <v>1089</v>
      </c>
      <c r="C5311" s="42" t="s">
        <v>3558</v>
      </c>
      <c r="D5311" s="43" t="s">
        <v>3559</v>
      </c>
      <c r="E5311" s="43" t="s">
        <v>1384</v>
      </c>
      <c r="F5311" s="36">
        <v>30</v>
      </c>
      <c r="G5311" s="44">
        <f t="shared" si="317"/>
        <v>7390.59829059829</v>
      </c>
      <c r="H5311" s="44">
        <v>8647</v>
      </c>
    </row>
    <row r="5312" customHeight="1" spans="2:8">
      <c r="B5312" s="42" t="s">
        <v>1089</v>
      </c>
      <c r="C5312" s="42" t="s">
        <v>870</v>
      </c>
      <c r="D5312" s="43" t="s">
        <v>687</v>
      </c>
      <c r="E5312" s="43" t="s">
        <v>1158</v>
      </c>
      <c r="F5312" s="36">
        <v>50</v>
      </c>
      <c r="G5312" s="44">
        <f t="shared" si="317"/>
        <v>847.863247863248</v>
      </c>
      <c r="H5312" s="44">
        <v>992</v>
      </c>
    </row>
    <row r="5313" customHeight="1" spans="2:8">
      <c r="B5313" s="42" t="s">
        <v>1089</v>
      </c>
      <c r="C5313" s="42" t="s">
        <v>3563</v>
      </c>
      <c r="D5313" s="43" t="s">
        <v>382</v>
      </c>
      <c r="E5313" s="43" t="s">
        <v>3564</v>
      </c>
      <c r="F5313" s="36">
        <v>10</v>
      </c>
      <c r="G5313" s="44">
        <f t="shared" si="317"/>
        <v>169.230769230769</v>
      </c>
      <c r="H5313" s="44">
        <v>198</v>
      </c>
    </row>
    <row r="5314" customHeight="1" spans="2:8">
      <c r="B5314" s="42" t="s">
        <v>1089</v>
      </c>
      <c r="C5314" s="42" t="s">
        <v>1188</v>
      </c>
      <c r="D5314" s="43" t="s">
        <v>940</v>
      </c>
      <c r="E5314" s="43" t="s">
        <v>1129</v>
      </c>
      <c r="F5314" s="36">
        <v>300</v>
      </c>
      <c r="G5314" s="44">
        <f t="shared" si="317"/>
        <v>1589.74358974359</v>
      </c>
      <c r="H5314" s="44">
        <v>1860</v>
      </c>
    </row>
    <row r="5315" customHeight="1" spans="2:8">
      <c r="B5315" s="42" t="s">
        <v>1089</v>
      </c>
      <c r="C5315" s="42" t="s">
        <v>973</v>
      </c>
      <c r="D5315" s="43" t="s">
        <v>12</v>
      </c>
      <c r="E5315" s="43" t="s">
        <v>952</v>
      </c>
      <c r="F5315" s="36">
        <v>600</v>
      </c>
      <c r="G5315" s="44">
        <f t="shared" si="317"/>
        <v>26205.1282051282</v>
      </c>
      <c r="H5315" s="44">
        <v>30660</v>
      </c>
    </row>
    <row r="5316" customHeight="1" spans="2:8">
      <c r="B5316" s="42" t="s">
        <v>1089</v>
      </c>
      <c r="C5316" s="42" t="s">
        <v>870</v>
      </c>
      <c r="D5316" s="43" t="s">
        <v>687</v>
      </c>
      <c r="E5316" s="43" t="s">
        <v>1158</v>
      </c>
      <c r="F5316" s="36">
        <v>200</v>
      </c>
      <c r="G5316" s="44">
        <f t="shared" si="317"/>
        <v>3391.45299145299</v>
      </c>
      <c r="H5316" s="44">
        <v>3968</v>
      </c>
    </row>
    <row r="5317" customHeight="1" spans="2:8">
      <c r="B5317" s="42" t="s">
        <v>1089</v>
      </c>
      <c r="C5317" s="42" t="s">
        <v>1083</v>
      </c>
      <c r="D5317" s="43" t="s">
        <v>1084</v>
      </c>
      <c r="E5317" s="43" t="s">
        <v>1161</v>
      </c>
      <c r="F5317" s="36">
        <v>5</v>
      </c>
      <c r="G5317" s="44">
        <f t="shared" si="317"/>
        <v>11.965811965812</v>
      </c>
      <c r="H5317" s="44">
        <v>14</v>
      </c>
    </row>
    <row r="5318" customHeight="1" spans="2:8">
      <c r="B5318" s="42" t="s">
        <v>1089</v>
      </c>
      <c r="C5318" s="42" t="s">
        <v>1055</v>
      </c>
      <c r="D5318" s="43" t="s">
        <v>1056</v>
      </c>
      <c r="E5318" s="43" t="s">
        <v>1189</v>
      </c>
      <c r="F5318" s="36">
        <v>20</v>
      </c>
      <c r="G5318" s="44">
        <f t="shared" si="317"/>
        <v>38.6324786324786</v>
      </c>
      <c r="H5318" s="44">
        <v>45.2</v>
      </c>
    </row>
    <row r="5319" customHeight="1" spans="2:8">
      <c r="B5319" s="42" t="s">
        <v>1089</v>
      </c>
      <c r="C5319" s="42" t="s">
        <v>870</v>
      </c>
      <c r="D5319" s="43" t="s">
        <v>687</v>
      </c>
      <c r="E5319" s="43" t="s">
        <v>1158</v>
      </c>
      <c r="F5319" s="36">
        <v>200</v>
      </c>
      <c r="G5319" s="44">
        <f t="shared" si="317"/>
        <v>3391.45299145299</v>
      </c>
      <c r="H5319" s="44">
        <v>3968</v>
      </c>
    </row>
    <row r="5320" customHeight="1" spans="2:8">
      <c r="B5320" s="42" t="s">
        <v>1089</v>
      </c>
      <c r="C5320" s="42" t="s">
        <v>1707</v>
      </c>
      <c r="D5320" s="43" t="s">
        <v>75</v>
      </c>
      <c r="E5320" s="43" t="s">
        <v>63</v>
      </c>
      <c r="F5320" s="36">
        <v>90</v>
      </c>
      <c r="G5320" s="44">
        <f t="shared" si="317"/>
        <v>233.076923076923</v>
      </c>
      <c r="H5320" s="44">
        <v>272.7</v>
      </c>
    </row>
    <row r="5321" customHeight="1" spans="2:8">
      <c r="B5321" s="42" t="s">
        <v>1089</v>
      </c>
      <c r="C5321" s="42" t="s">
        <v>1857</v>
      </c>
      <c r="D5321" s="43" t="s">
        <v>1858</v>
      </c>
      <c r="E5321" s="43" t="s">
        <v>2200</v>
      </c>
      <c r="F5321" s="36">
        <v>20</v>
      </c>
      <c r="G5321" s="44">
        <f t="shared" si="317"/>
        <v>37.6068376068376</v>
      </c>
      <c r="H5321" s="44">
        <v>44</v>
      </c>
    </row>
    <row r="5322" customHeight="1" spans="2:8">
      <c r="B5322" s="42" t="s">
        <v>1089</v>
      </c>
      <c r="C5322" s="42" t="s">
        <v>1150</v>
      </c>
      <c r="D5322" s="43" t="s">
        <v>1122</v>
      </c>
      <c r="E5322" s="43" t="s">
        <v>3565</v>
      </c>
      <c r="F5322" s="36">
        <v>20</v>
      </c>
      <c r="G5322" s="44">
        <f t="shared" si="317"/>
        <v>126.495726495727</v>
      </c>
      <c r="H5322" s="44">
        <v>148</v>
      </c>
    </row>
    <row r="5323" customHeight="1" spans="2:8">
      <c r="B5323" s="42" t="s">
        <v>1089</v>
      </c>
      <c r="C5323" s="42" t="s">
        <v>1137</v>
      </c>
      <c r="D5323" s="43" t="s">
        <v>1138</v>
      </c>
      <c r="E5323" s="43" t="s">
        <v>897</v>
      </c>
      <c r="F5323" s="36">
        <v>20</v>
      </c>
      <c r="G5323" s="44">
        <f t="shared" si="317"/>
        <v>124.444444444444</v>
      </c>
      <c r="H5323" s="44">
        <v>145.6</v>
      </c>
    </row>
    <row r="5324" customHeight="1" spans="2:8">
      <c r="B5324" s="42" t="s">
        <v>1089</v>
      </c>
      <c r="C5324" s="42" t="s">
        <v>3566</v>
      </c>
      <c r="D5324" s="43" t="s">
        <v>144</v>
      </c>
      <c r="E5324" s="43" t="s">
        <v>3567</v>
      </c>
      <c r="F5324" s="36">
        <v>2</v>
      </c>
      <c r="G5324" s="44">
        <f t="shared" si="317"/>
        <v>2.05128205128205</v>
      </c>
      <c r="H5324" s="44">
        <v>2.4</v>
      </c>
    </row>
    <row r="5325" customHeight="1" spans="2:8">
      <c r="B5325" s="42" t="s">
        <v>1089</v>
      </c>
      <c r="C5325" s="42" t="s">
        <v>1067</v>
      </c>
      <c r="D5325" s="43" t="s">
        <v>1159</v>
      </c>
      <c r="E5325" s="43" t="s">
        <v>1069</v>
      </c>
      <c r="F5325" s="36">
        <v>10</v>
      </c>
      <c r="G5325" s="44">
        <f t="shared" si="317"/>
        <v>37.008547008547</v>
      </c>
      <c r="H5325" s="44">
        <v>43.3</v>
      </c>
    </row>
    <row r="5326" customHeight="1" spans="2:8">
      <c r="B5326" s="42" t="s">
        <v>1089</v>
      </c>
      <c r="C5326" s="42" t="s">
        <v>25</v>
      </c>
      <c r="D5326" s="43" t="s">
        <v>1134</v>
      </c>
      <c r="E5326" s="43" t="s">
        <v>27</v>
      </c>
      <c r="F5326" s="36">
        <v>1000</v>
      </c>
      <c r="G5326" s="44">
        <f t="shared" si="317"/>
        <v>19324.7863247863</v>
      </c>
      <c r="H5326" s="44">
        <v>22610</v>
      </c>
    </row>
    <row r="5327" customHeight="1" spans="2:8">
      <c r="B5327" s="42" t="s">
        <v>1089</v>
      </c>
      <c r="C5327" s="42" t="s">
        <v>986</v>
      </c>
      <c r="D5327" s="43" t="s">
        <v>987</v>
      </c>
      <c r="E5327" s="43" t="s">
        <v>1972</v>
      </c>
      <c r="F5327" s="36">
        <v>20</v>
      </c>
      <c r="G5327" s="44">
        <f t="shared" ref="G5327:G5362" si="318">H5327/1.17</f>
        <v>282.051282051282</v>
      </c>
      <c r="H5327" s="44">
        <v>330</v>
      </c>
    </row>
    <row r="5328" customHeight="1" spans="2:8">
      <c r="B5328" s="42" t="s">
        <v>1089</v>
      </c>
      <c r="C5328" s="42" t="s">
        <v>2394</v>
      </c>
      <c r="D5328" s="43" t="s">
        <v>2395</v>
      </c>
      <c r="E5328" s="43" t="s">
        <v>410</v>
      </c>
      <c r="F5328" s="36">
        <v>40</v>
      </c>
      <c r="G5328" s="44">
        <f t="shared" si="318"/>
        <v>324.786324786325</v>
      </c>
      <c r="H5328" s="44">
        <v>380</v>
      </c>
    </row>
    <row r="5329" customHeight="1" spans="2:8">
      <c r="B5329" s="42" t="s">
        <v>1089</v>
      </c>
      <c r="C5329" s="42" t="s">
        <v>2399</v>
      </c>
      <c r="D5329" s="43" t="s">
        <v>1768</v>
      </c>
      <c r="E5329" s="43" t="s">
        <v>1189</v>
      </c>
      <c r="F5329" s="36">
        <v>20</v>
      </c>
      <c r="G5329" s="44">
        <f t="shared" si="318"/>
        <v>92.8205128205128</v>
      </c>
      <c r="H5329" s="44">
        <v>108.6</v>
      </c>
    </row>
    <row r="5330" customHeight="1" spans="2:8">
      <c r="B5330" s="42" t="s">
        <v>1089</v>
      </c>
      <c r="C5330" s="42" t="s">
        <v>1139</v>
      </c>
      <c r="D5330" s="43" t="s">
        <v>1140</v>
      </c>
      <c r="E5330" s="43" t="s">
        <v>1141</v>
      </c>
      <c r="F5330" s="36">
        <v>15</v>
      </c>
      <c r="G5330" s="44">
        <f t="shared" si="318"/>
        <v>853.846153846154</v>
      </c>
      <c r="H5330" s="44">
        <v>999</v>
      </c>
    </row>
    <row r="5331" customHeight="1" spans="2:8">
      <c r="B5331" s="42" t="s">
        <v>1089</v>
      </c>
      <c r="C5331" s="42" t="s">
        <v>1124</v>
      </c>
      <c r="D5331" s="43" t="s">
        <v>1125</v>
      </c>
      <c r="E5331" s="43" t="s">
        <v>3568</v>
      </c>
      <c r="F5331" s="36">
        <v>20</v>
      </c>
      <c r="G5331" s="44">
        <f t="shared" si="318"/>
        <v>221.538461538462</v>
      </c>
      <c r="H5331" s="44">
        <v>259.2</v>
      </c>
    </row>
    <row r="5332" customHeight="1" spans="2:8">
      <c r="B5332" s="42" t="s">
        <v>1089</v>
      </c>
      <c r="C5332" s="42" t="s">
        <v>1152</v>
      </c>
      <c r="D5332" s="43" t="s">
        <v>75</v>
      </c>
      <c r="E5332" s="43" t="s">
        <v>63</v>
      </c>
      <c r="F5332" s="36">
        <v>180</v>
      </c>
      <c r="G5332" s="44">
        <f t="shared" si="318"/>
        <v>466.153846153846</v>
      </c>
      <c r="H5332" s="44">
        <v>545.4</v>
      </c>
    </row>
    <row r="5333" customHeight="1" spans="2:8">
      <c r="B5333" s="42" t="s">
        <v>1089</v>
      </c>
      <c r="C5333" s="42" t="s">
        <v>109</v>
      </c>
      <c r="D5333" s="43" t="s">
        <v>110</v>
      </c>
      <c r="E5333" s="43" t="s">
        <v>2387</v>
      </c>
      <c r="F5333" s="36">
        <v>800</v>
      </c>
      <c r="G5333" s="44">
        <f t="shared" si="318"/>
        <v>3384.61538461538</v>
      </c>
      <c r="H5333" s="44">
        <v>3960</v>
      </c>
    </row>
    <row r="5334" customHeight="1" spans="2:8">
      <c r="B5334" s="42" t="s">
        <v>1089</v>
      </c>
      <c r="C5334" s="42" t="s">
        <v>1052</v>
      </c>
      <c r="D5334" s="43" t="s">
        <v>1053</v>
      </c>
      <c r="E5334" s="43" t="s">
        <v>2122</v>
      </c>
      <c r="F5334" s="36">
        <v>10</v>
      </c>
      <c r="G5334" s="44">
        <f t="shared" si="318"/>
        <v>42.7350427350427</v>
      </c>
      <c r="H5334" s="44">
        <v>50</v>
      </c>
    </row>
    <row r="5335" customHeight="1" spans="2:8">
      <c r="B5335" s="42" t="s">
        <v>1089</v>
      </c>
      <c r="C5335" s="42" t="s">
        <v>991</v>
      </c>
      <c r="D5335" s="43" t="s">
        <v>766</v>
      </c>
      <c r="E5335" s="43" t="s">
        <v>767</v>
      </c>
      <c r="F5335" s="36">
        <v>20</v>
      </c>
      <c r="G5335" s="44">
        <f t="shared" si="318"/>
        <v>233.333333333333</v>
      </c>
      <c r="H5335" s="44">
        <v>273</v>
      </c>
    </row>
    <row r="5336" customHeight="1" spans="2:8">
      <c r="B5336" s="42" t="s">
        <v>1089</v>
      </c>
      <c r="C5336" s="42" t="s">
        <v>441</v>
      </c>
      <c r="D5336" s="43" t="s">
        <v>2377</v>
      </c>
      <c r="E5336" s="43" t="s">
        <v>828</v>
      </c>
      <c r="F5336" s="36">
        <v>30</v>
      </c>
      <c r="G5336" s="44">
        <f t="shared" si="318"/>
        <v>89.7435897435898</v>
      </c>
      <c r="H5336" s="44">
        <v>105</v>
      </c>
    </row>
    <row r="5337" customHeight="1" spans="2:8">
      <c r="B5337" s="42" t="s">
        <v>1089</v>
      </c>
      <c r="C5337" s="42" t="s">
        <v>437</v>
      </c>
      <c r="D5337" s="43" t="s">
        <v>1190</v>
      </c>
      <c r="E5337" s="43" t="s">
        <v>1144</v>
      </c>
      <c r="F5337" s="36">
        <v>20</v>
      </c>
      <c r="G5337" s="44">
        <f t="shared" si="318"/>
        <v>52.991452991453</v>
      </c>
      <c r="H5337" s="44">
        <v>62</v>
      </c>
    </row>
    <row r="5338" customHeight="1" spans="2:8">
      <c r="B5338" s="42" t="s">
        <v>1089</v>
      </c>
      <c r="C5338" s="42" t="s">
        <v>1145</v>
      </c>
      <c r="D5338" s="43" t="s">
        <v>1146</v>
      </c>
      <c r="E5338" s="43" t="s">
        <v>544</v>
      </c>
      <c r="F5338" s="36">
        <v>-20</v>
      </c>
      <c r="G5338" s="44">
        <f t="shared" si="318"/>
        <v>-59.8290598290598</v>
      </c>
      <c r="H5338" s="44">
        <v>-70</v>
      </c>
    </row>
    <row r="5339" customHeight="1" spans="2:8">
      <c r="B5339" s="42" t="s">
        <v>1089</v>
      </c>
      <c r="C5339" s="42" t="s">
        <v>1142</v>
      </c>
      <c r="D5339" s="43" t="s">
        <v>1143</v>
      </c>
      <c r="E5339" s="43" t="s">
        <v>548</v>
      </c>
      <c r="F5339" s="36">
        <v>200</v>
      </c>
      <c r="G5339" s="44">
        <f t="shared" si="318"/>
        <v>1623.93162393162</v>
      </c>
      <c r="H5339" s="44">
        <v>1900</v>
      </c>
    </row>
    <row r="5340" customHeight="1" spans="2:8">
      <c r="B5340" s="42" t="s">
        <v>1089</v>
      </c>
      <c r="C5340" s="42" t="s">
        <v>1081</v>
      </c>
      <c r="D5340" s="43" t="s">
        <v>990</v>
      </c>
      <c r="E5340" s="43" t="s">
        <v>1082</v>
      </c>
      <c r="F5340" s="36">
        <v>10</v>
      </c>
      <c r="G5340" s="44">
        <f t="shared" si="318"/>
        <v>75.2136752136752</v>
      </c>
      <c r="H5340" s="44">
        <v>88</v>
      </c>
    </row>
    <row r="5341" customHeight="1" spans="2:8">
      <c r="B5341" s="42" t="s">
        <v>1089</v>
      </c>
      <c r="C5341" s="42" t="s">
        <v>2770</v>
      </c>
      <c r="D5341" s="43" t="s">
        <v>754</v>
      </c>
      <c r="E5341" s="43" t="s">
        <v>2799</v>
      </c>
      <c r="F5341" s="36">
        <v>2</v>
      </c>
      <c r="G5341" s="44">
        <f t="shared" si="318"/>
        <v>7.17948717948718</v>
      </c>
      <c r="H5341" s="44">
        <v>8.4</v>
      </c>
    </row>
    <row r="5342" customHeight="1" spans="2:8">
      <c r="B5342" s="42" t="s">
        <v>1089</v>
      </c>
      <c r="C5342" s="42" t="s">
        <v>3569</v>
      </c>
      <c r="D5342" s="43" t="s">
        <v>940</v>
      </c>
      <c r="E5342" s="43" t="s">
        <v>3570</v>
      </c>
      <c r="F5342" s="36">
        <v>100</v>
      </c>
      <c r="G5342" s="44">
        <f t="shared" si="318"/>
        <v>11656.4102564103</v>
      </c>
      <c r="H5342" s="44">
        <v>13638</v>
      </c>
    </row>
    <row r="5343" customHeight="1" spans="2:8">
      <c r="B5343" s="42" t="s">
        <v>1089</v>
      </c>
      <c r="C5343" s="42" t="s">
        <v>1145</v>
      </c>
      <c r="D5343" s="43" t="s">
        <v>1146</v>
      </c>
      <c r="E5343" s="43" t="s">
        <v>544</v>
      </c>
      <c r="F5343" s="36">
        <v>10</v>
      </c>
      <c r="G5343" s="44">
        <f t="shared" si="318"/>
        <v>49.5726495726496</v>
      </c>
      <c r="H5343" s="44">
        <v>58</v>
      </c>
    </row>
    <row r="5344" customHeight="1" spans="2:8">
      <c r="B5344" s="42" t="s">
        <v>1089</v>
      </c>
      <c r="C5344" s="42" t="s">
        <v>1145</v>
      </c>
      <c r="D5344" s="43" t="s">
        <v>1146</v>
      </c>
      <c r="E5344" s="43" t="s">
        <v>544</v>
      </c>
      <c r="F5344" s="36">
        <v>10</v>
      </c>
      <c r="G5344" s="44">
        <f t="shared" si="318"/>
        <v>29.9145299145299</v>
      </c>
      <c r="H5344" s="44">
        <v>35</v>
      </c>
    </row>
    <row r="5345" customHeight="1" spans="2:8">
      <c r="B5345" s="42" t="s">
        <v>1089</v>
      </c>
      <c r="C5345" s="42" t="s">
        <v>3558</v>
      </c>
      <c r="D5345" s="43" t="s">
        <v>3559</v>
      </c>
      <c r="E5345" s="43" t="s">
        <v>1384</v>
      </c>
      <c r="F5345" s="36">
        <v>30</v>
      </c>
      <c r="G5345" s="44">
        <f t="shared" si="318"/>
        <v>7390.76923076923</v>
      </c>
      <c r="H5345" s="44">
        <v>8647.2</v>
      </c>
    </row>
    <row r="5346" customHeight="1" spans="2:8">
      <c r="B5346" s="42" t="s">
        <v>1089</v>
      </c>
      <c r="C5346" s="42" t="s">
        <v>2195</v>
      </c>
      <c r="D5346" s="43" t="s">
        <v>987</v>
      </c>
      <c r="E5346" s="43" t="s">
        <v>1066</v>
      </c>
      <c r="F5346" s="36">
        <v>20</v>
      </c>
      <c r="G5346" s="44">
        <f t="shared" si="318"/>
        <v>145.299145299145</v>
      </c>
      <c r="H5346" s="44">
        <v>170</v>
      </c>
    </row>
    <row r="5347" customHeight="1" spans="2:8">
      <c r="B5347" s="42" t="s">
        <v>1089</v>
      </c>
      <c r="C5347" s="42" t="s">
        <v>3571</v>
      </c>
      <c r="D5347" s="43" t="s">
        <v>3572</v>
      </c>
      <c r="E5347" s="43" t="s">
        <v>410</v>
      </c>
      <c r="F5347" s="36">
        <v>10</v>
      </c>
      <c r="G5347" s="44">
        <f t="shared" si="318"/>
        <v>57.2649572649573</v>
      </c>
      <c r="H5347" s="44">
        <v>67</v>
      </c>
    </row>
    <row r="5348" customHeight="1" spans="2:8">
      <c r="B5348" s="42" t="s">
        <v>1089</v>
      </c>
      <c r="C5348" s="42" t="s">
        <v>3573</v>
      </c>
      <c r="D5348" s="43" t="s">
        <v>1499</v>
      </c>
      <c r="E5348" s="43" t="s">
        <v>2688</v>
      </c>
      <c r="F5348" s="36">
        <v>20</v>
      </c>
      <c r="G5348" s="44">
        <f t="shared" si="318"/>
        <v>94.017094017094</v>
      </c>
      <c r="H5348" s="44">
        <v>110</v>
      </c>
    </row>
    <row r="5349" customHeight="1" spans="2:8">
      <c r="B5349" s="42" t="s">
        <v>1089</v>
      </c>
      <c r="C5349" s="42" t="s">
        <v>3566</v>
      </c>
      <c r="D5349" s="43" t="s">
        <v>144</v>
      </c>
      <c r="E5349" s="43" t="s">
        <v>3567</v>
      </c>
      <c r="F5349" s="36">
        <v>2</v>
      </c>
      <c r="G5349" s="44">
        <f t="shared" si="318"/>
        <v>2.05128205128205</v>
      </c>
      <c r="H5349" s="44">
        <v>2.4</v>
      </c>
    </row>
    <row r="5350" customHeight="1" spans="2:8">
      <c r="B5350" s="42" t="s">
        <v>1089</v>
      </c>
      <c r="C5350" s="42" t="s">
        <v>437</v>
      </c>
      <c r="D5350" s="43" t="s">
        <v>1190</v>
      </c>
      <c r="E5350" s="43" t="s">
        <v>1144</v>
      </c>
      <c r="F5350" s="36">
        <v>20</v>
      </c>
      <c r="G5350" s="44">
        <f t="shared" si="318"/>
        <v>52.991452991453</v>
      </c>
      <c r="H5350" s="44">
        <v>62</v>
      </c>
    </row>
    <row r="5351" customHeight="1" spans="2:8">
      <c r="B5351" s="42" t="s">
        <v>1089</v>
      </c>
      <c r="C5351" s="42" t="s">
        <v>2157</v>
      </c>
      <c r="D5351" s="43" t="s">
        <v>1885</v>
      </c>
      <c r="E5351" s="43" t="s">
        <v>1144</v>
      </c>
      <c r="F5351" s="36">
        <v>10</v>
      </c>
      <c r="G5351" s="44">
        <f t="shared" si="318"/>
        <v>17.9487179487179</v>
      </c>
      <c r="H5351" s="44">
        <v>21</v>
      </c>
    </row>
    <row r="5352" customHeight="1" spans="2:8">
      <c r="B5352" s="42" t="s">
        <v>1089</v>
      </c>
      <c r="C5352" s="42" t="s">
        <v>1145</v>
      </c>
      <c r="D5352" s="43" t="s">
        <v>1146</v>
      </c>
      <c r="E5352" s="43" t="s">
        <v>544</v>
      </c>
      <c r="F5352" s="36">
        <v>10</v>
      </c>
      <c r="G5352" s="44">
        <f t="shared" si="318"/>
        <v>49.5726495726496</v>
      </c>
      <c r="H5352" s="44">
        <v>58</v>
      </c>
    </row>
    <row r="5353" customHeight="1" spans="2:8">
      <c r="B5353" s="42" t="s">
        <v>1089</v>
      </c>
      <c r="C5353" s="42" t="s">
        <v>429</v>
      </c>
      <c r="D5353" s="43" t="s">
        <v>1169</v>
      </c>
      <c r="E5353" s="43" t="s">
        <v>747</v>
      </c>
      <c r="F5353" s="36">
        <v>40</v>
      </c>
      <c r="G5353" s="44">
        <f t="shared" si="318"/>
        <v>222.222222222222</v>
      </c>
      <c r="H5353" s="44">
        <v>260</v>
      </c>
    </row>
    <row r="5354" customHeight="1" spans="2:8">
      <c r="B5354" s="42" t="s">
        <v>1089</v>
      </c>
      <c r="C5354" s="42" t="s">
        <v>1137</v>
      </c>
      <c r="D5354" s="43" t="s">
        <v>1138</v>
      </c>
      <c r="E5354" s="43" t="s">
        <v>897</v>
      </c>
      <c r="F5354" s="36">
        <v>20</v>
      </c>
      <c r="G5354" s="44">
        <f t="shared" si="318"/>
        <v>124.444444444444</v>
      </c>
      <c r="H5354" s="44">
        <v>145.6</v>
      </c>
    </row>
    <row r="5355" customHeight="1" spans="2:8">
      <c r="B5355" s="42" t="s">
        <v>1089</v>
      </c>
      <c r="C5355" s="42" t="s">
        <v>3574</v>
      </c>
      <c r="D5355" s="43" t="s">
        <v>3575</v>
      </c>
      <c r="E5355" s="43" t="s">
        <v>63</v>
      </c>
      <c r="F5355" s="36">
        <v>40</v>
      </c>
      <c r="G5355" s="44">
        <f t="shared" si="318"/>
        <v>160.34188034188</v>
      </c>
      <c r="H5355" s="44">
        <v>187.6</v>
      </c>
    </row>
    <row r="5356" customHeight="1" spans="2:8">
      <c r="B5356" s="42" t="s">
        <v>1089</v>
      </c>
      <c r="C5356" s="42" t="s">
        <v>945</v>
      </c>
      <c r="D5356" s="43" t="s">
        <v>1187</v>
      </c>
      <c r="E5356" s="43" t="s">
        <v>947</v>
      </c>
      <c r="F5356" s="36">
        <v>30</v>
      </c>
      <c r="G5356" s="44">
        <f t="shared" si="318"/>
        <v>160.512820512821</v>
      </c>
      <c r="H5356" s="44">
        <v>187.8</v>
      </c>
    </row>
    <row r="5357" customHeight="1" spans="2:8">
      <c r="B5357" s="42" t="s">
        <v>1089</v>
      </c>
      <c r="C5357" s="42" t="s">
        <v>387</v>
      </c>
      <c r="D5357" s="43" t="s">
        <v>388</v>
      </c>
      <c r="E5357" s="43" t="s">
        <v>772</v>
      </c>
      <c r="F5357" s="36">
        <v>2</v>
      </c>
      <c r="G5357" s="44">
        <f t="shared" si="318"/>
        <v>17.9487179487179</v>
      </c>
      <c r="H5357" s="44">
        <v>21</v>
      </c>
    </row>
    <row r="5358" customHeight="1" spans="2:8">
      <c r="B5358" s="42" t="s">
        <v>1089</v>
      </c>
      <c r="C5358" s="42" t="s">
        <v>1067</v>
      </c>
      <c r="D5358" s="43" t="s">
        <v>1159</v>
      </c>
      <c r="E5358" s="43" t="s">
        <v>1069</v>
      </c>
      <c r="F5358" s="36">
        <v>10</v>
      </c>
      <c r="G5358" s="44">
        <f t="shared" si="318"/>
        <v>37.008547008547</v>
      </c>
      <c r="H5358" s="44">
        <v>43.3</v>
      </c>
    </row>
    <row r="5359" customHeight="1" spans="2:8">
      <c r="B5359" s="42" t="s">
        <v>1089</v>
      </c>
      <c r="C5359" s="42" t="s">
        <v>2595</v>
      </c>
      <c r="D5359" s="43" t="s">
        <v>3576</v>
      </c>
      <c r="E5359" s="43" t="s">
        <v>1898</v>
      </c>
      <c r="F5359" s="36">
        <v>1</v>
      </c>
      <c r="G5359" s="44">
        <f t="shared" si="318"/>
        <v>41.8803418803419</v>
      </c>
      <c r="H5359" s="44">
        <v>49</v>
      </c>
    </row>
    <row r="5360" customHeight="1" spans="2:8">
      <c r="B5360" s="42" t="s">
        <v>1089</v>
      </c>
      <c r="C5360" s="42" t="s">
        <v>2789</v>
      </c>
      <c r="D5360" s="43" t="s">
        <v>2660</v>
      </c>
      <c r="E5360" s="43" t="s">
        <v>1082</v>
      </c>
      <c r="F5360" s="36">
        <v>30</v>
      </c>
      <c r="G5360" s="44">
        <f t="shared" si="318"/>
        <v>89.7435897435898</v>
      </c>
      <c r="H5360" s="44">
        <v>105</v>
      </c>
    </row>
    <row r="5361" customHeight="1" spans="2:8">
      <c r="B5361" s="42" t="s">
        <v>1089</v>
      </c>
      <c r="C5361" s="42" t="s">
        <v>1171</v>
      </c>
      <c r="D5361" s="43" t="s">
        <v>1172</v>
      </c>
      <c r="E5361" s="43" t="s">
        <v>772</v>
      </c>
      <c r="F5361" s="36">
        <v>40</v>
      </c>
      <c r="G5361" s="44">
        <f t="shared" si="318"/>
        <v>232.478632478633</v>
      </c>
      <c r="H5361" s="44">
        <v>272</v>
      </c>
    </row>
    <row r="5362" customHeight="1" spans="2:8">
      <c r="B5362" s="42" t="s">
        <v>1089</v>
      </c>
      <c r="C5362" s="42" t="s">
        <v>2209</v>
      </c>
      <c r="D5362" s="43" t="s">
        <v>2210</v>
      </c>
      <c r="E5362" s="43" t="s">
        <v>544</v>
      </c>
      <c r="F5362" s="36">
        <v>120</v>
      </c>
      <c r="G5362" s="44">
        <f t="shared" si="318"/>
        <v>1302.5641025641</v>
      </c>
      <c r="H5362" s="44">
        <v>1524</v>
      </c>
    </row>
    <row r="5363" customHeight="1" spans="2:8">
      <c r="B5363" s="42" t="s">
        <v>1089</v>
      </c>
      <c r="C5363" s="42" t="s">
        <v>2396</v>
      </c>
      <c r="D5363" s="43" t="s">
        <v>293</v>
      </c>
      <c r="E5363" s="43" t="s">
        <v>3077</v>
      </c>
      <c r="F5363" s="36">
        <v>100</v>
      </c>
      <c r="G5363" s="44">
        <f t="shared" ref="G5363:G5372" si="319">H5363/1.17</f>
        <v>470.08547008547</v>
      </c>
      <c r="H5363" s="44">
        <v>550</v>
      </c>
    </row>
    <row r="5364" customHeight="1" spans="2:8">
      <c r="B5364" s="42" t="s">
        <v>1089</v>
      </c>
      <c r="C5364" s="42" t="s">
        <v>1922</v>
      </c>
      <c r="D5364" s="43" t="s">
        <v>1923</v>
      </c>
      <c r="E5364" s="43" t="s">
        <v>2381</v>
      </c>
      <c r="F5364" s="36">
        <v>100</v>
      </c>
      <c r="G5364" s="44">
        <f t="shared" si="319"/>
        <v>470.08547008547</v>
      </c>
      <c r="H5364" s="44">
        <v>550</v>
      </c>
    </row>
    <row r="5365" customHeight="1" spans="2:8">
      <c r="B5365" s="42" t="s">
        <v>1089</v>
      </c>
      <c r="C5365" s="42" t="s">
        <v>2209</v>
      </c>
      <c r="D5365" s="43" t="s">
        <v>2210</v>
      </c>
      <c r="E5365" s="43" t="s">
        <v>544</v>
      </c>
      <c r="F5365" s="36">
        <v>100</v>
      </c>
      <c r="G5365" s="44">
        <f t="shared" si="319"/>
        <v>1085.47008547009</v>
      </c>
      <c r="H5365" s="44">
        <v>1270</v>
      </c>
    </row>
    <row r="5366" customHeight="1" spans="2:8">
      <c r="B5366" s="42" t="s">
        <v>1089</v>
      </c>
      <c r="C5366" s="42" t="s">
        <v>109</v>
      </c>
      <c r="D5366" s="43" t="s">
        <v>110</v>
      </c>
      <c r="E5366" s="43" t="s">
        <v>2387</v>
      </c>
      <c r="F5366" s="36">
        <v>800</v>
      </c>
      <c r="G5366" s="44">
        <f t="shared" si="319"/>
        <v>3384.61538461538</v>
      </c>
      <c r="H5366" s="44">
        <v>3960</v>
      </c>
    </row>
    <row r="5367" customHeight="1" spans="2:8">
      <c r="B5367" s="42" t="s">
        <v>1089</v>
      </c>
      <c r="C5367" s="42" t="s">
        <v>371</v>
      </c>
      <c r="D5367" s="43" t="s">
        <v>372</v>
      </c>
      <c r="E5367" s="43" t="s">
        <v>1147</v>
      </c>
      <c r="F5367" s="36">
        <v>10</v>
      </c>
      <c r="G5367" s="44">
        <f t="shared" si="319"/>
        <v>128.205128205128</v>
      </c>
      <c r="H5367" s="44">
        <v>150</v>
      </c>
    </row>
    <row r="5368" customHeight="1" spans="2:8">
      <c r="B5368" s="42" t="s">
        <v>1089</v>
      </c>
      <c r="C5368" s="42" t="s">
        <v>991</v>
      </c>
      <c r="D5368" s="43" t="s">
        <v>766</v>
      </c>
      <c r="E5368" s="43" t="s">
        <v>767</v>
      </c>
      <c r="F5368" s="36">
        <v>30</v>
      </c>
      <c r="G5368" s="44">
        <f t="shared" si="319"/>
        <v>350</v>
      </c>
      <c r="H5368" s="44">
        <v>409.5</v>
      </c>
    </row>
    <row r="5369" customHeight="1" spans="2:8">
      <c r="B5369" s="42" t="s">
        <v>1089</v>
      </c>
      <c r="C5369" s="42" t="s">
        <v>1137</v>
      </c>
      <c r="D5369" s="43" t="s">
        <v>1138</v>
      </c>
      <c r="E5369" s="43" t="s">
        <v>897</v>
      </c>
      <c r="F5369" s="36">
        <v>20</v>
      </c>
      <c r="G5369" s="44">
        <f t="shared" si="319"/>
        <v>124.444444444444</v>
      </c>
      <c r="H5369" s="44">
        <v>145.6</v>
      </c>
    </row>
    <row r="5370" customHeight="1" spans="2:8">
      <c r="B5370" s="42" t="s">
        <v>1089</v>
      </c>
      <c r="C5370" s="42" t="s">
        <v>3577</v>
      </c>
      <c r="D5370" s="43" t="s">
        <v>3578</v>
      </c>
      <c r="E5370" s="43" t="s">
        <v>772</v>
      </c>
      <c r="F5370" s="36">
        <v>10</v>
      </c>
      <c r="G5370" s="44">
        <f t="shared" si="319"/>
        <v>160.683760683761</v>
      </c>
      <c r="H5370" s="44">
        <v>188</v>
      </c>
    </row>
    <row r="5371" customHeight="1" spans="2:8">
      <c r="B5371" s="42" t="s">
        <v>1089</v>
      </c>
      <c r="C5371" s="42" t="s">
        <v>2383</v>
      </c>
      <c r="D5371" s="43" t="s">
        <v>2353</v>
      </c>
      <c r="E5371" s="43" t="s">
        <v>1123</v>
      </c>
      <c r="F5371" s="36">
        <v>70</v>
      </c>
      <c r="G5371" s="44">
        <f t="shared" si="319"/>
        <v>128.632478632479</v>
      </c>
      <c r="H5371" s="44">
        <v>150.5</v>
      </c>
    </row>
    <row r="5372" customHeight="1" spans="2:8">
      <c r="B5372" s="42" t="s">
        <v>1089</v>
      </c>
      <c r="C5372" s="42" t="s">
        <v>3562</v>
      </c>
      <c r="D5372" s="43" t="s">
        <v>3579</v>
      </c>
      <c r="E5372" s="43" t="s">
        <v>2633</v>
      </c>
      <c r="F5372" s="36">
        <v>10</v>
      </c>
      <c r="G5372" s="44">
        <f t="shared" si="319"/>
        <v>329.059829059829</v>
      </c>
      <c r="H5372" s="44">
        <v>385</v>
      </c>
    </row>
    <row r="5373" customHeight="1" spans="2:8">
      <c r="B5373" s="42" t="s">
        <v>1089</v>
      </c>
      <c r="C5373" s="42" t="s">
        <v>1291</v>
      </c>
      <c r="D5373" s="43" t="s">
        <v>1292</v>
      </c>
      <c r="E5373" s="43" t="s">
        <v>1293</v>
      </c>
      <c r="F5373" s="36">
        <v>10</v>
      </c>
      <c r="G5373" s="44">
        <f t="shared" ref="G5373:G5382" si="320">H5373/1.17</f>
        <v>119.65811965812</v>
      </c>
      <c r="H5373" s="44">
        <v>140</v>
      </c>
    </row>
    <row r="5374" customHeight="1" spans="2:8">
      <c r="B5374" s="42" t="s">
        <v>1089</v>
      </c>
      <c r="C5374" s="42" t="s">
        <v>1981</v>
      </c>
      <c r="D5374" s="43" t="s">
        <v>783</v>
      </c>
      <c r="E5374" s="54" t="s">
        <v>3580</v>
      </c>
      <c r="F5374" s="36">
        <v>6</v>
      </c>
      <c r="G5374" s="44">
        <f t="shared" si="320"/>
        <v>43.3333333333333</v>
      </c>
      <c r="H5374" s="44">
        <v>50.7</v>
      </c>
    </row>
    <row r="5375" customHeight="1" spans="2:8">
      <c r="B5375" s="42" t="s">
        <v>1089</v>
      </c>
      <c r="C5375" s="42" t="s">
        <v>2789</v>
      </c>
      <c r="D5375" s="43" t="s">
        <v>2660</v>
      </c>
      <c r="E5375" s="43" t="s">
        <v>1082</v>
      </c>
      <c r="F5375" s="36">
        <v>30</v>
      </c>
      <c r="G5375" s="44">
        <f t="shared" si="320"/>
        <v>89.7435897435898</v>
      </c>
      <c r="H5375" s="44">
        <v>105</v>
      </c>
    </row>
    <row r="5376" customHeight="1" spans="2:8">
      <c r="B5376" s="42" t="s">
        <v>1089</v>
      </c>
      <c r="C5376" s="42" t="s">
        <v>3319</v>
      </c>
      <c r="D5376" s="43" t="s">
        <v>3581</v>
      </c>
      <c r="E5376" s="43" t="s">
        <v>3582</v>
      </c>
      <c r="F5376" s="36">
        <v>5</v>
      </c>
      <c r="G5376" s="44">
        <f t="shared" si="320"/>
        <v>8.11965811965812</v>
      </c>
      <c r="H5376" s="44">
        <v>9.5</v>
      </c>
    </row>
    <row r="5377" customHeight="1" spans="2:8">
      <c r="B5377" s="42" t="s">
        <v>1089</v>
      </c>
      <c r="C5377" s="42" t="s">
        <v>2155</v>
      </c>
      <c r="D5377" s="43" t="s">
        <v>1143</v>
      </c>
      <c r="E5377" s="43" t="s">
        <v>1144</v>
      </c>
      <c r="F5377" s="36">
        <v>10</v>
      </c>
      <c r="G5377" s="44">
        <f t="shared" si="320"/>
        <v>8.11965811965812</v>
      </c>
      <c r="H5377" s="44">
        <v>9.5</v>
      </c>
    </row>
    <row r="5378" customHeight="1" spans="2:8">
      <c r="B5378" s="42" t="s">
        <v>1089</v>
      </c>
      <c r="C5378" s="42" t="s">
        <v>1145</v>
      </c>
      <c r="D5378" s="43" t="s">
        <v>1146</v>
      </c>
      <c r="E5378" s="43" t="s">
        <v>544</v>
      </c>
      <c r="F5378" s="36">
        <v>10</v>
      </c>
      <c r="G5378" s="44">
        <f t="shared" si="320"/>
        <v>49.5726495726496</v>
      </c>
      <c r="H5378" s="44">
        <v>58</v>
      </c>
    </row>
    <row r="5379" customHeight="1" spans="2:8">
      <c r="B5379" s="42" t="s">
        <v>1089</v>
      </c>
      <c r="C5379" s="42" t="s">
        <v>1067</v>
      </c>
      <c r="D5379" s="43" t="s">
        <v>1159</v>
      </c>
      <c r="E5379" s="43" t="s">
        <v>1069</v>
      </c>
      <c r="F5379" s="36">
        <v>10</v>
      </c>
      <c r="G5379" s="44">
        <f t="shared" si="320"/>
        <v>37.008547008547</v>
      </c>
      <c r="H5379" s="44">
        <v>43.3</v>
      </c>
    </row>
    <row r="5380" customHeight="1" spans="2:8">
      <c r="B5380" s="42" t="s">
        <v>1089</v>
      </c>
      <c r="C5380" s="42" t="s">
        <v>2155</v>
      </c>
      <c r="D5380" s="43" t="s">
        <v>1143</v>
      </c>
      <c r="E5380" s="43" t="s">
        <v>1144</v>
      </c>
      <c r="F5380" s="36">
        <v>10</v>
      </c>
      <c r="G5380" s="44">
        <f t="shared" si="320"/>
        <v>21.7948717948718</v>
      </c>
      <c r="H5380" s="44">
        <v>25.5</v>
      </c>
    </row>
    <row r="5381" customHeight="1" spans="2:8">
      <c r="B5381" s="42" t="s">
        <v>1089</v>
      </c>
      <c r="C5381" s="42" t="s">
        <v>371</v>
      </c>
      <c r="D5381" s="43" t="s">
        <v>372</v>
      </c>
      <c r="E5381" s="43" t="s">
        <v>1147</v>
      </c>
      <c r="F5381" s="36">
        <v>10</v>
      </c>
      <c r="G5381" s="44">
        <f t="shared" si="320"/>
        <v>128.205128205128</v>
      </c>
      <c r="H5381" s="44">
        <v>150</v>
      </c>
    </row>
    <row r="5382" customHeight="1" spans="1:9">
      <c r="A5382" s="36" t="s">
        <v>3583</v>
      </c>
      <c r="B5382" s="42" t="s">
        <v>618</v>
      </c>
      <c r="C5382" s="42" t="s">
        <v>600</v>
      </c>
      <c r="D5382" s="43" t="s">
        <v>147</v>
      </c>
      <c r="E5382" s="43" t="s">
        <v>602</v>
      </c>
      <c r="F5382" s="36">
        <v>194</v>
      </c>
      <c r="G5382" s="44">
        <f t="shared" si="320"/>
        <v>17874.5299145299</v>
      </c>
      <c r="H5382" s="44">
        <v>20913.2</v>
      </c>
      <c r="I5382" s="44">
        <f>SUM(H5382:H5430)</f>
        <v>1547456.1</v>
      </c>
    </row>
    <row r="5383" customHeight="1" spans="2:8">
      <c r="B5383" s="42" t="s">
        <v>618</v>
      </c>
      <c r="C5383" s="42" t="s">
        <v>122</v>
      </c>
      <c r="D5383" s="43" t="s">
        <v>123</v>
      </c>
      <c r="E5383" s="90" t="s">
        <v>625</v>
      </c>
      <c r="F5383" s="36">
        <v>1800</v>
      </c>
      <c r="G5383" s="44">
        <f t="shared" ref="G5383:G5392" si="321">H5383/1.17</f>
        <v>167692.307692308</v>
      </c>
      <c r="H5383" s="44">
        <v>196200</v>
      </c>
    </row>
    <row r="5384" customHeight="1" spans="2:8">
      <c r="B5384" s="42" t="s">
        <v>618</v>
      </c>
      <c r="C5384" s="42" t="s">
        <v>3584</v>
      </c>
      <c r="D5384" s="43" t="s">
        <v>1556</v>
      </c>
      <c r="E5384" s="43" t="s">
        <v>1541</v>
      </c>
      <c r="F5384" s="36">
        <v>600</v>
      </c>
      <c r="G5384" s="44">
        <f t="shared" si="321"/>
        <v>42051.2820512821</v>
      </c>
      <c r="H5384" s="44">
        <v>49200</v>
      </c>
    </row>
    <row r="5385" customHeight="1" spans="2:8">
      <c r="B5385" s="42" t="s">
        <v>618</v>
      </c>
      <c r="C5385" s="42" t="s">
        <v>2930</v>
      </c>
      <c r="D5385" s="43" t="s">
        <v>2931</v>
      </c>
      <c r="E5385" s="43" t="s">
        <v>2932</v>
      </c>
      <c r="F5385" s="36">
        <v>400</v>
      </c>
      <c r="G5385" s="44">
        <f t="shared" si="321"/>
        <v>18051.2820512821</v>
      </c>
      <c r="H5385" s="44">
        <v>21120</v>
      </c>
    </row>
    <row r="5386" customHeight="1" spans="2:8">
      <c r="B5386" s="42" t="s">
        <v>618</v>
      </c>
      <c r="C5386" s="42" t="s">
        <v>3584</v>
      </c>
      <c r="D5386" s="43" t="s">
        <v>1556</v>
      </c>
      <c r="E5386" s="43" t="s">
        <v>1541</v>
      </c>
      <c r="F5386" s="36">
        <v>900</v>
      </c>
      <c r="G5386" s="44">
        <f t="shared" si="321"/>
        <v>63076.9230769231</v>
      </c>
      <c r="H5386" s="44">
        <v>73800</v>
      </c>
    </row>
    <row r="5387" customHeight="1" spans="2:8">
      <c r="B5387" s="42" t="s">
        <v>618</v>
      </c>
      <c r="C5387" s="42" t="s">
        <v>2162</v>
      </c>
      <c r="D5387" s="43" t="s">
        <v>302</v>
      </c>
      <c r="E5387" s="43" t="s">
        <v>2163</v>
      </c>
      <c r="F5387" s="36">
        <v>30</v>
      </c>
      <c r="G5387" s="44">
        <f t="shared" si="321"/>
        <v>715.384615384615</v>
      </c>
      <c r="H5387" s="44">
        <v>837</v>
      </c>
    </row>
    <row r="5388" customHeight="1" spans="2:8">
      <c r="B5388" s="42" t="s">
        <v>618</v>
      </c>
      <c r="C5388" s="42" t="s">
        <v>3585</v>
      </c>
      <c r="D5388" s="43" t="s">
        <v>3586</v>
      </c>
      <c r="E5388" s="43" t="s">
        <v>3587</v>
      </c>
      <c r="F5388" s="36">
        <v>100</v>
      </c>
      <c r="G5388" s="44">
        <f t="shared" si="321"/>
        <v>273.504273504273</v>
      </c>
      <c r="H5388" s="44">
        <v>320</v>
      </c>
    </row>
    <row r="5389" customHeight="1" spans="2:8">
      <c r="B5389" s="42" t="s">
        <v>618</v>
      </c>
      <c r="C5389" s="42" t="s">
        <v>149</v>
      </c>
      <c r="D5389" s="43" t="s">
        <v>123</v>
      </c>
      <c r="E5389" s="43" t="s">
        <v>2336</v>
      </c>
      <c r="F5389" s="36">
        <v>800</v>
      </c>
      <c r="G5389" s="44">
        <f t="shared" si="321"/>
        <v>11917.9487179487</v>
      </c>
      <c r="H5389" s="44">
        <v>13944</v>
      </c>
    </row>
    <row r="5390" customHeight="1" spans="2:8">
      <c r="B5390" s="42" t="s">
        <v>618</v>
      </c>
      <c r="C5390" s="89" t="s">
        <v>663</v>
      </c>
      <c r="D5390" s="43" t="s">
        <v>2917</v>
      </c>
      <c r="E5390" s="43" t="s">
        <v>3588</v>
      </c>
      <c r="F5390" s="36">
        <v>149</v>
      </c>
      <c r="G5390" s="44">
        <f t="shared" si="321"/>
        <v>29519.8290598291</v>
      </c>
      <c r="H5390" s="44">
        <v>34538.2</v>
      </c>
    </row>
    <row r="5391" customHeight="1" spans="2:8">
      <c r="B5391" s="42" t="s">
        <v>618</v>
      </c>
      <c r="C5391" s="42" t="s">
        <v>454</v>
      </c>
      <c r="D5391" s="43" t="s">
        <v>1452</v>
      </c>
      <c r="E5391" s="43" t="s">
        <v>1453</v>
      </c>
      <c r="F5391" s="36">
        <v>50</v>
      </c>
      <c r="G5391" s="44">
        <f t="shared" si="321"/>
        <v>829.059829059829</v>
      </c>
      <c r="H5391" s="44">
        <v>970</v>
      </c>
    </row>
    <row r="5392" customHeight="1" spans="2:8">
      <c r="B5392" s="42" t="s">
        <v>618</v>
      </c>
      <c r="C5392" s="42" t="s">
        <v>2915</v>
      </c>
      <c r="D5392" s="43" t="s">
        <v>2916</v>
      </c>
      <c r="E5392" s="43" t="s">
        <v>2724</v>
      </c>
      <c r="F5392" s="36">
        <v>60</v>
      </c>
      <c r="G5392" s="44">
        <f t="shared" si="321"/>
        <v>69230.7692307692</v>
      </c>
      <c r="H5392" s="44">
        <v>81000</v>
      </c>
    </row>
    <row r="5393" customHeight="1" spans="2:8">
      <c r="B5393" s="42" t="s">
        <v>618</v>
      </c>
      <c r="C5393" s="42" t="s">
        <v>622</v>
      </c>
      <c r="D5393" s="43" t="s">
        <v>2928</v>
      </c>
      <c r="E5393" s="43" t="s">
        <v>3589</v>
      </c>
      <c r="F5393" s="36">
        <v>1000</v>
      </c>
      <c r="G5393" s="44">
        <f t="shared" ref="G5393:G5401" si="322">H5393/1.17</f>
        <v>27179.4871794872</v>
      </c>
      <c r="H5393" s="44">
        <v>31800</v>
      </c>
    </row>
    <row r="5394" customHeight="1" spans="2:8">
      <c r="B5394" s="42" t="s">
        <v>618</v>
      </c>
      <c r="C5394" s="42" t="s">
        <v>2919</v>
      </c>
      <c r="D5394" s="43" t="s">
        <v>2920</v>
      </c>
      <c r="E5394" s="43" t="s">
        <v>3590</v>
      </c>
      <c r="F5394" s="36">
        <v>4</v>
      </c>
      <c r="G5394" s="44">
        <f t="shared" si="322"/>
        <v>5880.34188034188</v>
      </c>
      <c r="H5394" s="44">
        <v>6880</v>
      </c>
    </row>
    <row r="5395" customHeight="1" spans="2:8">
      <c r="B5395" s="42" t="s">
        <v>618</v>
      </c>
      <c r="C5395" s="42" t="s">
        <v>638</v>
      </c>
      <c r="D5395" s="43" t="s">
        <v>639</v>
      </c>
      <c r="E5395" s="43" t="s">
        <v>640</v>
      </c>
      <c r="F5395" s="36">
        <v>400</v>
      </c>
      <c r="G5395" s="44">
        <f t="shared" si="322"/>
        <v>28376.0683760684</v>
      </c>
      <c r="H5395" s="44">
        <v>33200</v>
      </c>
    </row>
    <row r="5396" customHeight="1" spans="2:8">
      <c r="B5396" s="42" t="s">
        <v>618</v>
      </c>
      <c r="C5396" s="42" t="s">
        <v>2072</v>
      </c>
      <c r="D5396" s="43" t="s">
        <v>2957</v>
      </c>
      <c r="E5396" s="43" t="s">
        <v>2074</v>
      </c>
      <c r="F5396" s="36">
        <v>590</v>
      </c>
      <c r="G5396" s="44">
        <f t="shared" si="322"/>
        <v>2319.65811965812</v>
      </c>
      <c r="H5396" s="44">
        <v>2714</v>
      </c>
    </row>
    <row r="5397" customHeight="1" spans="2:8">
      <c r="B5397" s="42" t="s">
        <v>618</v>
      </c>
      <c r="C5397" s="42" t="s">
        <v>1156</v>
      </c>
      <c r="D5397" s="43" t="s">
        <v>69</v>
      </c>
      <c r="E5397" s="43" t="s">
        <v>63</v>
      </c>
      <c r="F5397" s="36">
        <v>124</v>
      </c>
      <c r="G5397" s="44">
        <f t="shared" si="322"/>
        <v>211.965811965812</v>
      </c>
      <c r="H5397" s="44">
        <v>248</v>
      </c>
    </row>
    <row r="5398" customHeight="1" spans="2:8">
      <c r="B5398" s="42" t="s">
        <v>618</v>
      </c>
      <c r="C5398" s="42" t="s">
        <v>652</v>
      </c>
      <c r="D5398" s="43" t="s">
        <v>2850</v>
      </c>
      <c r="E5398" s="43" t="s">
        <v>654</v>
      </c>
      <c r="F5398" s="36">
        <v>5</v>
      </c>
      <c r="G5398" s="44">
        <f t="shared" si="322"/>
        <v>594.017094017094</v>
      </c>
      <c r="H5398" s="44">
        <v>695</v>
      </c>
    </row>
    <row r="5399" customHeight="1" spans="2:8">
      <c r="B5399" s="42" t="s">
        <v>618</v>
      </c>
      <c r="C5399" s="89" t="s">
        <v>663</v>
      </c>
      <c r="D5399" s="43" t="s">
        <v>2917</v>
      </c>
      <c r="E5399" s="43" t="s">
        <v>3588</v>
      </c>
      <c r="F5399" s="36">
        <v>1</v>
      </c>
      <c r="G5399" s="44">
        <f t="shared" si="322"/>
        <v>198.119658119658</v>
      </c>
      <c r="H5399" s="44">
        <v>231.8</v>
      </c>
    </row>
    <row r="5400" customHeight="1" spans="2:8">
      <c r="B5400" s="42" t="s">
        <v>618</v>
      </c>
      <c r="C5400" s="42" t="s">
        <v>669</v>
      </c>
      <c r="D5400" s="43" t="s">
        <v>764</v>
      </c>
      <c r="E5400" s="43" t="s">
        <v>370</v>
      </c>
      <c r="F5400" s="36">
        <v>720</v>
      </c>
      <c r="G5400" s="44">
        <f t="shared" si="322"/>
        <v>37907.6923076923</v>
      </c>
      <c r="H5400" s="44">
        <v>44352</v>
      </c>
    </row>
    <row r="5401" customHeight="1" spans="2:8">
      <c r="B5401" s="42" t="s">
        <v>618</v>
      </c>
      <c r="C5401" s="42" t="s">
        <v>996</v>
      </c>
      <c r="D5401" s="43" t="s">
        <v>1390</v>
      </c>
      <c r="E5401" s="43" t="s">
        <v>2935</v>
      </c>
      <c r="F5401" s="36">
        <v>50</v>
      </c>
      <c r="G5401" s="44">
        <f t="shared" si="322"/>
        <v>1289.31623931624</v>
      </c>
      <c r="H5401" s="44">
        <v>1508.5</v>
      </c>
    </row>
    <row r="5402" customHeight="1" spans="2:8">
      <c r="B5402" s="42" t="s">
        <v>618</v>
      </c>
      <c r="C5402" s="42" t="s">
        <v>652</v>
      </c>
      <c r="D5402" s="43" t="s">
        <v>2850</v>
      </c>
      <c r="E5402" s="43" t="s">
        <v>654</v>
      </c>
      <c r="F5402" s="36">
        <v>6</v>
      </c>
      <c r="G5402" s="44">
        <f t="shared" ref="G5402:G5408" si="323">H5402/1.17</f>
        <v>712.820512820513</v>
      </c>
      <c r="H5402" s="44">
        <v>834</v>
      </c>
    </row>
    <row r="5403" customHeight="1" spans="2:8">
      <c r="B5403" s="42" t="s">
        <v>618</v>
      </c>
      <c r="C5403" s="42" t="s">
        <v>3591</v>
      </c>
      <c r="D5403" s="43" t="s">
        <v>1127</v>
      </c>
      <c r="E5403" s="43" t="s">
        <v>1427</v>
      </c>
      <c r="F5403" s="36">
        <v>3</v>
      </c>
      <c r="G5403" s="44">
        <f t="shared" si="323"/>
        <v>680</v>
      </c>
      <c r="H5403" s="44">
        <v>795.6</v>
      </c>
    </row>
    <row r="5404" customHeight="1" spans="2:8">
      <c r="B5404" s="42" t="s">
        <v>618</v>
      </c>
      <c r="C5404" s="42" t="s">
        <v>3591</v>
      </c>
      <c r="D5404" s="43" t="s">
        <v>1127</v>
      </c>
      <c r="E5404" s="43" t="s">
        <v>1427</v>
      </c>
      <c r="F5404" s="36">
        <v>3</v>
      </c>
      <c r="G5404" s="44">
        <f t="shared" si="323"/>
        <v>680</v>
      </c>
      <c r="H5404" s="44">
        <v>795.6</v>
      </c>
    </row>
    <row r="5405" customHeight="1" spans="2:8">
      <c r="B5405" s="42" t="s">
        <v>618</v>
      </c>
      <c r="C5405" s="42" t="s">
        <v>626</v>
      </c>
      <c r="D5405" s="43" t="s">
        <v>627</v>
      </c>
      <c r="E5405" s="43" t="s">
        <v>1424</v>
      </c>
      <c r="F5405" s="36">
        <v>250</v>
      </c>
      <c r="G5405" s="44">
        <f t="shared" si="323"/>
        <v>19079.0598290598</v>
      </c>
      <c r="H5405" s="44">
        <v>22322.5</v>
      </c>
    </row>
    <row r="5406" customHeight="1" spans="2:8">
      <c r="B5406" s="42" t="s">
        <v>618</v>
      </c>
      <c r="C5406" s="42" t="s">
        <v>2933</v>
      </c>
      <c r="D5406" s="43" t="s">
        <v>3592</v>
      </c>
      <c r="E5406" s="43" t="s">
        <v>2934</v>
      </c>
      <c r="F5406" s="36">
        <v>600</v>
      </c>
      <c r="G5406" s="44">
        <f t="shared" si="323"/>
        <v>1.02564102564103</v>
      </c>
      <c r="H5406" s="44">
        <v>1.2</v>
      </c>
    </row>
    <row r="5407" customHeight="1" spans="2:8">
      <c r="B5407" s="42" t="s">
        <v>618</v>
      </c>
      <c r="C5407" s="42" t="s">
        <v>1420</v>
      </c>
      <c r="D5407" s="43" t="s">
        <v>1461</v>
      </c>
      <c r="E5407" s="43" t="s">
        <v>1422</v>
      </c>
      <c r="F5407" s="36">
        <v>1000</v>
      </c>
      <c r="G5407" s="44">
        <f t="shared" si="323"/>
        <v>79487.1794871795</v>
      </c>
      <c r="H5407" s="44">
        <v>93000</v>
      </c>
    </row>
    <row r="5408" customHeight="1" spans="2:8">
      <c r="B5408" s="42" t="s">
        <v>618</v>
      </c>
      <c r="C5408" s="42" t="s">
        <v>1420</v>
      </c>
      <c r="D5408" s="43" t="s">
        <v>1461</v>
      </c>
      <c r="E5408" s="43" t="s">
        <v>1422</v>
      </c>
      <c r="F5408" s="36">
        <v>1000</v>
      </c>
      <c r="G5408" s="44">
        <f t="shared" si="323"/>
        <v>79487.1794871795</v>
      </c>
      <c r="H5408" s="44">
        <v>93000</v>
      </c>
    </row>
    <row r="5409" customHeight="1" spans="2:8">
      <c r="B5409" s="42" t="s">
        <v>618</v>
      </c>
      <c r="C5409" s="42" t="s">
        <v>1420</v>
      </c>
      <c r="D5409" s="43" t="s">
        <v>1461</v>
      </c>
      <c r="E5409" s="43" t="s">
        <v>1422</v>
      </c>
      <c r="F5409" s="36">
        <v>1000</v>
      </c>
      <c r="G5409" s="44">
        <f t="shared" ref="G5409:G5421" si="324">H5409/1.17</f>
        <v>79487.1794871795</v>
      </c>
      <c r="H5409" s="44">
        <v>93000</v>
      </c>
    </row>
    <row r="5410" customHeight="1" spans="2:8">
      <c r="B5410" s="42" t="s">
        <v>618</v>
      </c>
      <c r="C5410" s="42" t="s">
        <v>1420</v>
      </c>
      <c r="D5410" s="43" t="s">
        <v>1461</v>
      </c>
      <c r="E5410" s="43" t="s">
        <v>1422</v>
      </c>
      <c r="F5410" s="36">
        <v>1000</v>
      </c>
      <c r="G5410" s="44">
        <f t="shared" si="324"/>
        <v>79487.1794871795</v>
      </c>
      <c r="H5410" s="44">
        <v>93000</v>
      </c>
    </row>
    <row r="5411" customHeight="1" spans="2:8">
      <c r="B5411" s="42" t="s">
        <v>618</v>
      </c>
      <c r="C5411" s="42" t="s">
        <v>1420</v>
      </c>
      <c r="D5411" s="43" t="s">
        <v>1461</v>
      </c>
      <c r="E5411" s="43" t="s">
        <v>1422</v>
      </c>
      <c r="F5411" s="36">
        <v>1000</v>
      </c>
      <c r="G5411" s="44">
        <f t="shared" si="324"/>
        <v>79487.1794871795</v>
      </c>
      <c r="H5411" s="44">
        <v>93000</v>
      </c>
    </row>
    <row r="5412" customHeight="1" spans="2:8">
      <c r="B5412" s="42" t="s">
        <v>618</v>
      </c>
      <c r="C5412" s="42" t="s">
        <v>1420</v>
      </c>
      <c r="D5412" s="43" t="s">
        <v>1461</v>
      </c>
      <c r="E5412" s="43" t="s">
        <v>1422</v>
      </c>
      <c r="F5412" s="36">
        <v>1000</v>
      </c>
      <c r="G5412" s="44">
        <f t="shared" si="324"/>
        <v>79487.1794871795</v>
      </c>
      <c r="H5412" s="44">
        <v>93000</v>
      </c>
    </row>
    <row r="5413" customHeight="1" spans="2:8">
      <c r="B5413" s="42" t="s">
        <v>618</v>
      </c>
      <c r="C5413" s="42" t="s">
        <v>655</v>
      </c>
      <c r="D5413" s="43" t="s">
        <v>817</v>
      </c>
      <c r="E5413" s="43" t="s">
        <v>657</v>
      </c>
      <c r="F5413" s="36">
        <v>240</v>
      </c>
      <c r="G5413" s="44">
        <f t="shared" si="324"/>
        <v>8615.38461538462</v>
      </c>
      <c r="H5413" s="44">
        <v>10080</v>
      </c>
    </row>
    <row r="5414" customHeight="1" spans="2:8">
      <c r="B5414" s="42" t="s">
        <v>618</v>
      </c>
      <c r="C5414" s="42" t="s">
        <v>122</v>
      </c>
      <c r="D5414" s="43" t="s">
        <v>123</v>
      </c>
      <c r="E5414" s="43" t="s">
        <v>625</v>
      </c>
      <c r="F5414" s="36">
        <v>1080</v>
      </c>
      <c r="G5414" s="44">
        <f t="shared" si="324"/>
        <v>100615.384615385</v>
      </c>
      <c r="H5414" s="44">
        <v>117720</v>
      </c>
    </row>
    <row r="5415" customHeight="1" spans="2:8">
      <c r="B5415" s="42" t="s">
        <v>618</v>
      </c>
      <c r="C5415" s="42" t="s">
        <v>122</v>
      </c>
      <c r="D5415" s="43" t="s">
        <v>123</v>
      </c>
      <c r="E5415" s="43" t="s">
        <v>625</v>
      </c>
      <c r="F5415" s="36">
        <v>720</v>
      </c>
      <c r="G5415" s="44">
        <f t="shared" si="324"/>
        <v>67076.9230769231</v>
      </c>
      <c r="H5415" s="44">
        <v>78480</v>
      </c>
    </row>
    <row r="5416" customHeight="1" spans="2:8">
      <c r="B5416" s="42" t="s">
        <v>618</v>
      </c>
      <c r="C5416" s="42" t="s">
        <v>3593</v>
      </c>
      <c r="D5416" s="43" t="s">
        <v>2923</v>
      </c>
      <c r="E5416" s="43" t="s">
        <v>2924</v>
      </c>
      <c r="F5416" s="36">
        <v>200</v>
      </c>
      <c r="G5416" s="44">
        <f t="shared" si="324"/>
        <v>43418.8034188034</v>
      </c>
      <c r="H5416" s="44">
        <v>50800</v>
      </c>
    </row>
    <row r="5417" customHeight="1" spans="2:8">
      <c r="B5417" s="42" t="s">
        <v>618</v>
      </c>
      <c r="C5417" s="42" t="s">
        <v>3593</v>
      </c>
      <c r="D5417" s="43" t="s">
        <v>2923</v>
      </c>
      <c r="E5417" s="43" t="s">
        <v>2924</v>
      </c>
      <c r="F5417" s="36">
        <v>200</v>
      </c>
      <c r="G5417" s="44">
        <f t="shared" si="324"/>
        <v>43418.8034188034</v>
      </c>
      <c r="H5417" s="44">
        <v>50800</v>
      </c>
    </row>
    <row r="5418" customHeight="1" spans="2:8">
      <c r="B5418" s="42" t="s">
        <v>618</v>
      </c>
      <c r="C5418" s="42" t="s">
        <v>462</v>
      </c>
      <c r="D5418" s="43" t="s">
        <v>3282</v>
      </c>
      <c r="E5418" s="43" t="s">
        <v>3594</v>
      </c>
      <c r="F5418" s="36">
        <v>50</v>
      </c>
      <c r="G5418" s="44">
        <f t="shared" si="324"/>
        <v>2025.21367521368</v>
      </c>
      <c r="H5418" s="44">
        <v>2369.5</v>
      </c>
    </row>
    <row r="5419" customHeight="1" spans="2:8">
      <c r="B5419" s="42" t="s">
        <v>618</v>
      </c>
      <c r="C5419" s="42" t="s">
        <v>3585</v>
      </c>
      <c r="D5419" s="43" t="s">
        <v>3586</v>
      </c>
      <c r="E5419" s="43" t="s">
        <v>3587</v>
      </c>
      <c r="F5419" s="36">
        <v>200</v>
      </c>
      <c r="G5419" s="44">
        <f t="shared" si="324"/>
        <v>547.008547008547</v>
      </c>
      <c r="H5419" s="44">
        <v>640</v>
      </c>
    </row>
    <row r="5420" customHeight="1" spans="2:8">
      <c r="B5420" s="42" t="s">
        <v>618</v>
      </c>
      <c r="C5420" s="42" t="s">
        <v>2320</v>
      </c>
      <c r="D5420" s="43" t="s">
        <v>2321</v>
      </c>
      <c r="E5420" s="43" t="s">
        <v>784</v>
      </c>
      <c r="F5420" s="36">
        <v>60</v>
      </c>
      <c r="G5420" s="44">
        <f t="shared" si="324"/>
        <v>2820.51282051282</v>
      </c>
      <c r="H5420" s="44">
        <v>3300</v>
      </c>
    </row>
    <row r="5421" customHeight="1" spans="2:8">
      <c r="B5421" s="42" t="s">
        <v>618</v>
      </c>
      <c r="C5421" s="42" t="s">
        <v>149</v>
      </c>
      <c r="D5421" s="43" t="s">
        <v>123</v>
      </c>
      <c r="E5421" s="43" t="s">
        <v>2336</v>
      </c>
      <c r="F5421" s="36">
        <v>400</v>
      </c>
      <c r="G5421" s="44">
        <f t="shared" si="324"/>
        <v>5958.97435897436</v>
      </c>
      <c r="H5421" s="44">
        <v>6972</v>
      </c>
    </row>
    <row r="5422" customHeight="1" spans="2:8">
      <c r="B5422" s="42" t="s">
        <v>2944</v>
      </c>
      <c r="C5422" s="42" t="s">
        <v>3595</v>
      </c>
      <c r="D5422" s="43" t="s">
        <v>2951</v>
      </c>
      <c r="E5422" s="43" t="s">
        <v>2074</v>
      </c>
      <c r="F5422" s="36">
        <v>100</v>
      </c>
      <c r="G5422" s="44">
        <f t="shared" ref="G5422:G5433" si="325">H5422/1.17</f>
        <v>1641.02564102564</v>
      </c>
      <c r="H5422" s="44">
        <v>1920</v>
      </c>
    </row>
    <row r="5423" customHeight="1" spans="2:8">
      <c r="B5423" s="42" t="s">
        <v>2944</v>
      </c>
      <c r="C5423" s="42" t="s">
        <v>693</v>
      </c>
      <c r="D5423" s="43" t="s">
        <v>694</v>
      </c>
      <c r="E5423" s="43" t="s">
        <v>1466</v>
      </c>
      <c r="F5423" s="36">
        <v>50</v>
      </c>
      <c r="G5423" s="44">
        <f t="shared" si="325"/>
        <v>1923.07692307692</v>
      </c>
      <c r="H5423" s="44">
        <v>2250</v>
      </c>
    </row>
    <row r="5424" customHeight="1" spans="2:8">
      <c r="B5424" s="42" t="s">
        <v>2944</v>
      </c>
      <c r="C5424" s="42" t="s">
        <v>3596</v>
      </c>
      <c r="D5424" s="43" t="s">
        <v>3597</v>
      </c>
      <c r="E5424" s="43" t="s">
        <v>3128</v>
      </c>
      <c r="F5424" s="36">
        <v>10</v>
      </c>
      <c r="G5424" s="44">
        <f t="shared" si="325"/>
        <v>188.034188034188</v>
      </c>
      <c r="H5424" s="44">
        <v>220</v>
      </c>
    </row>
    <row r="5425" customHeight="1" spans="2:8">
      <c r="B5425" s="42" t="s">
        <v>2949</v>
      </c>
      <c r="C5425" s="42" t="s">
        <v>3595</v>
      </c>
      <c r="D5425" s="43" t="s">
        <v>2951</v>
      </c>
      <c r="E5425" s="43" t="s">
        <v>2074</v>
      </c>
      <c r="F5425" s="36">
        <v>200</v>
      </c>
      <c r="G5425" s="44">
        <f t="shared" si="325"/>
        <v>3282.05128205128</v>
      </c>
      <c r="H5425" s="44">
        <v>3840</v>
      </c>
    </row>
    <row r="5426" customHeight="1" spans="2:8">
      <c r="B5426" s="42" t="s">
        <v>2949</v>
      </c>
      <c r="C5426" s="42" t="s">
        <v>630</v>
      </c>
      <c r="D5426" s="43" t="s">
        <v>1437</v>
      </c>
      <c r="E5426" s="43" t="s">
        <v>3598</v>
      </c>
      <c r="F5426" s="36">
        <v>1200</v>
      </c>
      <c r="G5426" s="44">
        <f t="shared" si="325"/>
        <v>4615.38461538462</v>
      </c>
      <c r="H5426" s="44">
        <v>5400</v>
      </c>
    </row>
    <row r="5427" customHeight="1" spans="2:8">
      <c r="B5427" s="42" t="s">
        <v>2949</v>
      </c>
      <c r="C5427" s="42" t="s">
        <v>149</v>
      </c>
      <c r="D5427" s="43" t="s">
        <v>123</v>
      </c>
      <c r="E5427" s="43" t="s">
        <v>2336</v>
      </c>
      <c r="F5427" s="36">
        <v>400</v>
      </c>
      <c r="G5427" s="44">
        <f t="shared" si="325"/>
        <v>5958.97435897436</v>
      </c>
      <c r="H5427" s="44">
        <v>6972</v>
      </c>
    </row>
    <row r="5428" customHeight="1" spans="2:8">
      <c r="B5428" s="42" t="s">
        <v>2949</v>
      </c>
      <c r="C5428" s="42" t="s">
        <v>3595</v>
      </c>
      <c r="D5428" s="43" t="s">
        <v>2951</v>
      </c>
      <c r="E5428" s="43" t="s">
        <v>2074</v>
      </c>
      <c r="F5428" s="36">
        <v>200</v>
      </c>
      <c r="G5428" s="44">
        <f t="shared" si="325"/>
        <v>3282.05128205128</v>
      </c>
      <c r="H5428" s="44">
        <v>3840</v>
      </c>
    </row>
    <row r="5429" customHeight="1" spans="2:8">
      <c r="B5429" s="42" t="s">
        <v>2949</v>
      </c>
      <c r="C5429" s="42" t="s">
        <v>2189</v>
      </c>
      <c r="D5429" s="43" t="s">
        <v>2945</v>
      </c>
      <c r="E5429" s="43" t="s">
        <v>2946</v>
      </c>
      <c r="F5429" s="36">
        <v>90</v>
      </c>
      <c r="G5429" s="44">
        <f t="shared" si="325"/>
        <v>1446.15384615385</v>
      </c>
      <c r="H5429" s="44">
        <v>1692</v>
      </c>
    </row>
    <row r="5430" customHeight="1" spans="2:8">
      <c r="B5430" s="42" t="s">
        <v>2949</v>
      </c>
      <c r="C5430" s="42" t="s">
        <v>1447</v>
      </c>
      <c r="D5430" s="43" t="s">
        <v>1448</v>
      </c>
      <c r="E5430" s="43" t="s">
        <v>3128</v>
      </c>
      <c r="F5430" s="36">
        <v>200</v>
      </c>
      <c r="G5430" s="44">
        <f t="shared" si="325"/>
        <v>2512.82051282051</v>
      </c>
      <c r="H5430" s="44">
        <v>2940</v>
      </c>
    </row>
    <row r="5431" customHeight="1" spans="1:9">
      <c r="A5431" s="36" t="s">
        <v>3599</v>
      </c>
      <c r="B5431" s="42" t="s">
        <v>3600</v>
      </c>
      <c r="C5431" s="42" t="s">
        <v>3601</v>
      </c>
      <c r="D5431" s="43" t="s">
        <v>3602</v>
      </c>
      <c r="E5431" s="43" t="s">
        <v>3603</v>
      </c>
      <c r="F5431" s="36">
        <v>10</v>
      </c>
      <c r="G5431" s="44">
        <f>H5431/1.03</f>
        <v>3844.66019417476</v>
      </c>
      <c r="H5431" s="44">
        <v>3960</v>
      </c>
      <c r="I5431" s="44">
        <f>SUM(H5431:H5432)</f>
        <v>39600</v>
      </c>
    </row>
    <row r="5432" customHeight="1" spans="2:8">
      <c r="B5432" s="42" t="s">
        <v>3600</v>
      </c>
      <c r="C5432" s="42" t="s">
        <v>3601</v>
      </c>
      <c r="D5432" s="43" t="s">
        <v>3604</v>
      </c>
      <c r="E5432" s="43" t="s">
        <v>3603</v>
      </c>
      <c r="F5432" s="36">
        <v>180</v>
      </c>
      <c r="G5432" s="44">
        <f>H5432/1.03</f>
        <v>34601.9417475728</v>
      </c>
      <c r="H5432" s="44">
        <v>35640</v>
      </c>
    </row>
    <row r="5433" customHeight="1" spans="1:9">
      <c r="A5433" s="36" t="s">
        <v>3605</v>
      </c>
      <c r="B5433" s="42" t="s">
        <v>1428</v>
      </c>
      <c r="C5433" s="42" t="s">
        <v>3606</v>
      </c>
      <c r="D5433" s="43" t="s">
        <v>754</v>
      </c>
      <c r="E5433" s="43" t="s">
        <v>3115</v>
      </c>
      <c r="F5433" s="36">
        <v>200</v>
      </c>
      <c r="G5433" s="44">
        <f t="shared" si="325"/>
        <v>991.452991452992</v>
      </c>
      <c r="H5433" s="44">
        <v>1160</v>
      </c>
      <c r="I5433" s="44">
        <f>SUM(H5433:H5441)</f>
        <v>55911</v>
      </c>
    </row>
    <row r="5434" customHeight="1" spans="2:8">
      <c r="B5434" s="42" t="s">
        <v>1428</v>
      </c>
      <c r="C5434" s="42" t="s">
        <v>1432</v>
      </c>
      <c r="D5434" s="43" t="s">
        <v>754</v>
      </c>
      <c r="E5434" s="43" t="s">
        <v>1438</v>
      </c>
      <c r="F5434" s="36">
        <v>20</v>
      </c>
      <c r="G5434" s="44">
        <f t="shared" ref="G5434:G5439" si="326">H5434/1.17</f>
        <v>145.299145299145</v>
      </c>
      <c r="H5434" s="44">
        <v>170</v>
      </c>
    </row>
    <row r="5435" customHeight="1" spans="2:8">
      <c r="B5435" s="42" t="s">
        <v>1428</v>
      </c>
      <c r="C5435" s="42" t="s">
        <v>1429</v>
      </c>
      <c r="D5435" s="43" t="s">
        <v>1430</v>
      </c>
      <c r="E5435" s="43" t="s">
        <v>1431</v>
      </c>
      <c r="F5435" s="36">
        <v>600</v>
      </c>
      <c r="G5435" s="44">
        <f t="shared" si="326"/>
        <v>5887.17948717949</v>
      </c>
      <c r="H5435" s="44">
        <v>6888</v>
      </c>
    </row>
    <row r="5436" customHeight="1" spans="2:8">
      <c r="B5436" s="42" t="s">
        <v>1428</v>
      </c>
      <c r="C5436" s="42" t="s">
        <v>863</v>
      </c>
      <c r="D5436" s="43" t="s">
        <v>754</v>
      </c>
      <c r="E5436" s="43" t="s">
        <v>2995</v>
      </c>
      <c r="F5436" s="36">
        <v>200</v>
      </c>
      <c r="G5436" s="44">
        <f t="shared" si="326"/>
        <v>340.17094017094</v>
      </c>
      <c r="H5436" s="44">
        <v>398</v>
      </c>
    </row>
    <row r="5437" customHeight="1" spans="2:8">
      <c r="B5437" s="42" t="s">
        <v>1428</v>
      </c>
      <c r="C5437" s="42" t="s">
        <v>1443</v>
      </c>
      <c r="D5437" s="43" t="s">
        <v>77</v>
      </c>
      <c r="E5437" s="43" t="s">
        <v>1444</v>
      </c>
      <c r="F5437" s="36">
        <v>300</v>
      </c>
      <c r="G5437" s="44">
        <f t="shared" si="326"/>
        <v>6330.76923076923</v>
      </c>
      <c r="H5437" s="44">
        <v>7407</v>
      </c>
    </row>
    <row r="5438" customHeight="1" spans="2:8">
      <c r="B5438" s="42" t="s">
        <v>1428</v>
      </c>
      <c r="C5438" s="42" t="s">
        <v>1429</v>
      </c>
      <c r="D5438" s="43" t="s">
        <v>1430</v>
      </c>
      <c r="E5438" s="43" t="s">
        <v>1431</v>
      </c>
      <c r="F5438" s="36">
        <v>600</v>
      </c>
      <c r="G5438" s="44">
        <f t="shared" si="326"/>
        <v>5887.17948717949</v>
      </c>
      <c r="H5438" s="44">
        <v>6888</v>
      </c>
    </row>
    <row r="5439" customHeight="1" spans="2:8">
      <c r="B5439" s="42" t="s">
        <v>1435</v>
      </c>
      <c r="C5439" s="42" t="s">
        <v>1441</v>
      </c>
      <c r="D5439" s="43" t="s">
        <v>77</v>
      </c>
      <c r="E5439" s="43" t="s">
        <v>2998</v>
      </c>
      <c r="F5439" s="36">
        <v>1200</v>
      </c>
      <c r="G5439" s="44">
        <f t="shared" si="326"/>
        <v>9230.76923076923</v>
      </c>
      <c r="H5439" s="44">
        <v>10800</v>
      </c>
    </row>
    <row r="5440" customHeight="1" spans="2:8">
      <c r="B5440" s="42" t="s">
        <v>1435</v>
      </c>
      <c r="C5440" s="42" t="s">
        <v>1441</v>
      </c>
      <c r="D5440" s="43" t="s">
        <v>77</v>
      </c>
      <c r="E5440" s="43" t="s">
        <v>2998</v>
      </c>
      <c r="F5440" s="36">
        <v>1200</v>
      </c>
      <c r="G5440" s="44">
        <f t="shared" ref="G5440:G5446" si="327">H5440/1.17</f>
        <v>9230.76923076923</v>
      </c>
      <c r="H5440" s="44">
        <v>10800</v>
      </c>
    </row>
    <row r="5441" customHeight="1" spans="2:8">
      <c r="B5441" s="42" t="s">
        <v>3607</v>
      </c>
      <c r="C5441" s="42" t="s">
        <v>1429</v>
      </c>
      <c r="D5441" s="43" t="s">
        <v>1430</v>
      </c>
      <c r="E5441" s="43" t="s">
        <v>1431</v>
      </c>
      <c r="F5441" s="36">
        <v>600</v>
      </c>
      <c r="G5441" s="44">
        <f t="shared" si="327"/>
        <v>9743.58974358974</v>
      </c>
      <c r="H5441" s="44">
        <v>11400</v>
      </c>
    </row>
    <row r="5442" customHeight="1" spans="1:9">
      <c r="A5442" s="36" t="s">
        <v>3608</v>
      </c>
      <c r="B5442" s="42" t="s">
        <v>1409</v>
      </c>
      <c r="C5442" s="42" t="s">
        <v>3609</v>
      </c>
      <c r="D5442" s="43" t="s">
        <v>48</v>
      </c>
      <c r="E5442" s="43" t="s">
        <v>3610</v>
      </c>
      <c r="F5442" s="36">
        <v>120</v>
      </c>
      <c r="G5442" s="44">
        <f t="shared" si="327"/>
        <v>3353.84615384615</v>
      </c>
      <c r="H5442" s="44">
        <v>3924</v>
      </c>
      <c r="I5442" s="44">
        <f>SUM(H5442:H5458)</f>
        <v>115972.8</v>
      </c>
    </row>
    <row r="5443" customHeight="1" spans="2:8">
      <c r="B5443" s="42" t="s">
        <v>1409</v>
      </c>
      <c r="C5443" s="42" t="s">
        <v>682</v>
      </c>
      <c r="D5443" s="43" t="s">
        <v>1413</v>
      </c>
      <c r="E5443" s="43" t="s">
        <v>2993</v>
      </c>
      <c r="F5443" s="36">
        <v>40</v>
      </c>
      <c r="G5443" s="44">
        <f t="shared" si="327"/>
        <v>4696.06837606838</v>
      </c>
      <c r="H5443" s="44">
        <v>5494.4</v>
      </c>
    </row>
    <row r="5444" customHeight="1" spans="2:8">
      <c r="B5444" s="42" t="s">
        <v>1409</v>
      </c>
      <c r="C5444" s="42" t="s">
        <v>861</v>
      </c>
      <c r="D5444" s="43" t="s">
        <v>915</v>
      </c>
      <c r="E5444" s="43" t="s">
        <v>1410</v>
      </c>
      <c r="F5444" s="36">
        <v>400</v>
      </c>
      <c r="G5444" s="44">
        <f t="shared" si="327"/>
        <v>4704.2735042735</v>
      </c>
      <c r="H5444" s="44">
        <v>5504</v>
      </c>
    </row>
    <row r="5445" customHeight="1" spans="2:8">
      <c r="B5445" s="42" t="s">
        <v>1409</v>
      </c>
      <c r="C5445" s="42" t="s">
        <v>682</v>
      </c>
      <c r="D5445" s="43" t="s">
        <v>1413</v>
      </c>
      <c r="E5445" s="43" t="s">
        <v>2993</v>
      </c>
      <c r="F5445" s="36">
        <v>40</v>
      </c>
      <c r="G5445" s="44">
        <f t="shared" si="327"/>
        <v>4696.06837606838</v>
      </c>
      <c r="H5445" s="44">
        <v>5494.4</v>
      </c>
    </row>
    <row r="5446" customHeight="1" spans="2:8">
      <c r="B5446" s="42" t="s">
        <v>1409</v>
      </c>
      <c r="C5446" s="42" t="s">
        <v>1411</v>
      </c>
      <c r="D5446" s="43" t="s">
        <v>15</v>
      </c>
      <c r="E5446" s="43" t="s">
        <v>871</v>
      </c>
      <c r="F5446" s="36">
        <v>600</v>
      </c>
      <c r="G5446" s="44">
        <f t="shared" si="327"/>
        <v>10758.9743589744</v>
      </c>
      <c r="H5446" s="44">
        <v>12588</v>
      </c>
    </row>
    <row r="5447" customHeight="1" spans="2:8">
      <c r="B5447" s="42" t="s">
        <v>1415</v>
      </c>
      <c r="C5447" s="42" t="s">
        <v>1411</v>
      </c>
      <c r="D5447" s="43" t="s">
        <v>15</v>
      </c>
      <c r="E5447" s="43" t="s">
        <v>871</v>
      </c>
      <c r="F5447" s="36">
        <v>600</v>
      </c>
      <c r="G5447" s="44">
        <f t="shared" ref="G5447:G5456" si="328">H5447/1.17</f>
        <v>10758.9743589744</v>
      </c>
      <c r="H5447" s="44">
        <v>12588</v>
      </c>
    </row>
    <row r="5448" customHeight="1" spans="2:8">
      <c r="B5448" s="42" t="s">
        <v>3611</v>
      </c>
      <c r="C5448" s="42" t="s">
        <v>1012</v>
      </c>
      <c r="D5448" s="43" t="s">
        <v>1013</v>
      </c>
      <c r="E5448" s="43" t="s">
        <v>1014</v>
      </c>
      <c r="F5448" s="36">
        <v>600</v>
      </c>
      <c r="G5448" s="44">
        <f t="shared" si="328"/>
        <v>5066.66666666667</v>
      </c>
      <c r="H5448" s="44">
        <v>5928</v>
      </c>
    </row>
    <row r="5449" customHeight="1" spans="2:8">
      <c r="B5449" s="42" t="s">
        <v>3611</v>
      </c>
      <c r="C5449" s="42" t="s">
        <v>40</v>
      </c>
      <c r="D5449" s="43" t="s">
        <v>302</v>
      </c>
      <c r="E5449" s="43" t="s">
        <v>1600</v>
      </c>
      <c r="F5449" s="36">
        <v>300</v>
      </c>
      <c r="G5449" s="44">
        <f t="shared" si="328"/>
        <v>4923.07692307692</v>
      </c>
      <c r="H5449" s="44">
        <v>5760</v>
      </c>
    </row>
    <row r="5450" customHeight="1" spans="2:8">
      <c r="B5450" s="42" t="s">
        <v>3611</v>
      </c>
      <c r="C5450" s="42" t="s">
        <v>1530</v>
      </c>
      <c r="D5450" s="43" t="s">
        <v>1531</v>
      </c>
      <c r="E5450" s="43" t="s">
        <v>871</v>
      </c>
      <c r="F5450" s="36">
        <v>2000</v>
      </c>
      <c r="G5450" s="44">
        <f t="shared" si="328"/>
        <v>17435.8974358974</v>
      </c>
      <c r="H5450" s="44">
        <v>20400</v>
      </c>
    </row>
    <row r="5451" customHeight="1" spans="2:8">
      <c r="B5451" s="42" t="s">
        <v>3611</v>
      </c>
      <c r="C5451" s="42" t="s">
        <v>3612</v>
      </c>
      <c r="D5451" s="43" t="s">
        <v>48</v>
      </c>
      <c r="E5451" s="43" t="s">
        <v>2544</v>
      </c>
      <c r="F5451" s="36">
        <v>100</v>
      </c>
      <c r="G5451" s="44">
        <f t="shared" si="328"/>
        <v>3127.35042735043</v>
      </c>
      <c r="H5451" s="44">
        <v>3659</v>
      </c>
    </row>
    <row r="5452" customHeight="1" spans="2:8">
      <c r="B5452" s="42" t="s">
        <v>3611</v>
      </c>
      <c r="C5452" s="42" t="s">
        <v>1012</v>
      </c>
      <c r="D5452" s="43" t="s">
        <v>1013</v>
      </c>
      <c r="E5452" s="43" t="s">
        <v>1014</v>
      </c>
      <c r="F5452" s="36">
        <v>500</v>
      </c>
      <c r="G5452" s="44">
        <f t="shared" si="328"/>
        <v>4222.22222222222</v>
      </c>
      <c r="H5452" s="44">
        <v>4940</v>
      </c>
    </row>
    <row r="5453" customHeight="1" spans="2:8">
      <c r="B5453" s="42" t="s">
        <v>3611</v>
      </c>
      <c r="C5453" s="42" t="s">
        <v>3613</v>
      </c>
      <c r="D5453" s="43" t="s">
        <v>3614</v>
      </c>
      <c r="E5453" s="43" t="s">
        <v>2074</v>
      </c>
      <c r="F5453" s="36">
        <v>400</v>
      </c>
      <c r="G5453" s="44">
        <f t="shared" si="328"/>
        <v>4512.82051282051</v>
      </c>
      <c r="H5453" s="44">
        <v>5280</v>
      </c>
    </row>
    <row r="5454" customHeight="1" spans="2:8">
      <c r="B5454" s="42" t="s">
        <v>3611</v>
      </c>
      <c r="C5454" s="42" t="s">
        <v>1652</v>
      </c>
      <c r="D5454" s="43" t="s">
        <v>1895</v>
      </c>
      <c r="E5454" s="43" t="s">
        <v>440</v>
      </c>
      <c r="F5454" s="36">
        <v>200</v>
      </c>
      <c r="G5454" s="44">
        <f t="shared" si="328"/>
        <v>2478.63247863248</v>
      </c>
      <c r="H5454" s="44">
        <v>2900</v>
      </c>
    </row>
    <row r="5455" customHeight="1" spans="2:10">
      <c r="B5455" s="42" t="s">
        <v>3611</v>
      </c>
      <c r="C5455" s="42" t="s">
        <v>1652</v>
      </c>
      <c r="D5455" s="43" t="s">
        <v>1895</v>
      </c>
      <c r="E5455" s="43" t="s">
        <v>440</v>
      </c>
      <c r="F5455" s="36">
        <v>70</v>
      </c>
      <c r="G5455" s="134">
        <f t="shared" si="328"/>
        <v>867.521367521368</v>
      </c>
      <c r="H5455" s="134">
        <v>1015</v>
      </c>
      <c r="J5455" s="134" t="s">
        <v>3615</v>
      </c>
    </row>
    <row r="5456" customHeight="1" spans="2:10">
      <c r="B5456" s="42" t="s">
        <v>3611</v>
      </c>
      <c r="C5456" s="42" t="s">
        <v>1012</v>
      </c>
      <c r="D5456" s="43" t="s">
        <v>1013</v>
      </c>
      <c r="E5456" s="43" t="s">
        <v>1014</v>
      </c>
      <c r="F5456" s="36">
        <v>600</v>
      </c>
      <c r="G5456" s="134">
        <f t="shared" si="328"/>
        <v>5066.66666666667</v>
      </c>
      <c r="H5456" s="134">
        <v>5928</v>
      </c>
      <c r="J5456" s="134" t="s">
        <v>3615</v>
      </c>
    </row>
    <row r="5457" customHeight="1" spans="2:8">
      <c r="B5457" s="42" t="s">
        <v>3616</v>
      </c>
      <c r="C5457" s="42" t="s">
        <v>3617</v>
      </c>
      <c r="D5457" s="43" t="s">
        <v>905</v>
      </c>
      <c r="E5457" s="43" t="s">
        <v>3098</v>
      </c>
      <c r="F5457" s="36">
        <v>250</v>
      </c>
      <c r="G5457" s="44">
        <f t="shared" ref="G5457:G5462" si="329">H5457/1.17</f>
        <v>9145.29914529915</v>
      </c>
      <c r="H5457" s="44">
        <v>10700</v>
      </c>
    </row>
    <row r="5458" customHeight="1" spans="2:8">
      <c r="B5458" s="42" t="s">
        <v>3616</v>
      </c>
      <c r="C5458" s="42" t="s">
        <v>3618</v>
      </c>
      <c r="D5458" s="43" t="s">
        <v>2017</v>
      </c>
      <c r="E5458" s="43" t="s">
        <v>3619</v>
      </c>
      <c r="F5458" s="36">
        <v>50</v>
      </c>
      <c r="G5458" s="44">
        <f t="shared" si="329"/>
        <v>3307.69230769231</v>
      </c>
      <c r="H5458" s="44">
        <v>3870</v>
      </c>
    </row>
    <row r="5459" customHeight="1" spans="1:9">
      <c r="A5459" s="36" t="s">
        <v>3620</v>
      </c>
      <c r="B5459" s="42" t="s">
        <v>3621</v>
      </c>
      <c r="C5459" s="42" t="s">
        <v>1429</v>
      </c>
      <c r="D5459" s="43" t="s">
        <v>1430</v>
      </c>
      <c r="E5459" s="43" t="s">
        <v>1431</v>
      </c>
      <c r="F5459" s="36">
        <v>600</v>
      </c>
      <c r="G5459" s="44">
        <f t="shared" si="329"/>
        <v>2051.28205128205</v>
      </c>
      <c r="H5459" s="44">
        <v>2400</v>
      </c>
      <c r="I5459" s="44">
        <f>SUM(H5459:H5460)</f>
        <v>35880</v>
      </c>
    </row>
    <row r="5460" customHeight="1" spans="2:8">
      <c r="B5460" s="42" t="s">
        <v>3621</v>
      </c>
      <c r="C5460" s="42" t="s">
        <v>696</v>
      </c>
      <c r="D5460" s="43" t="s">
        <v>697</v>
      </c>
      <c r="E5460" s="43" t="s">
        <v>1404</v>
      </c>
      <c r="F5460" s="36">
        <v>3600</v>
      </c>
      <c r="G5460" s="44">
        <f t="shared" si="329"/>
        <v>28615.3846153846</v>
      </c>
      <c r="H5460" s="44">
        <v>33480</v>
      </c>
    </row>
    <row r="5461" customHeight="1" spans="1:9">
      <c r="A5461" s="36" t="s">
        <v>3622</v>
      </c>
      <c r="B5461" s="42" t="s">
        <v>1405</v>
      </c>
      <c r="C5461" s="42" t="s">
        <v>696</v>
      </c>
      <c r="D5461" s="43" t="s">
        <v>697</v>
      </c>
      <c r="E5461" s="43" t="s">
        <v>1404</v>
      </c>
      <c r="F5461" s="36">
        <v>3600</v>
      </c>
      <c r="G5461" s="44">
        <f t="shared" si="329"/>
        <v>86646.1538461539</v>
      </c>
      <c r="H5461" s="44">
        <v>101376</v>
      </c>
      <c r="I5461" s="44">
        <f>SUM(H5461:H5463)</f>
        <v>222366</v>
      </c>
    </row>
    <row r="5462" customHeight="1" spans="2:8">
      <c r="B5462" s="42" t="s">
        <v>3623</v>
      </c>
      <c r="C5462" s="42" t="s">
        <v>3624</v>
      </c>
      <c r="D5462" s="43" t="s">
        <v>929</v>
      </c>
      <c r="E5462" s="43" t="s">
        <v>2510</v>
      </c>
      <c r="F5462" s="36">
        <v>600</v>
      </c>
      <c r="G5462" s="44">
        <f t="shared" si="329"/>
        <v>10641.0256410256</v>
      </c>
      <c r="H5462" s="44">
        <v>12450</v>
      </c>
    </row>
    <row r="5463" customHeight="1" spans="2:8">
      <c r="B5463" s="42" t="s">
        <v>1403</v>
      </c>
      <c r="C5463" s="42" t="s">
        <v>696</v>
      </c>
      <c r="D5463" s="43" t="s">
        <v>697</v>
      </c>
      <c r="E5463" s="43" t="s">
        <v>1404</v>
      </c>
      <c r="F5463" s="36">
        <v>3600</v>
      </c>
      <c r="G5463" s="44">
        <f t="shared" ref="G5463:G5472" si="330">H5463/1.17</f>
        <v>92769.2307692308</v>
      </c>
      <c r="H5463" s="44">
        <v>108540</v>
      </c>
    </row>
    <row r="5464" customHeight="1" spans="1:9">
      <c r="A5464" s="36" t="s">
        <v>3625</v>
      </c>
      <c r="B5464" s="42" t="s">
        <v>1489</v>
      </c>
      <c r="C5464" s="42" t="s">
        <v>1490</v>
      </c>
      <c r="D5464" s="43" t="s">
        <v>1491</v>
      </c>
      <c r="E5464" s="43" t="s">
        <v>1492</v>
      </c>
      <c r="F5464" s="36">
        <v>900</v>
      </c>
      <c r="G5464" s="44">
        <f t="shared" si="330"/>
        <v>6076.92307692308</v>
      </c>
      <c r="H5464" s="44">
        <v>7110</v>
      </c>
      <c r="I5464" s="44">
        <f>SUM(H5464)</f>
        <v>7110</v>
      </c>
    </row>
    <row r="5465" customHeight="1" spans="1:9">
      <c r="A5465" s="36" t="s">
        <v>3626</v>
      </c>
      <c r="B5465" s="42" t="s">
        <v>2999</v>
      </c>
      <c r="C5465" s="42" t="s">
        <v>38</v>
      </c>
      <c r="D5465" s="43" t="s">
        <v>814</v>
      </c>
      <c r="E5465" s="43" t="s">
        <v>37</v>
      </c>
      <c r="F5465" s="36">
        <v>2000</v>
      </c>
      <c r="G5465" s="44">
        <f t="shared" si="330"/>
        <v>5299.1452991453</v>
      </c>
      <c r="H5465" s="44">
        <v>6200</v>
      </c>
      <c r="I5465" s="44">
        <f>H5465</f>
        <v>6200</v>
      </c>
    </row>
    <row r="5466" customHeight="1" spans="1:9">
      <c r="A5466" s="36" t="s">
        <v>3627</v>
      </c>
      <c r="B5466" s="42" t="s">
        <v>3628</v>
      </c>
      <c r="C5466" s="42" t="s">
        <v>861</v>
      </c>
      <c r="D5466" s="43" t="s">
        <v>3629</v>
      </c>
      <c r="E5466" s="43" t="s">
        <v>37</v>
      </c>
      <c r="F5466" s="36">
        <v>400</v>
      </c>
      <c r="G5466" s="44">
        <f t="shared" si="330"/>
        <v>6608.54700854701</v>
      </c>
      <c r="H5466" s="44">
        <v>7732</v>
      </c>
      <c r="I5466" s="44">
        <f>SUM(H5466:H5467)</f>
        <v>15464</v>
      </c>
    </row>
    <row r="5467" customHeight="1" spans="2:8">
      <c r="B5467" s="42" t="s">
        <v>3628</v>
      </c>
      <c r="C5467" s="42" t="s">
        <v>861</v>
      </c>
      <c r="D5467" s="43" t="s">
        <v>3629</v>
      </c>
      <c r="E5467" s="43" t="s">
        <v>37</v>
      </c>
      <c r="F5467" s="36">
        <v>400</v>
      </c>
      <c r="G5467" s="44">
        <f t="shared" si="330"/>
        <v>6608.54700854701</v>
      </c>
      <c r="H5467" s="44">
        <v>7732</v>
      </c>
    </row>
    <row r="5468" customHeight="1" spans="1:9">
      <c r="A5468" s="36" t="s">
        <v>3630</v>
      </c>
      <c r="B5468" s="42" t="s">
        <v>1493</v>
      </c>
      <c r="C5468" s="42" t="s">
        <v>1495</v>
      </c>
      <c r="D5468" s="43" t="s">
        <v>1496</v>
      </c>
      <c r="E5468" s="43" t="s">
        <v>1497</v>
      </c>
      <c r="F5468" s="36">
        <v>1800</v>
      </c>
      <c r="G5468" s="44">
        <f t="shared" si="330"/>
        <v>30769.2307692308</v>
      </c>
      <c r="H5468" s="44">
        <v>36000</v>
      </c>
      <c r="I5468" s="44">
        <f>SUM(H5468:H5531)</f>
        <v>1019897.4</v>
      </c>
    </row>
    <row r="5469" customHeight="1" spans="2:8">
      <c r="B5469" s="42" t="s">
        <v>1493</v>
      </c>
      <c r="C5469" s="42" t="s">
        <v>1389</v>
      </c>
      <c r="D5469" s="43" t="s">
        <v>1390</v>
      </c>
      <c r="E5469" s="43" t="s">
        <v>1391</v>
      </c>
      <c r="F5469" s="36">
        <v>200</v>
      </c>
      <c r="G5469" s="44">
        <f t="shared" si="330"/>
        <v>6068.37606837607</v>
      </c>
      <c r="H5469" s="44">
        <v>7100</v>
      </c>
    </row>
    <row r="5470" customHeight="1" spans="2:8">
      <c r="B5470" s="42" t="s">
        <v>1493</v>
      </c>
      <c r="C5470" s="42" t="s">
        <v>3631</v>
      </c>
      <c r="D5470" s="43" t="s">
        <v>3632</v>
      </c>
      <c r="E5470" s="43" t="s">
        <v>63</v>
      </c>
      <c r="F5470" s="36">
        <v>100</v>
      </c>
      <c r="G5470" s="44">
        <f t="shared" si="330"/>
        <v>1278.63247863248</v>
      </c>
      <c r="H5470" s="44">
        <v>1496</v>
      </c>
    </row>
    <row r="5471" customHeight="1" spans="2:8">
      <c r="B5471" s="42" t="s">
        <v>1493</v>
      </c>
      <c r="C5471" s="42" t="s">
        <v>1512</v>
      </c>
      <c r="D5471" s="43" t="s">
        <v>1513</v>
      </c>
      <c r="E5471" s="43" t="s">
        <v>440</v>
      </c>
      <c r="F5471" s="36">
        <v>500</v>
      </c>
      <c r="G5471" s="44">
        <f t="shared" si="330"/>
        <v>23632.4786324786</v>
      </c>
      <c r="H5471" s="44">
        <v>27650</v>
      </c>
    </row>
    <row r="5472" customHeight="1" spans="2:8">
      <c r="B5472" s="42" t="s">
        <v>1493</v>
      </c>
      <c r="C5472" s="42" t="s">
        <v>1514</v>
      </c>
      <c r="D5472" s="43" t="s">
        <v>1515</v>
      </c>
      <c r="E5472" s="43" t="s">
        <v>80</v>
      </c>
      <c r="F5472" s="36">
        <v>300</v>
      </c>
      <c r="G5472" s="44">
        <f t="shared" si="330"/>
        <v>8000</v>
      </c>
      <c r="H5472" s="44">
        <v>9360</v>
      </c>
    </row>
    <row r="5473" customHeight="1" spans="2:8">
      <c r="B5473" s="42" t="s">
        <v>1493</v>
      </c>
      <c r="C5473" s="42" t="s">
        <v>3000</v>
      </c>
      <c r="D5473" s="43" t="s">
        <v>1695</v>
      </c>
      <c r="E5473" s="43" t="s">
        <v>1410</v>
      </c>
      <c r="F5473" s="36">
        <v>120</v>
      </c>
      <c r="G5473" s="44">
        <f t="shared" ref="G5473:G5481" si="331">H5473/1.17</f>
        <v>11179.4871794872</v>
      </c>
      <c r="H5473" s="44">
        <v>13080</v>
      </c>
    </row>
    <row r="5474" customHeight="1" spans="2:8">
      <c r="B5474" s="42" t="s">
        <v>1493</v>
      </c>
      <c r="C5474" s="42" t="s">
        <v>1495</v>
      </c>
      <c r="D5474" s="43" t="s">
        <v>1496</v>
      </c>
      <c r="E5474" s="43" t="s">
        <v>1497</v>
      </c>
      <c r="F5474" s="36">
        <v>200</v>
      </c>
      <c r="G5474" s="44">
        <f t="shared" si="331"/>
        <v>3418.80341880342</v>
      </c>
      <c r="H5474" s="44">
        <v>4000</v>
      </c>
    </row>
    <row r="5475" customHeight="1" spans="2:8">
      <c r="B5475" s="42" t="s">
        <v>1493</v>
      </c>
      <c r="C5475" s="42" t="s">
        <v>1495</v>
      </c>
      <c r="D5475" s="43" t="s">
        <v>1496</v>
      </c>
      <c r="E5475" s="43" t="s">
        <v>1497</v>
      </c>
      <c r="F5475" s="36">
        <v>1600</v>
      </c>
      <c r="G5475" s="44">
        <f t="shared" si="331"/>
        <v>27350.4273504274</v>
      </c>
      <c r="H5475" s="44">
        <v>32000</v>
      </c>
    </row>
    <row r="5476" customHeight="1" spans="2:8">
      <c r="B5476" s="42" t="s">
        <v>1493</v>
      </c>
      <c r="C5476" s="42" t="s">
        <v>1389</v>
      </c>
      <c r="D5476" s="43" t="s">
        <v>1390</v>
      </c>
      <c r="E5476" s="43" t="s">
        <v>1391</v>
      </c>
      <c r="F5476" s="36">
        <v>200</v>
      </c>
      <c r="G5476" s="44">
        <f t="shared" si="331"/>
        <v>6068.37606837607</v>
      </c>
      <c r="H5476" s="44">
        <v>7100</v>
      </c>
    </row>
    <row r="5477" customHeight="1" spans="2:8">
      <c r="B5477" s="42" t="s">
        <v>1493</v>
      </c>
      <c r="C5477" s="42" t="s">
        <v>1514</v>
      </c>
      <c r="D5477" s="43" t="s">
        <v>1515</v>
      </c>
      <c r="E5477" s="43" t="s">
        <v>80</v>
      </c>
      <c r="F5477" s="36">
        <v>300</v>
      </c>
      <c r="G5477" s="44">
        <f t="shared" si="331"/>
        <v>8000</v>
      </c>
      <c r="H5477" s="44">
        <v>9360</v>
      </c>
    </row>
    <row r="5478" customHeight="1" spans="2:8">
      <c r="B5478" s="42" t="s">
        <v>1493</v>
      </c>
      <c r="C5478" s="42" t="s">
        <v>1498</v>
      </c>
      <c r="D5478" s="43" t="s">
        <v>1499</v>
      </c>
      <c r="E5478" s="43" t="s">
        <v>1500</v>
      </c>
      <c r="F5478" s="36">
        <v>600</v>
      </c>
      <c r="G5478" s="44">
        <f t="shared" si="331"/>
        <v>19076.9230769231</v>
      </c>
      <c r="H5478" s="44">
        <v>22320</v>
      </c>
    </row>
    <row r="5479" customHeight="1" spans="2:8">
      <c r="B5479" s="42" t="s">
        <v>1493</v>
      </c>
      <c r="C5479" s="42" t="s">
        <v>1495</v>
      </c>
      <c r="D5479" s="43" t="s">
        <v>1496</v>
      </c>
      <c r="E5479" s="43" t="s">
        <v>1497</v>
      </c>
      <c r="F5479" s="36">
        <v>2400</v>
      </c>
      <c r="G5479" s="44">
        <f t="shared" si="331"/>
        <v>41025.641025641</v>
      </c>
      <c r="H5479" s="44">
        <v>48000</v>
      </c>
    </row>
    <row r="5480" customHeight="1" spans="2:8">
      <c r="B5480" s="42" t="s">
        <v>1493</v>
      </c>
      <c r="C5480" s="42" t="s">
        <v>1514</v>
      </c>
      <c r="D5480" s="43" t="s">
        <v>1515</v>
      </c>
      <c r="E5480" s="43" t="s">
        <v>80</v>
      </c>
      <c r="F5480" s="36">
        <v>150</v>
      </c>
      <c r="G5480" s="44">
        <f t="shared" si="331"/>
        <v>4000</v>
      </c>
      <c r="H5480" s="44">
        <v>4680</v>
      </c>
    </row>
    <row r="5481" customHeight="1" spans="2:8">
      <c r="B5481" s="42" t="s">
        <v>1493</v>
      </c>
      <c r="C5481" s="42" t="s">
        <v>1512</v>
      </c>
      <c r="D5481" s="43" t="s">
        <v>1513</v>
      </c>
      <c r="E5481" s="43" t="s">
        <v>440</v>
      </c>
      <c r="F5481" s="36">
        <v>200</v>
      </c>
      <c r="G5481" s="44">
        <f t="shared" si="331"/>
        <v>9452.99145299145</v>
      </c>
      <c r="H5481" s="44">
        <v>11060</v>
      </c>
    </row>
    <row r="5482" customHeight="1" spans="2:8">
      <c r="B5482" s="42" t="s">
        <v>1516</v>
      </c>
      <c r="C5482" s="42" t="s">
        <v>3633</v>
      </c>
      <c r="D5482" s="43" t="s">
        <v>1127</v>
      </c>
      <c r="E5482" s="43" t="s">
        <v>1391</v>
      </c>
      <c r="F5482" s="36">
        <v>200</v>
      </c>
      <c r="G5482" s="44">
        <f t="shared" ref="G5482:G5488" si="332">H5482/1.17</f>
        <v>3247.86324786325</v>
      </c>
      <c r="H5482" s="44">
        <v>3800</v>
      </c>
    </row>
    <row r="5483" customHeight="1" spans="2:8">
      <c r="B5483" s="42" t="s">
        <v>1516</v>
      </c>
      <c r="C5483" s="42" t="s">
        <v>1495</v>
      </c>
      <c r="D5483" s="43" t="s">
        <v>1496</v>
      </c>
      <c r="E5483" s="43" t="s">
        <v>1497</v>
      </c>
      <c r="F5483" s="36">
        <v>300</v>
      </c>
      <c r="G5483" s="44">
        <f t="shared" si="332"/>
        <v>3323.07692307692</v>
      </c>
      <c r="H5483" s="44">
        <v>3888</v>
      </c>
    </row>
    <row r="5484" customHeight="1" spans="2:8">
      <c r="B5484" s="42" t="s">
        <v>1516</v>
      </c>
      <c r="C5484" s="42" t="s">
        <v>1520</v>
      </c>
      <c r="D5484" s="43" t="s">
        <v>954</v>
      </c>
      <c r="E5484" s="43" t="s">
        <v>1521</v>
      </c>
      <c r="F5484" s="36">
        <v>600</v>
      </c>
      <c r="G5484" s="44">
        <f t="shared" si="332"/>
        <v>9774.35897435897</v>
      </c>
      <c r="H5484" s="44">
        <v>11436</v>
      </c>
    </row>
    <row r="5485" customHeight="1" spans="2:8">
      <c r="B5485" s="42" t="s">
        <v>1516</v>
      </c>
      <c r="C5485" s="42" t="s">
        <v>597</v>
      </c>
      <c r="D5485" s="43" t="s">
        <v>598</v>
      </c>
      <c r="E5485" s="43" t="s">
        <v>2702</v>
      </c>
      <c r="F5485" s="36">
        <v>200</v>
      </c>
      <c r="G5485" s="44">
        <f t="shared" si="332"/>
        <v>4444.44444444444</v>
      </c>
      <c r="H5485" s="44">
        <v>5200</v>
      </c>
    </row>
    <row r="5486" customHeight="1" spans="2:8">
      <c r="B5486" s="42" t="s">
        <v>1516</v>
      </c>
      <c r="C5486" s="42" t="s">
        <v>973</v>
      </c>
      <c r="D5486" s="43" t="s">
        <v>12</v>
      </c>
      <c r="E5486" s="43" t="s">
        <v>1551</v>
      </c>
      <c r="F5486" s="36">
        <v>600</v>
      </c>
      <c r="G5486" s="44">
        <f t="shared" si="332"/>
        <v>20179.4871794872</v>
      </c>
      <c r="H5486" s="44">
        <v>23610</v>
      </c>
    </row>
    <row r="5487" customHeight="1" spans="2:8">
      <c r="B5487" s="42" t="s">
        <v>1516</v>
      </c>
      <c r="C5487" s="42" t="s">
        <v>2958</v>
      </c>
      <c r="D5487" s="43" t="s">
        <v>1458</v>
      </c>
      <c r="E5487" s="43" t="s">
        <v>2959</v>
      </c>
      <c r="F5487" s="36">
        <v>600</v>
      </c>
      <c r="G5487" s="44">
        <f t="shared" si="332"/>
        <v>22820.5128205128</v>
      </c>
      <c r="H5487" s="44">
        <v>26700</v>
      </c>
    </row>
    <row r="5488" customHeight="1" spans="2:8">
      <c r="B5488" s="42" t="s">
        <v>1516</v>
      </c>
      <c r="C5488" s="42" t="s">
        <v>417</v>
      </c>
      <c r="D5488" s="43" t="s">
        <v>65</v>
      </c>
      <c r="E5488" s="43" t="s">
        <v>1519</v>
      </c>
      <c r="F5488" s="36">
        <v>320</v>
      </c>
      <c r="G5488" s="44">
        <f t="shared" si="332"/>
        <v>9274.52991452992</v>
      </c>
      <c r="H5488" s="44">
        <v>10851.2</v>
      </c>
    </row>
    <row r="5489" customHeight="1" spans="2:8">
      <c r="B5489" s="42" t="s">
        <v>1516</v>
      </c>
      <c r="C5489" s="42" t="s">
        <v>1517</v>
      </c>
      <c r="D5489" s="43" t="s">
        <v>44</v>
      </c>
      <c r="E5489" s="43" t="s">
        <v>1518</v>
      </c>
      <c r="F5489" s="36">
        <v>2000</v>
      </c>
      <c r="G5489" s="44">
        <f t="shared" ref="G5489:G5512" si="333">H5489/1.17</f>
        <v>24034.188034188</v>
      </c>
      <c r="H5489" s="44">
        <f>7030*4</f>
        <v>28120</v>
      </c>
    </row>
    <row r="5490" customHeight="1" spans="2:8">
      <c r="B5490" s="42" t="s">
        <v>1516</v>
      </c>
      <c r="C5490" s="42" t="s">
        <v>417</v>
      </c>
      <c r="D5490" s="43" t="s">
        <v>65</v>
      </c>
      <c r="E5490" s="43" t="s">
        <v>1519</v>
      </c>
      <c r="F5490" s="36">
        <v>320</v>
      </c>
      <c r="G5490" s="44">
        <f t="shared" si="333"/>
        <v>9274.52991452992</v>
      </c>
      <c r="H5490" s="44">
        <v>10851.2</v>
      </c>
    </row>
    <row r="5491" customHeight="1" spans="2:8">
      <c r="B5491" s="42" t="s">
        <v>1516</v>
      </c>
      <c r="C5491" s="42" t="s">
        <v>1527</v>
      </c>
      <c r="D5491" s="43" t="s">
        <v>1528</v>
      </c>
      <c r="E5491" s="43" t="s">
        <v>1529</v>
      </c>
      <c r="F5491" s="36">
        <v>100</v>
      </c>
      <c r="G5491" s="44">
        <f t="shared" si="333"/>
        <v>3248.71794871795</v>
      </c>
      <c r="H5491" s="44">
        <v>3801</v>
      </c>
    </row>
    <row r="5492" customHeight="1" spans="2:8">
      <c r="B5492" s="42" t="s">
        <v>1516</v>
      </c>
      <c r="C5492" s="42" t="s">
        <v>1535</v>
      </c>
      <c r="D5492" s="43" t="s">
        <v>751</v>
      </c>
      <c r="E5492" s="43" t="s">
        <v>3352</v>
      </c>
      <c r="F5492" s="36">
        <v>300</v>
      </c>
      <c r="G5492" s="44">
        <f t="shared" si="333"/>
        <v>5115.38461538462</v>
      </c>
      <c r="H5492" s="44">
        <v>5985</v>
      </c>
    </row>
    <row r="5493" customHeight="1" spans="2:8">
      <c r="B5493" s="42" t="s">
        <v>1516</v>
      </c>
      <c r="C5493" s="42" t="s">
        <v>1520</v>
      </c>
      <c r="D5493" s="43" t="s">
        <v>954</v>
      </c>
      <c r="E5493" s="43" t="s">
        <v>1521</v>
      </c>
      <c r="F5493" s="36">
        <v>600</v>
      </c>
      <c r="G5493" s="44">
        <f t="shared" si="333"/>
        <v>9774.35897435897</v>
      </c>
      <c r="H5493" s="44">
        <v>11436</v>
      </c>
    </row>
    <row r="5494" customHeight="1" spans="2:8">
      <c r="B5494" s="42" t="s">
        <v>1516</v>
      </c>
      <c r="C5494" s="42" t="s">
        <v>1524</v>
      </c>
      <c r="D5494" s="43" t="s">
        <v>1525</v>
      </c>
      <c r="E5494" s="43" t="s">
        <v>1526</v>
      </c>
      <c r="F5494" s="36">
        <v>240</v>
      </c>
      <c r="G5494" s="44">
        <f t="shared" si="333"/>
        <v>5415.38461538462</v>
      </c>
      <c r="H5494" s="44">
        <v>6336</v>
      </c>
    </row>
    <row r="5495" customHeight="1" spans="2:8">
      <c r="B5495" s="42" t="s">
        <v>1516</v>
      </c>
      <c r="C5495" s="42" t="s">
        <v>973</v>
      </c>
      <c r="D5495" s="43" t="s">
        <v>12</v>
      </c>
      <c r="E5495" s="43" t="s">
        <v>1551</v>
      </c>
      <c r="F5495" s="36">
        <v>1200</v>
      </c>
      <c r="G5495" s="44">
        <f t="shared" si="333"/>
        <v>40358.9743589744</v>
      </c>
      <c r="H5495" s="44">
        <v>47220</v>
      </c>
    </row>
    <row r="5496" customHeight="1" spans="2:8">
      <c r="B5496" s="42" t="s">
        <v>1516</v>
      </c>
      <c r="C5496" s="42" t="s">
        <v>870</v>
      </c>
      <c r="D5496" s="43" t="s">
        <v>687</v>
      </c>
      <c r="E5496" s="43" t="s">
        <v>3634</v>
      </c>
      <c r="F5496" s="36">
        <v>600</v>
      </c>
      <c r="G5496" s="44">
        <f t="shared" si="333"/>
        <v>9989.74358974359</v>
      </c>
      <c r="H5496" s="44">
        <v>11688</v>
      </c>
    </row>
    <row r="5497" customHeight="1" spans="2:8">
      <c r="B5497" s="42" t="s">
        <v>1516</v>
      </c>
      <c r="C5497" s="42" t="s">
        <v>597</v>
      </c>
      <c r="D5497" s="43" t="s">
        <v>598</v>
      </c>
      <c r="E5497" s="43" t="s">
        <v>2702</v>
      </c>
      <c r="F5497" s="36">
        <v>200</v>
      </c>
      <c r="G5497" s="44">
        <f t="shared" si="333"/>
        <v>4444.44444444444</v>
      </c>
      <c r="H5497" s="44">
        <v>5200</v>
      </c>
    </row>
    <row r="5498" customHeight="1" spans="2:8">
      <c r="B5498" s="42" t="s">
        <v>1516</v>
      </c>
      <c r="C5498" s="42" t="s">
        <v>3635</v>
      </c>
      <c r="D5498" s="43" t="s">
        <v>3636</v>
      </c>
      <c r="E5498" s="43" t="s">
        <v>3637</v>
      </c>
      <c r="F5498" s="36">
        <v>50</v>
      </c>
      <c r="G5498" s="44">
        <f t="shared" si="333"/>
        <v>1540.17094017094</v>
      </c>
      <c r="H5498" s="44">
        <v>1802</v>
      </c>
    </row>
    <row r="5499" customHeight="1" spans="2:8">
      <c r="B5499" s="42" t="s">
        <v>1516</v>
      </c>
      <c r="C5499" s="42" t="s">
        <v>146</v>
      </c>
      <c r="D5499" s="43" t="s">
        <v>15</v>
      </c>
      <c r="E5499" s="43" t="s">
        <v>2819</v>
      </c>
      <c r="F5499" s="36">
        <v>600</v>
      </c>
      <c r="G5499" s="44">
        <f t="shared" si="333"/>
        <v>15025.641025641</v>
      </c>
      <c r="H5499" s="44">
        <v>17580</v>
      </c>
    </row>
    <row r="5500" customHeight="1" spans="2:8">
      <c r="B5500" s="42" t="s">
        <v>1516</v>
      </c>
      <c r="C5500" s="42" t="s">
        <v>870</v>
      </c>
      <c r="D5500" s="43" t="s">
        <v>687</v>
      </c>
      <c r="E5500" s="43" t="s">
        <v>3634</v>
      </c>
      <c r="F5500" s="36">
        <v>600</v>
      </c>
      <c r="G5500" s="44">
        <f t="shared" si="333"/>
        <v>9989.74358974359</v>
      </c>
      <c r="H5500" s="44">
        <v>11688</v>
      </c>
    </row>
    <row r="5501" customHeight="1" spans="2:8">
      <c r="B5501" s="42" t="s">
        <v>1516</v>
      </c>
      <c r="C5501" s="42" t="s">
        <v>2958</v>
      </c>
      <c r="D5501" s="43" t="s">
        <v>1458</v>
      </c>
      <c r="E5501" s="43" t="s">
        <v>2959</v>
      </c>
      <c r="F5501" s="36">
        <v>1200</v>
      </c>
      <c r="G5501" s="44">
        <f t="shared" si="333"/>
        <v>45641.0256410256</v>
      </c>
      <c r="H5501" s="44">
        <v>53400</v>
      </c>
    </row>
    <row r="5502" customHeight="1" spans="2:8">
      <c r="B5502" s="42" t="s">
        <v>1516</v>
      </c>
      <c r="C5502" s="42" t="s">
        <v>1520</v>
      </c>
      <c r="D5502" s="43" t="s">
        <v>954</v>
      </c>
      <c r="E5502" s="43" t="s">
        <v>1521</v>
      </c>
      <c r="F5502" s="36">
        <v>600</v>
      </c>
      <c r="G5502" s="44">
        <f t="shared" si="333"/>
        <v>9774.35897435897</v>
      </c>
      <c r="H5502" s="44">
        <f>19.06*600</f>
        <v>11436</v>
      </c>
    </row>
    <row r="5503" customHeight="1" spans="2:8">
      <c r="B5503" s="42" t="s">
        <v>1516</v>
      </c>
      <c r="C5503" s="42" t="s">
        <v>324</v>
      </c>
      <c r="D5503" s="43" t="s">
        <v>15</v>
      </c>
      <c r="E5503" s="43" t="s">
        <v>325</v>
      </c>
      <c r="F5503" s="36">
        <v>800</v>
      </c>
      <c r="G5503" s="44">
        <f t="shared" si="333"/>
        <v>13203.4188034188</v>
      </c>
      <c r="H5503" s="44">
        <f>19.31*800</f>
        <v>15448</v>
      </c>
    </row>
    <row r="5504" customHeight="1" spans="2:8">
      <c r="B5504" s="42" t="s">
        <v>1516</v>
      </c>
      <c r="C5504" s="42" t="s">
        <v>597</v>
      </c>
      <c r="D5504" s="43" t="s">
        <v>598</v>
      </c>
      <c r="E5504" s="43" t="s">
        <v>2702</v>
      </c>
      <c r="F5504" s="36">
        <v>100</v>
      </c>
      <c r="G5504" s="44">
        <f t="shared" si="333"/>
        <v>2222.22222222222</v>
      </c>
      <c r="H5504" s="44">
        <v>2600</v>
      </c>
    </row>
    <row r="5505" customHeight="1" spans="2:8">
      <c r="B5505" s="42" t="s">
        <v>1516</v>
      </c>
      <c r="C5505" s="42" t="s">
        <v>973</v>
      </c>
      <c r="D5505" s="43" t="s">
        <v>12</v>
      </c>
      <c r="E5505" s="43" t="s">
        <v>1551</v>
      </c>
      <c r="F5505" s="36">
        <v>600</v>
      </c>
      <c r="G5505" s="44">
        <f t="shared" si="333"/>
        <v>20179.4871794872</v>
      </c>
      <c r="H5505" s="44">
        <v>23610</v>
      </c>
    </row>
    <row r="5506" customHeight="1" spans="2:8">
      <c r="B5506" s="42" t="s">
        <v>1516</v>
      </c>
      <c r="C5506" s="42" t="s">
        <v>417</v>
      </c>
      <c r="D5506" s="43" t="s">
        <v>65</v>
      </c>
      <c r="E5506" s="43" t="s">
        <v>1519</v>
      </c>
      <c r="F5506" s="36">
        <v>320</v>
      </c>
      <c r="G5506" s="44">
        <f t="shared" si="333"/>
        <v>9274.52991452992</v>
      </c>
      <c r="H5506" s="44">
        <v>10851.2</v>
      </c>
    </row>
    <row r="5507" customHeight="1" spans="2:8">
      <c r="B5507" s="42" t="s">
        <v>1516</v>
      </c>
      <c r="C5507" s="42" t="s">
        <v>1517</v>
      </c>
      <c r="D5507" s="43" t="s">
        <v>44</v>
      </c>
      <c r="E5507" s="43" t="s">
        <v>1518</v>
      </c>
      <c r="F5507" s="36">
        <v>1000</v>
      </c>
      <c r="G5507" s="44">
        <f t="shared" si="333"/>
        <v>12017.094017094</v>
      </c>
      <c r="H5507" s="44">
        <v>14060</v>
      </c>
    </row>
    <row r="5508" customHeight="1" spans="2:8">
      <c r="B5508" s="42" t="s">
        <v>1516</v>
      </c>
      <c r="C5508" s="42" t="s">
        <v>973</v>
      </c>
      <c r="D5508" s="43" t="s">
        <v>12</v>
      </c>
      <c r="E5508" s="43" t="s">
        <v>1551</v>
      </c>
      <c r="F5508" s="36">
        <v>2400</v>
      </c>
      <c r="G5508" s="44">
        <f t="shared" si="333"/>
        <v>80717.9487179487</v>
      </c>
      <c r="H5508" s="44">
        <v>94440</v>
      </c>
    </row>
    <row r="5509" customHeight="1" spans="2:8">
      <c r="B5509" s="42" t="s">
        <v>1516</v>
      </c>
      <c r="C5509" s="42" t="s">
        <v>1535</v>
      </c>
      <c r="D5509" s="43" t="s">
        <v>751</v>
      </c>
      <c r="E5509" s="43" t="s">
        <v>3352</v>
      </c>
      <c r="F5509" s="36">
        <v>300</v>
      </c>
      <c r="G5509" s="44">
        <f t="shared" si="333"/>
        <v>5115.38461538462</v>
      </c>
      <c r="H5509" s="44">
        <v>5985</v>
      </c>
    </row>
    <row r="5510" customHeight="1" spans="2:8">
      <c r="B5510" s="42" t="s">
        <v>1516</v>
      </c>
      <c r="C5510" s="42" t="s">
        <v>1520</v>
      </c>
      <c r="D5510" s="43" t="s">
        <v>954</v>
      </c>
      <c r="E5510" s="43" t="s">
        <v>1521</v>
      </c>
      <c r="F5510" s="36">
        <v>600</v>
      </c>
      <c r="G5510" s="44">
        <f t="shared" si="333"/>
        <v>9774.35897435897</v>
      </c>
      <c r="H5510" s="44">
        <v>11436</v>
      </c>
    </row>
    <row r="5511" customHeight="1" spans="2:8">
      <c r="B5511" s="42" t="s">
        <v>1516</v>
      </c>
      <c r="C5511" s="42" t="s">
        <v>1495</v>
      </c>
      <c r="D5511" s="43" t="s">
        <v>1496</v>
      </c>
      <c r="E5511" s="43" t="s">
        <v>1497</v>
      </c>
      <c r="F5511" s="36">
        <v>400</v>
      </c>
      <c r="G5511" s="44">
        <f t="shared" si="333"/>
        <v>4430.76923076923</v>
      </c>
      <c r="H5511" s="44">
        <v>5184</v>
      </c>
    </row>
    <row r="5512" customHeight="1" spans="2:8">
      <c r="B5512" s="42" t="s">
        <v>1516</v>
      </c>
      <c r="C5512" s="42" t="s">
        <v>3005</v>
      </c>
      <c r="D5512" s="43" t="s">
        <v>3006</v>
      </c>
      <c r="E5512" s="43" t="s">
        <v>888</v>
      </c>
      <c r="F5512" s="36">
        <v>100</v>
      </c>
      <c r="G5512" s="44">
        <f t="shared" si="333"/>
        <v>3343.58974358974</v>
      </c>
      <c r="H5512" s="44">
        <v>3912</v>
      </c>
    </row>
    <row r="5513" customHeight="1" spans="2:8">
      <c r="B5513" s="42" t="s">
        <v>1516</v>
      </c>
      <c r="C5513" s="42" t="s">
        <v>597</v>
      </c>
      <c r="D5513" s="43" t="s">
        <v>598</v>
      </c>
      <c r="E5513" s="43" t="s">
        <v>2702</v>
      </c>
      <c r="F5513" s="36">
        <v>200</v>
      </c>
      <c r="G5513" s="44">
        <f t="shared" ref="G5513:G5527" si="334">H5513/1.17</f>
        <v>4444.44444444444</v>
      </c>
      <c r="H5513" s="44">
        <v>5200</v>
      </c>
    </row>
    <row r="5514" customHeight="1" spans="2:8">
      <c r="B5514" s="42" t="s">
        <v>1516</v>
      </c>
      <c r="C5514" s="42" t="s">
        <v>1517</v>
      </c>
      <c r="D5514" s="43" t="s">
        <v>44</v>
      </c>
      <c r="E5514" s="43" t="s">
        <v>1518</v>
      </c>
      <c r="F5514" s="36">
        <v>1000</v>
      </c>
      <c r="G5514" s="44">
        <f t="shared" si="334"/>
        <v>12017.094017094</v>
      </c>
      <c r="H5514" s="44">
        <v>14060</v>
      </c>
    </row>
    <row r="5515" customHeight="1" spans="2:8">
      <c r="B5515" s="42" t="s">
        <v>1516</v>
      </c>
      <c r="C5515" s="42" t="s">
        <v>417</v>
      </c>
      <c r="D5515" s="43" t="s">
        <v>65</v>
      </c>
      <c r="E5515" s="43" t="s">
        <v>1519</v>
      </c>
      <c r="F5515" s="36">
        <v>480</v>
      </c>
      <c r="G5515" s="44">
        <f t="shared" si="334"/>
        <v>13911.7948717949</v>
      </c>
      <c r="H5515" s="44">
        <v>16276.8</v>
      </c>
    </row>
    <row r="5516" customHeight="1" spans="2:8">
      <c r="B5516" s="42" t="s">
        <v>1539</v>
      </c>
      <c r="C5516" s="42" t="s">
        <v>3638</v>
      </c>
      <c r="D5516" s="43" t="s">
        <v>1723</v>
      </c>
      <c r="E5516" s="43" t="s">
        <v>1775</v>
      </c>
      <c r="F5516" s="36">
        <v>400</v>
      </c>
      <c r="G5516" s="44">
        <f t="shared" si="334"/>
        <v>11760.6837606838</v>
      </c>
      <c r="H5516" s="44">
        <v>13760</v>
      </c>
    </row>
    <row r="5517" customHeight="1" spans="2:8">
      <c r="B5517" s="42" t="s">
        <v>1539</v>
      </c>
      <c r="C5517" s="42" t="s">
        <v>1549</v>
      </c>
      <c r="D5517" s="43" t="s">
        <v>1550</v>
      </c>
      <c r="E5517" s="43" t="s">
        <v>1551</v>
      </c>
      <c r="F5517" s="36">
        <v>400</v>
      </c>
      <c r="G5517" s="44">
        <f t="shared" si="334"/>
        <v>6837.60683760684</v>
      </c>
      <c r="H5517" s="44">
        <v>8000</v>
      </c>
    </row>
    <row r="5518" customHeight="1" spans="2:8">
      <c r="B5518" s="42" t="s">
        <v>1539</v>
      </c>
      <c r="C5518" s="42" t="s">
        <v>1547</v>
      </c>
      <c r="D5518" s="43" t="s">
        <v>461</v>
      </c>
      <c r="E5518" s="43" t="s">
        <v>1548</v>
      </c>
      <c r="F5518" s="36">
        <v>500</v>
      </c>
      <c r="G5518" s="44">
        <f t="shared" si="334"/>
        <v>2435.89743589744</v>
      </c>
      <c r="H5518" s="44">
        <v>2850</v>
      </c>
    </row>
    <row r="5519" customHeight="1" spans="2:8">
      <c r="B5519" s="42" t="s">
        <v>1539</v>
      </c>
      <c r="C5519" s="42" t="s">
        <v>1547</v>
      </c>
      <c r="D5519" s="43" t="s">
        <v>461</v>
      </c>
      <c r="E5519" s="43" t="s">
        <v>1548</v>
      </c>
      <c r="F5519" s="36">
        <v>600</v>
      </c>
      <c r="G5519" s="44">
        <f t="shared" si="334"/>
        <v>2923.07692307692</v>
      </c>
      <c r="H5519" s="44">
        <v>3420</v>
      </c>
    </row>
    <row r="5520" customHeight="1" spans="2:8">
      <c r="B5520" s="42" t="s">
        <v>1539</v>
      </c>
      <c r="C5520" s="42" t="s">
        <v>1558</v>
      </c>
      <c r="D5520" s="43" t="s">
        <v>12</v>
      </c>
      <c r="E5520" s="43" t="s">
        <v>952</v>
      </c>
      <c r="F5520" s="36">
        <v>1200</v>
      </c>
      <c r="G5520" s="44">
        <f t="shared" si="334"/>
        <v>27692.3076923077</v>
      </c>
      <c r="H5520" s="44">
        <v>32400</v>
      </c>
    </row>
    <row r="5521" customHeight="1" spans="2:8">
      <c r="B5521" s="42" t="s">
        <v>1539</v>
      </c>
      <c r="C5521" s="42" t="s">
        <v>1546</v>
      </c>
      <c r="D5521" s="43" t="s">
        <v>1533</v>
      </c>
      <c r="E5521" s="43" t="s">
        <v>871</v>
      </c>
      <c r="F5521" s="36">
        <v>1200</v>
      </c>
      <c r="G5521" s="44">
        <f t="shared" si="334"/>
        <v>14769.2307692308</v>
      </c>
      <c r="H5521" s="44">
        <v>17280</v>
      </c>
    </row>
    <row r="5522" customHeight="1" spans="2:8">
      <c r="B5522" s="42" t="s">
        <v>1539</v>
      </c>
      <c r="C5522" s="42" t="s">
        <v>1498</v>
      </c>
      <c r="D5522" s="43" t="s">
        <v>1499</v>
      </c>
      <c r="E5522" s="43" t="s">
        <v>1500</v>
      </c>
      <c r="F5522" s="36">
        <v>200</v>
      </c>
      <c r="G5522" s="44">
        <f t="shared" si="334"/>
        <v>5982.90598290598</v>
      </c>
      <c r="H5522" s="44">
        <v>7000</v>
      </c>
    </row>
    <row r="5523" customHeight="1" spans="2:8">
      <c r="B5523" s="42" t="s">
        <v>1539</v>
      </c>
      <c r="C5523" s="42" t="s">
        <v>1547</v>
      </c>
      <c r="D5523" s="43" t="s">
        <v>461</v>
      </c>
      <c r="E5523" s="43" t="s">
        <v>1548</v>
      </c>
      <c r="F5523" s="36">
        <v>500</v>
      </c>
      <c r="G5523" s="44">
        <f t="shared" si="334"/>
        <v>2435.89743589744</v>
      </c>
      <c r="H5523" s="44">
        <v>2850</v>
      </c>
    </row>
    <row r="5524" customHeight="1" spans="2:8">
      <c r="B5524" s="42" t="s">
        <v>1539</v>
      </c>
      <c r="C5524" s="42" t="s">
        <v>958</v>
      </c>
      <c r="D5524" s="43" t="s">
        <v>212</v>
      </c>
      <c r="E5524" s="43" t="s">
        <v>959</v>
      </c>
      <c r="F5524" s="36">
        <v>840</v>
      </c>
      <c r="G5524" s="44">
        <f t="shared" si="334"/>
        <v>20820.5128205128</v>
      </c>
      <c r="H5524" s="44">
        <v>24360</v>
      </c>
    </row>
    <row r="5525" customHeight="1" spans="2:8">
      <c r="B5525" s="42" t="s">
        <v>1539</v>
      </c>
      <c r="C5525" s="42" t="s">
        <v>3011</v>
      </c>
      <c r="D5525" s="43">
        <v>24</v>
      </c>
      <c r="E5525" s="43" t="s">
        <v>3012</v>
      </c>
      <c r="F5525" s="36">
        <v>400</v>
      </c>
      <c r="G5525" s="44">
        <f t="shared" si="334"/>
        <v>7521.36752136752</v>
      </c>
      <c r="H5525" s="44">
        <v>8800</v>
      </c>
    </row>
    <row r="5526" customHeight="1" spans="2:8">
      <c r="B5526" s="42" t="s">
        <v>1539</v>
      </c>
      <c r="C5526" s="42" t="s">
        <v>1543</v>
      </c>
      <c r="D5526" s="43" t="s">
        <v>1544</v>
      </c>
      <c r="E5526" s="43" t="s">
        <v>3639</v>
      </c>
      <c r="F5526" s="36">
        <v>600</v>
      </c>
      <c r="G5526" s="44">
        <f t="shared" si="334"/>
        <v>11743.5897435897</v>
      </c>
      <c r="H5526" s="44">
        <v>13740</v>
      </c>
    </row>
    <row r="5527" customHeight="1" spans="2:8">
      <c r="B5527" s="42" t="s">
        <v>1539</v>
      </c>
      <c r="C5527" s="42" t="s">
        <v>1540</v>
      </c>
      <c r="D5527" s="43" t="s">
        <v>123</v>
      </c>
      <c r="E5527" s="43" t="s">
        <v>1541</v>
      </c>
      <c r="F5527" s="36">
        <v>360</v>
      </c>
      <c r="G5527" s="44">
        <f t="shared" si="334"/>
        <v>46153.8461538462</v>
      </c>
      <c r="H5527" s="44">
        <v>54000</v>
      </c>
    </row>
    <row r="5528" customHeight="1" spans="2:8">
      <c r="B5528" s="42" t="s">
        <v>1539</v>
      </c>
      <c r="C5528" s="42" t="s">
        <v>54</v>
      </c>
      <c r="D5528" s="43" t="s">
        <v>48</v>
      </c>
      <c r="E5528" s="43" t="s">
        <v>1565</v>
      </c>
      <c r="F5528" s="36">
        <v>600</v>
      </c>
      <c r="G5528" s="44">
        <f t="shared" ref="G5528:G5537" si="335">H5528/1.17</f>
        <v>10512.8205128205</v>
      </c>
      <c r="H5528" s="44">
        <v>12300</v>
      </c>
    </row>
    <row r="5529" customHeight="1" spans="2:8">
      <c r="B5529" s="42" t="s">
        <v>1539</v>
      </c>
      <c r="C5529" s="42" t="s">
        <v>1552</v>
      </c>
      <c r="D5529" s="43" t="s">
        <v>1553</v>
      </c>
      <c r="E5529" s="43" t="s">
        <v>1554</v>
      </c>
      <c r="F5529" s="36">
        <v>1000</v>
      </c>
      <c r="G5529" s="44">
        <f t="shared" si="335"/>
        <v>17094.0170940171</v>
      </c>
      <c r="H5529" s="44">
        <v>20000</v>
      </c>
    </row>
    <row r="5530" customHeight="1" spans="2:8">
      <c r="B5530" s="42" t="s">
        <v>1539</v>
      </c>
      <c r="C5530" s="42" t="s">
        <v>1517</v>
      </c>
      <c r="D5530" s="43" t="s">
        <v>44</v>
      </c>
      <c r="E5530" s="43" t="s">
        <v>1518</v>
      </c>
      <c r="F5530" s="36">
        <v>500</v>
      </c>
      <c r="G5530" s="44">
        <f t="shared" si="335"/>
        <v>7692.30769230769</v>
      </c>
      <c r="H5530" s="44">
        <v>9000</v>
      </c>
    </row>
    <row r="5531" customHeight="1" spans="2:8">
      <c r="B5531" s="42" t="s">
        <v>1539</v>
      </c>
      <c r="C5531" s="42" t="s">
        <v>1385</v>
      </c>
      <c r="D5531" s="43" t="s">
        <v>799</v>
      </c>
      <c r="E5531" s="43" t="s">
        <v>3640</v>
      </c>
      <c r="F5531" s="36">
        <v>840</v>
      </c>
      <c r="G5531" s="44">
        <f t="shared" si="335"/>
        <v>18666.6666666667</v>
      </c>
      <c r="H5531" s="44">
        <v>21840</v>
      </c>
    </row>
    <row r="5532" customHeight="1" spans="1:9">
      <c r="A5532" s="36" t="s">
        <v>3641</v>
      </c>
      <c r="B5532" s="42" t="s">
        <v>3642</v>
      </c>
      <c r="C5532" s="42" t="s">
        <v>3643</v>
      </c>
      <c r="D5532" s="43" t="s">
        <v>3644</v>
      </c>
      <c r="E5532" s="43" t="s">
        <v>2644</v>
      </c>
      <c r="F5532" s="36">
        <v>4000</v>
      </c>
      <c r="G5532" s="44">
        <f t="shared" si="335"/>
        <v>12444.4444444444</v>
      </c>
      <c r="H5532" s="44">
        <v>14560</v>
      </c>
      <c r="I5532" s="44">
        <f>SUM(H5532:H5535)</f>
        <v>54080</v>
      </c>
    </row>
    <row r="5533" customHeight="1" spans="2:8">
      <c r="B5533" s="42" t="s">
        <v>3642</v>
      </c>
      <c r="C5533" s="42" t="s">
        <v>3643</v>
      </c>
      <c r="D5533" s="43" t="s">
        <v>160</v>
      </c>
      <c r="E5533" s="43" t="s">
        <v>1569</v>
      </c>
      <c r="F5533" s="36">
        <v>1000</v>
      </c>
      <c r="G5533" s="44">
        <f t="shared" si="335"/>
        <v>5333.33333333333</v>
      </c>
      <c r="H5533" s="44">
        <v>6240</v>
      </c>
    </row>
    <row r="5534" customHeight="1" spans="2:8">
      <c r="B5534" s="42" t="s">
        <v>3642</v>
      </c>
      <c r="C5534" s="42" t="s">
        <v>3645</v>
      </c>
      <c r="D5534" s="43" t="s">
        <v>15</v>
      </c>
      <c r="E5534" s="43" t="s">
        <v>3610</v>
      </c>
      <c r="F5534" s="36">
        <v>1800</v>
      </c>
      <c r="G5534" s="44">
        <f t="shared" si="335"/>
        <v>16000</v>
      </c>
      <c r="H5534" s="44">
        <v>18720</v>
      </c>
    </row>
    <row r="5535" customHeight="1" spans="2:8">
      <c r="B5535" s="42" t="s">
        <v>3642</v>
      </c>
      <c r="C5535" s="42" t="s">
        <v>3643</v>
      </c>
      <c r="D5535" s="43" t="s">
        <v>3644</v>
      </c>
      <c r="E5535" s="43" t="s">
        <v>2644</v>
      </c>
      <c r="F5535" s="36">
        <v>4000</v>
      </c>
      <c r="G5535" s="44">
        <f t="shared" si="335"/>
        <v>12444.4444444444</v>
      </c>
      <c r="H5535" s="44">
        <v>14560</v>
      </c>
    </row>
    <row r="5536" customHeight="1" spans="1:9">
      <c r="A5536" s="36" t="s">
        <v>3646</v>
      </c>
      <c r="B5536" s="42" t="s">
        <v>10</v>
      </c>
      <c r="C5536" s="42" t="s">
        <v>11</v>
      </c>
      <c r="D5536" s="43" t="s">
        <v>12</v>
      </c>
      <c r="E5536" s="43" t="s">
        <v>3634</v>
      </c>
      <c r="F5536" s="36">
        <v>800</v>
      </c>
      <c r="G5536" s="44">
        <f t="shared" si="335"/>
        <v>5059.82905982906</v>
      </c>
      <c r="H5536" s="44">
        <v>5920</v>
      </c>
      <c r="I5536" s="44">
        <f>SUM(H5536:H5656)</f>
        <v>1312361.8</v>
      </c>
    </row>
    <row r="5537" customHeight="1" spans="2:8">
      <c r="B5537" s="42" t="s">
        <v>10</v>
      </c>
      <c r="C5537" s="42" t="s">
        <v>54</v>
      </c>
      <c r="D5537" s="43" t="s">
        <v>55</v>
      </c>
      <c r="E5537" s="43" t="s">
        <v>1565</v>
      </c>
      <c r="F5537" s="36">
        <v>100</v>
      </c>
      <c r="G5537" s="44">
        <f t="shared" si="335"/>
        <v>1059.82905982906</v>
      </c>
      <c r="H5537" s="44">
        <v>1240</v>
      </c>
    </row>
    <row r="5538" customHeight="1" spans="2:8">
      <c r="B5538" s="42" t="s">
        <v>10</v>
      </c>
      <c r="C5538" s="42" t="s">
        <v>11</v>
      </c>
      <c r="D5538" s="43" t="s">
        <v>12</v>
      </c>
      <c r="E5538" s="43" t="s">
        <v>3634</v>
      </c>
      <c r="F5538" s="36">
        <v>800</v>
      </c>
      <c r="G5538" s="44">
        <f t="shared" ref="G5538:G5544" si="336">H5538/1.17</f>
        <v>5059.82905982906</v>
      </c>
      <c r="H5538" s="44">
        <v>5920</v>
      </c>
    </row>
    <row r="5539" customHeight="1" spans="2:8">
      <c r="B5539" s="42" t="s">
        <v>10</v>
      </c>
      <c r="C5539" s="42" t="s">
        <v>54</v>
      </c>
      <c r="D5539" s="43" t="s">
        <v>55</v>
      </c>
      <c r="E5539" s="43" t="s">
        <v>1565</v>
      </c>
      <c r="F5539" s="36">
        <v>100</v>
      </c>
      <c r="G5539" s="44">
        <f t="shared" si="336"/>
        <v>1059.82905982906</v>
      </c>
      <c r="H5539" s="44">
        <v>1240</v>
      </c>
    </row>
    <row r="5540" customHeight="1" spans="2:8">
      <c r="B5540" s="42" t="s">
        <v>10</v>
      </c>
      <c r="C5540" s="42" t="s">
        <v>54</v>
      </c>
      <c r="D5540" s="43" t="s">
        <v>55</v>
      </c>
      <c r="E5540" s="43" t="s">
        <v>1565</v>
      </c>
      <c r="F5540" s="36">
        <v>100</v>
      </c>
      <c r="G5540" s="44">
        <f t="shared" si="336"/>
        <v>1059.82905982906</v>
      </c>
      <c r="H5540" s="44">
        <v>1240</v>
      </c>
    </row>
    <row r="5541" customHeight="1" spans="2:8">
      <c r="B5541" s="42" t="s">
        <v>24</v>
      </c>
      <c r="C5541" s="42" t="s">
        <v>54</v>
      </c>
      <c r="D5541" s="43" t="s">
        <v>55</v>
      </c>
      <c r="E5541" s="43" t="s">
        <v>1565</v>
      </c>
      <c r="F5541" s="36">
        <v>300</v>
      </c>
      <c r="G5541" s="44">
        <f t="shared" si="336"/>
        <v>3179.48717948718</v>
      </c>
      <c r="H5541" s="44">
        <v>3720</v>
      </c>
    </row>
    <row r="5542" customHeight="1" spans="2:8">
      <c r="B5542" s="42" t="s">
        <v>46</v>
      </c>
      <c r="C5542" s="42" t="s">
        <v>1633</v>
      </c>
      <c r="D5542" s="43" t="s">
        <v>1634</v>
      </c>
      <c r="E5542" s="43" t="s">
        <v>1635</v>
      </c>
      <c r="F5542" s="36">
        <v>60</v>
      </c>
      <c r="G5542" s="44">
        <f t="shared" si="336"/>
        <v>585.128205128205</v>
      </c>
      <c r="H5542" s="44">
        <v>684.6</v>
      </c>
    </row>
    <row r="5543" customHeight="1" spans="2:8">
      <c r="B5543" s="42" t="s">
        <v>46</v>
      </c>
      <c r="C5543" s="42" t="s">
        <v>50</v>
      </c>
      <c r="D5543" s="43" t="s">
        <v>51</v>
      </c>
      <c r="E5543" s="43" t="s">
        <v>1632</v>
      </c>
      <c r="F5543" s="36">
        <v>3490</v>
      </c>
      <c r="G5543" s="44">
        <f t="shared" si="336"/>
        <v>22759.5726495727</v>
      </c>
      <c r="H5543" s="44">
        <v>26628.7</v>
      </c>
    </row>
    <row r="5544" customHeight="1" spans="2:8">
      <c r="B5544" s="42" t="s">
        <v>46</v>
      </c>
      <c r="C5544" s="42" t="s">
        <v>17</v>
      </c>
      <c r="D5544" s="43" t="s">
        <v>18</v>
      </c>
      <c r="E5544" s="43" t="s">
        <v>1621</v>
      </c>
      <c r="F5544" s="36">
        <v>1600</v>
      </c>
      <c r="G5544" s="44">
        <f t="shared" si="336"/>
        <v>24615.3846153846</v>
      </c>
      <c r="H5544" s="44">
        <v>28800</v>
      </c>
    </row>
    <row r="5545" customHeight="1" spans="2:8">
      <c r="B5545" s="42" t="s">
        <v>53</v>
      </c>
      <c r="C5545" s="42" t="s">
        <v>25</v>
      </c>
      <c r="D5545" s="43" t="s">
        <v>49</v>
      </c>
      <c r="E5545" s="43" t="s">
        <v>27</v>
      </c>
      <c r="F5545" s="36">
        <v>300</v>
      </c>
      <c r="G5545" s="44">
        <f t="shared" ref="G5545:G5551" si="337">H5545/1.17</f>
        <v>8205.12820512821</v>
      </c>
      <c r="H5545" s="44">
        <v>9600</v>
      </c>
    </row>
    <row r="5546" customHeight="1" spans="2:8">
      <c r="B5546" s="42" t="s">
        <v>28</v>
      </c>
      <c r="C5546" s="42" t="s">
        <v>43</v>
      </c>
      <c r="D5546" s="43" t="s">
        <v>44</v>
      </c>
      <c r="E5546" s="43" t="s">
        <v>63</v>
      </c>
      <c r="F5546" s="36">
        <v>200</v>
      </c>
      <c r="G5546" s="44">
        <f t="shared" si="337"/>
        <v>2948.71794871795</v>
      </c>
      <c r="H5546" s="44">
        <v>3450</v>
      </c>
    </row>
    <row r="5547" customHeight="1" spans="2:8">
      <c r="B5547" s="42" t="s">
        <v>28</v>
      </c>
      <c r="C5547" s="42" t="s">
        <v>29</v>
      </c>
      <c r="D5547" s="43" t="s">
        <v>30</v>
      </c>
      <c r="E5547" s="43" t="s">
        <v>31</v>
      </c>
      <c r="F5547" s="36">
        <v>1350</v>
      </c>
      <c r="G5547" s="44">
        <f t="shared" si="337"/>
        <v>16130.7692307692</v>
      </c>
      <c r="H5547" s="44">
        <v>18873</v>
      </c>
    </row>
    <row r="5548" customHeight="1" spans="2:8">
      <c r="B5548" s="42" t="s">
        <v>28</v>
      </c>
      <c r="C5548" s="42" t="s">
        <v>38</v>
      </c>
      <c r="D5548" s="43" t="s">
        <v>948</v>
      </c>
      <c r="E5548" s="43" t="s">
        <v>37</v>
      </c>
      <c r="F5548" s="36">
        <v>400</v>
      </c>
      <c r="G5548" s="44">
        <f t="shared" si="337"/>
        <v>8683.76068376068</v>
      </c>
      <c r="H5548" s="44">
        <v>10160</v>
      </c>
    </row>
    <row r="5549" customHeight="1" spans="2:8">
      <c r="B5549" s="42" t="s">
        <v>28</v>
      </c>
      <c r="C5549" s="42" t="s">
        <v>29</v>
      </c>
      <c r="D5549" s="43" t="s">
        <v>30</v>
      </c>
      <c r="E5549" s="43" t="s">
        <v>31</v>
      </c>
      <c r="F5549" s="36">
        <v>2700</v>
      </c>
      <c r="G5549" s="44">
        <f t="shared" si="337"/>
        <v>32261.5384615385</v>
      </c>
      <c r="H5549" s="44">
        <v>37746</v>
      </c>
    </row>
    <row r="5550" customHeight="1" spans="2:8">
      <c r="B5550" s="42" t="s">
        <v>28</v>
      </c>
      <c r="C5550" s="42" t="s">
        <v>43</v>
      </c>
      <c r="D5550" s="43" t="s">
        <v>44</v>
      </c>
      <c r="E5550" s="43" t="s">
        <v>63</v>
      </c>
      <c r="F5550" s="36">
        <v>200</v>
      </c>
      <c r="G5550" s="44">
        <f t="shared" si="337"/>
        <v>2948.71794871795</v>
      </c>
      <c r="H5550" s="44">
        <v>3450</v>
      </c>
    </row>
    <row r="5551" customHeight="1" spans="2:8">
      <c r="B5551" s="42" t="s">
        <v>1637</v>
      </c>
      <c r="C5551" s="42" t="s">
        <v>528</v>
      </c>
      <c r="D5551" s="43" t="s">
        <v>15</v>
      </c>
      <c r="E5551" s="43" t="s">
        <v>3647</v>
      </c>
      <c r="F5551" s="36">
        <v>1000</v>
      </c>
      <c r="G5551" s="44">
        <f t="shared" si="337"/>
        <v>21136.7521367521</v>
      </c>
      <c r="H5551" s="44">
        <v>24730</v>
      </c>
    </row>
    <row r="5552" customHeight="1" spans="2:8">
      <c r="B5552" s="42" t="s">
        <v>1637</v>
      </c>
      <c r="C5552" s="42" t="s">
        <v>149</v>
      </c>
      <c r="D5552" s="43" t="s">
        <v>123</v>
      </c>
      <c r="E5552" s="43" t="s">
        <v>150</v>
      </c>
      <c r="F5552" s="36">
        <v>100</v>
      </c>
      <c r="G5552" s="44">
        <f t="shared" ref="G5552:G5558" si="338">H5552/1.17</f>
        <v>260.683760683761</v>
      </c>
      <c r="H5552" s="44">
        <v>305</v>
      </c>
    </row>
    <row r="5553" customHeight="1" spans="2:8">
      <c r="B5553" s="42" t="s">
        <v>1637</v>
      </c>
      <c r="C5553" s="42" t="s">
        <v>2240</v>
      </c>
      <c r="D5553" s="43" t="s">
        <v>331</v>
      </c>
      <c r="E5553" s="43" t="s">
        <v>413</v>
      </c>
      <c r="F5553" s="36">
        <v>100</v>
      </c>
      <c r="G5553" s="44">
        <f t="shared" si="338"/>
        <v>2447.00854700855</v>
      </c>
      <c r="H5553" s="44">
        <v>2863</v>
      </c>
    </row>
    <row r="5554" customHeight="1" spans="2:8">
      <c r="B5554" s="42" t="s">
        <v>1637</v>
      </c>
      <c r="C5554" s="42" t="s">
        <v>1641</v>
      </c>
      <c r="D5554" s="43" t="s">
        <v>302</v>
      </c>
      <c r="E5554" s="43" t="s">
        <v>1642</v>
      </c>
      <c r="F5554" s="36">
        <v>400</v>
      </c>
      <c r="G5554" s="44">
        <f t="shared" si="338"/>
        <v>8864.95726495727</v>
      </c>
      <c r="H5554" s="44">
        <v>10372</v>
      </c>
    </row>
    <row r="5555" customHeight="1" spans="2:8">
      <c r="B5555" s="42" t="s">
        <v>1637</v>
      </c>
      <c r="C5555" s="42" t="s">
        <v>1656</v>
      </c>
      <c r="D5555" s="43" t="s">
        <v>1657</v>
      </c>
      <c r="E5555" s="43" t="s">
        <v>1534</v>
      </c>
      <c r="F5555" s="36">
        <v>100</v>
      </c>
      <c r="G5555" s="44">
        <f t="shared" si="338"/>
        <v>2375.21367521368</v>
      </c>
      <c r="H5555" s="44">
        <v>2779</v>
      </c>
    </row>
    <row r="5556" customHeight="1" spans="2:8">
      <c r="B5556" s="42" t="s">
        <v>1637</v>
      </c>
      <c r="C5556" s="42" t="s">
        <v>470</v>
      </c>
      <c r="D5556" s="43" t="s">
        <v>851</v>
      </c>
      <c r="E5556" s="43" t="s">
        <v>1564</v>
      </c>
      <c r="F5556" s="36">
        <v>240</v>
      </c>
      <c r="G5556" s="44">
        <f t="shared" si="338"/>
        <v>2123.07692307692</v>
      </c>
      <c r="H5556" s="44">
        <v>2484</v>
      </c>
    </row>
    <row r="5557" customHeight="1" spans="2:8">
      <c r="B5557" s="42" t="s">
        <v>1637</v>
      </c>
      <c r="C5557" s="42" t="s">
        <v>94</v>
      </c>
      <c r="D5557" s="43" t="s">
        <v>1087</v>
      </c>
      <c r="E5557" s="43" t="s">
        <v>1643</v>
      </c>
      <c r="F5557" s="36">
        <v>450</v>
      </c>
      <c r="G5557" s="44">
        <f t="shared" si="338"/>
        <v>8615.38461538462</v>
      </c>
      <c r="H5557" s="44">
        <v>10080</v>
      </c>
    </row>
    <row r="5558" customHeight="1" spans="2:8">
      <c r="B5558" s="42" t="s">
        <v>1637</v>
      </c>
      <c r="C5558" s="42" t="s">
        <v>1652</v>
      </c>
      <c r="D5558" s="43" t="s">
        <v>1653</v>
      </c>
      <c r="E5558" s="43" t="s">
        <v>1654</v>
      </c>
      <c r="F5558" s="36">
        <v>400</v>
      </c>
      <c r="G5558" s="44">
        <f t="shared" si="338"/>
        <v>4123.07692307692</v>
      </c>
      <c r="H5558" s="44">
        <v>4824</v>
      </c>
    </row>
    <row r="5559" customHeight="1" spans="2:8">
      <c r="B5559" s="42" t="s">
        <v>1637</v>
      </c>
      <c r="C5559" s="42" t="s">
        <v>991</v>
      </c>
      <c r="D5559" s="43" t="s">
        <v>992</v>
      </c>
      <c r="E5559" s="43" t="s">
        <v>2074</v>
      </c>
      <c r="F5559" s="36">
        <v>100</v>
      </c>
      <c r="G5559" s="44">
        <f t="shared" ref="G5559:G5565" si="339">H5559/1.17</f>
        <v>548.717948717949</v>
      </c>
      <c r="H5559" s="44">
        <v>642</v>
      </c>
    </row>
    <row r="5560" customHeight="1" spans="2:8">
      <c r="B5560" s="42" t="s">
        <v>1637</v>
      </c>
      <c r="C5560" s="42" t="s">
        <v>172</v>
      </c>
      <c r="D5560" s="43" t="s">
        <v>1592</v>
      </c>
      <c r="E5560" s="43" t="s">
        <v>772</v>
      </c>
      <c r="F5560" s="36">
        <v>1200</v>
      </c>
      <c r="G5560" s="44">
        <f t="shared" si="339"/>
        <v>14871.7948717949</v>
      </c>
      <c r="H5560" s="44">
        <v>17400</v>
      </c>
    </row>
    <row r="5561" customHeight="1" spans="2:8">
      <c r="B5561" s="42" t="s">
        <v>1637</v>
      </c>
      <c r="C5561" s="42" t="s">
        <v>221</v>
      </c>
      <c r="D5561" s="43" t="s">
        <v>222</v>
      </c>
      <c r="E5561" s="43" t="s">
        <v>1189</v>
      </c>
      <c r="F5561" s="36">
        <v>600</v>
      </c>
      <c r="G5561" s="44">
        <f t="shared" si="339"/>
        <v>13702.5641025641</v>
      </c>
      <c r="H5561" s="44">
        <v>16032</v>
      </c>
    </row>
    <row r="5562" customHeight="1" spans="2:8">
      <c r="B5562" s="42" t="s">
        <v>1637</v>
      </c>
      <c r="C5562" s="42" t="s">
        <v>140</v>
      </c>
      <c r="D5562" s="43" t="s">
        <v>141</v>
      </c>
      <c r="E5562" s="43" t="s">
        <v>142</v>
      </c>
      <c r="F5562" s="36">
        <v>100</v>
      </c>
      <c r="G5562" s="44">
        <f t="shared" si="339"/>
        <v>1723.93162393162</v>
      </c>
      <c r="H5562" s="44">
        <v>2017</v>
      </c>
    </row>
    <row r="5563" customHeight="1" spans="2:8">
      <c r="B5563" s="42" t="s">
        <v>1637</v>
      </c>
      <c r="C5563" s="42" t="s">
        <v>3648</v>
      </c>
      <c r="D5563" s="43" t="s">
        <v>2059</v>
      </c>
      <c r="E5563" s="43" t="s">
        <v>902</v>
      </c>
      <c r="F5563" s="36">
        <v>60</v>
      </c>
      <c r="G5563" s="44">
        <f t="shared" si="339"/>
        <v>927.179487179487</v>
      </c>
      <c r="H5563" s="44">
        <v>1084.8</v>
      </c>
    </row>
    <row r="5564" customHeight="1" spans="2:8">
      <c r="B5564" s="42" t="s">
        <v>1637</v>
      </c>
      <c r="C5564" s="42" t="s">
        <v>1616</v>
      </c>
      <c r="D5564" s="43" t="s">
        <v>1617</v>
      </c>
      <c r="E5564" s="43" t="s">
        <v>1618</v>
      </c>
      <c r="F5564" s="36">
        <v>200</v>
      </c>
      <c r="G5564" s="44">
        <f t="shared" si="339"/>
        <v>4736.75213675214</v>
      </c>
      <c r="H5564" s="44">
        <v>5542</v>
      </c>
    </row>
    <row r="5565" customHeight="1" spans="2:8">
      <c r="B5565" s="42" t="s">
        <v>1637</v>
      </c>
      <c r="C5565" s="42" t="s">
        <v>25</v>
      </c>
      <c r="D5565" s="43" t="s">
        <v>49</v>
      </c>
      <c r="E5565" s="43" t="s">
        <v>27</v>
      </c>
      <c r="F5565" s="36">
        <v>1600</v>
      </c>
      <c r="G5565" s="44">
        <f t="shared" si="339"/>
        <v>43760.6837606838</v>
      </c>
      <c r="H5565" s="44">
        <v>51200</v>
      </c>
    </row>
    <row r="5566" customHeight="1" spans="2:8">
      <c r="B5566" s="42" t="s">
        <v>1637</v>
      </c>
      <c r="C5566" s="42" t="s">
        <v>47</v>
      </c>
      <c r="D5566" s="43" t="s">
        <v>48</v>
      </c>
      <c r="E5566" s="43" t="s">
        <v>31</v>
      </c>
      <c r="F5566" s="36">
        <v>1000</v>
      </c>
      <c r="G5566" s="44">
        <f t="shared" ref="G5566:G5573" si="340">H5566/1.17</f>
        <v>8470.08547008547</v>
      </c>
      <c r="H5566" s="44">
        <v>9910</v>
      </c>
    </row>
    <row r="5567" customHeight="1" spans="2:8">
      <c r="B5567" s="42" t="s">
        <v>1637</v>
      </c>
      <c r="C5567" s="42" t="s">
        <v>140</v>
      </c>
      <c r="D5567" s="43" t="s">
        <v>141</v>
      </c>
      <c r="E5567" s="43" t="s">
        <v>142</v>
      </c>
      <c r="F5567" s="36">
        <v>300</v>
      </c>
      <c r="G5567" s="44">
        <f t="shared" si="340"/>
        <v>5171.79487179487</v>
      </c>
      <c r="H5567" s="44">
        <v>6051</v>
      </c>
    </row>
    <row r="5568" customHeight="1" spans="2:8">
      <c r="B5568" s="42" t="s">
        <v>1637</v>
      </c>
      <c r="C5568" s="42" t="s">
        <v>1616</v>
      </c>
      <c r="D5568" s="43" t="s">
        <v>1617</v>
      </c>
      <c r="E5568" s="43" t="s">
        <v>1618</v>
      </c>
      <c r="F5568" s="36">
        <v>250</v>
      </c>
      <c r="G5568" s="44">
        <f t="shared" si="340"/>
        <v>5920.94017094017</v>
      </c>
      <c r="H5568" s="44">
        <v>6927.5</v>
      </c>
    </row>
    <row r="5569" customHeight="1" spans="2:8">
      <c r="B5569" s="42" t="s">
        <v>1637</v>
      </c>
      <c r="C5569" s="42" t="s">
        <v>17</v>
      </c>
      <c r="D5569" s="43" t="s">
        <v>18</v>
      </c>
      <c r="E5569" s="43" t="s">
        <v>1621</v>
      </c>
      <c r="F5569" s="36">
        <v>160</v>
      </c>
      <c r="G5569" s="44">
        <f t="shared" si="340"/>
        <v>2430.08547008547</v>
      </c>
      <c r="H5569" s="44">
        <v>2843.2</v>
      </c>
    </row>
    <row r="5570" customHeight="1" spans="2:8">
      <c r="B5570" s="42" t="s">
        <v>1637</v>
      </c>
      <c r="C5570" s="42" t="s">
        <v>172</v>
      </c>
      <c r="D5570" s="43" t="s">
        <v>1592</v>
      </c>
      <c r="E5570" s="43" t="s">
        <v>772</v>
      </c>
      <c r="F5570" s="36">
        <v>1200</v>
      </c>
      <c r="G5570" s="44">
        <f t="shared" si="340"/>
        <v>14871.7948717949</v>
      </c>
      <c r="H5570" s="44">
        <v>17400</v>
      </c>
    </row>
    <row r="5571" customHeight="1" spans="2:8">
      <c r="B5571" s="42" t="s">
        <v>1637</v>
      </c>
      <c r="C5571" s="42" t="s">
        <v>94</v>
      </c>
      <c r="D5571" s="43" t="s">
        <v>1087</v>
      </c>
      <c r="E5571" s="43" t="s">
        <v>1643</v>
      </c>
      <c r="F5571" s="36">
        <v>480</v>
      </c>
      <c r="G5571" s="44">
        <f t="shared" si="340"/>
        <v>9189.74358974359</v>
      </c>
      <c r="H5571" s="44">
        <v>10752</v>
      </c>
    </row>
    <row r="5572" customHeight="1" spans="2:8">
      <c r="B5572" s="42" t="s">
        <v>1637</v>
      </c>
      <c r="C5572" s="42" t="s">
        <v>470</v>
      </c>
      <c r="D5572" s="43" t="s">
        <v>851</v>
      </c>
      <c r="E5572" s="43" t="s">
        <v>1564</v>
      </c>
      <c r="F5572" s="36">
        <v>240</v>
      </c>
      <c r="G5572" s="44">
        <f t="shared" si="340"/>
        <v>2123.07692307692</v>
      </c>
      <c r="H5572" s="44">
        <v>2484</v>
      </c>
    </row>
    <row r="5573" customHeight="1" spans="2:8">
      <c r="B5573" s="42" t="s">
        <v>1637</v>
      </c>
      <c r="C5573" s="42" t="s">
        <v>528</v>
      </c>
      <c r="D5573" s="43" t="s">
        <v>12</v>
      </c>
      <c r="E5573" s="43" t="s">
        <v>2179</v>
      </c>
      <c r="F5573" s="36">
        <v>1200</v>
      </c>
      <c r="G5573" s="44">
        <f t="shared" si="340"/>
        <v>26564.1025641026</v>
      </c>
      <c r="H5573" s="44">
        <v>31080</v>
      </c>
    </row>
    <row r="5574" customHeight="1" spans="2:8">
      <c r="B5574" s="42" t="s">
        <v>1637</v>
      </c>
      <c r="C5574" s="42" t="s">
        <v>140</v>
      </c>
      <c r="D5574" s="43" t="s">
        <v>3649</v>
      </c>
      <c r="E5574" s="43" t="s">
        <v>142</v>
      </c>
      <c r="F5574" s="36">
        <v>200</v>
      </c>
      <c r="G5574" s="44">
        <f t="shared" ref="G5574:G5581" si="341">H5574/1.17</f>
        <v>3447.86324786325</v>
      </c>
      <c r="H5574" s="44">
        <v>4034</v>
      </c>
    </row>
    <row r="5575" customHeight="1" spans="2:8">
      <c r="B5575" s="42" t="s">
        <v>1637</v>
      </c>
      <c r="C5575" s="42" t="s">
        <v>953</v>
      </c>
      <c r="D5575" s="43" t="s">
        <v>954</v>
      </c>
      <c r="E5575" s="43" t="s">
        <v>955</v>
      </c>
      <c r="F5575" s="36">
        <v>1200</v>
      </c>
      <c r="G5575" s="44">
        <f t="shared" si="341"/>
        <v>23343.5897435897</v>
      </c>
      <c r="H5575" s="44">
        <v>27312</v>
      </c>
    </row>
    <row r="5576" customHeight="1" spans="2:8">
      <c r="B5576" s="42" t="s">
        <v>1637</v>
      </c>
      <c r="C5576" s="42" t="s">
        <v>1059</v>
      </c>
      <c r="D5576" s="43" t="s">
        <v>3650</v>
      </c>
      <c r="E5576" s="43" t="s">
        <v>1647</v>
      </c>
      <c r="F5576" s="36">
        <v>190</v>
      </c>
      <c r="G5576" s="44">
        <f t="shared" si="341"/>
        <v>4246.5811965812</v>
      </c>
      <c r="H5576" s="44">
        <v>4968.5</v>
      </c>
    </row>
    <row r="5577" customHeight="1" spans="2:8">
      <c r="B5577" s="42" t="s">
        <v>1637</v>
      </c>
      <c r="C5577" s="42" t="s">
        <v>1652</v>
      </c>
      <c r="D5577" s="43" t="s">
        <v>1448</v>
      </c>
      <c r="E5577" s="43" t="s">
        <v>1654</v>
      </c>
      <c r="F5577" s="36">
        <v>120</v>
      </c>
      <c r="G5577" s="44">
        <f t="shared" si="341"/>
        <v>1236.92307692308</v>
      </c>
      <c r="H5577" s="44">
        <v>1447.2</v>
      </c>
    </row>
    <row r="5578" customHeight="1" spans="2:8">
      <c r="B5578" s="42" t="s">
        <v>1637</v>
      </c>
      <c r="C5578" s="42" t="s">
        <v>1387</v>
      </c>
      <c r="D5578" s="43" t="s">
        <v>1655</v>
      </c>
      <c r="E5578" s="43" t="s">
        <v>31</v>
      </c>
      <c r="F5578" s="36">
        <v>1200</v>
      </c>
      <c r="G5578" s="44">
        <f t="shared" si="341"/>
        <v>5794.87179487179</v>
      </c>
      <c r="H5578" s="44">
        <v>6780</v>
      </c>
    </row>
    <row r="5579" customHeight="1" spans="2:8">
      <c r="B5579" s="42" t="s">
        <v>1637</v>
      </c>
      <c r="C5579" s="42" t="s">
        <v>38</v>
      </c>
      <c r="D5579" s="43" t="s">
        <v>3651</v>
      </c>
      <c r="E5579" s="43" t="s">
        <v>37</v>
      </c>
      <c r="F5579" s="36">
        <v>400</v>
      </c>
      <c r="G5579" s="44">
        <f t="shared" si="341"/>
        <v>8700.8547008547</v>
      </c>
      <c r="H5579" s="44">
        <v>10180</v>
      </c>
    </row>
    <row r="5580" customHeight="1" spans="2:8">
      <c r="B5580" s="42" t="s">
        <v>1637</v>
      </c>
      <c r="C5580" s="42" t="s">
        <v>1641</v>
      </c>
      <c r="D5580" s="43" t="s">
        <v>3652</v>
      </c>
      <c r="E5580" s="43" t="s">
        <v>3653</v>
      </c>
      <c r="F5580" s="36">
        <v>600</v>
      </c>
      <c r="G5580" s="44">
        <f t="shared" si="341"/>
        <v>14230.7692307692</v>
      </c>
      <c r="H5580" s="44">
        <v>16650</v>
      </c>
    </row>
    <row r="5581" customHeight="1" spans="2:8">
      <c r="B5581" s="42" t="s">
        <v>1637</v>
      </c>
      <c r="C5581" s="42" t="s">
        <v>559</v>
      </c>
      <c r="D5581" s="43" t="s">
        <v>560</v>
      </c>
      <c r="E5581" s="43" t="s">
        <v>63</v>
      </c>
      <c r="F5581" s="36">
        <v>100</v>
      </c>
      <c r="G5581" s="44">
        <f t="shared" si="341"/>
        <v>503.418803418803</v>
      </c>
      <c r="H5581" s="44">
        <v>589</v>
      </c>
    </row>
    <row r="5582" customHeight="1" spans="2:8">
      <c r="B5582" s="42" t="s">
        <v>1637</v>
      </c>
      <c r="C5582" s="42" t="s">
        <v>17</v>
      </c>
      <c r="D5582" s="43" t="s">
        <v>18</v>
      </c>
      <c r="E5582" s="43" t="s">
        <v>1621</v>
      </c>
      <c r="F5582" s="36">
        <v>800</v>
      </c>
      <c r="G5582" s="44">
        <f t="shared" ref="G5582:G5613" si="342">H5582/1.17</f>
        <v>12150.4273504274</v>
      </c>
      <c r="H5582" s="44">
        <v>14216</v>
      </c>
    </row>
    <row r="5583" customHeight="1" spans="2:8">
      <c r="B5583" s="42" t="s">
        <v>1637</v>
      </c>
      <c r="C5583" s="42" t="s">
        <v>47</v>
      </c>
      <c r="D5583" s="43" t="s">
        <v>48</v>
      </c>
      <c r="E5583" s="43" t="s">
        <v>31</v>
      </c>
      <c r="F5583" s="36">
        <v>1000</v>
      </c>
      <c r="G5583" s="44">
        <f t="shared" si="342"/>
        <v>8470.08547008547</v>
      </c>
      <c r="H5583" s="44">
        <v>9910</v>
      </c>
    </row>
    <row r="5584" customHeight="1" spans="2:8">
      <c r="B5584" s="42" t="s">
        <v>1637</v>
      </c>
      <c r="C5584" s="42" t="s">
        <v>25</v>
      </c>
      <c r="D5584" s="43" t="s">
        <v>49</v>
      </c>
      <c r="E5584" s="43" t="s">
        <v>27</v>
      </c>
      <c r="F5584" s="36">
        <v>800</v>
      </c>
      <c r="G5584" s="44">
        <f t="shared" si="342"/>
        <v>21880.3418803419</v>
      </c>
      <c r="H5584" s="44">
        <v>25600</v>
      </c>
    </row>
    <row r="5585" customHeight="1" spans="2:8">
      <c r="B5585" s="42" t="s">
        <v>1637</v>
      </c>
      <c r="C5585" s="42" t="s">
        <v>1616</v>
      </c>
      <c r="D5585" s="43" t="s">
        <v>1617</v>
      </c>
      <c r="E5585" s="43" t="s">
        <v>1618</v>
      </c>
      <c r="F5585" s="36">
        <v>200</v>
      </c>
      <c r="G5585" s="44">
        <f t="shared" si="342"/>
        <v>4736.75213675214</v>
      </c>
      <c r="H5585" s="44">
        <v>5542</v>
      </c>
    </row>
    <row r="5586" customHeight="1" spans="2:8">
      <c r="B5586" s="42" t="s">
        <v>1637</v>
      </c>
      <c r="C5586" s="42" t="s">
        <v>1059</v>
      </c>
      <c r="D5586" s="43" t="s">
        <v>3650</v>
      </c>
      <c r="E5586" s="43" t="s">
        <v>1647</v>
      </c>
      <c r="F5586" s="36">
        <v>240</v>
      </c>
      <c r="G5586" s="44">
        <f t="shared" si="342"/>
        <v>5364.10256410256</v>
      </c>
      <c r="H5586" s="44">
        <v>6276</v>
      </c>
    </row>
    <row r="5587" customHeight="1" spans="2:8">
      <c r="B5587" s="42" t="s">
        <v>1637</v>
      </c>
      <c r="C5587" s="42" t="s">
        <v>1139</v>
      </c>
      <c r="D5587" s="43" t="s">
        <v>1140</v>
      </c>
      <c r="E5587" s="43" t="s">
        <v>1141</v>
      </c>
      <c r="F5587" s="36">
        <v>180</v>
      </c>
      <c r="G5587" s="44">
        <f t="shared" si="342"/>
        <v>10153.8461538462</v>
      </c>
      <c r="H5587" s="44">
        <v>11880</v>
      </c>
    </row>
    <row r="5588" customHeight="1" spans="2:8">
      <c r="B5588" s="42" t="s">
        <v>1637</v>
      </c>
      <c r="C5588" s="42" t="s">
        <v>1387</v>
      </c>
      <c r="D5588" s="43" t="s">
        <v>1655</v>
      </c>
      <c r="E5588" s="43" t="s">
        <v>31</v>
      </c>
      <c r="F5588" s="36">
        <v>3600</v>
      </c>
      <c r="G5588" s="44">
        <f t="shared" si="342"/>
        <v>17384.6153846154</v>
      </c>
      <c r="H5588" s="44">
        <v>20340</v>
      </c>
    </row>
    <row r="5589" customHeight="1" spans="2:8">
      <c r="B5589" s="42" t="s">
        <v>1637</v>
      </c>
      <c r="C5589" s="42" t="s">
        <v>2620</v>
      </c>
      <c r="D5589" s="43" t="s">
        <v>15</v>
      </c>
      <c r="E5589" s="43" t="s">
        <v>871</v>
      </c>
      <c r="F5589" s="36">
        <v>1000</v>
      </c>
      <c r="G5589" s="44">
        <f t="shared" si="342"/>
        <v>1153.84615384615</v>
      </c>
      <c r="H5589" s="44">
        <v>1350</v>
      </c>
    </row>
    <row r="5590" customHeight="1" spans="2:8">
      <c r="B5590" s="42" t="s">
        <v>1637</v>
      </c>
      <c r="C5590" s="42" t="s">
        <v>3654</v>
      </c>
      <c r="D5590" s="43" t="s">
        <v>3655</v>
      </c>
      <c r="E5590" s="43" t="s">
        <v>31</v>
      </c>
      <c r="F5590" s="36">
        <v>20</v>
      </c>
      <c r="G5590" s="44">
        <f t="shared" si="342"/>
        <v>147.008547008547</v>
      </c>
      <c r="H5590" s="44">
        <v>172</v>
      </c>
    </row>
    <row r="5591" customHeight="1" spans="2:8">
      <c r="B5591" s="42" t="s">
        <v>1637</v>
      </c>
      <c r="C5591" s="42" t="s">
        <v>1641</v>
      </c>
      <c r="D5591" s="43" t="s">
        <v>3652</v>
      </c>
      <c r="E5591" s="43" t="s">
        <v>3653</v>
      </c>
      <c r="F5591" s="36">
        <v>600</v>
      </c>
      <c r="G5591" s="44">
        <f t="shared" si="342"/>
        <v>14230.7692307692</v>
      </c>
      <c r="H5591" s="44">
        <v>16650</v>
      </c>
    </row>
    <row r="5592" customHeight="1" spans="2:8">
      <c r="B5592" s="42" t="s">
        <v>1637</v>
      </c>
      <c r="C5592" s="42" t="s">
        <v>25</v>
      </c>
      <c r="D5592" s="43" t="s">
        <v>49</v>
      </c>
      <c r="E5592" s="43" t="s">
        <v>27</v>
      </c>
      <c r="F5592" s="36">
        <v>1600</v>
      </c>
      <c r="G5592" s="44">
        <f t="shared" si="342"/>
        <v>43760.6837606838</v>
      </c>
      <c r="H5592" s="44">
        <v>51200</v>
      </c>
    </row>
    <row r="5593" customHeight="1" spans="2:8">
      <c r="B5593" s="42" t="s">
        <v>1637</v>
      </c>
      <c r="C5593" s="42" t="s">
        <v>953</v>
      </c>
      <c r="D5593" s="43" t="s">
        <v>954</v>
      </c>
      <c r="E5593" s="43" t="s">
        <v>955</v>
      </c>
      <c r="F5593" s="36">
        <v>1190</v>
      </c>
      <c r="G5593" s="44">
        <f t="shared" si="342"/>
        <v>23149.0598290598</v>
      </c>
      <c r="H5593" s="44">
        <v>27084.4</v>
      </c>
    </row>
    <row r="5594" customHeight="1" spans="2:8">
      <c r="B5594" s="42" t="s">
        <v>1637</v>
      </c>
      <c r="C5594" s="42" t="s">
        <v>1059</v>
      </c>
      <c r="D5594" s="43" t="s">
        <v>3650</v>
      </c>
      <c r="E5594" s="43" t="s">
        <v>1647</v>
      </c>
      <c r="F5594" s="36">
        <v>240</v>
      </c>
      <c r="G5594" s="44">
        <f t="shared" si="342"/>
        <v>5364.10256410256</v>
      </c>
      <c r="H5594" s="44">
        <v>6276</v>
      </c>
    </row>
    <row r="5595" customHeight="1" spans="2:8">
      <c r="B5595" s="42" t="s">
        <v>1637</v>
      </c>
      <c r="C5595" s="42" t="s">
        <v>1656</v>
      </c>
      <c r="D5595" s="43" t="s">
        <v>1657</v>
      </c>
      <c r="E5595" s="43" t="s">
        <v>1534</v>
      </c>
      <c r="F5595" s="36">
        <v>100</v>
      </c>
      <c r="G5595" s="44">
        <f t="shared" si="342"/>
        <v>2375.21367521368</v>
      </c>
      <c r="H5595" s="44">
        <v>2779</v>
      </c>
    </row>
    <row r="5596" customHeight="1" spans="2:8">
      <c r="B5596" s="42" t="s">
        <v>1637</v>
      </c>
      <c r="C5596" s="42" t="s">
        <v>1660</v>
      </c>
      <c r="D5596" s="43" t="s">
        <v>49</v>
      </c>
      <c r="E5596" s="43" t="s">
        <v>111</v>
      </c>
      <c r="F5596" s="36">
        <v>100</v>
      </c>
      <c r="G5596" s="44">
        <f t="shared" si="342"/>
        <v>454.700854700855</v>
      </c>
      <c r="H5596" s="44">
        <v>532</v>
      </c>
    </row>
    <row r="5597" customHeight="1" spans="2:8">
      <c r="B5597" s="42" t="s">
        <v>1637</v>
      </c>
      <c r="C5597" s="42" t="s">
        <v>140</v>
      </c>
      <c r="D5597" s="43" t="s">
        <v>3649</v>
      </c>
      <c r="E5597" s="43" t="s">
        <v>142</v>
      </c>
      <c r="F5597" s="36">
        <v>200</v>
      </c>
      <c r="G5597" s="44">
        <f t="shared" si="342"/>
        <v>3447.86324786325</v>
      </c>
      <c r="H5597" s="44">
        <v>4034</v>
      </c>
    </row>
    <row r="5598" customHeight="1" spans="2:8">
      <c r="B5598" s="42" t="s">
        <v>1637</v>
      </c>
      <c r="C5598" s="42" t="s">
        <v>172</v>
      </c>
      <c r="D5598" s="43" t="s">
        <v>1592</v>
      </c>
      <c r="E5598" s="43" t="s">
        <v>772</v>
      </c>
      <c r="F5598" s="36">
        <v>1200</v>
      </c>
      <c r="G5598" s="44">
        <f t="shared" si="342"/>
        <v>14871.7948717949</v>
      </c>
      <c r="H5598" s="44">
        <v>17400</v>
      </c>
    </row>
    <row r="5599" customHeight="1" spans="2:8">
      <c r="B5599" s="42" t="s">
        <v>1637</v>
      </c>
      <c r="C5599" s="42" t="s">
        <v>1387</v>
      </c>
      <c r="D5599" s="43" t="s">
        <v>1655</v>
      </c>
      <c r="E5599" s="43" t="s">
        <v>31</v>
      </c>
      <c r="F5599" s="36">
        <v>6000</v>
      </c>
      <c r="G5599" s="44">
        <f t="shared" si="342"/>
        <v>28974.358974359</v>
      </c>
      <c r="H5599" s="44">
        <v>33900</v>
      </c>
    </row>
    <row r="5600" customHeight="1" spans="2:8">
      <c r="B5600" s="42" t="s">
        <v>1637</v>
      </c>
      <c r="C5600" s="42" t="s">
        <v>1656</v>
      </c>
      <c r="D5600" s="43" t="s">
        <v>1657</v>
      </c>
      <c r="E5600" s="43" t="s">
        <v>1534</v>
      </c>
      <c r="F5600" s="36">
        <v>100</v>
      </c>
      <c r="G5600" s="44">
        <f t="shared" si="342"/>
        <v>2375.21367521368</v>
      </c>
      <c r="H5600" s="44">
        <v>2779</v>
      </c>
    </row>
    <row r="5601" customHeight="1" spans="2:8">
      <c r="B5601" s="42" t="s">
        <v>1637</v>
      </c>
      <c r="C5601" s="42" t="s">
        <v>1641</v>
      </c>
      <c r="D5601" s="43" t="s">
        <v>3652</v>
      </c>
      <c r="E5601" s="43" t="s">
        <v>3653</v>
      </c>
      <c r="F5601" s="36">
        <v>900</v>
      </c>
      <c r="G5601" s="44">
        <f t="shared" si="342"/>
        <v>21346.1538461538</v>
      </c>
      <c r="H5601" s="44">
        <v>24975</v>
      </c>
    </row>
    <row r="5602" customHeight="1" spans="2:8">
      <c r="B5602" s="42" t="s">
        <v>1637</v>
      </c>
      <c r="C5602" s="42" t="s">
        <v>17</v>
      </c>
      <c r="D5602" s="43" t="s">
        <v>18</v>
      </c>
      <c r="E5602" s="43" t="s">
        <v>1621</v>
      </c>
      <c r="F5602" s="36">
        <v>640</v>
      </c>
      <c r="G5602" s="44">
        <f t="shared" si="342"/>
        <v>9720.34188034188</v>
      </c>
      <c r="H5602" s="44">
        <v>11372.8</v>
      </c>
    </row>
    <row r="5603" customHeight="1" spans="2:8">
      <c r="B5603" s="42" t="s">
        <v>1637</v>
      </c>
      <c r="C5603" s="42" t="s">
        <v>2620</v>
      </c>
      <c r="D5603" s="43" t="s">
        <v>15</v>
      </c>
      <c r="E5603" s="43" t="s">
        <v>871</v>
      </c>
      <c r="F5603" s="36">
        <v>700</v>
      </c>
      <c r="G5603" s="44">
        <f t="shared" si="342"/>
        <v>807.692307692308</v>
      </c>
      <c r="H5603" s="44">
        <v>945</v>
      </c>
    </row>
    <row r="5604" customHeight="1" spans="2:8">
      <c r="B5604" s="42" t="s">
        <v>1637</v>
      </c>
      <c r="C5604" s="42" t="s">
        <v>94</v>
      </c>
      <c r="D5604" s="43" t="s">
        <v>1087</v>
      </c>
      <c r="E5604" s="43" t="s">
        <v>1643</v>
      </c>
      <c r="F5604" s="36">
        <v>480</v>
      </c>
      <c r="G5604" s="44">
        <f t="shared" si="342"/>
        <v>9189.74358974359</v>
      </c>
      <c r="H5604" s="44">
        <v>10752</v>
      </c>
    </row>
    <row r="5605" customHeight="1" spans="2:8">
      <c r="B5605" s="42" t="s">
        <v>1637</v>
      </c>
      <c r="C5605" s="42" t="s">
        <v>528</v>
      </c>
      <c r="D5605" s="43" t="s">
        <v>15</v>
      </c>
      <c r="E5605" s="43" t="s">
        <v>2179</v>
      </c>
      <c r="F5605" s="36">
        <v>1200</v>
      </c>
      <c r="G5605" s="44">
        <f t="shared" si="342"/>
        <v>26564.1025641026</v>
      </c>
      <c r="H5605" s="44">
        <v>31080</v>
      </c>
    </row>
    <row r="5606" customHeight="1" spans="2:8">
      <c r="B5606" s="42" t="s">
        <v>1637</v>
      </c>
      <c r="C5606" s="42" t="s">
        <v>1059</v>
      </c>
      <c r="D5606" s="43" t="s">
        <v>3650</v>
      </c>
      <c r="E5606" s="43" t="s">
        <v>1647</v>
      </c>
      <c r="F5606" s="36">
        <v>240</v>
      </c>
      <c r="G5606" s="44">
        <f t="shared" si="342"/>
        <v>5364.10256410256</v>
      </c>
      <c r="H5606" s="44">
        <v>6276</v>
      </c>
    </row>
    <row r="5607" customHeight="1" spans="2:8">
      <c r="B5607" s="42" t="s">
        <v>1637</v>
      </c>
      <c r="C5607" s="42" t="s">
        <v>140</v>
      </c>
      <c r="D5607" s="43" t="s">
        <v>3649</v>
      </c>
      <c r="E5607" s="43" t="s">
        <v>142</v>
      </c>
      <c r="F5607" s="36">
        <v>300</v>
      </c>
      <c r="G5607" s="44">
        <f t="shared" si="342"/>
        <v>5171.79487179487</v>
      </c>
      <c r="H5607" s="44">
        <v>6051</v>
      </c>
    </row>
    <row r="5608" customHeight="1" spans="2:8">
      <c r="B5608" s="42" t="s">
        <v>1637</v>
      </c>
      <c r="C5608" s="42" t="s">
        <v>25</v>
      </c>
      <c r="D5608" s="43" t="s">
        <v>49</v>
      </c>
      <c r="E5608" s="43" t="s">
        <v>27</v>
      </c>
      <c r="F5608" s="36">
        <v>1600</v>
      </c>
      <c r="G5608" s="44">
        <f t="shared" si="342"/>
        <v>43760.6837606838</v>
      </c>
      <c r="H5608" s="44">
        <v>51200</v>
      </c>
    </row>
    <row r="5609" customHeight="1" spans="2:8">
      <c r="B5609" s="42" t="s">
        <v>1637</v>
      </c>
      <c r="C5609" s="42" t="s">
        <v>1616</v>
      </c>
      <c r="D5609" s="43" t="s">
        <v>1617</v>
      </c>
      <c r="E5609" s="43" t="s">
        <v>1618</v>
      </c>
      <c r="F5609" s="36">
        <v>400</v>
      </c>
      <c r="G5609" s="44">
        <f t="shared" si="342"/>
        <v>9473.50427350427</v>
      </c>
      <c r="H5609" s="44">
        <v>11084</v>
      </c>
    </row>
    <row r="5610" customHeight="1" spans="2:8">
      <c r="B5610" s="42" t="s">
        <v>1637</v>
      </c>
      <c r="C5610" s="42" t="s">
        <v>1652</v>
      </c>
      <c r="D5610" s="43" t="s">
        <v>1653</v>
      </c>
      <c r="E5610" s="43" t="s">
        <v>1654</v>
      </c>
      <c r="F5610" s="36">
        <v>400</v>
      </c>
      <c r="G5610" s="44">
        <f t="shared" si="342"/>
        <v>4123.07692307692</v>
      </c>
      <c r="H5610" s="44">
        <v>4824</v>
      </c>
    </row>
    <row r="5611" customHeight="1" spans="2:8">
      <c r="B5611" s="42" t="s">
        <v>1637</v>
      </c>
      <c r="C5611" s="42" t="s">
        <v>172</v>
      </c>
      <c r="D5611" s="43" t="s">
        <v>1592</v>
      </c>
      <c r="E5611" s="43" t="s">
        <v>772</v>
      </c>
      <c r="F5611" s="36">
        <v>1200</v>
      </c>
      <c r="G5611" s="44">
        <f t="shared" si="342"/>
        <v>14871.7948717949</v>
      </c>
      <c r="H5611" s="44">
        <v>17400</v>
      </c>
    </row>
    <row r="5612" customHeight="1" spans="2:8">
      <c r="B5612" s="42" t="s">
        <v>1637</v>
      </c>
      <c r="C5612" s="42" t="s">
        <v>3648</v>
      </c>
      <c r="D5612" s="43" t="s">
        <v>2059</v>
      </c>
      <c r="E5612" s="43" t="s">
        <v>902</v>
      </c>
      <c r="F5612" s="36">
        <v>60</v>
      </c>
      <c r="G5612" s="44">
        <f t="shared" si="342"/>
        <v>927.179487179487</v>
      </c>
      <c r="H5612" s="44">
        <v>1084.8</v>
      </c>
    </row>
    <row r="5613" customHeight="1" spans="2:8">
      <c r="B5613" s="42" t="s">
        <v>1637</v>
      </c>
      <c r="C5613" s="42" t="s">
        <v>1656</v>
      </c>
      <c r="D5613" s="43" t="s">
        <v>1657</v>
      </c>
      <c r="E5613" s="43" t="s">
        <v>1534</v>
      </c>
      <c r="F5613" s="36">
        <v>100</v>
      </c>
      <c r="G5613" s="44">
        <f t="shared" si="342"/>
        <v>2375.21367521368</v>
      </c>
      <c r="H5613" s="44">
        <v>2779</v>
      </c>
    </row>
    <row r="5614" customHeight="1" spans="2:8">
      <c r="B5614" s="42" t="s">
        <v>1637</v>
      </c>
      <c r="C5614" s="42" t="s">
        <v>470</v>
      </c>
      <c r="D5614" s="43" t="s">
        <v>851</v>
      </c>
      <c r="E5614" s="43" t="s">
        <v>1564</v>
      </c>
      <c r="F5614" s="36">
        <v>480</v>
      </c>
      <c r="G5614" s="44">
        <f t="shared" ref="G5614:G5643" si="343">H5614/1.17</f>
        <v>4246.15384615385</v>
      </c>
      <c r="H5614" s="44">
        <v>4968</v>
      </c>
    </row>
    <row r="5615" customHeight="1" spans="2:8">
      <c r="B5615" s="42" t="s">
        <v>1637</v>
      </c>
      <c r="C5615" s="42" t="s">
        <v>991</v>
      </c>
      <c r="D5615" s="43" t="s">
        <v>992</v>
      </c>
      <c r="E5615" s="43" t="s">
        <v>2074</v>
      </c>
      <c r="F5615" s="36">
        <v>200</v>
      </c>
      <c r="G5615" s="44">
        <f t="shared" si="343"/>
        <v>1097.4358974359</v>
      </c>
      <c r="H5615" s="44">
        <v>1284</v>
      </c>
    </row>
    <row r="5616" customHeight="1" spans="2:8">
      <c r="B5616" s="42" t="s">
        <v>1637</v>
      </c>
      <c r="C5616" s="42" t="s">
        <v>1981</v>
      </c>
      <c r="D5616" s="43" t="s">
        <v>783</v>
      </c>
      <c r="E5616" s="53" t="s">
        <v>3580</v>
      </c>
      <c r="F5616" s="36">
        <v>20</v>
      </c>
      <c r="G5616" s="44">
        <f t="shared" si="343"/>
        <v>144.444444444444</v>
      </c>
      <c r="H5616" s="44">
        <v>169</v>
      </c>
    </row>
    <row r="5617" customHeight="1" spans="2:8">
      <c r="B5617" s="42" t="s">
        <v>1637</v>
      </c>
      <c r="C5617" s="42" t="s">
        <v>38</v>
      </c>
      <c r="D5617" s="43" t="s">
        <v>3651</v>
      </c>
      <c r="E5617" s="43" t="s">
        <v>37</v>
      </c>
      <c r="F5617" s="36">
        <v>400</v>
      </c>
      <c r="G5617" s="44">
        <f t="shared" si="343"/>
        <v>8700.8547008547</v>
      </c>
      <c r="H5617" s="44">
        <v>10180</v>
      </c>
    </row>
    <row r="5618" customHeight="1" spans="2:8">
      <c r="B5618" s="42" t="s">
        <v>1637</v>
      </c>
      <c r="C5618" s="42" t="s">
        <v>221</v>
      </c>
      <c r="D5618" s="43" t="s">
        <v>222</v>
      </c>
      <c r="E5618" s="43" t="s">
        <v>1189</v>
      </c>
      <c r="F5618" s="36">
        <v>600</v>
      </c>
      <c r="G5618" s="44">
        <f t="shared" si="343"/>
        <v>13702.5641025641</v>
      </c>
      <c r="H5618" s="44">
        <v>16032</v>
      </c>
    </row>
    <row r="5619" customHeight="1" spans="2:8">
      <c r="B5619" s="42" t="s">
        <v>1637</v>
      </c>
      <c r="C5619" s="42" t="s">
        <v>2990</v>
      </c>
      <c r="D5619" s="43" t="s">
        <v>1854</v>
      </c>
      <c r="E5619" s="43" t="s">
        <v>440</v>
      </c>
      <c r="F5619" s="36">
        <v>10</v>
      </c>
      <c r="G5619" s="44">
        <f t="shared" si="343"/>
        <v>178.461538461538</v>
      </c>
      <c r="H5619" s="44">
        <v>208.8</v>
      </c>
    </row>
    <row r="5620" customHeight="1" spans="2:8">
      <c r="B5620" s="42" t="s">
        <v>1637</v>
      </c>
      <c r="C5620" s="42" t="s">
        <v>528</v>
      </c>
      <c r="D5620" s="43" t="s">
        <v>15</v>
      </c>
      <c r="E5620" s="43" t="s">
        <v>2179</v>
      </c>
      <c r="F5620" s="36">
        <v>1800</v>
      </c>
      <c r="G5620" s="44">
        <f t="shared" si="343"/>
        <v>39846.1538461539</v>
      </c>
      <c r="H5620" s="44">
        <v>46620</v>
      </c>
    </row>
    <row r="5621" customHeight="1" spans="2:8">
      <c r="B5621" s="42" t="s">
        <v>1637</v>
      </c>
      <c r="C5621" s="42" t="s">
        <v>146</v>
      </c>
      <c r="D5621" s="43" t="s">
        <v>1533</v>
      </c>
      <c r="E5621" s="43" t="s">
        <v>871</v>
      </c>
      <c r="F5621" s="36">
        <v>1800</v>
      </c>
      <c r="G5621" s="44">
        <f t="shared" si="343"/>
        <v>17430.7692307692</v>
      </c>
      <c r="H5621" s="44">
        <v>20394</v>
      </c>
    </row>
    <row r="5622" customHeight="1" spans="2:8">
      <c r="B5622" s="42" t="s">
        <v>1637</v>
      </c>
      <c r="C5622" s="42" t="s">
        <v>1660</v>
      </c>
      <c r="D5622" s="43" t="s">
        <v>49</v>
      </c>
      <c r="E5622" s="43" t="s">
        <v>111</v>
      </c>
      <c r="F5622" s="36">
        <v>50</v>
      </c>
      <c r="G5622" s="44">
        <f t="shared" si="343"/>
        <v>227.350427350427</v>
      </c>
      <c r="H5622" s="44">
        <v>266</v>
      </c>
    </row>
    <row r="5623" customHeight="1" spans="2:8">
      <c r="B5623" s="42" t="s">
        <v>1637</v>
      </c>
      <c r="C5623" s="42" t="s">
        <v>3654</v>
      </c>
      <c r="D5623" s="43" t="s">
        <v>3655</v>
      </c>
      <c r="E5623" s="43" t="s">
        <v>31</v>
      </c>
      <c r="F5623" s="36">
        <v>30</v>
      </c>
      <c r="G5623" s="44">
        <f t="shared" si="343"/>
        <v>220.512820512821</v>
      </c>
      <c r="H5623" s="44">
        <v>258</v>
      </c>
    </row>
    <row r="5624" customHeight="1" spans="2:8">
      <c r="B5624" s="42" t="s">
        <v>1637</v>
      </c>
      <c r="C5624" s="42" t="s">
        <v>1658</v>
      </c>
      <c r="D5624" s="43" t="s">
        <v>1659</v>
      </c>
      <c r="E5624" s="43" t="s">
        <v>891</v>
      </c>
      <c r="F5624" s="36">
        <v>100</v>
      </c>
      <c r="G5624" s="44">
        <f t="shared" si="343"/>
        <v>4660.68376068376</v>
      </c>
      <c r="H5624" s="44">
        <v>5453</v>
      </c>
    </row>
    <row r="5625" customHeight="1" spans="2:8">
      <c r="B5625" s="42" t="s">
        <v>1637</v>
      </c>
      <c r="C5625" s="42" t="s">
        <v>47</v>
      </c>
      <c r="D5625" s="43" t="s">
        <v>48</v>
      </c>
      <c r="E5625" s="43" t="s">
        <v>31</v>
      </c>
      <c r="F5625" s="36">
        <v>1000</v>
      </c>
      <c r="G5625" s="44">
        <f t="shared" si="343"/>
        <v>8470.08547008547</v>
      </c>
      <c r="H5625" s="44">
        <v>9910</v>
      </c>
    </row>
    <row r="5626" customHeight="1" spans="2:8">
      <c r="B5626" s="42" t="s">
        <v>1637</v>
      </c>
      <c r="C5626" s="42" t="s">
        <v>140</v>
      </c>
      <c r="D5626" s="43" t="s">
        <v>3649</v>
      </c>
      <c r="E5626" s="43" t="s">
        <v>142</v>
      </c>
      <c r="F5626" s="36">
        <v>400</v>
      </c>
      <c r="G5626" s="44">
        <f t="shared" si="343"/>
        <v>6895.7264957265</v>
      </c>
      <c r="H5626" s="44">
        <v>8068</v>
      </c>
    </row>
    <row r="5627" customHeight="1" spans="2:8">
      <c r="B5627" s="42" t="s">
        <v>1637</v>
      </c>
      <c r="C5627" s="42" t="s">
        <v>25</v>
      </c>
      <c r="D5627" s="43" t="s">
        <v>49</v>
      </c>
      <c r="E5627" s="43" t="s">
        <v>27</v>
      </c>
      <c r="F5627" s="36">
        <v>1600</v>
      </c>
      <c r="G5627" s="44">
        <f t="shared" si="343"/>
        <v>43760.6837606838</v>
      </c>
      <c r="H5627" s="44">
        <v>51200</v>
      </c>
    </row>
    <row r="5628" customHeight="1" spans="2:8">
      <c r="B5628" s="42" t="s">
        <v>1637</v>
      </c>
      <c r="C5628" s="42" t="s">
        <v>1059</v>
      </c>
      <c r="D5628" s="43" t="s">
        <v>3650</v>
      </c>
      <c r="E5628" s="43" t="s">
        <v>1647</v>
      </c>
      <c r="F5628" s="36">
        <v>480</v>
      </c>
      <c r="G5628" s="44">
        <f t="shared" si="343"/>
        <v>10728.2051282051</v>
      </c>
      <c r="H5628" s="44">
        <v>12552</v>
      </c>
    </row>
    <row r="5629" customHeight="1" spans="2:8">
      <c r="B5629" s="42" t="s">
        <v>1637</v>
      </c>
      <c r="C5629" s="42" t="s">
        <v>1616</v>
      </c>
      <c r="D5629" s="43" t="s">
        <v>1617</v>
      </c>
      <c r="E5629" s="43" t="s">
        <v>1618</v>
      </c>
      <c r="F5629" s="36">
        <v>200</v>
      </c>
      <c r="G5629" s="44">
        <f t="shared" si="343"/>
        <v>4736.75213675214</v>
      </c>
      <c r="H5629" s="44">
        <v>5542</v>
      </c>
    </row>
    <row r="5630" customHeight="1" spans="2:8">
      <c r="B5630" s="42" t="s">
        <v>1637</v>
      </c>
      <c r="C5630" s="42" t="s">
        <v>1652</v>
      </c>
      <c r="D5630" s="43" t="s">
        <v>1653</v>
      </c>
      <c r="E5630" s="43" t="s">
        <v>1654</v>
      </c>
      <c r="F5630" s="36">
        <v>400</v>
      </c>
      <c r="G5630" s="44">
        <f t="shared" si="343"/>
        <v>4123.07692307692</v>
      </c>
      <c r="H5630" s="44">
        <v>4824</v>
      </c>
    </row>
    <row r="5631" customHeight="1" spans="2:8">
      <c r="B5631" s="42" t="s">
        <v>1637</v>
      </c>
      <c r="C5631" s="42" t="s">
        <v>94</v>
      </c>
      <c r="D5631" s="43" t="s">
        <v>1087</v>
      </c>
      <c r="E5631" s="43" t="s">
        <v>1643</v>
      </c>
      <c r="F5631" s="36">
        <v>960</v>
      </c>
      <c r="G5631" s="44">
        <f t="shared" si="343"/>
        <v>18379.4871794872</v>
      </c>
      <c r="H5631" s="44">
        <v>21504</v>
      </c>
    </row>
    <row r="5632" customHeight="1" spans="2:8">
      <c r="B5632" s="42" t="s">
        <v>1637</v>
      </c>
      <c r="C5632" s="42" t="s">
        <v>528</v>
      </c>
      <c r="D5632" s="43" t="s">
        <v>15</v>
      </c>
      <c r="E5632" s="43" t="s">
        <v>2179</v>
      </c>
      <c r="F5632" s="36">
        <v>1800</v>
      </c>
      <c r="G5632" s="44">
        <f t="shared" si="343"/>
        <v>39846.1538461539</v>
      </c>
      <c r="H5632" s="44">
        <v>46620</v>
      </c>
    </row>
    <row r="5633" customHeight="1" spans="2:8">
      <c r="B5633" s="42" t="s">
        <v>1637</v>
      </c>
      <c r="C5633" s="42" t="s">
        <v>1641</v>
      </c>
      <c r="D5633" s="43" t="s">
        <v>3652</v>
      </c>
      <c r="E5633" s="43" t="s">
        <v>3653</v>
      </c>
      <c r="F5633" s="36">
        <v>300</v>
      </c>
      <c r="G5633" s="44">
        <f t="shared" si="343"/>
        <v>7115.38461538462</v>
      </c>
      <c r="H5633" s="44">
        <v>8325</v>
      </c>
    </row>
    <row r="5634" customHeight="1" spans="2:8">
      <c r="B5634" s="42" t="s">
        <v>1637</v>
      </c>
      <c r="C5634" s="42" t="s">
        <v>1139</v>
      </c>
      <c r="D5634" s="43" t="s">
        <v>1645</v>
      </c>
      <c r="E5634" s="43" t="s">
        <v>1141</v>
      </c>
      <c r="F5634" s="36">
        <v>50</v>
      </c>
      <c r="G5634" s="44">
        <f t="shared" si="343"/>
        <v>2820.51282051282</v>
      </c>
      <c r="H5634" s="44">
        <v>3300</v>
      </c>
    </row>
    <row r="5635" customHeight="1" spans="2:8">
      <c r="B5635" s="42" t="s">
        <v>1637</v>
      </c>
      <c r="C5635" s="42" t="s">
        <v>1387</v>
      </c>
      <c r="D5635" s="43" t="s">
        <v>1655</v>
      </c>
      <c r="E5635" s="43" t="s">
        <v>31</v>
      </c>
      <c r="F5635" s="36">
        <v>2400</v>
      </c>
      <c r="G5635" s="44">
        <f t="shared" si="343"/>
        <v>11589.7435897436</v>
      </c>
      <c r="H5635" s="44">
        <v>13560</v>
      </c>
    </row>
    <row r="5636" customHeight="1" spans="2:8">
      <c r="B5636" s="42" t="s">
        <v>1637</v>
      </c>
      <c r="C5636" s="42" t="s">
        <v>172</v>
      </c>
      <c r="D5636" s="43" t="s">
        <v>1592</v>
      </c>
      <c r="E5636" s="43" t="s">
        <v>772</v>
      </c>
      <c r="F5636" s="36">
        <v>1200</v>
      </c>
      <c r="G5636" s="44">
        <f t="shared" si="343"/>
        <v>14871.7948717949</v>
      </c>
      <c r="H5636" s="44">
        <v>17400</v>
      </c>
    </row>
    <row r="5637" customHeight="1" spans="2:8">
      <c r="B5637" s="42" t="s">
        <v>1637</v>
      </c>
      <c r="C5637" s="42" t="s">
        <v>2620</v>
      </c>
      <c r="D5637" s="43" t="s">
        <v>15</v>
      </c>
      <c r="E5637" s="43" t="s">
        <v>871</v>
      </c>
      <c r="F5637" s="36">
        <v>800</v>
      </c>
      <c r="G5637" s="44">
        <f t="shared" si="343"/>
        <v>923.076923076923</v>
      </c>
      <c r="H5637" s="44">
        <v>1080</v>
      </c>
    </row>
    <row r="5638" customHeight="1" spans="2:8">
      <c r="B5638" s="42" t="s">
        <v>1637</v>
      </c>
      <c r="C5638" s="42" t="s">
        <v>1660</v>
      </c>
      <c r="D5638" s="43" t="s">
        <v>49</v>
      </c>
      <c r="E5638" s="43" t="s">
        <v>111</v>
      </c>
      <c r="F5638" s="36">
        <v>200</v>
      </c>
      <c r="G5638" s="44">
        <f t="shared" si="343"/>
        <v>909.401709401709</v>
      </c>
      <c r="H5638" s="44">
        <v>1064</v>
      </c>
    </row>
    <row r="5639" customHeight="1" spans="2:8">
      <c r="B5639" s="42" t="s">
        <v>1637</v>
      </c>
      <c r="C5639" s="42" t="s">
        <v>991</v>
      </c>
      <c r="D5639" s="43" t="s">
        <v>992</v>
      </c>
      <c r="E5639" s="43" t="s">
        <v>2074</v>
      </c>
      <c r="F5639" s="36">
        <v>200</v>
      </c>
      <c r="G5639" s="44">
        <f t="shared" si="343"/>
        <v>1097.4358974359</v>
      </c>
      <c r="H5639" s="44">
        <v>1284</v>
      </c>
    </row>
    <row r="5640" customHeight="1" spans="2:8">
      <c r="B5640" s="42" t="s">
        <v>1637</v>
      </c>
      <c r="C5640" s="42" t="s">
        <v>2090</v>
      </c>
      <c r="D5640" s="43" t="s">
        <v>2091</v>
      </c>
      <c r="E5640" s="43" t="s">
        <v>2200</v>
      </c>
      <c r="F5640" s="36">
        <v>20</v>
      </c>
      <c r="G5640" s="44">
        <f t="shared" si="343"/>
        <v>133.333333333333</v>
      </c>
      <c r="H5640" s="44">
        <v>156</v>
      </c>
    </row>
    <row r="5641" customHeight="1" spans="2:8">
      <c r="B5641" s="42" t="s">
        <v>1637</v>
      </c>
      <c r="C5641" s="42" t="s">
        <v>1648</v>
      </c>
      <c r="D5641" s="43" t="s">
        <v>754</v>
      </c>
      <c r="E5641" s="43" t="s">
        <v>1649</v>
      </c>
      <c r="F5641" s="36">
        <v>100</v>
      </c>
      <c r="G5641" s="44">
        <f t="shared" si="343"/>
        <v>669.230769230769</v>
      </c>
      <c r="H5641" s="44">
        <v>783</v>
      </c>
    </row>
    <row r="5642" customHeight="1" spans="2:8">
      <c r="B5642" s="42" t="s">
        <v>1637</v>
      </c>
      <c r="C5642" s="42" t="s">
        <v>2240</v>
      </c>
      <c r="D5642" s="43" t="s">
        <v>331</v>
      </c>
      <c r="E5642" s="43" t="s">
        <v>413</v>
      </c>
      <c r="F5642" s="36">
        <v>50</v>
      </c>
      <c r="G5642" s="44">
        <f t="shared" si="343"/>
        <v>1223.50427350427</v>
      </c>
      <c r="H5642" s="44">
        <v>1431.5</v>
      </c>
    </row>
    <row r="5643" customHeight="1" spans="2:8">
      <c r="B5643" s="42" t="s">
        <v>1637</v>
      </c>
      <c r="C5643" s="42" t="s">
        <v>1656</v>
      </c>
      <c r="D5643" s="43" t="s">
        <v>1657</v>
      </c>
      <c r="E5643" s="43" t="s">
        <v>1534</v>
      </c>
      <c r="F5643" s="36">
        <v>100</v>
      </c>
      <c r="G5643" s="44">
        <f t="shared" si="343"/>
        <v>2375.21367521368</v>
      </c>
      <c r="H5643" s="44">
        <v>2779</v>
      </c>
    </row>
    <row r="5644" customHeight="1" spans="2:8">
      <c r="B5644" s="42" t="s">
        <v>1637</v>
      </c>
      <c r="C5644" s="42" t="s">
        <v>1638</v>
      </c>
      <c r="D5644" s="43" t="s">
        <v>1639</v>
      </c>
      <c r="E5644" s="43" t="s">
        <v>1640</v>
      </c>
      <c r="F5644" s="36">
        <v>50</v>
      </c>
      <c r="G5644" s="44">
        <f t="shared" ref="G5644:G5656" si="344">H5644/1.17</f>
        <v>1164.52991452991</v>
      </c>
      <c r="H5644" s="44">
        <v>1362.5</v>
      </c>
    </row>
    <row r="5645" customHeight="1" spans="2:8">
      <c r="B5645" s="42" t="s">
        <v>1637</v>
      </c>
      <c r="C5645" s="42" t="s">
        <v>146</v>
      </c>
      <c r="D5645" s="43" t="s">
        <v>1533</v>
      </c>
      <c r="E5645" s="43" t="s">
        <v>871</v>
      </c>
      <c r="F5645" s="36">
        <v>600</v>
      </c>
      <c r="G5645" s="44">
        <f t="shared" si="344"/>
        <v>5810.25641025641</v>
      </c>
      <c r="H5645" s="44">
        <v>6798</v>
      </c>
    </row>
    <row r="5646" customHeight="1" spans="2:8">
      <c r="B5646" s="42" t="s">
        <v>1637</v>
      </c>
      <c r="C5646" s="42" t="s">
        <v>38</v>
      </c>
      <c r="D5646" s="43" t="s">
        <v>3651</v>
      </c>
      <c r="E5646" s="43" t="s">
        <v>37</v>
      </c>
      <c r="F5646" s="36">
        <v>400</v>
      </c>
      <c r="G5646" s="44">
        <f t="shared" si="344"/>
        <v>8700.8547008547</v>
      </c>
      <c r="H5646" s="44">
        <v>10180</v>
      </c>
    </row>
    <row r="5647" customHeight="1" spans="2:8">
      <c r="B5647" s="42" t="s">
        <v>1637</v>
      </c>
      <c r="C5647" s="42" t="s">
        <v>140</v>
      </c>
      <c r="D5647" s="43" t="s">
        <v>3649</v>
      </c>
      <c r="E5647" s="43" t="s">
        <v>142</v>
      </c>
      <c r="F5647" s="36">
        <v>300</v>
      </c>
      <c r="G5647" s="44">
        <f t="shared" si="344"/>
        <v>5171.79487179487</v>
      </c>
      <c r="H5647" s="44">
        <v>6051</v>
      </c>
    </row>
    <row r="5648" customHeight="1" spans="2:8">
      <c r="B5648" s="42" t="s">
        <v>1637</v>
      </c>
      <c r="C5648" s="42" t="s">
        <v>17</v>
      </c>
      <c r="D5648" s="43" t="s">
        <v>18</v>
      </c>
      <c r="E5648" s="43" t="s">
        <v>1621</v>
      </c>
      <c r="F5648" s="36">
        <v>160</v>
      </c>
      <c r="G5648" s="44">
        <f t="shared" si="344"/>
        <v>2430.08547008547</v>
      </c>
      <c r="H5648" s="44">
        <v>2843.2</v>
      </c>
    </row>
    <row r="5649" customHeight="1" spans="2:8">
      <c r="B5649" s="42" t="s">
        <v>1637</v>
      </c>
      <c r="C5649" s="42" t="s">
        <v>1387</v>
      </c>
      <c r="D5649" s="43" t="s">
        <v>1655</v>
      </c>
      <c r="E5649" s="43" t="s">
        <v>31</v>
      </c>
      <c r="F5649" s="36">
        <v>600</v>
      </c>
      <c r="G5649" s="44">
        <f t="shared" si="344"/>
        <v>2897.4358974359</v>
      </c>
      <c r="H5649" s="44">
        <v>3390</v>
      </c>
    </row>
    <row r="5650" customHeight="1" spans="2:8">
      <c r="B5650" s="42" t="s">
        <v>1637</v>
      </c>
      <c r="C5650" s="42" t="s">
        <v>2240</v>
      </c>
      <c r="D5650" s="43" t="s">
        <v>331</v>
      </c>
      <c r="E5650" s="43" t="s">
        <v>413</v>
      </c>
      <c r="F5650" s="36">
        <v>50</v>
      </c>
      <c r="G5650" s="44">
        <f t="shared" si="344"/>
        <v>1223.50427350427</v>
      </c>
      <c r="H5650" s="44">
        <v>1431.5</v>
      </c>
    </row>
    <row r="5651" customHeight="1" spans="2:8">
      <c r="B5651" s="42" t="s">
        <v>1637</v>
      </c>
      <c r="C5651" s="42" t="s">
        <v>953</v>
      </c>
      <c r="D5651" s="43" t="s">
        <v>954</v>
      </c>
      <c r="E5651" s="43" t="s">
        <v>955</v>
      </c>
      <c r="F5651" s="36">
        <v>600</v>
      </c>
      <c r="G5651" s="44">
        <f t="shared" si="344"/>
        <v>11671.7948717949</v>
      </c>
      <c r="H5651" s="44">
        <v>13656</v>
      </c>
    </row>
    <row r="5652" customHeight="1" spans="2:8">
      <c r="B5652" s="42" t="s">
        <v>1637</v>
      </c>
      <c r="C5652" s="42" t="s">
        <v>17</v>
      </c>
      <c r="D5652" s="43" t="s">
        <v>18</v>
      </c>
      <c r="E5652" s="43" t="s">
        <v>1621</v>
      </c>
      <c r="F5652" s="36">
        <v>240</v>
      </c>
      <c r="G5652" s="44">
        <f t="shared" si="344"/>
        <v>3645.12820512821</v>
      </c>
      <c r="H5652" s="44">
        <v>4264.8</v>
      </c>
    </row>
    <row r="5653" customHeight="1" spans="2:8">
      <c r="B5653" s="42" t="s">
        <v>1637</v>
      </c>
      <c r="C5653" s="42" t="s">
        <v>172</v>
      </c>
      <c r="D5653" s="43" t="s">
        <v>1592</v>
      </c>
      <c r="E5653" s="43" t="s">
        <v>772</v>
      </c>
      <c r="F5653" s="36">
        <v>1200</v>
      </c>
      <c r="G5653" s="44">
        <f t="shared" si="344"/>
        <v>14871.7948717949</v>
      </c>
      <c r="H5653" s="44">
        <v>17400</v>
      </c>
    </row>
    <row r="5654" customHeight="1" spans="2:8">
      <c r="B5654" s="42" t="s">
        <v>1637</v>
      </c>
      <c r="C5654" s="42" t="s">
        <v>1139</v>
      </c>
      <c r="D5654" s="43" t="s">
        <v>1645</v>
      </c>
      <c r="E5654" s="43" t="s">
        <v>1141</v>
      </c>
      <c r="F5654" s="36">
        <v>10</v>
      </c>
      <c r="G5654" s="44">
        <f t="shared" si="344"/>
        <v>564.102564102564</v>
      </c>
      <c r="H5654" s="44">
        <v>660</v>
      </c>
    </row>
    <row r="5655" customHeight="1" spans="2:8">
      <c r="B5655" s="42" t="s">
        <v>1637</v>
      </c>
      <c r="C5655" s="42" t="s">
        <v>1387</v>
      </c>
      <c r="D5655" s="43" t="s">
        <v>1655</v>
      </c>
      <c r="E5655" s="43" t="s">
        <v>31</v>
      </c>
      <c r="F5655" s="36">
        <v>600</v>
      </c>
      <c r="G5655" s="44">
        <f t="shared" si="344"/>
        <v>2897.4358974359</v>
      </c>
      <c r="H5655" s="44">
        <v>3390</v>
      </c>
    </row>
    <row r="5656" customHeight="1" spans="2:8">
      <c r="B5656" s="42" t="s">
        <v>1637</v>
      </c>
      <c r="C5656" s="42" t="s">
        <v>528</v>
      </c>
      <c r="D5656" s="43" t="s">
        <v>15</v>
      </c>
      <c r="E5656" s="43" t="s">
        <v>2179</v>
      </c>
      <c r="F5656" s="36">
        <v>600</v>
      </c>
      <c r="G5656" s="44">
        <f t="shared" si="344"/>
        <v>13282.0512820513</v>
      </c>
      <c r="H5656" s="44">
        <v>15540</v>
      </c>
    </row>
    <row r="5657" s="107" customFormat="1" customHeight="1" spans="1:10">
      <c r="A5657" s="107" t="s">
        <v>3656</v>
      </c>
      <c r="B5657" s="57" t="s">
        <v>60</v>
      </c>
      <c r="C5657" s="57" t="s">
        <v>97</v>
      </c>
      <c r="D5657" s="54" t="s">
        <v>98</v>
      </c>
      <c r="E5657" s="54" t="s">
        <v>23</v>
      </c>
      <c r="F5657" s="107">
        <v>720</v>
      </c>
      <c r="G5657" s="134">
        <f t="shared" ref="G5657:G5666" si="345">H5657/1.17</f>
        <v>10375.3846153846</v>
      </c>
      <c r="H5657" s="134">
        <v>12139.2</v>
      </c>
      <c r="I5657" s="41">
        <f>SUM(H5657:H5704)</f>
        <v>1050768.9</v>
      </c>
      <c r="J5657" s="134"/>
    </row>
    <row r="5658" customHeight="1" spans="2:9">
      <c r="B5658" s="42" t="s">
        <v>60</v>
      </c>
      <c r="C5658" s="42" t="s">
        <v>102</v>
      </c>
      <c r="D5658" s="43" t="s">
        <v>103</v>
      </c>
      <c r="E5658" s="43" t="s">
        <v>1688</v>
      </c>
      <c r="F5658" s="36">
        <v>4200</v>
      </c>
      <c r="G5658" s="44">
        <f t="shared" si="345"/>
        <v>42430.7692307692</v>
      </c>
      <c r="H5658" s="44">
        <v>49644</v>
      </c>
      <c r="I5658" s="41"/>
    </row>
    <row r="5659" customHeight="1" spans="2:9">
      <c r="B5659" s="42" t="s">
        <v>60</v>
      </c>
      <c r="C5659" s="42" t="s">
        <v>17</v>
      </c>
      <c r="D5659" s="43" t="s">
        <v>18</v>
      </c>
      <c r="E5659" s="43" t="s">
        <v>1621</v>
      </c>
      <c r="F5659" s="36">
        <v>2800</v>
      </c>
      <c r="G5659" s="44">
        <f t="shared" si="345"/>
        <v>43244.4444444444</v>
      </c>
      <c r="H5659" s="44">
        <v>50596</v>
      </c>
      <c r="I5659" s="41"/>
    </row>
    <row r="5660" customHeight="1" spans="2:9">
      <c r="B5660" s="42" t="s">
        <v>60</v>
      </c>
      <c r="C5660" s="42" t="s">
        <v>78</v>
      </c>
      <c r="D5660" s="43" t="s">
        <v>79</v>
      </c>
      <c r="E5660" s="43" t="s">
        <v>80</v>
      </c>
      <c r="F5660" s="36">
        <v>1500</v>
      </c>
      <c r="G5660" s="44">
        <f t="shared" si="345"/>
        <v>27410.2564102564</v>
      </c>
      <c r="H5660" s="44">
        <v>32070</v>
      </c>
      <c r="I5660" s="41"/>
    </row>
    <row r="5661" customHeight="1" spans="2:9">
      <c r="B5661" s="42" t="s">
        <v>60</v>
      </c>
      <c r="C5661" s="42" t="s">
        <v>25</v>
      </c>
      <c r="D5661" s="43" t="s">
        <v>49</v>
      </c>
      <c r="E5661" s="43" t="s">
        <v>27</v>
      </c>
      <c r="F5661" s="36">
        <v>2400</v>
      </c>
      <c r="G5661" s="44">
        <f t="shared" si="345"/>
        <v>65641.0256410256</v>
      </c>
      <c r="H5661" s="44">
        <v>76800</v>
      </c>
      <c r="I5661" s="41"/>
    </row>
    <row r="5662" customHeight="1" spans="2:9">
      <c r="B5662" s="42" t="s">
        <v>60</v>
      </c>
      <c r="C5662" s="42" t="s">
        <v>38</v>
      </c>
      <c r="D5662" s="43" t="s">
        <v>948</v>
      </c>
      <c r="E5662" s="43" t="s">
        <v>37</v>
      </c>
      <c r="F5662" s="36">
        <v>2800</v>
      </c>
      <c r="G5662" s="44">
        <f t="shared" si="345"/>
        <v>60905.9829059829</v>
      </c>
      <c r="H5662" s="44">
        <v>71260</v>
      </c>
      <c r="I5662" s="41"/>
    </row>
    <row r="5663" customHeight="1" spans="2:9">
      <c r="B5663" s="42" t="s">
        <v>60</v>
      </c>
      <c r="C5663" s="42" t="s">
        <v>84</v>
      </c>
      <c r="D5663" s="43" t="s">
        <v>85</v>
      </c>
      <c r="E5663" s="43" t="s">
        <v>1173</v>
      </c>
      <c r="F5663" s="36">
        <v>120</v>
      </c>
      <c r="G5663" s="44">
        <f t="shared" si="345"/>
        <v>3692.30769230769</v>
      </c>
      <c r="H5663" s="44">
        <v>4320</v>
      </c>
      <c r="I5663" s="41"/>
    </row>
    <row r="5664" customHeight="1" spans="2:9">
      <c r="B5664" s="42" t="s">
        <v>60</v>
      </c>
      <c r="C5664" s="42" t="s">
        <v>1896</v>
      </c>
      <c r="D5664" s="43" t="s">
        <v>1084</v>
      </c>
      <c r="E5664" s="43" t="s">
        <v>1898</v>
      </c>
      <c r="F5664" s="36">
        <v>450</v>
      </c>
      <c r="G5664" s="44">
        <f t="shared" si="345"/>
        <v>2500</v>
      </c>
      <c r="H5664" s="44">
        <v>2925</v>
      </c>
      <c r="I5664" s="41"/>
    </row>
    <row r="5665" customHeight="1" spans="2:9">
      <c r="B5665" s="42" t="s">
        <v>60</v>
      </c>
      <c r="C5665" s="42" t="s">
        <v>1691</v>
      </c>
      <c r="D5665" s="43" t="s">
        <v>1190</v>
      </c>
      <c r="E5665" s="43" t="s">
        <v>1173</v>
      </c>
      <c r="F5665" s="36">
        <v>240</v>
      </c>
      <c r="G5665" s="44">
        <f t="shared" si="345"/>
        <v>2092.30769230769</v>
      </c>
      <c r="H5665" s="44">
        <v>2448</v>
      </c>
      <c r="I5665" s="41"/>
    </row>
    <row r="5666" customHeight="1" spans="2:9">
      <c r="B5666" s="42" t="s">
        <v>60</v>
      </c>
      <c r="C5666" s="42" t="s">
        <v>99</v>
      </c>
      <c r="D5666" s="43" t="s">
        <v>3013</v>
      </c>
      <c r="E5666" s="43" t="s">
        <v>1693</v>
      </c>
      <c r="F5666" s="36">
        <v>630</v>
      </c>
      <c r="G5666" s="44">
        <f t="shared" si="345"/>
        <v>6240.76923076923</v>
      </c>
      <c r="H5666" s="44">
        <v>7301.7</v>
      </c>
      <c r="I5666" s="41"/>
    </row>
    <row r="5667" customHeight="1" spans="2:9">
      <c r="B5667" s="42" t="s">
        <v>60</v>
      </c>
      <c r="C5667" s="42" t="s">
        <v>88</v>
      </c>
      <c r="D5667" s="43" t="s">
        <v>89</v>
      </c>
      <c r="E5667" s="43" t="s">
        <v>90</v>
      </c>
      <c r="F5667" s="36">
        <v>600</v>
      </c>
      <c r="G5667" s="44">
        <f t="shared" ref="G5667:G5678" si="346">H5667/1.17</f>
        <v>6153.84615384615</v>
      </c>
      <c r="H5667" s="44">
        <v>7200</v>
      </c>
      <c r="I5667" s="41"/>
    </row>
    <row r="5668" customHeight="1" spans="2:9">
      <c r="B5668" s="42" t="s">
        <v>60</v>
      </c>
      <c r="C5668" s="42" t="s">
        <v>25</v>
      </c>
      <c r="D5668" s="43" t="s">
        <v>49</v>
      </c>
      <c r="E5668" s="43" t="s">
        <v>27</v>
      </c>
      <c r="F5668" s="36">
        <v>2400</v>
      </c>
      <c r="G5668" s="44">
        <f t="shared" si="346"/>
        <v>65641.0256410256</v>
      </c>
      <c r="H5668" s="44">
        <v>76800</v>
      </c>
      <c r="I5668" s="41"/>
    </row>
    <row r="5669" customHeight="1" spans="2:9">
      <c r="B5669" s="42" t="s">
        <v>60</v>
      </c>
      <c r="C5669" s="42" t="s">
        <v>558</v>
      </c>
      <c r="D5669" s="43" t="s">
        <v>77</v>
      </c>
      <c r="E5669" s="43" t="s">
        <v>63</v>
      </c>
      <c r="F5669" s="36">
        <v>6000</v>
      </c>
      <c r="G5669" s="44">
        <f t="shared" si="346"/>
        <v>19641.0256410256</v>
      </c>
      <c r="H5669" s="44">
        <v>22980</v>
      </c>
      <c r="I5669" s="41"/>
    </row>
    <row r="5670" customHeight="1" spans="2:9">
      <c r="B5670" s="42" t="s">
        <v>60</v>
      </c>
      <c r="C5670" s="42" t="s">
        <v>76</v>
      </c>
      <c r="D5670" s="43" t="s">
        <v>77</v>
      </c>
      <c r="E5670" s="43" t="s">
        <v>63</v>
      </c>
      <c r="F5670" s="36">
        <v>4000</v>
      </c>
      <c r="G5670" s="44">
        <f t="shared" si="346"/>
        <v>6495.7264957265</v>
      </c>
      <c r="H5670" s="44">
        <v>7600</v>
      </c>
      <c r="I5670" s="41"/>
    </row>
    <row r="5671" customHeight="1" spans="2:9">
      <c r="B5671" s="42" t="s">
        <v>60</v>
      </c>
      <c r="C5671" s="42" t="s">
        <v>1683</v>
      </c>
      <c r="D5671" s="43" t="s">
        <v>1686</v>
      </c>
      <c r="E5671" s="43" t="s">
        <v>63</v>
      </c>
      <c r="F5671" s="36">
        <v>2000</v>
      </c>
      <c r="G5671" s="44">
        <f t="shared" si="346"/>
        <v>5777.77777777778</v>
      </c>
      <c r="H5671" s="44">
        <v>6760</v>
      </c>
      <c r="I5671" s="41"/>
    </row>
    <row r="5672" customHeight="1" spans="2:9">
      <c r="B5672" s="42" t="s">
        <v>60</v>
      </c>
      <c r="C5672" s="42" t="s">
        <v>1683</v>
      </c>
      <c r="D5672" s="43" t="s">
        <v>3657</v>
      </c>
      <c r="E5672" s="43" t="s">
        <v>63</v>
      </c>
      <c r="F5672" s="36">
        <v>1500</v>
      </c>
      <c r="G5672" s="44">
        <f t="shared" si="346"/>
        <v>4910.25641025641</v>
      </c>
      <c r="H5672" s="44">
        <v>5745</v>
      </c>
      <c r="I5672" s="41"/>
    </row>
    <row r="5673" customHeight="1" spans="2:9">
      <c r="B5673" s="42" t="s">
        <v>60</v>
      </c>
      <c r="C5673" s="42" t="s">
        <v>64</v>
      </c>
      <c r="D5673" s="43" t="s">
        <v>3658</v>
      </c>
      <c r="E5673" s="43" t="s">
        <v>63</v>
      </c>
      <c r="F5673" s="36">
        <v>10000</v>
      </c>
      <c r="G5673" s="44">
        <f t="shared" si="346"/>
        <v>25555.5555555556</v>
      </c>
      <c r="H5673" s="44">
        <v>29900</v>
      </c>
      <c r="I5673" s="41"/>
    </row>
    <row r="5674" customHeight="1" spans="2:9">
      <c r="B5674" s="42" t="s">
        <v>60</v>
      </c>
      <c r="C5674" s="42" t="s">
        <v>558</v>
      </c>
      <c r="D5674" s="43" t="s">
        <v>77</v>
      </c>
      <c r="E5674" s="43" t="s">
        <v>63</v>
      </c>
      <c r="F5674" s="36">
        <v>1500</v>
      </c>
      <c r="G5674" s="44">
        <f t="shared" si="346"/>
        <v>4910.25641025641</v>
      </c>
      <c r="H5674" s="44">
        <v>5745</v>
      </c>
      <c r="I5674" s="41"/>
    </row>
    <row r="5675" customHeight="1" spans="2:9">
      <c r="B5675" s="42" t="s">
        <v>60</v>
      </c>
      <c r="C5675" s="42" t="s">
        <v>76</v>
      </c>
      <c r="D5675" s="43" t="s">
        <v>77</v>
      </c>
      <c r="E5675" s="43" t="s">
        <v>63</v>
      </c>
      <c r="F5675" s="36">
        <v>1000</v>
      </c>
      <c r="G5675" s="44">
        <f t="shared" si="346"/>
        <v>1623.93162393162</v>
      </c>
      <c r="H5675" s="44">
        <v>1900</v>
      </c>
      <c r="I5675" s="41"/>
    </row>
    <row r="5676" customHeight="1" spans="2:9">
      <c r="B5676" s="42" t="s">
        <v>60</v>
      </c>
      <c r="C5676" s="42" t="s">
        <v>1683</v>
      </c>
      <c r="D5676" s="43" t="s">
        <v>1686</v>
      </c>
      <c r="E5676" s="43" t="s">
        <v>63</v>
      </c>
      <c r="F5676" s="36">
        <v>800</v>
      </c>
      <c r="G5676" s="44">
        <f t="shared" si="346"/>
        <v>2311.11111111111</v>
      </c>
      <c r="H5676" s="44">
        <v>2704</v>
      </c>
      <c r="I5676" s="41"/>
    </row>
    <row r="5677" customHeight="1" spans="2:9">
      <c r="B5677" s="42" t="s">
        <v>60</v>
      </c>
      <c r="C5677" s="42" t="s">
        <v>1681</v>
      </c>
      <c r="D5677" s="43" t="s">
        <v>3659</v>
      </c>
      <c r="E5677" s="43" t="s">
        <v>63</v>
      </c>
      <c r="F5677" s="36">
        <v>900</v>
      </c>
      <c r="G5677" s="44">
        <f t="shared" si="346"/>
        <v>2969.23076923077</v>
      </c>
      <c r="H5677" s="44">
        <v>3474</v>
      </c>
      <c r="I5677" s="41"/>
    </row>
    <row r="5678" customHeight="1" spans="2:9">
      <c r="B5678" s="42" t="s">
        <v>60</v>
      </c>
      <c r="C5678" s="42" t="s">
        <v>64</v>
      </c>
      <c r="D5678" s="43" t="s">
        <v>3658</v>
      </c>
      <c r="E5678" s="43" t="s">
        <v>63</v>
      </c>
      <c r="F5678" s="36">
        <v>5000</v>
      </c>
      <c r="G5678" s="44">
        <f t="shared" si="346"/>
        <v>12777.7777777778</v>
      </c>
      <c r="H5678" s="44">
        <v>14950</v>
      </c>
      <c r="I5678" s="41"/>
    </row>
    <row r="5679" customHeight="1" spans="2:9">
      <c r="B5679" s="42" t="s">
        <v>60</v>
      </c>
      <c r="C5679" s="42" t="s">
        <v>558</v>
      </c>
      <c r="D5679" s="43" t="s">
        <v>77</v>
      </c>
      <c r="E5679" s="43" t="s">
        <v>63</v>
      </c>
      <c r="F5679" s="36">
        <v>3000</v>
      </c>
      <c r="G5679" s="44">
        <f t="shared" ref="G5679:G5688" si="347">H5679/1.17</f>
        <v>9820.51282051282</v>
      </c>
      <c r="H5679" s="44">
        <v>11490</v>
      </c>
      <c r="I5679" s="41"/>
    </row>
    <row r="5680" customHeight="1" spans="2:9">
      <c r="B5680" s="42" t="s">
        <v>60</v>
      </c>
      <c r="C5680" s="42" t="s">
        <v>68</v>
      </c>
      <c r="D5680" s="43" t="s">
        <v>74</v>
      </c>
      <c r="E5680" s="43" t="s">
        <v>63</v>
      </c>
      <c r="F5680" s="36">
        <v>20000</v>
      </c>
      <c r="G5680" s="44">
        <f t="shared" si="347"/>
        <v>51282.0512820513</v>
      </c>
      <c r="H5680" s="44">
        <v>60000</v>
      </c>
      <c r="I5680" s="41"/>
    </row>
    <row r="5681" customHeight="1" spans="2:9">
      <c r="B5681" s="42" t="s">
        <v>60</v>
      </c>
      <c r="C5681" s="42" t="s">
        <v>68</v>
      </c>
      <c r="D5681" s="43" t="s">
        <v>73</v>
      </c>
      <c r="E5681" s="43" t="s">
        <v>63</v>
      </c>
      <c r="F5681" s="36">
        <v>4000</v>
      </c>
      <c r="G5681" s="44">
        <f t="shared" si="347"/>
        <v>11692.3076923077</v>
      </c>
      <c r="H5681" s="44">
        <v>13680</v>
      </c>
      <c r="I5681" s="41"/>
    </row>
    <row r="5682" customHeight="1" spans="2:9">
      <c r="B5682" s="42" t="s">
        <v>60</v>
      </c>
      <c r="C5682" s="42" t="s">
        <v>1683</v>
      </c>
      <c r="D5682" s="43" t="s">
        <v>3657</v>
      </c>
      <c r="E5682" s="43" t="s">
        <v>63</v>
      </c>
      <c r="F5682" s="36">
        <v>6000</v>
      </c>
      <c r="G5682" s="44">
        <f t="shared" si="347"/>
        <v>19641.0256410256</v>
      </c>
      <c r="H5682" s="44">
        <v>22980</v>
      </c>
      <c r="I5682" s="41"/>
    </row>
    <row r="5683" customHeight="1" spans="2:9">
      <c r="B5683" s="42" t="s">
        <v>60</v>
      </c>
      <c r="C5683" s="42" t="s">
        <v>70</v>
      </c>
      <c r="D5683" s="43" t="s">
        <v>71</v>
      </c>
      <c r="E5683" s="43" t="s">
        <v>63</v>
      </c>
      <c r="F5683" s="36">
        <v>6000</v>
      </c>
      <c r="G5683" s="44">
        <f t="shared" si="347"/>
        <v>19794.8717948718</v>
      </c>
      <c r="H5683" s="44">
        <v>23160</v>
      </c>
      <c r="I5683" s="41"/>
    </row>
    <row r="5684" customHeight="1" spans="2:9">
      <c r="B5684" s="42" t="s">
        <v>60</v>
      </c>
      <c r="C5684" s="42" t="s">
        <v>68</v>
      </c>
      <c r="D5684" s="43" t="s">
        <v>74</v>
      </c>
      <c r="E5684" s="43" t="s">
        <v>63</v>
      </c>
      <c r="F5684" s="36">
        <v>30000</v>
      </c>
      <c r="G5684" s="44">
        <f t="shared" si="347"/>
        <v>76923.0769230769</v>
      </c>
      <c r="H5684" s="44">
        <v>90000</v>
      </c>
      <c r="I5684" s="41"/>
    </row>
    <row r="5685" customHeight="1" spans="2:9">
      <c r="B5685" s="42" t="s">
        <v>60</v>
      </c>
      <c r="C5685" s="42" t="s">
        <v>68</v>
      </c>
      <c r="D5685" s="43" t="s">
        <v>73</v>
      </c>
      <c r="E5685" s="43" t="s">
        <v>63</v>
      </c>
      <c r="F5685" s="36">
        <v>8000</v>
      </c>
      <c r="G5685" s="44">
        <f t="shared" si="347"/>
        <v>23384.6153846154</v>
      </c>
      <c r="H5685" s="44">
        <v>27360</v>
      </c>
      <c r="I5685" s="41"/>
    </row>
    <row r="5686" customHeight="1" spans="2:9">
      <c r="B5686" s="42" t="s">
        <v>168</v>
      </c>
      <c r="C5686" s="42" t="s">
        <v>2554</v>
      </c>
      <c r="D5686" s="43" t="s">
        <v>160</v>
      </c>
      <c r="E5686" s="43" t="s">
        <v>37</v>
      </c>
      <c r="F5686" s="36">
        <v>1600</v>
      </c>
      <c r="G5686" s="44">
        <f t="shared" si="347"/>
        <v>41709.4017094017</v>
      </c>
      <c r="H5686" s="44">
        <v>48800</v>
      </c>
      <c r="I5686" s="41"/>
    </row>
    <row r="5687" customHeight="1" spans="2:9">
      <c r="B5687" s="42" t="s">
        <v>168</v>
      </c>
      <c r="C5687" s="42" t="s">
        <v>2956</v>
      </c>
      <c r="D5687" s="43" t="s">
        <v>2034</v>
      </c>
      <c r="E5687" s="43" t="s">
        <v>1701</v>
      </c>
      <c r="F5687" s="36">
        <v>1000</v>
      </c>
      <c r="G5687" s="44">
        <f t="shared" si="347"/>
        <v>12820.5128205128</v>
      </c>
      <c r="H5687" s="44">
        <v>15000</v>
      </c>
      <c r="I5687" s="41"/>
    </row>
    <row r="5688" customHeight="1" spans="2:9">
      <c r="B5688" s="42" t="s">
        <v>168</v>
      </c>
      <c r="C5688" s="42" t="s">
        <v>1667</v>
      </c>
      <c r="D5688" s="43" t="s">
        <v>1628</v>
      </c>
      <c r="E5688" s="43" t="s">
        <v>1600</v>
      </c>
      <c r="F5688" s="36">
        <v>800</v>
      </c>
      <c r="G5688" s="44">
        <f t="shared" si="347"/>
        <v>16478.6324786325</v>
      </c>
      <c r="H5688" s="44">
        <v>19280</v>
      </c>
      <c r="I5688" s="41"/>
    </row>
    <row r="5689" customHeight="1" spans="2:9">
      <c r="B5689" s="42" t="s">
        <v>168</v>
      </c>
      <c r="C5689" s="42" t="s">
        <v>1662</v>
      </c>
      <c r="D5689" s="43" t="s">
        <v>1372</v>
      </c>
      <c r="E5689" s="43" t="s">
        <v>3660</v>
      </c>
      <c r="F5689" s="36">
        <v>800</v>
      </c>
      <c r="G5689" s="44">
        <f t="shared" ref="G5689:G5695" si="348">H5689/1.17</f>
        <v>15377.7777777778</v>
      </c>
      <c r="H5689" s="44">
        <v>17992</v>
      </c>
      <c r="I5689" s="41"/>
    </row>
    <row r="5690" customHeight="1" spans="2:9">
      <c r="B5690" s="42" t="s">
        <v>168</v>
      </c>
      <c r="C5690" s="42" t="s">
        <v>1664</v>
      </c>
      <c r="D5690" s="43" t="s">
        <v>677</v>
      </c>
      <c r="E5690" s="43" t="s">
        <v>1665</v>
      </c>
      <c r="F5690" s="36">
        <v>50</v>
      </c>
      <c r="G5690" s="44">
        <f t="shared" si="348"/>
        <v>636.752136752137</v>
      </c>
      <c r="H5690" s="44">
        <v>745</v>
      </c>
      <c r="I5690" s="41"/>
    </row>
    <row r="5691" customHeight="1" spans="2:9">
      <c r="B5691" s="42" t="s">
        <v>168</v>
      </c>
      <c r="C5691" s="42" t="s">
        <v>1495</v>
      </c>
      <c r="D5691" s="43" t="s">
        <v>1666</v>
      </c>
      <c r="E5691" s="43" t="s">
        <v>1497</v>
      </c>
      <c r="F5691" s="36">
        <v>600</v>
      </c>
      <c r="G5691" s="44">
        <f t="shared" si="348"/>
        <v>16461.5384615385</v>
      </c>
      <c r="H5691" s="44">
        <v>19260</v>
      </c>
      <c r="I5691" s="41"/>
    </row>
    <row r="5692" customHeight="1" spans="2:9">
      <c r="B5692" s="42" t="s">
        <v>168</v>
      </c>
      <c r="C5692" s="42" t="s">
        <v>172</v>
      </c>
      <c r="D5692" s="43" t="s">
        <v>1592</v>
      </c>
      <c r="E5692" s="43" t="s">
        <v>772</v>
      </c>
      <c r="F5692" s="36">
        <v>1200</v>
      </c>
      <c r="G5692" s="44">
        <f t="shared" si="348"/>
        <v>14871.7948717949</v>
      </c>
      <c r="H5692" s="44">
        <v>17400</v>
      </c>
      <c r="I5692" s="41"/>
    </row>
    <row r="5693" customHeight="1" spans="2:9">
      <c r="B5693" s="42" t="s">
        <v>168</v>
      </c>
      <c r="C5693" s="42" t="s">
        <v>3661</v>
      </c>
      <c r="D5693" s="43" t="s">
        <v>3662</v>
      </c>
      <c r="E5693" s="43" t="s">
        <v>712</v>
      </c>
      <c r="F5693" s="36">
        <v>60</v>
      </c>
      <c r="G5693" s="44">
        <f t="shared" si="348"/>
        <v>2307.69230769231</v>
      </c>
      <c r="H5693" s="44">
        <v>2700</v>
      </c>
      <c r="I5693" s="41"/>
    </row>
    <row r="5694" customHeight="1" spans="2:9">
      <c r="B5694" s="42" t="s">
        <v>168</v>
      </c>
      <c r="C5694" s="42" t="s">
        <v>2554</v>
      </c>
      <c r="D5694" s="43" t="s">
        <v>160</v>
      </c>
      <c r="E5694" s="43" t="s">
        <v>37</v>
      </c>
      <c r="F5694" s="36">
        <v>1400</v>
      </c>
      <c r="G5694" s="44">
        <f t="shared" si="348"/>
        <v>36495.7264957265</v>
      </c>
      <c r="H5694" s="44">
        <v>42700</v>
      </c>
      <c r="I5694" s="41"/>
    </row>
    <row r="5695" customHeight="1" spans="2:9">
      <c r="B5695" s="42" t="s">
        <v>168</v>
      </c>
      <c r="C5695" s="42" t="s">
        <v>169</v>
      </c>
      <c r="D5695" s="43" t="s">
        <v>170</v>
      </c>
      <c r="E5695" s="43" t="s">
        <v>1611</v>
      </c>
      <c r="F5695" s="36">
        <v>-600</v>
      </c>
      <c r="G5695" s="44">
        <f t="shared" si="348"/>
        <v>-13641.0256410256</v>
      </c>
      <c r="H5695" s="44">
        <v>-15960</v>
      </c>
      <c r="I5695" s="41"/>
    </row>
    <row r="5696" customHeight="1" spans="2:9">
      <c r="B5696" s="42" t="s">
        <v>175</v>
      </c>
      <c r="C5696" s="42" t="s">
        <v>17</v>
      </c>
      <c r="D5696" s="43" t="s">
        <v>18</v>
      </c>
      <c r="E5696" s="43" t="s">
        <v>1621</v>
      </c>
      <c r="F5696" s="36">
        <v>1200</v>
      </c>
      <c r="G5696" s="44">
        <f t="shared" ref="G5696:G5707" si="349">H5696/1.17</f>
        <v>18461.5384615385</v>
      </c>
      <c r="H5696" s="44">
        <v>21600</v>
      </c>
      <c r="I5696" s="41"/>
    </row>
    <row r="5697" customHeight="1" spans="2:9">
      <c r="B5697" s="42" t="s">
        <v>175</v>
      </c>
      <c r="C5697" s="42" t="s">
        <v>1664</v>
      </c>
      <c r="D5697" s="43" t="s">
        <v>677</v>
      </c>
      <c r="E5697" s="43" t="s">
        <v>1665</v>
      </c>
      <c r="F5697" s="36">
        <v>500</v>
      </c>
      <c r="G5697" s="44">
        <f t="shared" si="349"/>
        <v>6367.52136752137</v>
      </c>
      <c r="H5697" s="44">
        <v>7450</v>
      </c>
      <c r="I5697" s="41"/>
    </row>
    <row r="5698" customHeight="1" spans="2:9">
      <c r="B5698" s="42" t="s">
        <v>175</v>
      </c>
      <c r="C5698" s="42" t="s">
        <v>17</v>
      </c>
      <c r="D5698" s="43" t="s">
        <v>18</v>
      </c>
      <c r="E5698" s="43" t="s">
        <v>1621</v>
      </c>
      <c r="F5698" s="36">
        <v>1200</v>
      </c>
      <c r="G5698" s="44">
        <f t="shared" si="349"/>
        <v>18461.5384615385</v>
      </c>
      <c r="H5698" s="44">
        <v>21600</v>
      </c>
      <c r="I5698" s="41"/>
    </row>
    <row r="5699" customHeight="1" spans="2:9">
      <c r="B5699" s="42" t="s">
        <v>1493</v>
      </c>
      <c r="C5699" s="42" t="s">
        <v>1672</v>
      </c>
      <c r="D5699" s="43" t="s">
        <v>3663</v>
      </c>
      <c r="E5699" s="43" t="s">
        <v>1674</v>
      </c>
      <c r="F5699" s="36">
        <v>30</v>
      </c>
      <c r="G5699" s="44">
        <f t="shared" si="349"/>
        <v>14871.7948717949</v>
      </c>
      <c r="H5699" s="44">
        <v>17400</v>
      </c>
      <c r="I5699" s="41"/>
    </row>
    <row r="5700" customHeight="1" spans="2:9">
      <c r="B5700" s="42" t="s">
        <v>1493</v>
      </c>
      <c r="C5700" s="42" t="s">
        <v>1672</v>
      </c>
      <c r="D5700" s="43" t="s">
        <v>3016</v>
      </c>
      <c r="E5700" s="43" t="s">
        <v>1674</v>
      </c>
      <c r="F5700" s="36">
        <v>20</v>
      </c>
      <c r="G5700" s="44">
        <f t="shared" si="349"/>
        <v>9914.52991452992</v>
      </c>
      <c r="H5700" s="44">
        <v>11600</v>
      </c>
      <c r="I5700" s="41"/>
    </row>
    <row r="5701" customHeight="1" spans="2:9">
      <c r="B5701" s="42" t="s">
        <v>1493</v>
      </c>
      <c r="C5701" s="42" t="s">
        <v>1672</v>
      </c>
      <c r="D5701" s="43" t="s">
        <v>3016</v>
      </c>
      <c r="E5701" s="43" t="s">
        <v>1674</v>
      </c>
      <c r="F5701" s="36">
        <v>20</v>
      </c>
      <c r="G5701" s="44">
        <f t="shared" si="349"/>
        <v>9914.52991452992</v>
      </c>
      <c r="H5701" s="44">
        <v>11600</v>
      </c>
      <c r="I5701" s="41"/>
    </row>
    <row r="5702" customHeight="1" spans="2:9">
      <c r="B5702" s="42" t="s">
        <v>185</v>
      </c>
      <c r="C5702" s="42" t="s">
        <v>186</v>
      </c>
      <c r="D5702" s="43" t="s">
        <v>1677</v>
      </c>
      <c r="E5702" s="43" t="s">
        <v>1678</v>
      </c>
      <c r="F5702" s="36">
        <v>900</v>
      </c>
      <c r="G5702" s="44">
        <f t="shared" si="349"/>
        <v>15153.8461538462</v>
      </c>
      <c r="H5702" s="44">
        <v>17730</v>
      </c>
      <c r="I5702" s="41"/>
    </row>
    <row r="5703" customHeight="1" spans="2:9">
      <c r="B5703" s="42" t="s">
        <v>185</v>
      </c>
      <c r="C5703" s="42" t="s">
        <v>29</v>
      </c>
      <c r="D5703" s="43" t="s">
        <v>30</v>
      </c>
      <c r="E5703" s="43" t="s">
        <v>31</v>
      </c>
      <c r="F5703" s="36">
        <v>450</v>
      </c>
      <c r="G5703" s="44">
        <f t="shared" si="349"/>
        <v>5384.61538461538</v>
      </c>
      <c r="H5703" s="44">
        <v>6300</v>
      </c>
      <c r="I5703" s="41"/>
    </row>
    <row r="5704" customHeight="1" spans="2:9">
      <c r="B5704" s="42" t="s">
        <v>185</v>
      </c>
      <c r="C5704" s="42" t="s">
        <v>186</v>
      </c>
      <c r="D5704" s="43" t="s">
        <v>1677</v>
      </c>
      <c r="E5704" s="43" t="s">
        <v>1678</v>
      </c>
      <c r="F5704" s="36">
        <v>1200</v>
      </c>
      <c r="G5704" s="44">
        <f t="shared" si="349"/>
        <v>20205.1282051282</v>
      </c>
      <c r="H5704" s="44">
        <v>23640</v>
      </c>
      <c r="I5704" s="41"/>
    </row>
    <row r="5705" customHeight="1" spans="1:9">
      <c r="A5705" s="36" t="s">
        <v>3664</v>
      </c>
      <c r="B5705" s="42" t="s">
        <v>3665</v>
      </c>
      <c r="C5705" s="42" t="s">
        <v>225</v>
      </c>
      <c r="D5705" s="43" t="s">
        <v>276</v>
      </c>
      <c r="E5705" s="43" t="s">
        <v>1738</v>
      </c>
      <c r="F5705" s="36">
        <v>900</v>
      </c>
      <c r="G5705" s="44">
        <f t="shared" si="349"/>
        <v>5000</v>
      </c>
      <c r="H5705" s="44">
        <v>5850</v>
      </c>
      <c r="I5705" s="44">
        <f>SUM(H5705:H5724)</f>
        <v>268486.8</v>
      </c>
    </row>
    <row r="5706" customHeight="1" spans="2:8">
      <c r="B5706" s="42" t="s">
        <v>3666</v>
      </c>
      <c r="C5706" s="42" t="s">
        <v>229</v>
      </c>
      <c r="D5706" s="43" t="s">
        <v>1741</v>
      </c>
      <c r="E5706" s="43" t="s">
        <v>1742</v>
      </c>
      <c r="F5706" s="36">
        <v>400</v>
      </c>
      <c r="G5706" s="44">
        <f t="shared" si="349"/>
        <v>4786.32478632479</v>
      </c>
      <c r="H5706" s="44">
        <v>5600</v>
      </c>
    </row>
    <row r="5707" customHeight="1" spans="2:8">
      <c r="B5707" s="42" t="s">
        <v>3623</v>
      </c>
      <c r="C5707" s="42" t="s">
        <v>3667</v>
      </c>
      <c r="D5707" s="43" t="s">
        <v>1986</v>
      </c>
      <c r="E5707" s="54" t="s">
        <v>3668</v>
      </c>
      <c r="F5707" s="36">
        <v>200</v>
      </c>
      <c r="G5707" s="44">
        <f t="shared" si="349"/>
        <v>5637.60683760684</v>
      </c>
      <c r="H5707" s="44">
        <v>6596</v>
      </c>
    </row>
    <row r="5708" customHeight="1" spans="2:8">
      <c r="B5708" s="42" t="s">
        <v>3019</v>
      </c>
      <c r="C5708" s="42" t="s">
        <v>253</v>
      </c>
      <c r="D5708" s="43" t="s">
        <v>754</v>
      </c>
      <c r="E5708" s="43" t="s">
        <v>2512</v>
      </c>
      <c r="F5708" s="36">
        <v>600</v>
      </c>
      <c r="G5708" s="44">
        <f t="shared" ref="G5708:G5714" si="350">H5708/1.17</f>
        <v>7846.15384615385</v>
      </c>
      <c r="H5708" s="44">
        <v>9180</v>
      </c>
    </row>
    <row r="5709" customHeight="1" spans="2:8">
      <c r="B5709" s="42" t="s">
        <v>2502</v>
      </c>
      <c r="C5709" s="42" t="s">
        <v>229</v>
      </c>
      <c r="D5709" s="43" t="s">
        <v>1741</v>
      </c>
      <c r="E5709" s="43" t="s">
        <v>1742</v>
      </c>
      <c r="F5709" s="36">
        <v>1000</v>
      </c>
      <c r="G5709" s="44">
        <f t="shared" si="350"/>
        <v>11965.811965812</v>
      </c>
      <c r="H5709" s="44">
        <v>14000</v>
      </c>
    </row>
    <row r="5710" customHeight="1" spans="2:8">
      <c r="B5710" s="42" t="s">
        <v>3181</v>
      </c>
      <c r="C5710" s="42" t="s">
        <v>229</v>
      </c>
      <c r="D5710" s="43" t="s">
        <v>1741</v>
      </c>
      <c r="E5710" s="43" t="s">
        <v>1742</v>
      </c>
      <c r="F5710" s="36">
        <v>600</v>
      </c>
      <c r="G5710" s="44">
        <f t="shared" si="350"/>
        <v>7179.48717948718</v>
      </c>
      <c r="H5710" s="44">
        <v>8400</v>
      </c>
    </row>
    <row r="5711" customHeight="1" spans="2:8">
      <c r="B5711" s="42" t="s">
        <v>3669</v>
      </c>
      <c r="C5711" s="42" t="s">
        <v>229</v>
      </c>
      <c r="D5711" s="43" t="s">
        <v>1741</v>
      </c>
      <c r="E5711" s="43" t="s">
        <v>1742</v>
      </c>
      <c r="F5711" s="36">
        <v>400</v>
      </c>
      <c r="G5711" s="44">
        <f t="shared" si="350"/>
        <v>4786.32478632479</v>
      </c>
      <c r="H5711" s="44">
        <v>5600</v>
      </c>
    </row>
    <row r="5712" customHeight="1" spans="2:8">
      <c r="B5712" s="42" t="s">
        <v>3669</v>
      </c>
      <c r="C5712" s="42" t="s">
        <v>229</v>
      </c>
      <c r="D5712" s="43" t="s">
        <v>1741</v>
      </c>
      <c r="E5712" s="43" t="s">
        <v>1742</v>
      </c>
      <c r="F5712" s="36">
        <v>1000</v>
      </c>
      <c r="G5712" s="44">
        <f t="shared" si="350"/>
        <v>11965.811965812</v>
      </c>
      <c r="H5712" s="44">
        <v>14000</v>
      </c>
    </row>
    <row r="5713" customHeight="1" spans="2:8">
      <c r="B5713" s="42" t="s">
        <v>3177</v>
      </c>
      <c r="C5713" s="42" t="s">
        <v>3178</v>
      </c>
      <c r="D5713" s="43" t="s">
        <v>3179</v>
      </c>
      <c r="E5713" s="43" t="s">
        <v>1778</v>
      </c>
      <c r="F5713" s="36">
        <v>360</v>
      </c>
      <c r="G5713" s="44">
        <f t="shared" si="350"/>
        <v>6923.07692307692</v>
      </c>
      <c r="H5713" s="44">
        <v>8100</v>
      </c>
    </row>
    <row r="5714" customHeight="1" spans="2:8">
      <c r="B5714" s="42" t="s">
        <v>1366</v>
      </c>
      <c r="C5714" s="42" t="s">
        <v>216</v>
      </c>
      <c r="D5714" s="43" t="s">
        <v>217</v>
      </c>
      <c r="E5714" s="43" t="s">
        <v>218</v>
      </c>
      <c r="F5714" s="36">
        <v>500</v>
      </c>
      <c r="G5714" s="44">
        <f t="shared" si="350"/>
        <v>2564.10256410256</v>
      </c>
      <c r="H5714" s="44">
        <v>3000</v>
      </c>
    </row>
    <row r="5715" customHeight="1" spans="2:8">
      <c r="B5715" s="42" t="s">
        <v>3670</v>
      </c>
      <c r="C5715" s="42" t="s">
        <v>229</v>
      </c>
      <c r="D5715" s="43" t="s">
        <v>1741</v>
      </c>
      <c r="E5715" s="43" t="s">
        <v>1742</v>
      </c>
      <c r="F5715" s="36">
        <v>600</v>
      </c>
      <c r="G5715" s="44">
        <f t="shared" ref="G5715:G5723" si="351">H5715/1.17</f>
        <v>7179.48717948718</v>
      </c>
      <c r="H5715" s="44">
        <v>8400</v>
      </c>
    </row>
    <row r="5716" customHeight="1" spans="2:8">
      <c r="B5716" s="42" t="s">
        <v>220</v>
      </c>
      <c r="C5716" s="42" t="s">
        <v>3020</v>
      </c>
      <c r="D5716" s="43" t="s">
        <v>3671</v>
      </c>
      <c r="E5716" s="43" t="s">
        <v>2221</v>
      </c>
      <c r="F5716" s="36">
        <v>60</v>
      </c>
      <c r="G5716" s="44">
        <f t="shared" si="351"/>
        <v>1792.82051282051</v>
      </c>
      <c r="H5716" s="44">
        <v>2097.6</v>
      </c>
    </row>
    <row r="5717" customHeight="1" spans="2:8">
      <c r="B5717" s="42" t="s">
        <v>220</v>
      </c>
      <c r="C5717" s="42" t="s">
        <v>1765</v>
      </c>
      <c r="D5717" s="43" t="s">
        <v>147</v>
      </c>
      <c r="E5717" s="43" t="s">
        <v>1766</v>
      </c>
      <c r="F5717" s="36">
        <v>1800</v>
      </c>
      <c r="G5717" s="44">
        <f t="shared" si="351"/>
        <v>71738.4615384615</v>
      </c>
      <c r="H5717" s="44">
        <v>83934</v>
      </c>
    </row>
    <row r="5718" customHeight="1" spans="2:8">
      <c r="B5718" s="42" t="s">
        <v>220</v>
      </c>
      <c r="C5718" s="42" t="s">
        <v>1763</v>
      </c>
      <c r="D5718" s="43" t="s">
        <v>1116</v>
      </c>
      <c r="E5718" s="43" t="s">
        <v>1764</v>
      </c>
      <c r="F5718" s="36">
        <v>200</v>
      </c>
      <c r="G5718" s="44">
        <f t="shared" si="351"/>
        <v>7025.64102564103</v>
      </c>
      <c r="H5718" s="44">
        <v>8220</v>
      </c>
    </row>
    <row r="5719" customHeight="1" spans="2:8">
      <c r="B5719" s="42" t="s">
        <v>220</v>
      </c>
      <c r="C5719" s="42" t="s">
        <v>221</v>
      </c>
      <c r="D5719" s="43" t="s">
        <v>222</v>
      </c>
      <c r="E5719" s="43" t="s">
        <v>1651</v>
      </c>
      <c r="F5719" s="36">
        <v>2000</v>
      </c>
      <c r="G5719" s="44">
        <f t="shared" si="351"/>
        <v>45606.8376068376</v>
      </c>
      <c r="H5719" s="44">
        <v>53360</v>
      </c>
    </row>
    <row r="5720" customHeight="1" spans="2:8">
      <c r="B5720" s="42" t="s">
        <v>220</v>
      </c>
      <c r="C5720" s="42" t="s">
        <v>1739</v>
      </c>
      <c r="D5720" s="43" t="s">
        <v>147</v>
      </c>
      <c r="E5720" s="43" t="s">
        <v>1740</v>
      </c>
      <c r="F5720" s="36">
        <v>340</v>
      </c>
      <c r="G5720" s="44">
        <f t="shared" si="351"/>
        <v>13768.547008547</v>
      </c>
      <c r="H5720" s="44">
        <v>16109.2</v>
      </c>
    </row>
    <row r="5721" customHeight="1" spans="2:8">
      <c r="B5721" s="42" t="s">
        <v>3666</v>
      </c>
      <c r="C5721" s="42" t="s">
        <v>229</v>
      </c>
      <c r="D5721" s="43" t="s">
        <v>1741</v>
      </c>
      <c r="E5721" s="43" t="s">
        <v>1742</v>
      </c>
      <c r="F5721" s="36">
        <v>200</v>
      </c>
      <c r="G5721" s="44">
        <f t="shared" si="351"/>
        <v>2393.16239316239</v>
      </c>
      <c r="H5721" s="44">
        <v>2800</v>
      </c>
    </row>
    <row r="5722" customHeight="1" spans="2:8">
      <c r="B5722" s="42" t="s">
        <v>3669</v>
      </c>
      <c r="C5722" s="42" t="s">
        <v>229</v>
      </c>
      <c r="D5722" s="43" t="s">
        <v>1741</v>
      </c>
      <c r="E5722" s="43" t="s">
        <v>1742</v>
      </c>
      <c r="F5722" s="36">
        <v>400</v>
      </c>
      <c r="G5722" s="44">
        <f t="shared" si="351"/>
        <v>4786.32478632479</v>
      </c>
      <c r="H5722" s="44">
        <v>5600</v>
      </c>
    </row>
    <row r="5723" customHeight="1" spans="2:8">
      <c r="B5723" s="42" t="s">
        <v>269</v>
      </c>
      <c r="C5723" s="42" t="s">
        <v>229</v>
      </c>
      <c r="D5723" s="43" t="s">
        <v>1741</v>
      </c>
      <c r="E5723" s="43" t="s">
        <v>1742</v>
      </c>
      <c r="F5723" s="36">
        <v>400</v>
      </c>
      <c r="G5723" s="44">
        <f t="shared" si="351"/>
        <v>4786.32478632479</v>
      </c>
      <c r="H5723" s="44">
        <v>5600</v>
      </c>
    </row>
    <row r="5724" customHeight="1" spans="2:8">
      <c r="B5724" s="42" t="s">
        <v>1374</v>
      </c>
      <c r="C5724" s="42" t="s">
        <v>3672</v>
      </c>
      <c r="D5724" s="43" t="s">
        <v>3673</v>
      </c>
      <c r="E5724" s="43" t="s">
        <v>2077</v>
      </c>
      <c r="F5724" s="36">
        <v>200</v>
      </c>
      <c r="G5724" s="44">
        <f t="shared" ref="G5724:G5731" si="352">H5724/1.17</f>
        <v>1743.58974358974</v>
      </c>
      <c r="H5724" s="44">
        <v>2040</v>
      </c>
    </row>
    <row r="5725" customHeight="1" spans="1:9">
      <c r="A5725" s="36" t="s">
        <v>3674</v>
      </c>
      <c r="B5725" s="42" t="s">
        <v>332</v>
      </c>
      <c r="C5725" s="42" t="s">
        <v>314</v>
      </c>
      <c r="D5725" s="43" t="s">
        <v>315</v>
      </c>
      <c r="E5725" s="43" t="s">
        <v>1997</v>
      </c>
      <c r="F5725" s="36">
        <v>6000</v>
      </c>
      <c r="G5725" s="44">
        <f t="shared" si="352"/>
        <v>46153.8461538462</v>
      </c>
      <c r="H5725" s="44">
        <v>54000</v>
      </c>
      <c r="I5725" s="44">
        <f>SUM(H5725:H5951)</f>
        <v>1308745.74</v>
      </c>
    </row>
    <row r="5726" customHeight="1" spans="2:8">
      <c r="B5726" s="42" t="s">
        <v>317</v>
      </c>
      <c r="C5726" s="42" t="s">
        <v>2022</v>
      </c>
      <c r="D5726" s="43" t="s">
        <v>2023</v>
      </c>
      <c r="E5726" s="43" t="s">
        <v>2024</v>
      </c>
      <c r="F5726" s="36">
        <v>160</v>
      </c>
      <c r="G5726" s="44">
        <f t="shared" si="352"/>
        <v>2201.7094017094</v>
      </c>
      <c r="H5726" s="44">
        <v>2576</v>
      </c>
    </row>
    <row r="5727" customHeight="1" spans="2:8">
      <c r="B5727" s="42" t="s">
        <v>317</v>
      </c>
      <c r="C5727" s="42" t="s">
        <v>600</v>
      </c>
      <c r="D5727" s="43" t="s">
        <v>395</v>
      </c>
      <c r="E5727" s="43" t="s">
        <v>602</v>
      </c>
      <c r="F5727" s="36">
        <v>100</v>
      </c>
      <c r="G5727" s="44">
        <f t="shared" si="352"/>
        <v>4900.8547008547</v>
      </c>
      <c r="H5727" s="44">
        <v>5734</v>
      </c>
    </row>
    <row r="5728" customHeight="1" spans="2:8">
      <c r="B5728" s="42" t="s">
        <v>312</v>
      </c>
      <c r="C5728" s="42" t="s">
        <v>216</v>
      </c>
      <c r="D5728" s="43" t="s">
        <v>1841</v>
      </c>
      <c r="E5728" s="43" t="s">
        <v>218</v>
      </c>
      <c r="F5728" s="36">
        <v>1000</v>
      </c>
      <c r="G5728" s="44">
        <f t="shared" si="352"/>
        <v>17777.7777777778</v>
      </c>
      <c r="H5728" s="44">
        <v>20800</v>
      </c>
    </row>
    <row r="5729" customHeight="1" spans="2:8">
      <c r="B5729" s="42" t="s">
        <v>312</v>
      </c>
      <c r="C5729" s="42" t="s">
        <v>3196</v>
      </c>
      <c r="D5729" s="43" t="s">
        <v>3197</v>
      </c>
      <c r="E5729" s="43" t="s">
        <v>3198</v>
      </c>
      <c r="F5729" s="36">
        <v>800</v>
      </c>
      <c r="G5729" s="44">
        <f t="shared" si="352"/>
        <v>26666.6666666667</v>
      </c>
      <c r="H5729" s="44">
        <v>31200</v>
      </c>
    </row>
    <row r="5730" customHeight="1" spans="2:8">
      <c r="B5730" s="42" t="s">
        <v>288</v>
      </c>
      <c r="C5730" s="42" t="s">
        <v>201</v>
      </c>
      <c r="D5730" s="43" t="s">
        <v>202</v>
      </c>
      <c r="E5730" s="43" t="s">
        <v>203</v>
      </c>
      <c r="F5730" s="36">
        <v>360</v>
      </c>
      <c r="G5730" s="44">
        <f t="shared" si="352"/>
        <v>12307.6923076923</v>
      </c>
      <c r="H5730" s="44">
        <v>14400</v>
      </c>
    </row>
    <row r="5731" customHeight="1" spans="2:8">
      <c r="B5731" s="42" t="s">
        <v>288</v>
      </c>
      <c r="C5731" s="42" t="s">
        <v>201</v>
      </c>
      <c r="D5731" s="43" t="s">
        <v>202</v>
      </c>
      <c r="E5731" s="43" t="s">
        <v>203</v>
      </c>
      <c r="F5731" s="36">
        <v>240</v>
      </c>
      <c r="G5731" s="44">
        <f t="shared" si="352"/>
        <v>8205.12820512821</v>
      </c>
      <c r="H5731" s="44">
        <v>9600</v>
      </c>
    </row>
    <row r="5732" customHeight="1" spans="2:8">
      <c r="B5732" s="42" t="s">
        <v>584</v>
      </c>
      <c r="C5732" s="42" t="s">
        <v>3186</v>
      </c>
      <c r="D5732" s="43" t="s">
        <v>3187</v>
      </c>
      <c r="E5732" s="43" t="s">
        <v>757</v>
      </c>
      <c r="F5732" s="36">
        <v>10</v>
      </c>
      <c r="G5732" s="44">
        <f t="shared" ref="G5732:G5744" si="353">H5732/1.17</f>
        <v>158.119658119658</v>
      </c>
      <c r="H5732" s="44">
        <v>185</v>
      </c>
    </row>
    <row r="5733" customHeight="1" spans="2:8">
      <c r="B5733" s="42" t="s">
        <v>584</v>
      </c>
      <c r="C5733" s="42" t="s">
        <v>585</v>
      </c>
      <c r="D5733" s="43" t="s">
        <v>1169</v>
      </c>
      <c r="E5733" s="43" t="s">
        <v>772</v>
      </c>
      <c r="F5733" s="36">
        <v>200</v>
      </c>
      <c r="G5733" s="44">
        <f t="shared" si="353"/>
        <v>3162.39316239316</v>
      </c>
      <c r="H5733" s="44">
        <v>3700</v>
      </c>
    </row>
    <row r="5734" customHeight="1" spans="2:8">
      <c r="B5734" s="42" t="s">
        <v>584</v>
      </c>
      <c r="C5734" s="42" t="s">
        <v>308</v>
      </c>
      <c r="D5734" s="43" t="s">
        <v>309</v>
      </c>
      <c r="E5734" s="43" t="s">
        <v>1826</v>
      </c>
      <c r="F5734" s="36">
        <v>60</v>
      </c>
      <c r="G5734" s="44">
        <f t="shared" si="353"/>
        <v>1179.48717948718</v>
      </c>
      <c r="H5734" s="44">
        <v>1380</v>
      </c>
    </row>
    <row r="5735" customHeight="1" spans="2:8">
      <c r="B5735" s="42" t="s">
        <v>584</v>
      </c>
      <c r="C5735" s="42" t="s">
        <v>579</v>
      </c>
      <c r="D5735" s="43" t="s">
        <v>309</v>
      </c>
      <c r="E5735" s="43" t="s">
        <v>1826</v>
      </c>
      <c r="F5735" s="36">
        <v>50</v>
      </c>
      <c r="G5735" s="44">
        <f t="shared" si="353"/>
        <v>837.179487179487</v>
      </c>
      <c r="H5735" s="44">
        <v>979.5</v>
      </c>
    </row>
    <row r="5736" customHeight="1" spans="2:8">
      <c r="B5736" s="42" t="s">
        <v>288</v>
      </c>
      <c r="C5736" s="42" t="s">
        <v>294</v>
      </c>
      <c r="D5736" s="43" t="s">
        <v>295</v>
      </c>
      <c r="E5736" s="43" t="s">
        <v>296</v>
      </c>
      <c r="F5736" s="36">
        <v>48</v>
      </c>
      <c r="G5736" s="44">
        <f t="shared" si="353"/>
        <v>1497.4358974359</v>
      </c>
      <c r="H5736" s="44">
        <v>1752</v>
      </c>
    </row>
    <row r="5737" customHeight="1" spans="2:8">
      <c r="B5737" s="42" t="s">
        <v>288</v>
      </c>
      <c r="C5737" s="42" t="s">
        <v>201</v>
      </c>
      <c r="D5737" s="43" t="s">
        <v>202</v>
      </c>
      <c r="E5737" s="43" t="s">
        <v>203</v>
      </c>
      <c r="F5737" s="36">
        <v>120</v>
      </c>
      <c r="G5737" s="44">
        <f t="shared" si="353"/>
        <v>4102.5641025641</v>
      </c>
      <c r="H5737" s="44">
        <v>4800</v>
      </c>
    </row>
    <row r="5738" customHeight="1" spans="2:8">
      <c r="B5738" s="42" t="s">
        <v>288</v>
      </c>
      <c r="C5738" s="42" t="s">
        <v>201</v>
      </c>
      <c r="D5738" s="43" t="s">
        <v>202</v>
      </c>
      <c r="E5738" s="43" t="s">
        <v>203</v>
      </c>
      <c r="F5738" s="36">
        <v>240</v>
      </c>
      <c r="G5738" s="44">
        <f t="shared" si="353"/>
        <v>8205.12820512821</v>
      </c>
      <c r="H5738" s="44">
        <v>9600</v>
      </c>
    </row>
    <row r="5739" customHeight="1" spans="2:8">
      <c r="B5739" s="42" t="s">
        <v>349</v>
      </c>
      <c r="C5739" s="42" t="s">
        <v>597</v>
      </c>
      <c r="D5739" s="43" t="s">
        <v>461</v>
      </c>
      <c r="E5739" s="43" t="s">
        <v>63</v>
      </c>
      <c r="F5739" s="36">
        <v>20</v>
      </c>
      <c r="G5739" s="44">
        <f t="shared" si="353"/>
        <v>102.564102564103</v>
      </c>
      <c r="H5739" s="44">
        <v>120</v>
      </c>
    </row>
    <row r="5740" customHeight="1" spans="2:8">
      <c r="B5740" s="42" t="s">
        <v>349</v>
      </c>
      <c r="C5740" s="42" t="s">
        <v>480</v>
      </c>
      <c r="D5740" s="43" t="s">
        <v>481</v>
      </c>
      <c r="E5740" s="43" t="s">
        <v>1853</v>
      </c>
      <c r="F5740" s="36">
        <v>300</v>
      </c>
      <c r="G5740" s="44">
        <f t="shared" si="353"/>
        <v>384.615384615385</v>
      </c>
      <c r="H5740" s="44">
        <v>450</v>
      </c>
    </row>
    <row r="5741" customHeight="1" spans="2:8">
      <c r="B5741" s="42" t="s">
        <v>349</v>
      </c>
      <c r="C5741" s="42" t="s">
        <v>972</v>
      </c>
      <c r="D5741" s="43" t="s">
        <v>3139</v>
      </c>
      <c r="E5741" s="43" t="s">
        <v>3140</v>
      </c>
      <c r="F5741" s="36">
        <v>30</v>
      </c>
      <c r="G5741" s="44">
        <f t="shared" si="353"/>
        <v>217.948717948718</v>
      </c>
      <c r="H5741" s="44">
        <v>255</v>
      </c>
    </row>
    <row r="5742" customHeight="1" spans="2:8">
      <c r="B5742" s="42" t="s">
        <v>349</v>
      </c>
      <c r="C5742" s="42" t="s">
        <v>483</v>
      </c>
      <c r="D5742" s="43" t="s">
        <v>340</v>
      </c>
      <c r="E5742" s="43" t="s">
        <v>1934</v>
      </c>
      <c r="F5742" s="36">
        <v>10</v>
      </c>
      <c r="G5742" s="44">
        <f t="shared" si="353"/>
        <v>239.316239316239</v>
      </c>
      <c r="H5742" s="44">
        <v>280</v>
      </c>
    </row>
    <row r="5743" customHeight="1" spans="2:8">
      <c r="B5743" s="42" t="s">
        <v>349</v>
      </c>
      <c r="C5743" s="42" t="s">
        <v>480</v>
      </c>
      <c r="D5743" s="43" t="s">
        <v>481</v>
      </c>
      <c r="E5743" s="43" t="s">
        <v>1853</v>
      </c>
      <c r="F5743" s="36">
        <v>300</v>
      </c>
      <c r="G5743" s="44">
        <f t="shared" si="353"/>
        <v>384.615384615385</v>
      </c>
      <c r="H5743" s="44">
        <v>450</v>
      </c>
    </row>
    <row r="5744" customHeight="1" spans="2:8">
      <c r="B5744" s="42" t="s">
        <v>349</v>
      </c>
      <c r="C5744" s="42" t="s">
        <v>2193</v>
      </c>
      <c r="D5744" s="43" t="s">
        <v>1390</v>
      </c>
      <c r="E5744" s="43" t="s">
        <v>410</v>
      </c>
      <c r="F5744" s="36">
        <v>30</v>
      </c>
      <c r="G5744" s="44">
        <f t="shared" si="353"/>
        <v>128.205128205128</v>
      </c>
      <c r="H5744" s="44">
        <v>150</v>
      </c>
    </row>
    <row r="5745" customHeight="1" spans="2:8">
      <c r="B5745" s="42" t="s">
        <v>349</v>
      </c>
      <c r="C5745" s="42" t="s">
        <v>1652</v>
      </c>
      <c r="D5745" s="43" t="s">
        <v>1895</v>
      </c>
      <c r="E5745" s="43" t="s">
        <v>393</v>
      </c>
      <c r="F5745" s="36">
        <v>20</v>
      </c>
      <c r="G5745" s="44">
        <f t="shared" ref="G5745:G5754" si="354">H5745/1.17</f>
        <v>116.239316239316</v>
      </c>
      <c r="H5745" s="44">
        <v>136</v>
      </c>
    </row>
    <row r="5746" customHeight="1" spans="2:8">
      <c r="B5746" s="42" t="s">
        <v>349</v>
      </c>
      <c r="C5746" s="42" t="s">
        <v>3152</v>
      </c>
      <c r="D5746" s="43" t="s">
        <v>77</v>
      </c>
      <c r="E5746" s="43" t="s">
        <v>2724</v>
      </c>
      <c r="F5746" s="36">
        <v>100</v>
      </c>
      <c r="G5746" s="44">
        <f t="shared" si="354"/>
        <v>2983.76068376068</v>
      </c>
      <c r="H5746" s="44">
        <v>3491</v>
      </c>
    </row>
    <row r="5747" customHeight="1" spans="2:8">
      <c r="B5747" s="42" t="s">
        <v>349</v>
      </c>
      <c r="C5747" s="42" t="s">
        <v>1855</v>
      </c>
      <c r="D5747" s="43" t="s">
        <v>382</v>
      </c>
      <c r="E5747" s="43" t="s">
        <v>1856</v>
      </c>
      <c r="F5747" s="36">
        <v>30</v>
      </c>
      <c r="G5747" s="44">
        <f t="shared" si="354"/>
        <v>269.230769230769</v>
      </c>
      <c r="H5747" s="44">
        <v>315</v>
      </c>
    </row>
    <row r="5748" customHeight="1" spans="2:8">
      <c r="B5748" s="42" t="s">
        <v>349</v>
      </c>
      <c r="C5748" s="42" t="s">
        <v>371</v>
      </c>
      <c r="D5748" s="43" t="s">
        <v>372</v>
      </c>
      <c r="E5748" s="43" t="s">
        <v>1574</v>
      </c>
      <c r="F5748" s="36">
        <v>40</v>
      </c>
      <c r="G5748" s="44">
        <f t="shared" si="354"/>
        <v>273.504273504273</v>
      </c>
      <c r="H5748" s="44">
        <v>320</v>
      </c>
    </row>
    <row r="5749" customHeight="1" spans="2:8">
      <c r="B5749" s="42" t="s">
        <v>349</v>
      </c>
      <c r="C5749" s="42" t="s">
        <v>356</v>
      </c>
      <c r="D5749" s="43" t="s">
        <v>940</v>
      </c>
      <c r="E5749" s="43" t="s">
        <v>1600</v>
      </c>
      <c r="F5749" s="36">
        <v>20</v>
      </c>
      <c r="G5749" s="44">
        <f t="shared" si="354"/>
        <v>102.564102564103</v>
      </c>
      <c r="H5749" s="44">
        <v>120</v>
      </c>
    </row>
    <row r="5750" customHeight="1" spans="2:8">
      <c r="B5750" s="42" t="s">
        <v>349</v>
      </c>
      <c r="C5750" s="42" t="s">
        <v>379</v>
      </c>
      <c r="D5750" s="43" t="s">
        <v>814</v>
      </c>
      <c r="E5750" s="43" t="s">
        <v>63</v>
      </c>
      <c r="F5750" s="36">
        <v>30</v>
      </c>
      <c r="G5750" s="44">
        <f t="shared" si="354"/>
        <v>43.5897435897436</v>
      </c>
      <c r="H5750" s="44">
        <v>51</v>
      </c>
    </row>
    <row r="5751" customHeight="1" spans="2:8">
      <c r="B5751" s="42" t="s">
        <v>349</v>
      </c>
      <c r="C5751" s="42" t="s">
        <v>981</v>
      </c>
      <c r="D5751" s="43" t="s">
        <v>3675</v>
      </c>
      <c r="E5751" s="43" t="s">
        <v>459</v>
      </c>
      <c r="F5751" s="36">
        <v>10</v>
      </c>
      <c r="G5751" s="44">
        <f t="shared" si="354"/>
        <v>20.5128205128205</v>
      </c>
      <c r="H5751" s="44">
        <v>24</v>
      </c>
    </row>
    <row r="5752" customHeight="1" spans="2:8">
      <c r="B5752" s="42" t="s">
        <v>349</v>
      </c>
      <c r="C5752" s="42" t="s">
        <v>1884</v>
      </c>
      <c r="D5752" s="43" t="s">
        <v>1885</v>
      </c>
      <c r="E5752" s="43" t="s">
        <v>662</v>
      </c>
      <c r="F5752" s="36">
        <v>10</v>
      </c>
      <c r="G5752" s="44">
        <f t="shared" si="354"/>
        <v>12.8205128205128</v>
      </c>
      <c r="H5752" s="44">
        <v>15</v>
      </c>
    </row>
    <row r="5753" customHeight="1" spans="2:8">
      <c r="B5753" s="42" t="s">
        <v>349</v>
      </c>
      <c r="C5753" s="42" t="s">
        <v>1652</v>
      </c>
      <c r="D5753" s="43" t="s">
        <v>1895</v>
      </c>
      <c r="E5753" s="43" t="s">
        <v>393</v>
      </c>
      <c r="F5753" s="36">
        <v>10</v>
      </c>
      <c r="G5753" s="44">
        <f t="shared" si="354"/>
        <v>58.1196581196581</v>
      </c>
      <c r="H5753" s="44">
        <v>68</v>
      </c>
    </row>
    <row r="5754" customHeight="1" spans="2:8">
      <c r="B5754" s="42" t="s">
        <v>349</v>
      </c>
      <c r="C5754" s="42" t="s">
        <v>2620</v>
      </c>
      <c r="D5754" s="43" t="s">
        <v>12</v>
      </c>
      <c r="E5754" s="43" t="s">
        <v>1541</v>
      </c>
      <c r="F5754" s="36">
        <v>1000</v>
      </c>
      <c r="G5754" s="44">
        <f t="shared" si="354"/>
        <v>1282.05128205128</v>
      </c>
      <c r="H5754" s="44">
        <v>1500</v>
      </c>
    </row>
    <row r="5755" customHeight="1" spans="2:8">
      <c r="B5755" s="42" t="s">
        <v>349</v>
      </c>
      <c r="C5755" s="42" t="s">
        <v>1171</v>
      </c>
      <c r="D5755" s="43" t="s">
        <v>1172</v>
      </c>
      <c r="E5755" s="43" t="s">
        <v>772</v>
      </c>
      <c r="F5755" s="36">
        <v>5</v>
      </c>
      <c r="G5755" s="44">
        <f t="shared" ref="G5755:G5763" si="355">H5755/1.17</f>
        <v>29.9145299145299</v>
      </c>
      <c r="H5755" s="44">
        <v>35</v>
      </c>
    </row>
    <row r="5756" customHeight="1" spans="2:8">
      <c r="B5756" s="42" t="s">
        <v>349</v>
      </c>
      <c r="C5756" s="42" t="s">
        <v>3676</v>
      </c>
      <c r="D5756" s="43" t="s">
        <v>3677</v>
      </c>
      <c r="E5756" s="43" t="s">
        <v>3678</v>
      </c>
      <c r="F5756" s="36">
        <v>30</v>
      </c>
      <c r="G5756" s="44">
        <f t="shared" si="355"/>
        <v>410.25641025641</v>
      </c>
      <c r="H5756" s="44">
        <v>480</v>
      </c>
    </row>
    <row r="5757" customHeight="1" spans="2:8">
      <c r="B5757" s="42" t="s">
        <v>349</v>
      </c>
      <c r="C5757" s="42" t="s">
        <v>597</v>
      </c>
      <c r="D5757" s="43" t="s">
        <v>461</v>
      </c>
      <c r="E5757" s="43" t="s">
        <v>63</v>
      </c>
      <c r="F5757" s="36">
        <v>100</v>
      </c>
      <c r="G5757" s="44">
        <f t="shared" si="355"/>
        <v>512.820512820513</v>
      </c>
      <c r="H5757" s="44">
        <v>600</v>
      </c>
    </row>
    <row r="5758" customHeight="1" spans="2:8">
      <c r="B5758" s="42" t="s">
        <v>349</v>
      </c>
      <c r="C5758" s="42" t="s">
        <v>2100</v>
      </c>
      <c r="D5758" s="43" t="s">
        <v>1143</v>
      </c>
      <c r="E5758" s="43" t="s">
        <v>90</v>
      </c>
      <c r="F5758" s="36">
        <v>30</v>
      </c>
      <c r="G5758" s="44">
        <f t="shared" si="355"/>
        <v>38.4615384615385</v>
      </c>
      <c r="H5758" s="44">
        <v>45</v>
      </c>
    </row>
    <row r="5759" customHeight="1" spans="2:8">
      <c r="B5759" s="42" t="s">
        <v>349</v>
      </c>
      <c r="C5759" s="42" t="s">
        <v>1174</v>
      </c>
      <c r="D5759" s="43" t="s">
        <v>1175</v>
      </c>
      <c r="E5759" s="43" t="s">
        <v>90</v>
      </c>
      <c r="F5759" s="36">
        <v>40</v>
      </c>
      <c r="G5759" s="44">
        <f t="shared" si="355"/>
        <v>119.65811965812</v>
      </c>
      <c r="H5759" s="44">
        <v>140</v>
      </c>
    </row>
    <row r="5760" customHeight="1" spans="2:8">
      <c r="B5760" s="42" t="s">
        <v>349</v>
      </c>
      <c r="C5760" s="42" t="s">
        <v>480</v>
      </c>
      <c r="D5760" s="43" t="s">
        <v>481</v>
      </c>
      <c r="E5760" s="43" t="s">
        <v>1853</v>
      </c>
      <c r="F5760" s="36">
        <v>300</v>
      </c>
      <c r="G5760" s="44">
        <f t="shared" si="355"/>
        <v>384.615384615385</v>
      </c>
      <c r="H5760" s="44">
        <v>450</v>
      </c>
    </row>
    <row r="5761" customHeight="1" spans="2:8">
      <c r="B5761" s="42" t="s">
        <v>349</v>
      </c>
      <c r="C5761" s="42" t="s">
        <v>511</v>
      </c>
      <c r="D5761" s="43" t="s">
        <v>3162</v>
      </c>
      <c r="E5761" s="43" t="s">
        <v>3679</v>
      </c>
      <c r="F5761" s="36">
        <v>3</v>
      </c>
      <c r="G5761" s="44">
        <f t="shared" si="355"/>
        <v>58.974358974359</v>
      </c>
      <c r="H5761" s="44">
        <v>69</v>
      </c>
    </row>
    <row r="5762" customHeight="1" spans="2:8">
      <c r="B5762" s="42" t="s">
        <v>349</v>
      </c>
      <c r="C5762" s="42" t="s">
        <v>506</v>
      </c>
      <c r="D5762" s="43" t="s">
        <v>486</v>
      </c>
      <c r="E5762" s="43" t="s">
        <v>3680</v>
      </c>
      <c r="F5762" s="36">
        <v>2</v>
      </c>
      <c r="G5762" s="44">
        <f t="shared" si="355"/>
        <v>59.4871794871795</v>
      </c>
      <c r="H5762" s="44">
        <v>69.6</v>
      </c>
    </row>
    <row r="5763" customHeight="1" spans="2:8">
      <c r="B5763" s="42" t="s">
        <v>349</v>
      </c>
      <c r="C5763" s="42" t="s">
        <v>3681</v>
      </c>
      <c r="D5763" s="43" t="s">
        <v>493</v>
      </c>
      <c r="E5763" s="43" t="s">
        <v>3680</v>
      </c>
      <c r="F5763" s="36">
        <v>1</v>
      </c>
      <c r="G5763" s="44">
        <f t="shared" si="355"/>
        <v>7.26495726495727</v>
      </c>
      <c r="H5763" s="44">
        <v>8.5</v>
      </c>
    </row>
    <row r="5764" customHeight="1" spans="2:8">
      <c r="B5764" s="42" t="s">
        <v>349</v>
      </c>
      <c r="C5764" s="42" t="s">
        <v>1959</v>
      </c>
      <c r="D5764" s="43" t="s">
        <v>3682</v>
      </c>
      <c r="E5764" s="43" t="s">
        <v>3680</v>
      </c>
      <c r="F5764" s="36">
        <v>1</v>
      </c>
      <c r="G5764" s="44">
        <f t="shared" ref="G5764:G5772" si="356">H5764/1.17</f>
        <v>20.3418803418803</v>
      </c>
      <c r="H5764" s="44">
        <v>23.8</v>
      </c>
    </row>
    <row r="5765" customHeight="1" spans="2:8">
      <c r="B5765" s="42" t="s">
        <v>349</v>
      </c>
      <c r="C5765" s="42" t="s">
        <v>514</v>
      </c>
      <c r="D5765" s="43" t="s">
        <v>486</v>
      </c>
      <c r="E5765" s="43" t="s">
        <v>3680</v>
      </c>
      <c r="F5765" s="36">
        <v>3</v>
      </c>
      <c r="G5765" s="44">
        <f t="shared" si="356"/>
        <v>70.5128205128205</v>
      </c>
      <c r="H5765" s="44">
        <v>82.5</v>
      </c>
    </row>
    <row r="5766" customHeight="1" spans="2:8">
      <c r="B5766" s="42" t="s">
        <v>349</v>
      </c>
      <c r="C5766" s="42" t="s">
        <v>517</v>
      </c>
      <c r="D5766" s="43" t="s">
        <v>3683</v>
      </c>
      <c r="E5766" s="43" t="s">
        <v>3680</v>
      </c>
      <c r="F5766" s="36">
        <v>8</v>
      </c>
      <c r="G5766" s="44">
        <f t="shared" si="356"/>
        <v>136.752136752137</v>
      </c>
      <c r="H5766" s="44">
        <v>160</v>
      </c>
    </row>
    <row r="5767" customHeight="1" spans="2:8">
      <c r="B5767" s="42" t="s">
        <v>349</v>
      </c>
      <c r="C5767" s="42" t="s">
        <v>1912</v>
      </c>
      <c r="D5767" s="43" t="s">
        <v>486</v>
      </c>
      <c r="E5767" s="43" t="s">
        <v>3680</v>
      </c>
      <c r="F5767" s="36">
        <v>3</v>
      </c>
      <c r="G5767" s="44">
        <f t="shared" si="356"/>
        <v>52.5641025641026</v>
      </c>
      <c r="H5767" s="44">
        <v>61.5</v>
      </c>
    </row>
    <row r="5768" customHeight="1" spans="2:8">
      <c r="B5768" s="42" t="s">
        <v>524</v>
      </c>
      <c r="C5768" s="42" t="s">
        <v>2065</v>
      </c>
      <c r="D5768" s="43" t="s">
        <v>3075</v>
      </c>
      <c r="E5768" s="43" t="s">
        <v>3076</v>
      </c>
      <c r="F5768" s="36">
        <v>10</v>
      </c>
      <c r="G5768" s="44">
        <f t="shared" si="356"/>
        <v>353.418803418803</v>
      </c>
      <c r="H5768" s="44">
        <v>413.5</v>
      </c>
    </row>
    <row r="5769" customHeight="1" spans="2:8">
      <c r="B5769" s="42" t="s">
        <v>524</v>
      </c>
      <c r="C5769" s="42" t="s">
        <v>102</v>
      </c>
      <c r="D5769" s="43" t="s">
        <v>530</v>
      </c>
      <c r="E5769" s="43" t="s">
        <v>1688</v>
      </c>
      <c r="F5769" s="36">
        <v>200</v>
      </c>
      <c r="G5769" s="44">
        <f t="shared" si="356"/>
        <v>1606.83760683761</v>
      </c>
      <c r="H5769" s="44">
        <v>1880</v>
      </c>
    </row>
    <row r="5770" customHeight="1" spans="2:8">
      <c r="B5770" s="42" t="s">
        <v>524</v>
      </c>
      <c r="C5770" s="42" t="s">
        <v>389</v>
      </c>
      <c r="D5770" s="43" t="s">
        <v>147</v>
      </c>
      <c r="E5770" s="43" t="s">
        <v>2115</v>
      </c>
      <c r="F5770" s="36">
        <v>450</v>
      </c>
      <c r="G5770" s="44">
        <f t="shared" si="356"/>
        <v>1730.76923076923</v>
      </c>
      <c r="H5770" s="44">
        <v>2025</v>
      </c>
    </row>
    <row r="5771" customHeight="1" spans="2:8">
      <c r="B5771" s="42" t="s">
        <v>524</v>
      </c>
      <c r="C5771" s="42" t="s">
        <v>172</v>
      </c>
      <c r="D5771" s="43" t="s">
        <v>1930</v>
      </c>
      <c r="E5771" s="43" t="s">
        <v>2200</v>
      </c>
      <c r="F5771" s="36">
        <v>5</v>
      </c>
      <c r="G5771" s="44">
        <f t="shared" si="356"/>
        <v>59.8290598290598</v>
      </c>
      <c r="H5771" s="44">
        <v>70</v>
      </c>
    </row>
    <row r="5772" customHeight="1" spans="2:8">
      <c r="B5772" s="42" t="s">
        <v>524</v>
      </c>
      <c r="C5772" s="42" t="s">
        <v>1900</v>
      </c>
      <c r="D5772" s="43" t="s">
        <v>1885</v>
      </c>
      <c r="E5772" s="43" t="s">
        <v>1931</v>
      </c>
      <c r="F5772" s="36">
        <v>16</v>
      </c>
      <c r="G5772" s="44">
        <f t="shared" si="356"/>
        <v>116.239316239316</v>
      </c>
      <c r="H5772" s="44">
        <v>136</v>
      </c>
    </row>
    <row r="5773" customHeight="1" spans="2:8">
      <c r="B5773" s="42" t="s">
        <v>524</v>
      </c>
      <c r="C5773" s="42" t="s">
        <v>3050</v>
      </c>
      <c r="D5773" s="43" t="s">
        <v>3051</v>
      </c>
      <c r="E5773" s="43" t="s">
        <v>3052</v>
      </c>
      <c r="F5773" s="36">
        <v>20</v>
      </c>
      <c r="G5773" s="44">
        <f t="shared" ref="G5773:G5819" si="357">H5773/1.17</f>
        <v>854.700854700855</v>
      </c>
      <c r="H5773" s="44">
        <v>1000</v>
      </c>
    </row>
    <row r="5774" customHeight="1" spans="2:8">
      <c r="B5774" s="42" t="s">
        <v>524</v>
      </c>
      <c r="C5774" s="42" t="s">
        <v>3684</v>
      </c>
      <c r="D5774" s="43" t="s">
        <v>302</v>
      </c>
      <c r="E5774" s="43" t="s">
        <v>3685</v>
      </c>
      <c r="F5774" s="36">
        <v>10</v>
      </c>
      <c r="G5774" s="44">
        <f t="shared" si="357"/>
        <v>324.786324786325</v>
      </c>
      <c r="H5774" s="44">
        <v>380</v>
      </c>
    </row>
    <row r="5775" customHeight="1" spans="2:8">
      <c r="B5775" s="42" t="s">
        <v>524</v>
      </c>
      <c r="C5775" s="42" t="s">
        <v>2621</v>
      </c>
      <c r="D5775" s="43" t="s">
        <v>144</v>
      </c>
      <c r="E5775" s="43" t="s">
        <v>413</v>
      </c>
      <c r="F5775" s="36">
        <v>60</v>
      </c>
      <c r="G5775" s="44">
        <f t="shared" si="357"/>
        <v>435.897435897436</v>
      </c>
      <c r="H5775" s="44">
        <v>510</v>
      </c>
    </row>
    <row r="5776" customHeight="1" spans="2:8">
      <c r="B5776" s="42" t="s">
        <v>524</v>
      </c>
      <c r="C5776" s="42" t="s">
        <v>3686</v>
      </c>
      <c r="D5776" s="43" t="s">
        <v>3687</v>
      </c>
      <c r="E5776" s="43" t="s">
        <v>3688</v>
      </c>
      <c r="F5776" s="36">
        <v>10</v>
      </c>
      <c r="G5776" s="44">
        <f t="shared" si="357"/>
        <v>128.205128205128</v>
      </c>
      <c r="H5776" s="44">
        <v>150</v>
      </c>
    </row>
    <row r="5777" customHeight="1" spans="2:8">
      <c r="B5777" s="42" t="s">
        <v>524</v>
      </c>
      <c r="C5777" s="42" t="s">
        <v>3689</v>
      </c>
      <c r="D5777" s="43" t="s">
        <v>1932</v>
      </c>
      <c r="E5777" s="43" t="s">
        <v>3690</v>
      </c>
      <c r="F5777" s="36">
        <v>100</v>
      </c>
      <c r="G5777" s="44">
        <f t="shared" si="357"/>
        <v>1666.66666666667</v>
      </c>
      <c r="H5777" s="44">
        <v>1950</v>
      </c>
    </row>
    <row r="5778" customHeight="1" spans="2:8">
      <c r="B5778" s="42" t="s">
        <v>524</v>
      </c>
      <c r="C5778" s="42" t="s">
        <v>172</v>
      </c>
      <c r="D5778" s="43" t="s">
        <v>1930</v>
      </c>
      <c r="E5778" s="43" t="s">
        <v>2200</v>
      </c>
      <c r="F5778" s="36">
        <v>10</v>
      </c>
      <c r="G5778" s="44">
        <f t="shared" si="357"/>
        <v>119.65811965812</v>
      </c>
      <c r="H5778" s="44">
        <v>140</v>
      </c>
    </row>
    <row r="5779" customHeight="1" spans="2:8">
      <c r="B5779" s="42" t="s">
        <v>524</v>
      </c>
      <c r="C5779" s="42" t="s">
        <v>3050</v>
      </c>
      <c r="D5779" s="43" t="s">
        <v>3051</v>
      </c>
      <c r="E5779" s="43" t="s">
        <v>3052</v>
      </c>
      <c r="F5779" s="36">
        <v>10</v>
      </c>
      <c r="G5779" s="44">
        <f t="shared" si="357"/>
        <v>427.350427350427</v>
      </c>
      <c r="H5779" s="44">
        <v>500</v>
      </c>
    </row>
    <row r="5780" customHeight="1" spans="2:8">
      <c r="B5780" s="42" t="s">
        <v>524</v>
      </c>
      <c r="C5780" s="42" t="s">
        <v>2213</v>
      </c>
      <c r="D5780" s="43" t="s">
        <v>2214</v>
      </c>
      <c r="E5780" s="43" t="s">
        <v>2215</v>
      </c>
      <c r="F5780" s="36">
        <v>50</v>
      </c>
      <c r="G5780" s="44">
        <f t="shared" si="357"/>
        <v>940.17094017094</v>
      </c>
      <c r="H5780" s="44">
        <v>1100</v>
      </c>
    </row>
    <row r="5781" customHeight="1" spans="2:8">
      <c r="B5781" s="42" t="s">
        <v>524</v>
      </c>
      <c r="C5781" s="42" t="s">
        <v>389</v>
      </c>
      <c r="D5781" s="43" t="s">
        <v>147</v>
      </c>
      <c r="E5781" s="43" t="s">
        <v>2115</v>
      </c>
      <c r="F5781" s="36">
        <v>50</v>
      </c>
      <c r="G5781" s="44">
        <f t="shared" si="357"/>
        <v>192.307692307692</v>
      </c>
      <c r="H5781" s="44">
        <v>225</v>
      </c>
    </row>
    <row r="5782" customHeight="1" spans="2:8">
      <c r="B5782" s="42" t="s">
        <v>524</v>
      </c>
      <c r="C5782" s="42" t="s">
        <v>3046</v>
      </c>
      <c r="D5782" s="43" t="s">
        <v>3691</v>
      </c>
      <c r="E5782" s="43" t="s">
        <v>534</v>
      </c>
      <c r="F5782" s="36">
        <v>20</v>
      </c>
      <c r="G5782" s="44">
        <f t="shared" si="357"/>
        <v>777.777777777778</v>
      </c>
      <c r="H5782" s="44">
        <v>910</v>
      </c>
    </row>
    <row r="5783" customHeight="1" spans="2:8">
      <c r="B5783" s="42" t="s">
        <v>524</v>
      </c>
      <c r="C5783" s="42" t="s">
        <v>3692</v>
      </c>
      <c r="D5783" s="43" t="s">
        <v>1553</v>
      </c>
      <c r="E5783" s="43" t="s">
        <v>3693</v>
      </c>
      <c r="F5783" s="36">
        <v>200</v>
      </c>
      <c r="G5783" s="44">
        <f t="shared" si="357"/>
        <v>256.410256410256</v>
      </c>
      <c r="H5783" s="44">
        <v>300</v>
      </c>
    </row>
    <row r="5784" customHeight="1" spans="2:8">
      <c r="B5784" s="42" t="s">
        <v>524</v>
      </c>
      <c r="C5784" s="42" t="s">
        <v>3694</v>
      </c>
      <c r="D5784" s="43" t="s">
        <v>3695</v>
      </c>
      <c r="E5784" s="43" t="s">
        <v>3214</v>
      </c>
      <c r="F5784" s="36">
        <v>30</v>
      </c>
      <c r="G5784" s="44">
        <f t="shared" si="357"/>
        <v>512.820512820513</v>
      </c>
      <c r="H5784" s="44">
        <v>600</v>
      </c>
    </row>
    <row r="5785" customHeight="1" spans="2:8">
      <c r="B5785" s="42" t="s">
        <v>524</v>
      </c>
      <c r="C5785" s="42" t="s">
        <v>3046</v>
      </c>
      <c r="D5785" s="43" t="s">
        <v>3691</v>
      </c>
      <c r="E5785" s="43" t="s">
        <v>534</v>
      </c>
      <c r="F5785" s="36">
        <v>30</v>
      </c>
      <c r="G5785" s="44">
        <f t="shared" si="357"/>
        <v>1166.66666666667</v>
      </c>
      <c r="H5785" s="44">
        <v>1365</v>
      </c>
    </row>
    <row r="5786" customHeight="1" spans="2:8">
      <c r="B5786" s="42" t="s">
        <v>524</v>
      </c>
      <c r="C5786" s="42" t="s">
        <v>3696</v>
      </c>
      <c r="D5786" s="43" t="s">
        <v>1623</v>
      </c>
      <c r="E5786" s="43" t="s">
        <v>2308</v>
      </c>
      <c r="F5786" s="36">
        <v>10</v>
      </c>
      <c r="G5786" s="44">
        <f t="shared" si="357"/>
        <v>170.940170940171</v>
      </c>
      <c r="H5786" s="44">
        <v>200</v>
      </c>
    </row>
    <row r="5787" customHeight="1" spans="2:8">
      <c r="B5787" s="42" t="s">
        <v>524</v>
      </c>
      <c r="C5787" s="42" t="s">
        <v>3050</v>
      </c>
      <c r="D5787" s="43" t="s">
        <v>3051</v>
      </c>
      <c r="E5787" s="43" t="s">
        <v>3052</v>
      </c>
      <c r="F5787" s="36">
        <v>20</v>
      </c>
      <c r="G5787" s="44">
        <f t="shared" si="357"/>
        <v>854.700854700855</v>
      </c>
      <c r="H5787" s="44">
        <v>1000</v>
      </c>
    </row>
    <row r="5788" customHeight="1" spans="2:8">
      <c r="B5788" s="42" t="s">
        <v>524</v>
      </c>
      <c r="C5788" s="42" t="s">
        <v>172</v>
      </c>
      <c r="D5788" s="43" t="s">
        <v>1930</v>
      </c>
      <c r="E5788" s="43" t="s">
        <v>2200</v>
      </c>
      <c r="F5788" s="36">
        <v>10</v>
      </c>
      <c r="G5788" s="44">
        <f t="shared" si="357"/>
        <v>119.65811965812</v>
      </c>
      <c r="H5788" s="44">
        <v>140</v>
      </c>
    </row>
    <row r="5789" customHeight="1" spans="2:8">
      <c r="B5789" s="42" t="s">
        <v>524</v>
      </c>
      <c r="C5789" s="42" t="s">
        <v>2167</v>
      </c>
      <c r="D5789" s="43" t="s">
        <v>2600</v>
      </c>
      <c r="E5789" s="43" t="s">
        <v>548</v>
      </c>
      <c r="F5789" s="36">
        <v>10</v>
      </c>
      <c r="G5789" s="44">
        <f t="shared" si="357"/>
        <v>38.4615384615385</v>
      </c>
      <c r="H5789" s="44">
        <v>45</v>
      </c>
    </row>
    <row r="5790" customHeight="1" spans="2:8">
      <c r="B5790" s="42" t="s">
        <v>524</v>
      </c>
      <c r="C5790" s="42" t="s">
        <v>3697</v>
      </c>
      <c r="D5790" s="43" t="s">
        <v>3698</v>
      </c>
      <c r="E5790" s="43" t="s">
        <v>2776</v>
      </c>
      <c r="F5790" s="36">
        <v>1</v>
      </c>
      <c r="G5790" s="44">
        <f t="shared" si="357"/>
        <v>7.26495726495727</v>
      </c>
      <c r="H5790" s="44">
        <v>8.5</v>
      </c>
    </row>
    <row r="5791" customHeight="1" spans="2:8">
      <c r="B5791" s="42" t="s">
        <v>524</v>
      </c>
      <c r="C5791" s="42" t="s">
        <v>1990</v>
      </c>
      <c r="D5791" s="43" t="s">
        <v>1670</v>
      </c>
      <c r="E5791" s="43" t="s">
        <v>781</v>
      </c>
      <c r="F5791" s="36">
        <v>20</v>
      </c>
      <c r="G5791" s="44">
        <f t="shared" si="357"/>
        <v>589.74358974359</v>
      </c>
      <c r="H5791" s="44">
        <v>690</v>
      </c>
    </row>
    <row r="5792" customHeight="1" spans="2:8">
      <c r="B5792" s="42" t="s">
        <v>524</v>
      </c>
      <c r="C5792" s="42" t="s">
        <v>102</v>
      </c>
      <c r="D5792" s="43" t="s">
        <v>530</v>
      </c>
      <c r="E5792" s="43" t="s">
        <v>1688</v>
      </c>
      <c r="F5792" s="36">
        <v>50</v>
      </c>
      <c r="G5792" s="44">
        <f t="shared" si="357"/>
        <v>401.709401709402</v>
      </c>
      <c r="H5792" s="44">
        <v>470</v>
      </c>
    </row>
    <row r="5793" customHeight="1" spans="2:8">
      <c r="B5793" s="42" t="s">
        <v>524</v>
      </c>
      <c r="C5793" s="42" t="s">
        <v>3684</v>
      </c>
      <c r="D5793" s="43" t="s">
        <v>302</v>
      </c>
      <c r="E5793" s="43" t="s">
        <v>3685</v>
      </c>
      <c r="F5793" s="36">
        <v>10</v>
      </c>
      <c r="G5793" s="44">
        <f t="shared" si="357"/>
        <v>303.418803418803</v>
      </c>
      <c r="H5793" s="44">
        <v>355</v>
      </c>
    </row>
    <row r="5794" customHeight="1" spans="2:8">
      <c r="B5794" s="42" t="s">
        <v>524</v>
      </c>
      <c r="C5794" s="42" t="s">
        <v>40</v>
      </c>
      <c r="D5794" s="43" t="s">
        <v>3053</v>
      </c>
      <c r="E5794" s="43" t="s">
        <v>1600</v>
      </c>
      <c r="F5794" s="36">
        <v>100</v>
      </c>
      <c r="G5794" s="44">
        <f t="shared" si="357"/>
        <v>512.820512820513</v>
      </c>
      <c r="H5794" s="44">
        <v>600</v>
      </c>
    </row>
    <row r="5795" customHeight="1" spans="2:8">
      <c r="B5795" s="42" t="s">
        <v>524</v>
      </c>
      <c r="C5795" s="42" t="s">
        <v>779</v>
      </c>
      <c r="D5795" s="43" t="s">
        <v>799</v>
      </c>
      <c r="E5795" s="43" t="s">
        <v>781</v>
      </c>
      <c r="F5795" s="36">
        <v>20</v>
      </c>
      <c r="G5795" s="44">
        <f t="shared" si="357"/>
        <v>470.08547008547</v>
      </c>
      <c r="H5795" s="44">
        <v>550</v>
      </c>
    </row>
    <row r="5796" customHeight="1" spans="2:8">
      <c r="B5796" s="42" t="s">
        <v>524</v>
      </c>
      <c r="C5796" s="42" t="s">
        <v>2065</v>
      </c>
      <c r="D5796" s="43" t="s">
        <v>3075</v>
      </c>
      <c r="E5796" s="43" t="s">
        <v>3076</v>
      </c>
      <c r="F5796" s="36">
        <v>10</v>
      </c>
      <c r="G5796" s="44">
        <f t="shared" si="357"/>
        <v>353.418803418803</v>
      </c>
      <c r="H5796" s="44">
        <v>413.5</v>
      </c>
    </row>
    <row r="5797" customHeight="1" spans="2:8">
      <c r="B5797" s="42" t="s">
        <v>2527</v>
      </c>
      <c r="C5797" s="42" t="s">
        <v>968</v>
      </c>
      <c r="D5797" s="43" t="s">
        <v>969</v>
      </c>
      <c r="E5797" s="43" t="s">
        <v>3064</v>
      </c>
      <c r="F5797" s="36">
        <v>400</v>
      </c>
      <c r="G5797" s="44">
        <f t="shared" si="357"/>
        <v>1094.01709401709</v>
      </c>
      <c r="H5797" s="44">
        <v>1280</v>
      </c>
    </row>
    <row r="5798" customHeight="1" spans="2:8">
      <c r="B5798" s="42" t="s">
        <v>2527</v>
      </c>
      <c r="C5798" s="42" t="s">
        <v>356</v>
      </c>
      <c r="D5798" s="43" t="s">
        <v>940</v>
      </c>
      <c r="E5798" s="43" t="s">
        <v>1600</v>
      </c>
      <c r="F5798" s="36">
        <v>10</v>
      </c>
      <c r="G5798" s="44">
        <f t="shared" si="357"/>
        <v>44.4444444444444</v>
      </c>
      <c r="H5798" s="44">
        <v>52</v>
      </c>
    </row>
    <row r="5799" customHeight="1" spans="2:8">
      <c r="B5799" s="42" t="s">
        <v>2527</v>
      </c>
      <c r="C5799" s="42" t="s">
        <v>391</v>
      </c>
      <c r="D5799" s="43" t="s">
        <v>392</v>
      </c>
      <c r="E5799" s="43" t="s">
        <v>393</v>
      </c>
      <c r="F5799" s="36">
        <v>100</v>
      </c>
      <c r="G5799" s="44">
        <f t="shared" si="357"/>
        <v>384.615384615385</v>
      </c>
      <c r="H5799" s="44">
        <v>450</v>
      </c>
    </row>
    <row r="5800" customHeight="1" spans="2:8">
      <c r="B5800" s="42" t="s">
        <v>2527</v>
      </c>
      <c r="C5800" s="42" t="s">
        <v>2102</v>
      </c>
      <c r="D5800" s="43" t="s">
        <v>123</v>
      </c>
      <c r="E5800" s="43" t="s">
        <v>1144</v>
      </c>
      <c r="F5800" s="36">
        <v>40</v>
      </c>
      <c r="G5800" s="44">
        <f t="shared" si="357"/>
        <v>358.974358974359</v>
      </c>
      <c r="H5800" s="44">
        <v>420</v>
      </c>
    </row>
    <row r="5801" customHeight="1" spans="2:8">
      <c r="B5801" s="42" t="s">
        <v>2527</v>
      </c>
      <c r="C5801" s="42" t="s">
        <v>391</v>
      </c>
      <c r="D5801" s="43" t="s">
        <v>392</v>
      </c>
      <c r="E5801" s="43" t="s">
        <v>393</v>
      </c>
      <c r="F5801" s="36">
        <v>100</v>
      </c>
      <c r="G5801" s="44">
        <f t="shared" si="357"/>
        <v>384.615384615385</v>
      </c>
      <c r="H5801" s="44">
        <v>450</v>
      </c>
    </row>
    <row r="5802" customHeight="1" spans="2:8">
      <c r="B5802" s="42" t="s">
        <v>2527</v>
      </c>
      <c r="C5802" s="42" t="s">
        <v>779</v>
      </c>
      <c r="D5802" s="43" t="s">
        <v>799</v>
      </c>
      <c r="E5802" s="43" t="s">
        <v>781</v>
      </c>
      <c r="F5802" s="36">
        <v>40</v>
      </c>
      <c r="G5802" s="44">
        <f t="shared" si="357"/>
        <v>940.17094017094</v>
      </c>
      <c r="H5802" s="44">
        <v>1100</v>
      </c>
    </row>
    <row r="5803" customHeight="1" spans="2:8">
      <c r="B5803" s="42" t="s">
        <v>2527</v>
      </c>
      <c r="C5803" s="42" t="s">
        <v>2102</v>
      </c>
      <c r="D5803" s="43" t="s">
        <v>123</v>
      </c>
      <c r="E5803" s="43" t="s">
        <v>1144</v>
      </c>
      <c r="F5803" s="36">
        <v>20</v>
      </c>
      <c r="G5803" s="44">
        <f t="shared" si="357"/>
        <v>179.48717948718</v>
      </c>
      <c r="H5803" s="44">
        <v>210</v>
      </c>
    </row>
    <row r="5804" customHeight="1" spans="2:8">
      <c r="B5804" s="42" t="s">
        <v>2527</v>
      </c>
      <c r="C5804" s="42" t="s">
        <v>2162</v>
      </c>
      <c r="D5804" s="43" t="s">
        <v>302</v>
      </c>
      <c r="E5804" s="43" t="s">
        <v>2163</v>
      </c>
      <c r="F5804" s="36">
        <v>30</v>
      </c>
      <c r="G5804" s="44">
        <f t="shared" si="357"/>
        <v>730.769230769231</v>
      </c>
      <c r="H5804" s="44">
        <v>855</v>
      </c>
    </row>
    <row r="5805" customHeight="1" spans="2:8">
      <c r="B5805" s="42" t="s">
        <v>2527</v>
      </c>
      <c r="C5805" s="42" t="s">
        <v>1128</v>
      </c>
      <c r="D5805" s="43" t="s">
        <v>1087</v>
      </c>
      <c r="E5805" s="43" t="s">
        <v>1129</v>
      </c>
      <c r="F5805" s="36">
        <v>10</v>
      </c>
      <c r="G5805" s="44">
        <f t="shared" si="357"/>
        <v>59.8290598290598</v>
      </c>
      <c r="H5805" s="44">
        <v>70</v>
      </c>
    </row>
    <row r="5806" customHeight="1" spans="2:8">
      <c r="B5806" s="42" t="s">
        <v>2527</v>
      </c>
      <c r="C5806" s="42" t="s">
        <v>2542</v>
      </c>
      <c r="D5806" s="43" t="s">
        <v>940</v>
      </c>
      <c r="E5806" s="43" t="s">
        <v>2543</v>
      </c>
      <c r="F5806" s="36">
        <v>50</v>
      </c>
      <c r="G5806" s="44">
        <f t="shared" si="357"/>
        <v>1115.38461538462</v>
      </c>
      <c r="H5806" s="44">
        <v>1305</v>
      </c>
    </row>
    <row r="5807" customHeight="1" spans="2:8">
      <c r="B5807" s="42" t="s">
        <v>2527</v>
      </c>
      <c r="C5807" s="42" t="s">
        <v>3242</v>
      </c>
      <c r="D5807" s="43" t="s">
        <v>144</v>
      </c>
      <c r="E5807" s="43" t="s">
        <v>1812</v>
      </c>
      <c r="F5807" s="36">
        <v>15</v>
      </c>
      <c r="G5807" s="44">
        <f t="shared" si="357"/>
        <v>108.974358974359</v>
      </c>
      <c r="H5807" s="44">
        <v>127.5</v>
      </c>
    </row>
    <row r="5808" customHeight="1" spans="2:8">
      <c r="B5808" s="42" t="s">
        <v>2527</v>
      </c>
      <c r="C5808" s="42" t="s">
        <v>2547</v>
      </c>
      <c r="D5808" s="43" t="s">
        <v>2548</v>
      </c>
      <c r="E5808" s="43" t="s">
        <v>2549</v>
      </c>
      <c r="F5808" s="36">
        <v>20</v>
      </c>
      <c r="G5808" s="44">
        <f t="shared" si="357"/>
        <v>136.752136752137</v>
      </c>
      <c r="H5808" s="44">
        <v>160</v>
      </c>
    </row>
    <row r="5809" customHeight="1" spans="2:8">
      <c r="B5809" s="42" t="s">
        <v>2527</v>
      </c>
      <c r="C5809" s="42" t="s">
        <v>3070</v>
      </c>
      <c r="D5809" s="43" t="s">
        <v>3071</v>
      </c>
      <c r="E5809" s="43" t="s">
        <v>798</v>
      </c>
      <c r="F5809" s="36">
        <v>60</v>
      </c>
      <c r="G5809" s="44">
        <f t="shared" si="357"/>
        <v>435.897435897436</v>
      </c>
      <c r="H5809" s="44">
        <v>510</v>
      </c>
    </row>
    <row r="5810" customHeight="1" spans="2:8">
      <c r="B5810" s="42" t="s">
        <v>2527</v>
      </c>
      <c r="C5810" s="42" t="s">
        <v>1857</v>
      </c>
      <c r="D5810" s="43" t="s">
        <v>553</v>
      </c>
      <c r="E5810" s="43" t="s">
        <v>662</v>
      </c>
      <c r="F5810" s="36">
        <v>60</v>
      </c>
      <c r="G5810" s="44">
        <f t="shared" si="357"/>
        <v>107.692307692308</v>
      </c>
      <c r="H5810" s="44">
        <v>126</v>
      </c>
    </row>
    <row r="5811" customHeight="1" spans="2:8">
      <c r="B5811" s="42" t="s">
        <v>2527</v>
      </c>
      <c r="C5811" s="42" t="s">
        <v>1652</v>
      </c>
      <c r="D5811" s="43" t="s">
        <v>1895</v>
      </c>
      <c r="E5811" s="43" t="s">
        <v>393</v>
      </c>
      <c r="F5811" s="36">
        <v>20</v>
      </c>
      <c r="G5811" s="44">
        <f t="shared" si="357"/>
        <v>116.239316239316</v>
      </c>
      <c r="H5811" s="44">
        <v>136</v>
      </c>
    </row>
    <row r="5812" customHeight="1" spans="2:8">
      <c r="B5812" s="42" t="s">
        <v>2527</v>
      </c>
      <c r="C5812" s="42" t="s">
        <v>3110</v>
      </c>
      <c r="D5812" s="43" t="s">
        <v>2537</v>
      </c>
      <c r="E5812" s="43" t="s">
        <v>2538</v>
      </c>
      <c r="F5812" s="36">
        <v>50</v>
      </c>
      <c r="G5812" s="44">
        <f t="shared" si="357"/>
        <v>854.700854700855</v>
      </c>
      <c r="H5812" s="44">
        <v>1000</v>
      </c>
    </row>
    <row r="5813" customHeight="1" spans="2:8">
      <c r="B5813" s="42" t="s">
        <v>2527</v>
      </c>
      <c r="C5813" s="42" t="s">
        <v>968</v>
      </c>
      <c r="D5813" s="43" t="s">
        <v>969</v>
      </c>
      <c r="E5813" s="43" t="s">
        <v>3064</v>
      </c>
      <c r="F5813" s="36">
        <v>100</v>
      </c>
      <c r="G5813" s="44">
        <f t="shared" si="357"/>
        <v>273.504273504273</v>
      </c>
      <c r="H5813" s="44">
        <v>320</v>
      </c>
    </row>
    <row r="5814" customHeight="1" spans="2:8">
      <c r="B5814" s="42" t="s">
        <v>2527</v>
      </c>
      <c r="C5814" s="42" t="s">
        <v>414</v>
      </c>
      <c r="D5814" s="43" t="s">
        <v>1172</v>
      </c>
      <c r="E5814" s="43" t="s">
        <v>1144</v>
      </c>
      <c r="F5814" s="36">
        <v>10</v>
      </c>
      <c r="G5814" s="44">
        <f t="shared" si="357"/>
        <v>25.6410256410256</v>
      </c>
      <c r="H5814" s="44">
        <v>30</v>
      </c>
    </row>
    <row r="5815" customHeight="1" spans="2:8">
      <c r="B5815" s="42" t="s">
        <v>2527</v>
      </c>
      <c r="C5815" s="42" t="s">
        <v>2340</v>
      </c>
      <c r="D5815" s="43" t="s">
        <v>2545</v>
      </c>
      <c r="E5815" s="43" t="s">
        <v>1548</v>
      </c>
      <c r="F5815" s="36">
        <v>20</v>
      </c>
      <c r="G5815" s="44">
        <f t="shared" si="357"/>
        <v>123.076923076923</v>
      </c>
      <c r="H5815" s="44">
        <v>144</v>
      </c>
    </row>
    <row r="5816" customHeight="1" spans="2:8">
      <c r="B5816" s="42" t="s">
        <v>2527</v>
      </c>
      <c r="C5816" s="42" t="s">
        <v>1543</v>
      </c>
      <c r="D5816" s="43" t="s">
        <v>1544</v>
      </c>
      <c r="E5816" s="43" t="s">
        <v>1968</v>
      </c>
      <c r="F5816" s="36">
        <v>5</v>
      </c>
      <c r="G5816" s="44">
        <f t="shared" si="357"/>
        <v>55.5555555555556</v>
      </c>
      <c r="H5816" s="44">
        <v>65</v>
      </c>
    </row>
    <row r="5817" customHeight="1" spans="2:8">
      <c r="B5817" s="42" t="s">
        <v>2527</v>
      </c>
      <c r="C5817" s="42" t="s">
        <v>2340</v>
      </c>
      <c r="D5817" s="43" t="s">
        <v>2545</v>
      </c>
      <c r="E5817" s="43" t="s">
        <v>1548</v>
      </c>
      <c r="F5817" s="36">
        <v>20</v>
      </c>
      <c r="G5817" s="44">
        <f t="shared" si="357"/>
        <v>123.076923076923</v>
      </c>
      <c r="H5817" s="44">
        <v>144</v>
      </c>
    </row>
    <row r="5818" customHeight="1" spans="2:8">
      <c r="B5818" s="42" t="s">
        <v>2527</v>
      </c>
      <c r="C5818" s="42" t="s">
        <v>2561</v>
      </c>
      <c r="D5818" s="43" t="s">
        <v>123</v>
      </c>
      <c r="E5818" s="43" t="s">
        <v>1635</v>
      </c>
      <c r="F5818" s="36">
        <v>25</v>
      </c>
      <c r="G5818" s="44">
        <f t="shared" si="357"/>
        <v>149.57264957265</v>
      </c>
      <c r="H5818" s="44">
        <v>175</v>
      </c>
    </row>
    <row r="5819" customHeight="1" spans="2:8">
      <c r="B5819" s="42" t="s">
        <v>2527</v>
      </c>
      <c r="C5819" s="42" t="s">
        <v>3065</v>
      </c>
      <c r="D5819" s="43" t="s">
        <v>974</v>
      </c>
      <c r="E5819" s="43" t="s">
        <v>1565</v>
      </c>
      <c r="F5819" s="36">
        <v>40</v>
      </c>
      <c r="G5819" s="44">
        <f t="shared" si="357"/>
        <v>394.871794871795</v>
      </c>
      <c r="H5819" s="44">
        <v>462</v>
      </c>
    </row>
    <row r="5820" customHeight="1" spans="2:8">
      <c r="B5820" s="42" t="s">
        <v>2527</v>
      </c>
      <c r="C5820" s="42" t="s">
        <v>391</v>
      </c>
      <c r="D5820" s="43" t="s">
        <v>392</v>
      </c>
      <c r="E5820" s="43" t="s">
        <v>393</v>
      </c>
      <c r="F5820" s="36">
        <v>200</v>
      </c>
      <c r="G5820" s="44">
        <f t="shared" ref="G5820:G5827" si="358">H5820/1.17</f>
        <v>769.230769230769</v>
      </c>
      <c r="H5820" s="44">
        <v>900</v>
      </c>
    </row>
    <row r="5821" customHeight="1" spans="2:8">
      <c r="B5821" s="42" t="s">
        <v>2527</v>
      </c>
      <c r="C5821" s="42" t="s">
        <v>2340</v>
      </c>
      <c r="D5821" s="43" t="s">
        <v>2545</v>
      </c>
      <c r="E5821" s="43" t="s">
        <v>1548</v>
      </c>
      <c r="F5821" s="36">
        <v>20</v>
      </c>
      <c r="G5821" s="44">
        <f t="shared" si="358"/>
        <v>123.076923076923</v>
      </c>
      <c r="H5821" s="44">
        <v>144</v>
      </c>
    </row>
    <row r="5822" customHeight="1" spans="2:8">
      <c r="B5822" s="42" t="s">
        <v>2527</v>
      </c>
      <c r="C5822" s="42" t="s">
        <v>779</v>
      </c>
      <c r="D5822" s="43" t="s">
        <v>799</v>
      </c>
      <c r="E5822" s="43" t="s">
        <v>781</v>
      </c>
      <c r="F5822" s="36">
        <v>40</v>
      </c>
      <c r="G5822" s="44">
        <f t="shared" si="358"/>
        <v>940.17094017094</v>
      </c>
      <c r="H5822" s="44">
        <v>1100</v>
      </c>
    </row>
    <row r="5823" customHeight="1" spans="2:8">
      <c r="B5823" s="42" t="s">
        <v>2527</v>
      </c>
      <c r="C5823" s="42" t="s">
        <v>2555</v>
      </c>
      <c r="D5823" s="43" t="s">
        <v>2556</v>
      </c>
      <c r="E5823" s="43" t="s">
        <v>1632</v>
      </c>
      <c r="F5823" s="36">
        <v>10</v>
      </c>
      <c r="G5823" s="44">
        <f t="shared" si="358"/>
        <v>1111.11111111111</v>
      </c>
      <c r="H5823" s="44">
        <v>1300</v>
      </c>
    </row>
    <row r="5824" customHeight="1" spans="2:8">
      <c r="B5824" s="42" t="s">
        <v>2527</v>
      </c>
      <c r="C5824" s="42" t="s">
        <v>2388</v>
      </c>
      <c r="D5824" s="43" t="s">
        <v>144</v>
      </c>
      <c r="E5824" s="43" t="s">
        <v>63</v>
      </c>
      <c r="F5824" s="36">
        <v>120</v>
      </c>
      <c r="G5824" s="44">
        <f t="shared" si="358"/>
        <v>184.615384615385</v>
      </c>
      <c r="H5824" s="44">
        <v>216</v>
      </c>
    </row>
    <row r="5825" customHeight="1" spans="2:8">
      <c r="B5825" s="42" t="s">
        <v>2527</v>
      </c>
      <c r="C5825" s="42" t="s">
        <v>371</v>
      </c>
      <c r="D5825" s="43" t="s">
        <v>372</v>
      </c>
      <c r="E5825" s="43" t="s">
        <v>1574</v>
      </c>
      <c r="F5825" s="36">
        <v>40</v>
      </c>
      <c r="G5825" s="44">
        <f t="shared" si="358"/>
        <v>273.504273504273</v>
      </c>
      <c r="H5825" s="44">
        <v>320</v>
      </c>
    </row>
    <row r="5826" customHeight="1" spans="2:8">
      <c r="B5826" s="42" t="s">
        <v>2527</v>
      </c>
      <c r="C5826" s="42" t="s">
        <v>3699</v>
      </c>
      <c r="D5826" s="43" t="s">
        <v>2669</v>
      </c>
      <c r="E5826" s="43" t="s">
        <v>911</v>
      </c>
      <c r="F5826" s="36">
        <v>5</v>
      </c>
      <c r="G5826" s="44">
        <f t="shared" si="358"/>
        <v>47.008547008547</v>
      </c>
      <c r="H5826" s="44">
        <v>55</v>
      </c>
    </row>
    <row r="5827" customHeight="1" spans="2:8">
      <c r="B5827" s="42" t="s">
        <v>2527</v>
      </c>
      <c r="C5827" s="42" t="s">
        <v>1627</v>
      </c>
      <c r="D5827" s="43" t="s">
        <v>3700</v>
      </c>
      <c r="E5827" s="43" t="s">
        <v>2532</v>
      </c>
      <c r="F5827" s="36">
        <v>10</v>
      </c>
      <c r="G5827" s="44">
        <f t="shared" si="358"/>
        <v>145.299145299145</v>
      </c>
      <c r="H5827" s="44">
        <v>170</v>
      </c>
    </row>
    <row r="5828" customHeight="1" spans="2:8">
      <c r="B5828" s="42" t="s">
        <v>2527</v>
      </c>
      <c r="C5828" s="42" t="s">
        <v>2550</v>
      </c>
      <c r="D5828" s="43" t="s">
        <v>2551</v>
      </c>
      <c r="E5828" s="43" t="s">
        <v>835</v>
      </c>
      <c r="F5828" s="36">
        <v>20</v>
      </c>
      <c r="G5828" s="44">
        <f t="shared" ref="G5828:G5840" si="359">H5828/1.17</f>
        <v>940.17094017094</v>
      </c>
      <c r="H5828" s="44">
        <v>1100</v>
      </c>
    </row>
    <row r="5829" customHeight="1" spans="2:8">
      <c r="B5829" s="42" t="s">
        <v>2527</v>
      </c>
      <c r="C5829" s="42" t="s">
        <v>3110</v>
      </c>
      <c r="D5829" s="43" t="s">
        <v>2537</v>
      </c>
      <c r="E5829" s="43" t="s">
        <v>2538</v>
      </c>
      <c r="F5829" s="36">
        <v>30</v>
      </c>
      <c r="G5829" s="44">
        <f t="shared" si="359"/>
        <v>512.820512820513</v>
      </c>
      <c r="H5829" s="44">
        <v>600</v>
      </c>
    </row>
    <row r="5830" customHeight="1" spans="2:8">
      <c r="B5830" s="42" t="s">
        <v>2527</v>
      </c>
      <c r="C5830" s="42" t="s">
        <v>1652</v>
      </c>
      <c r="D5830" s="43" t="s">
        <v>1895</v>
      </c>
      <c r="E5830" s="43" t="s">
        <v>393</v>
      </c>
      <c r="F5830" s="36">
        <v>20</v>
      </c>
      <c r="G5830" s="44">
        <f t="shared" si="359"/>
        <v>116.239316239316</v>
      </c>
      <c r="H5830" s="44">
        <v>136</v>
      </c>
    </row>
    <row r="5831" customHeight="1" spans="2:8">
      <c r="B5831" s="42" t="s">
        <v>2527</v>
      </c>
      <c r="C5831" s="42" t="s">
        <v>2567</v>
      </c>
      <c r="D5831" s="43" t="s">
        <v>1932</v>
      </c>
      <c r="E5831" s="43" t="s">
        <v>2568</v>
      </c>
      <c r="F5831" s="36">
        <v>10</v>
      </c>
      <c r="G5831" s="44">
        <f t="shared" si="359"/>
        <v>25.6410256410256</v>
      </c>
      <c r="H5831" s="44">
        <v>30</v>
      </c>
    </row>
    <row r="5832" customHeight="1" spans="2:8">
      <c r="B5832" s="42" t="s">
        <v>2527</v>
      </c>
      <c r="C5832" s="42" t="s">
        <v>2539</v>
      </c>
      <c r="D5832" s="43" t="s">
        <v>2540</v>
      </c>
      <c r="E5832" s="43" t="s">
        <v>2541</v>
      </c>
      <c r="F5832" s="36">
        <v>10</v>
      </c>
      <c r="G5832" s="44">
        <f t="shared" si="359"/>
        <v>290.598290598291</v>
      </c>
      <c r="H5832" s="44">
        <v>340</v>
      </c>
    </row>
    <row r="5833" customHeight="1" spans="2:8">
      <c r="B5833" s="42" t="s">
        <v>2527</v>
      </c>
      <c r="C5833" s="42" t="s">
        <v>356</v>
      </c>
      <c r="D5833" s="43" t="s">
        <v>940</v>
      </c>
      <c r="E5833" s="43" t="s">
        <v>1600</v>
      </c>
      <c r="F5833" s="36">
        <v>20</v>
      </c>
      <c r="G5833" s="44">
        <f t="shared" si="359"/>
        <v>88.8888888888889</v>
      </c>
      <c r="H5833" s="44">
        <v>104</v>
      </c>
    </row>
    <row r="5834" customHeight="1" spans="2:8">
      <c r="B5834" s="42" t="s">
        <v>2527</v>
      </c>
      <c r="C5834" s="42" t="s">
        <v>991</v>
      </c>
      <c r="D5834" s="43" t="s">
        <v>3063</v>
      </c>
      <c r="E5834" s="43" t="s">
        <v>1966</v>
      </c>
      <c r="F5834" s="36">
        <v>20</v>
      </c>
      <c r="G5834" s="44">
        <f t="shared" si="359"/>
        <v>247.863247863248</v>
      </c>
      <c r="H5834" s="44">
        <v>290</v>
      </c>
    </row>
    <row r="5835" customHeight="1" spans="2:8">
      <c r="B5835" s="42" t="s">
        <v>2527</v>
      </c>
      <c r="C5835" s="42" t="s">
        <v>3117</v>
      </c>
      <c r="D5835" s="43" t="s">
        <v>3118</v>
      </c>
      <c r="E5835" s="43" t="s">
        <v>3119</v>
      </c>
      <c r="F5835" s="36">
        <v>10</v>
      </c>
      <c r="G5835" s="44">
        <f t="shared" si="359"/>
        <v>170.940170940171</v>
      </c>
      <c r="H5835" s="44">
        <v>200</v>
      </c>
    </row>
    <row r="5836" customHeight="1" spans="2:8">
      <c r="B5836" s="42" t="s">
        <v>2527</v>
      </c>
      <c r="C5836" s="42" t="s">
        <v>1683</v>
      </c>
      <c r="D5836" s="43" t="s">
        <v>3657</v>
      </c>
      <c r="E5836" s="43" t="s">
        <v>63</v>
      </c>
      <c r="F5836" s="36">
        <v>60</v>
      </c>
      <c r="G5836" s="44">
        <f t="shared" si="359"/>
        <v>102.564102564103</v>
      </c>
      <c r="H5836" s="44">
        <v>120</v>
      </c>
    </row>
    <row r="5837" customHeight="1" spans="2:8">
      <c r="B5837" s="42" t="s">
        <v>2527</v>
      </c>
      <c r="C5837" s="42" t="s">
        <v>2069</v>
      </c>
      <c r="D5837" s="43" t="s">
        <v>2070</v>
      </c>
      <c r="E5837" s="43" t="s">
        <v>2071</v>
      </c>
      <c r="F5837" s="36">
        <v>5</v>
      </c>
      <c r="G5837" s="44">
        <f t="shared" si="359"/>
        <v>235.042735042735</v>
      </c>
      <c r="H5837" s="44">
        <v>275</v>
      </c>
    </row>
    <row r="5838" customHeight="1" spans="2:8">
      <c r="B5838" s="42" t="s">
        <v>2527</v>
      </c>
      <c r="C5838" s="42" t="s">
        <v>1681</v>
      </c>
      <c r="D5838" s="43" t="s">
        <v>3659</v>
      </c>
      <c r="E5838" s="43" t="s">
        <v>63</v>
      </c>
      <c r="F5838" s="36">
        <v>30</v>
      </c>
      <c r="G5838" s="44">
        <f t="shared" si="359"/>
        <v>76.9230769230769</v>
      </c>
      <c r="H5838" s="44">
        <v>90</v>
      </c>
    </row>
    <row r="5839" customHeight="1" spans="2:8">
      <c r="B5839" s="42" t="s">
        <v>2527</v>
      </c>
      <c r="C5839" s="42" t="s">
        <v>64</v>
      </c>
      <c r="D5839" s="43" t="s">
        <v>71</v>
      </c>
      <c r="E5839" s="43" t="s">
        <v>63</v>
      </c>
      <c r="F5839" s="36">
        <v>30</v>
      </c>
      <c r="G5839" s="44">
        <f t="shared" si="359"/>
        <v>51.2820512820513</v>
      </c>
      <c r="H5839" s="44">
        <v>60</v>
      </c>
    </row>
    <row r="5840" customHeight="1" spans="2:8">
      <c r="B5840" s="42" t="s">
        <v>2527</v>
      </c>
      <c r="C5840" s="42" t="s">
        <v>3073</v>
      </c>
      <c r="D5840" s="43" t="s">
        <v>3074</v>
      </c>
      <c r="E5840" s="43" t="s">
        <v>410</v>
      </c>
      <c r="F5840" s="36">
        <v>20</v>
      </c>
      <c r="G5840" s="44">
        <f t="shared" si="359"/>
        <v>42.7350427350427</v>
      </c>
      <c r="H5840" s="44">
        <v>50</v>
      </c>
    </row>
    <row r="5841" customHeight="1" spans="2:8">
      <c r="B5841" s="42" t="s">
        <v>2527</v>
      </c>
      <c r="C5841" s="42" t="s">
        <v>761</v>
      </c>
      <c r="D5841" s="43" t="s">
        <v>3234</v>
      </c>
      <c r="E5841" s="43" t="s">
        <v>763</v>
      </c>
      <c r="F5841" s="36">
        <v>5</v>
      </c>
      <c r="G5841" s="44">
        <f t="shared" ref="G5841:G5849" si="360">H5841/1.17</f>
        <v>19.2307692307692</v>
      </c>
      <c r="H5841" s="44">
        <v>22.5</v>
      </c>
    </row>
    <row r="5842" customHeight="1" spans="2:8">
      <c r="B5842" s="42" t="s">
        <v>2527</v>
      </c>
      <c r="C5842" s="42" t="s">
        <v>3701</v>
      </c>
      <c r="D5842" s="43" t="s">
        <v>3702</v>
      </c>
      <c r="E5842" s="54" t="s">
        <v>3703</v>
      </c>
      <c r="F5842" s="36">
        <v>5</v>
      </c>
      <c r="G5842" s="44">
        <f t="shared" si="360"/>
        <v>36.3247863247863</v>
      </c>
      <c r="H5842" s="44">
        <v>42.5</v>
      </c>
    </row>
    <row r="5843" customHeight="1" spans="2:8">
      <c r="B5843" s="42" t="s">
        <v>2527</v>
      </c>
      <c r="C5843" s="42" t="s">
        <v>2065</v>
      </c>
      <c r="D5843" s="43" t="s">
        <v>3075</v>
      </c>
      <c r="E5843" s="43" t="s">
        <v>3076</v>
      </c>
      <c r="F5843" s="36">
        <v>10</v>
      </c>
      <c r="G5843" s="44">
        <f t="shared" si="360"/>
        <v>320.512820512821</v>
      </c>
      <c r="H5843" s="44">
        <v>375</v>
      </c>
    </row>
    <row r="5844" customHeight="1" spans="2:8">
      <c r="B5844" s="42" t="s">
        <v>2527</v>
      </c>
      <c r="C5844" s="42" t="s">
        <v>1868</v>
      </c>
      <c r="D5844" s="43" t="s">
        <v>2675</v>
      </c>
      <c r="E5844" s="43" t="s">
        <v>1505</v>
      </c>
      <c r="F5844" s="36">
        <v>10</v>
      </c>
      <c r="G5844" s="44">
        <f t="shared" si="360"/>
        <v>153.846153846154</v>
      </c>
      <c r="H5844" s="44">
        <v>180</v>
      </c>
    </row>
    <row r="5845" customHeight="1" spans="2:8">
      <c r="B5845" s="42" t="s">
        <v>2527</v>
      </c>
      <c r="C5845" s="42" t="s">
        <v>1447</v>
      </c>
      <c r="D5845" s="43" t="s">
        <v>1448</v>
      </c>
      <c r="E5845" s="43" t="s">
        <v>1459</v>
      </c>
      <c r="F5845" s="36">
        <v>5</v>
      </c>
      <c r="G5845" s="44">
        <f t="shared" si="360"/>
        <v>85.4700854700855</v>
      </c>
      <c r="H5845" s="44">
        <v>100</v>
      </c>
    </row>
    <row r="5846" customHeight="1" spans="2:8">
      <c r="B5846" s="42" t="s">
        <v>2527</v>
      </c>
      <c r="C5846" s="42" t="s">
        <v>1922</v>
      </c>
      <c r="D5846" s="43" t="s">
        <v>1923</v>
      </c>
      <c r="E5846" s="43" t="s">
        <v>2381</v>
      </c>
      <c r="F5846" s="36">
        <v>20</v>
      </c>
      <c r="G5846" s="44">
        <f t="shared" si="360"/>
        <v>94.017094017094</v>
      </c>
      <c r="H5846" s="44">
        <v>110</v>
      </c>
    </row>
    <row r="5847" customHeight="1" spans="2:8">
      <c r="B5847" s="42" t="s">
        <v>2527</v>
      </c>
      <c r="C5847" s="42" t="s">
        <v>1128</v>
      </c>
      <c r="D5847" s="43" t="s">
        <v>1087</v>
      </c>
      <c r="E5847" s="43" t="s">
        <v>1129</v>
      </c>
      <c r="F5847" s="36">
        <v>5</v>
      </c>
      <c r="G5847" s="44">
        <f t="shared" si="360"/>
        <v>29.9145299145299</v>
      </c>
      <c r="H5847" s="44">
        <v>35</v>
      </c>
    </row>
    <row r="5848" customHeight="1" spans="2:8">
      <c r="B5848" s="42" t="s">
        <v>2527</v>
      </c>
      <c r="C5848" s="42" t="s">
        <v>2167</v>
      </c>
      <c r="D5848" s="43" t="s">
        <v>2600</v>
      </c>
      <c r="E5848" s="43" t="s">
        <v>548</v>
      </c>
      <c r="F5848" s="36">
        <v>10</v>
      </c>
      <c r="G5848" s="44">
        <f t="shared" si="360"/>
        <v>51.2820512820513</v>
      </c>
      <c r="H5848" s="44">
        <v>60</v>
      </c>
    </row>
    <row r="5849" customHeight="1" spans="2:8">
      <c r="B5849" s="42" t="s">
        <v>2527</v>
      </c>
      <c r="C5849" s="42" t="s">
        <v>2263</v>
      </c>
      <c r="D5849" s="43" t="s">
        <v>932</v>
      </c>
      <c r="E5849" s="43" t="s">
        <v>933</v>
      </c>
      <c r="F5849" s="36">
        <v>3</v>
      </c>
      <c r="G5849" s="44">
        <f t="shared" si="360"/>
        <v>66.6666666666667</v>
      </c>
      <c r="H5849" s="44">
        <v>78</v>
      </c>
    </row>
    <row r="5850" customHeight="1" spans="2:8">
      <c r="B5850" s="42" t="s">
        <v>2527</v>
      </c>
      <c r="C5850" s="42" t="s">
        <v>2065</v>
      </c>
      <c r="D5850" s="43" t="s">
        <v>3075</v>
      </c>
      <c r="E5850" s="43" t="s">
        <v>3076</v>
      </c>
      <c r="F5850" s="36">
        <v>5</v>
      </c>
      <c r="G5850" s="44">
        <f t="shared" ref="G5850:G5865" si="361">H5850/1.17</f>
        <v>160.25641025641</v>
      </c>
      <c r="H5850" s="44">
        <v>187.5</v>
      </c>
    </row>
    <row r="5851" customHeight="1" spans="2:8">
      <c r="B5851" s="42" t="s">
        <v>2527</v>
      </c>
      <c r="C5851" s="42" t="s">
        <v>465</v>
      </c>
      <c r="D5851" s="43" t="s">
        <v>794</v>
      </c>
      <c r="E5851" s="43" t="s">
        <v>3704</v>
      </c>
      <c r="F5851" s="36">
        <v>5</v>
      </c>
      <c r="G5851" s="44">
        <f t="shared" si="361"/>
        <v>316.239316239316</v>
      </c>
      <c r="H5851" s="44">
        <v>370</v>
      </c>
    </row>
    <row r="5852" customHeight="1" spans="2:8">
      <c r="B5852" s="42" t="s">
        <v>2527</v>
      </c>
      <c r="C5852" s="42" t="s">
        <v>3705</v>
      </c>
      <c r="D5852" s="43" t="s">
        <v>3706</v>
      </c>
      <c r="E5852" s="43" t="s">
        <v>1038</v>
      </c>
      <c r="F5852" s="36">
        <v>3</v>
      </c>
      <c r="G5852" s="44">
        <f t="shared" si="361"/>
        <v>61.5384615384615</v>
      </c>
      <c r="H5852" s="44">
        <v>72</v>
      </c>
    </row>
    <row r="5853" customHeight="1" spans="2:8">
      <c r="B5853" s="42" t="s">
        <v>2527</v>
      </c>
      <c r="C5853" s="42" t="s">
        <v>2102</v>
      </c>
      <c r="D5853" s="43" t="s">
        <v>123</v>
      </c>
      <c r="E5853" s="43" t="s">
        <v>1144</v>
      </c>
      <c r="F5853" s="36">
        <v>20</v>
      </c>
      <c r="G5853" s="44">
        <f t="shared" si="361"/>
        <v>179.48717948718</v>
      </c>
      <c r="H5853" s="44">
        <v>210</v>
      </c>
    </row>
    <row r="5854" customHeight="1" spans="2:8">
      <c r="B5854" s="42" t="s">
        <v>2527</v>
      </c>
      <c r="C5854" s="42" t="s">
        <v>2554</v>
      </c>
      <c r="D5854" s="43" t="s">
        <v>160</v>
      </c>
      <c r="E5854" s="43" t="s">
        <v>1587</v>
      </c>
      <c r="F5854" s="36">
        <v>30</v>
      </c>
      <c r="G5854" s="44">
        <f t="shared" si="361"/>
        <v>358.974358974359</v>
      </c>
      <c r="H5854" s="44">
        <v>420</v>
      </c>
    </row>
    <row r="5855" customHeight="1" spans="2:8">
      <c r="B5855" s="42" t="s">
        <v>2527</v>
      </c>
      <c r="C5855" s="42" t="s">
        <v>2157</v>
      </c>
      <c r="D5855" s="43" t="s">
        <v>1885</v>
      </c>
      <c r="E5855" s="43" t="s">
        <v>772</v>
      </c>
      <c r="F5855" s="36">
        <v>20</v>
      </c>
      <c r="G5855" s="44">
        <f t="shared" si="361"/>
        <v>42.7350427350427</v>
      </c>
      <c r="H5855" s="44">
        <v>50</v>
      </c>
    </row>
    <row r="5856" customHeight="1" spans="2:8">
      <c r="B5856" s="42" t="s">
        <v>2527</v>
      </c>
      <c r="C5856" s="42" t="s">
        <v>3122</v>
      </c>
      <c r="D5856" s="43" t="s">
        <v>2265</v>
      </c>
      <c r="E5856" s="43" t="s">
        <v>1199</v>
      </c>
      <c r="F5856" s="36">
        <v>10</v>
      </c>
      <c r="G5856" s="44">
        <f t="shared" si="361"/>
        <v>59.8290598290598</v>
      </c>
      <c r="H5856" s="44">
        <v>70</v>
      </c>
    </row>
    <row r="5857" customHeight="1" spans="2:8">
      <c r="B5857" s="42" t="s">
        <v>2527</v>
      </c>
      <c r="C5857" s="42" t="s">
        <v>535</v>
      </c>
      <c r="D5857" s="43" t="s">
        <v>2559</v>
      </c>
      <c r="E5857" s="43" t="s">
        <v>2943</v>
      </c>
      <c r="F5857" s="36">
        <v>20</v>
      </c>
      <c r="G5857" s="44">
        <f t="shared" si="361"/>
        <v>846.153846153846</v>
      </c>
      <c r="H5857" s="44">
        <v>990</v>
      </c>
    </row>
    <row r="5858" customHeight="1" spans="2:8">
      <c r="B5858" s="42" t="s">
        <v>2527</v>
      </c>
      <c r="C5858" s="42" t="s">
        <v>182</v>
      </c>
      <c r="D5858" s="43" t="s">
        <v>3318</v>
      </c>
      <c r="E5858" s="43" t="s">
        <v>1933</v>
      </c>
      <c r="F5858" s="36">
        <v>20</v>
      </c>
      <c r="G5858" s="44">
        <f t="shared" si="361"/>
        <v>85.4700854700855</v>
      </c>
      <c r="H5858" s="44">
        <v>100</v>
      </c>
    </row>
    <row r="5859" customHeight="1" spans="2:8">
      <c r="B5859" s="42" t="s">
        <v>2527</v>
      </c>
      <c r="C5859" s="42" t="s">
        <v>2236</v>
      </c>
      <c r="D5859" s="43" t="s">
        <v>759</v>
      </c>
      <c r="E5859" s="43" t="s">
        <v>760</v>
      </c>
      <c r="F5859" s="36">
        <v>40</v>
      </c>
      <c r="G5859" s="44">
        <f t="shared" si="361"/>
        <v>85.4700854700855</v>
      </c>
      <c r="H5859" s="44">
        <v>100</v>
      </c>
    </row>
    <row r="5860" customHeight="1" spans="2:8">
      <c r="B5860" s="42" t="s">
        <v>2527</v>
      </c>
      <c r="C5860" s="42" t="s">
        <v>3707</v>
      </c>
      <c r="D5860" s="43" t="s">
        <v>3708</v>
      </c>
      <c r="E5860" s="43" t="s">
        <v>3660</v>
      </c>
      <c r="F5860" s="36">
        <v>5</v>
      </c>
      <c r="G5860" s="44">
        <f t="shared" si="361"/>
        <v>36.3247863247863</v>
      </c>
      <c r="H5860" s="44">
        <v>42.5</v>
      </c>
    </row>
    <row r="5861" customHeight="1" spans="2:8">
      <c r="B5861" s="42" t="s">
        <v>2527</v>
      </c>
      <c r="C5861" s="42" t="s">
        <v>2102</v>
      </c>
      <c r="D5861" s="43" t="s">
        <v>123</v>
      </c>
      <c r="E5861" s="43" t="s">
        <v>1144</v>
      </c>
      <c r="F5861" s="36">
        <v>20</v>
      </c>
      <c r="G5861" s="44">
        <f t="shared" si="361"/>
        <v>179.48717948718</v>
      </c>
      <c r="H5861" s="44">
        <v>210</v>
      </c>
    </row>
    <row r="5862" customHeight="1" spans="2:8">
      <c r="B5862" s="42" t="s">
        <v>2527</v>
      </c>
      <c r="C5862" s="42" t="s">
        <v>11</v>
      </c>
      <c r="D5862" s="43" t="s">
        <v>12</v>
      </c>
      <c r="E5862" s="43" t="s">
        <v>383</v>
      </c>
      <c r="F5862" s="36">
        <v>1000</v>
      </c>
      <c r="G5862" s="44">
        <f t="shared" si="361"/>
        <v>1282.05128205128</v>
      </c>
      <c r="H5862" s="44">
        <v>1500</v>
      </c>
    </row>
    <row r="5863" customHeight="1" spans="2:8">
      <c r="B5863" s="42" t="s">
        <v>2527</v>
      </c>
      <c r="C5863" s="42" t="s">
        <v>1977</v>
      </c>
      <c r="D5863" s="43" t="s">
        <v>1978</v>
      </c>
      <c r="E5863" s="43" t="s">
        <v>3709</v>
      </c>
      <c r="F5863" s="36">
        <v>10</v>
      </c>
      <c r="G5863" s="44">
        <f t="shared" si="361"/>
        <v>303.418803418803</v>
      </c>
      <c r="H5863" s="44">
        <v>355</v>
      </c>
    </row>
    <row r="5864" customHeight="1" spans="2:8">
      <c r="B5864" s="42" t="s">
        <v>2527</v>
      </c>
      <c r="C5864" s="42" t="s">
        <v>2132</v>
      </c>
      <c r="D5864" s="43" t="s">
        <v>3088</v>
      </c>
      <c r="E5864" s="43" t="s">
        <v>828</v>
      </c>
      <c r="F5864" s="36">
        <v>5</v>
      </c>
      <c r="G5864" s="44">
        <f t="shared" si="361"/>
        <v>76.9230769230769</v>
      </c>
      <c r="H5864" s="44">
        <v>90</v>
      </c>
    </row>
    <row r="5865" customHeight="1" spans="2:8">
      <c r="B5865" s="42" t="s">
        <v>2527</v>
      </c>
      <c r="C5865" s="42" t="s">
        <v>2162</v>
      </c>
      <c r="D5865" s="43" t="s">
        <v>302</v>
      </c>
      <c r="E5865" s="43" t="s">
        <v>2163</v>
      </c>
      <c r="F5865" s="36">
        <v>20</v>
      </c>
      <c r="G5865" s="44">
        <f t="shared" si="361"/>
        <v>487.179487179487</v>
      </c>
      <c r="H5865" s="44">
        <v>570</v>
      </c>
    </row>
    <row r="5866" customHeight="1" spans="2:8">
      <c r="B5866" s="42" t="s">
        <v>2527</v>
      </c>
      <c r="C5866" s="42" t="s">
        <v>394</v>
      </c>
      <c r="D5866" s="43" t="s">
        <v>395</v>
      </c>
      <c r="E5866" s="43" t="s">
        <v>1523</v>
      </c>
      <c r="F5866" s="36">
        <v>30</v>
      </c>
      <c r="G5866" s="44">
        <f t="shared" ref="G5866:G5876" si="362">H5866/1.17</f>
        <v>43.5897435897436</v>
      </c>
      <c r="H5866" s="44">
        <v>51</v>
      </c>
    </row>
    <row r="5867" customHeight="1" spans="2:8">
      <c r="B5867" s="42" t="s">
        <v>2527</v>
      </c>
      <c r="C5867" s="42" t="s">
        <v>3102</v>
      </c>
      <c r="D5867" s="43" t="s">
        <v>3103</v>
      </c>
      <c r="E5867" s="43" t="s">
        <v>2677</v>
      </c>
      <c r="F5867" s="36">
        <v>10</v>
      </c>
      <c r="G5867" s="44">
        <f t="shared" si="362"/>
        <v>51.2820512820513</v>
      </c>
      <c r="H5867" s="44">
        <v>60</v>
      </c>
    </row>
    <row r="5868" customHeight="1" spans="2:8">
      <c r="B5868" s="42" t="s">
        <v>2527</v>
      </c>
      <c r="C5868" s="42" t="s">
        <v>934</v>
      </c>
      <c r="D5868" s="43" t="s">
        <v>932</v>
      </c>
      <c r="E5868" s="43" t="s">
        <v>933</v>
      </c>
      <c r="F5868" s="36">
        <v>3</v>
      </c>
      <c r="G5868" s="44">
        <f t="shared" si="362"/>
        <v>28.2051282051282</v>
      </c>
      <c r="H5868" s="44">
        <v>33</v>
      </c>
    </row>
    <row r="5869" customHeight="1" spans="2:8">
      <c r="B5869" s="42" t="s">
        <v>2527</v>
      </c>
      <c r="C5869" s="42" t="s">
        <v>3705</v>
      </c>
      <c r="D5869" s="43" t="s">
        <v>3706</v>
      </c>
      <c r="E5869" s="43" t="s">
        <v>1038</v>
      </c>
      <c r="F5869" s="36">
        <v>5</v>
      </c>
      <c r="G5869" s="44">
        <f t="shared" si="362"/>
        <v>102.564102564103</v>
      </c>
      <c r="H5869" s="44">
        <v>120</v>
      </c>
    </row>
    <row r="5870" customHeight="1" spans="2:8">
      <c r="B5870" s="42" t="s">
        <v>2527</v>
      </c>
      <c r="C5870" s="42" t="s">
        <v>3697</v>
      </c>
      <c r="D5870" s="43" t="s">
        <v>3710</v>
      </c>
      <c r="E5870" s="43" t="s">
        <v>2776</v>
      </c>
      <c r="F5870" s="36">
        <v>1</v>
      </c>
      <c r="G5870" s="44">
        <f t="shared" si="362"/>
        <v>7.69230769230769</v>
      </c>
      <c r="H5870" s="44">
        <v>9</v>
      </c>
    </row>
    <row r="5871" customHeight="1" spans="2:8">
      <c r="B5871" s="42" t="s">
        <v>2527</v>
      </c>
      <c r="C5871" s="42" t="s">
        <v>3091</v>
      </c>
      <c r="D5871" s="43" t="s">
        <v>3092</v>
      </c>
      <c r="E5871" s="43" t="s">
        <v>3093</v>
      </c>
      <c r="F5871" s="36">
        <v>5</v>
      </c>
      <c r="G5871" s="44">
        <f t="shared" si="362"/>
        <v>68.3760683760684</v>
      </c>
      <c r="H5871" s="44">
        <v>80</v>
      </c>
    </row>
    <row r="5872" customHeight="1" spans="2:8">
      <c r="B5872" s="42" t="s">
        <v>2527</v>
      </c>
      <c r="C5872" s="42" t="s">
        <v>3070</v>
      </c>
      <c r="D5872" s="43" t="s">
        <v>3071</v>
      </c>
      <c r="E5872" s="43" t="s">
        <v>798</v>
      </c>
      <c r="F5872" s="36">
        <v>50</v>
      </c>
      <c r="G5872" s="44">
        <f t="shared" si="362"/>
        <v>363.247863247863</v>
      </c>
      <c r="H5872" s="44">
        <v>425</v>
      </c>
    </row>
    <row r="5873" customHeight="1" spans="2:8">
      <c r="B5873" s="42" t="s">
        <v>2527</v>
      </c>
      <c r="C5873" s="42" t="s">
        <v>3711</v>
      </c>
      <c r="D5873" s="43" t="s">
        <v>3712</v>
      </c>
      <c r="E5873" s="43" t="s">
        <v>3713</v>
      </c>
      <c r="F5873" s="36">
        <v>10</v>
      </c>
      <c r="G5873" s="44">
        <f t="shared" si="362"/>
        <v>128.205128205128</v>
      </c>
      <c r="H5873" s="44">
        <v>150</v>
      </c>
    </row>
    <row r="5874" customHeight="1" spans="2:8">
      <c r="B5874" s="42" t="s">
        <v>2527</v>
      </c>
      <c r="C5874" s="42" t="s">
        <v>1449</v>
      </c>
      <c r="D5874" s="43" t="s">
        <v>1450</v>
      </c>
      <c r="E5874" s="43" t="s">
        <v>1451</v>
      </c>
      <c r="F5874" s="36">
        <v>5</v>
      </c>
      <c r="G5874" s="44">
        <f t="shared" si="362"/>
        <v>292.735042735043</v>
      </c>
      <c r="H5874" s="44">
        <v>342.5</v>
      </c>
    </row>
    <row r="5875" customHeight="1" spans="2:8">
      <c r="B5875" s="42" t="s">
        <v>2527</v>
      </c>
      <c r="C5875" s="42" t="s">
        <v>2836</v>
      </c>
      <c r="D5875" s="43" t="s">
        <v>3714</v>
      </c>
      <c r="E5875" s="43" t="s">
        <v>1966</v>
      </c>
      <c r="F5875" s="36">
        <v>20</v>
      </c>
      <c r="G5875" s="44">
        <f t="shared" si="362"/>
        <v>940.17094017094</v>
      </c>
      <c r="H5875" s="44">
        <v>1100</v>
      </c>
    </row>
    <row r="5876" customHeight="1" spans="2:8">
      <c r="B5876" s="42" t="s">
        <v>2527</v>
      </c>
      <c r="C5876" s="42" t="s">
        <v>2379</v>
      </c>
      <c r="D5876" s="43" t="s">
        <v>568</v>
      </c>
      <c r="E5876" s="43" t="s">
        <v>2380</v>
      </c>
      <c r="F5876" s="36">
        <v>10</v>
      </c>
      <c r="G5876" s="44">
        <f t="shared" si="362"/>
        <v>222.222222222222</v>
      </c>
      <c r="H5876" s="44">
        <v>260</v>
      </c>
    </row>
    <row r="5877" customHeight="1" spans="2:8">
      <c r="B5877" s="42" t="s">
        <v>545</v>
      </c>
      <c r="C5877" s="42" t="s">
        <v>559</v>
      </c>
      <c r="D5877" s="43" t="s">
        <v>560</v>
      </c>
      <c r="E5877" s="43" t="s">
        <v>63</v>
      </c>
      <c r="F5877" s="36">
        <v>70</v>
      </c>
      <c r="G5877" s="44">
        <f t="shared" ref="G5877:G5892" si="363">H5877/1.17</f>
        <v>107.692307692308</v>
      </c>
      <c r="H5877" s="44">
        <v>126</v>
      </c>
    </row>
    <row r="5878" customHeight="1" spans="2:8">
      <c r="B5878" s="42" t="s">
        <v>545</v>
      </c>
      <c r="C5878" s="42" t="s">
        <v>76</v>
      </c>
      <c r="D5878" s="43" t="s">
        <v>1136</v>
      </c>
      <c r="E5878" s="43" t="s">
        <v>1144</v>
      </c>
      <c r="F5878" s="36">
        <v>1</v>
      </c>
      <c r="G5878" s="44">
        <f t="shared" si="363"/>
        <v>1.36752136752137</v>
      </c>
      <c r="H5878" s="44">
        <v>1.6</v>
      </c>
    </row>
    <row r="5879" customHeight="1" spans="2:8">
      <c r="B5879" s="42" t="s">
        <v>545</v>
      </c>
      <c r="C5879" s="42" t="s">
        <v>68</v>
      </c>
      <c r="D5879" s="43" t="s">
        <v>69</v>
      </c>
      <c r="E5879" s="43" t="s">
        <v>557</v>
      </c>
      <c r="F5879" s="36">
        <v>150</v>
      </c>
      <c r="G5879" s="44">
        <f t="shared" si="363"/>
        <v>333.333333333333</v>
      </c>
      <c r="H5879" s="44">
        <v>390</v>
      </c>
    </row>
    <row r="5880" customHeight="1" spans="2:8">
      <c r="B5880" s="42" t="s">
        <v>545</v>
      </c>
      <c r="C5880" s="42" t="s">
        <v>559</v>
      </c>
      <c r="D5880" s="43" t="s">
        <v>560</v>
      </c>
      <c r="E5880" s="43" t="s">
        <v>63</v>
      </c>
      <c r="F5880" s="36">
        <v>24</v>
      </c>
      <c r="G5880" s="44">
        <f t="shared" si="363"/>
        <v>36.9230769230769</v>
      </c>
      <c r="H5880" s="44">
        <v>43.2</v>
      </c>
    </row>
    <row r="5881" customHeight="1" spans="2:8">
      <c r="B5881" s="42" t="s">
        <v>545</v>
      </c>
      <c r="C5881" s="42" t="s">
        <v>745</v>
      </c>
      <c r="D5881" s="43" t="s">
        <v>1533</v>
      </c>
      <c r="E5881" s="43" t="s">
        <v>355</v>
      </c>
      <c r="F5881" s="36">
        <v>100</v>
      </c>
      <c r="G5881" s="44">
        <f t="shared" si="363"/>
        <v>128.205128205128</v>
      </c>
      <c r="H5881" s="44">
        <v>150</v>
      </c>
    </row>
    <row r="5882" customHeight="1" spans="2:8">
      <c r="B5882" s="42" t="s">
        <v>545</v>
      </c>
      <c r="C5882" s="42" t="s">
        <v>549</v>
      </c>
      <c r="D5882" s="43" t="s">
        <v>550</v>
      </c>
      <c r="E5882" s="43" t="s">
        <v>1987</v>
      </c>
      <c r="F5882" s="36">
        <v>20</v>
      </c>
      <c r="G5882" s="44">
        <f t="shared" si="363"/>
        <v>30.7692307692308</v>
      </c>
      <c r="H5882" s="44">
        <v>36</v>
      </c>
    </row>
    <row r="5883" customHeight="1" spans="2:8">
      <c r="B5883" s="42" t="s">
        <v>2027</v>
      </c>
      <c r="C5883" s="42" t="s">
        <v>3715</v>
      </c>
      <c r="D5883" s="43" t="s">
        <v>3716</v>
      </c>
      <c r="E5883" s="43" t="s">
        <v>712</v>
      </c>
      <c r="F5883" s="36">
        <v>40</v>
      </c>
      <c r="G5883" s="44">
        <f t="shared" si="363"/>
        <v>613.675213675214</v>
      </c>
      <c r="H5883" s="44">
        <v>718</v>
      </c>
    </row>
    <row r="5884" customHeight="1" spans="2:8">
      <c r="B5884" s="42" t="s">
        <v>2027</v>
      </c>
      <c r="C5884" s="42" t="s">
        <v>3715</v>
      </c>
      <c r="D5884" s="43" t="s">
        <v>3716</v>
      </c>
      <c r="E5884" s="43" t="s">
        <v>712</v>
      </c>
      <c r="F5884" s="36">
        <v>40</v>
      </c>
      <c r="G5884" s="44">
        <f t="shared" si="363"/>
        <v>613.675213675214</v>
      </c>
      <c r="H5884" s="44">
        <v>718</v>
      </c>
    </row>
    <row r="5885" customHeight="1" spans="2:8">
      <c r="B5885" s="42" t="s">
        <v>2027</v>
      </c>
      <c r="C5885" s="42" t="s">
        <v>2052</v>
      </c>
      <c r="D5885" s="43" t="s">
        <v>2059</v>
      </c>
      <c r="E5885" s="43" t="s">
        <v>2054</v>
      </c>
      <c r="F5885" s="36">
        <v>360</v>
      </c>
      <c r="G5885" s="44">
        <f t="shared" si="363"/>
        <v>9581.53846153846</v>
      </c>
      <c r="H5885" s="44">
        <v>11210.4</v>
      </c>
    </row>
    <row r="5886" customHeight="1" spans="2:8">
      <c r="B5886" s="42" t="s">
        <v>2027</v>
      </c>
      <c r="C5886" s="42" t="s">
        <v>1139</v>
      </c>
      <c r="D5886" s="43" t="s">
        <v>1140</v>
      </c>
      <c r="E5886" s="43" t="s">
        <v>1141</v>
      </c>
      <c r="F5886" s="36">
        <v>15</v>
      </c>
      <c r="G5886" s="44">
        <f t="shared" si="363"/>
        <v>853.846153846154</v>
      </c>
      <c r="H5886" s="44">
        <v>999</v>
      </c>
    </row>
    <row r="5887" customHeight="1" spans="2:8">
      <c r="B5887" s="42" t="s">
        <v>2027</v>
      </c>
      <c r="C5887" s="42" t="s">
        <v>2641</v>
      </c>
      <c r="D5887" s="43" t="s">
        <v>1825</v>
      </c>
      <c r="E5887" s="43" t="s">
        <v>2642</v>
      </c>
      <c r="F5887" s="36">
        <v>200</v>
      </c>
      <c r="G5887" s="44">
        <f t="shared" si="363"/>
        <v>8119.65811965812</v>
      </c>
      <c r="H5887" s="44">
        <v>9500</v>
      </c>
    </row>
    <row r="5888" customHeight="1" spans="2:8">
      <c r="B5888" s="42" t="s">
        <v>2027</v>
      </c>
      <c r="C5888" s="42" t="s">
        <v>2036</v>
      </c>
      <c r="D5888" s="43" t="s">
        <v>2037</v>
      </c>
      <c r="E5888" s="43" t="s">
        <v>2038</v>
      </c>
      <c r="F5888" s="36">
        <v>240</v>
      </c>
      <c r="G5888" s="44">
        <f t="shared" si="363"/>
        <v>7355.89743589744</v>
      </c>
      <c r="H5888" s="44">
        <v>8606.4</v>
      </c>
    </row>
    <row r="5889" customHeight="1" spans="2:8">
      <c r="B5889" s="42" t="s">
        <v>2027</v>
      </c>
      <c r="C5889" s="42" t="s">
        <v>965</v>
      </c>
      <c r="D5889" s="43" t="s">
        <v>2645</v>
      </c>
      <c r="E5889" s="43" t="s">
        <v>2032</v>
      </c>
      <c r="F5889" s="36">
        <v>80</v>
      </c>
      <c r="G5889" s="44">
        <f t="shared" si="363"/>
        <v>4896.41025641026</v>
      </c>
      <c r="H5889" s="44">
        <v>5728.8</v>
      </c>
    </row>
    <row r="5890" customHeight="1" spans="2:8">
      <c r="B5890" s="42" t="s">
        <v>2027</v>
      </c>
      <c r="C5890" s="42" t="s">
        <v>2063</v>
      </c>
      <c r="D5890" s="43" t="s">
        <v>2064</v>
      </c>
      <c r="E5890" s="43" t="s">
        <v>959</v>
      </c>
      <c r="F5890" s="36">
        <v>50</v>
      </c>
      <c r="G5890" s="44">
        <f t="shared" si="363"/>
        <v>817.521367521368</v>
      </c>
      <c r="H5890" s="44">
        <v>956.5</v>
      </c>
    </row>
    <row r="5891" customHeight="1" spans="2:8">
      <c r="B5891" s="42" t="s">
        <v>2027</v>
      </c>
      <c r="C5891" s="42" t="s">
        <v>922</v>
      </c>
      <c r="D5891" s="43" t="s">
        <v>923</v>
      </c>
      <c r="E5891" s="43" t="s">
        <v>924</v>
      </c>
      <c r="F5891" s="36">
        <v>300</v>
      </c>
      <c r="G5891" s="44">
        <f t="shared" si="363"/>
        <v>8484.61538461538</v>
      </c>
      <c r="H5891" s="44">
        <v>9927</v>
      </c>
    </row>
    <row r="5892" customHeight="1" spans="2:8">
      <c r="B5892" s="42" t="s">
        <v>2027</v>
      </c>
      <c r="C5892" s="42" t="s">
        <v>2650</v>
      </c>
      <c r="D5892" s="43" t="s">
        <v>144</v>
      </c>
      <c r="E5892" s="43" t="s">
        <v>2651</v>
      </c>
      <c r="F5892" s="36">
        <v>100</v>
      </c>
      <c r="G5892" s="44">
        <f t="shared" si="363"/>
        <v>2350.42735042735</v>
      </c>
      <c r="H5892" s="44">
        <v>2750</v>
      </c>
    </row>
    <row r="5893" customHeight="1" spans="2:8">
      <c r="B5893" s="42" t="s">
        <v>2027</v>
      </c>
      <c r="C5893" s="42" t="s">
        <v>2643</v>
      </c>
      <c r="D5893" s="43" t="s">
        <v>144</v>
      </c>
      <c r="E5893" s="43" t="s">
        <v>2644</v>
      </c>
      <c r="F5893" s="36">
        <v>100</v>
      </c>
      <c r="G5893" s="44">
        <f t="shared" ref="G5893:G5899" si="364">H5893/1.17</f>
        <v>1452.99145299145</v>
      </c>
      <c r="H5893" s="44">
        <v>1700</v>
      </c>
    </row>
    <row r="5894" customHeight="1" spans="2:8">
      <c r="B5894" s="42" t="s">
        <v>2027</v>
      </c>
      <c r="C5894" s="42" t="s">
        <v>2036</v>
      </c>
      <c r="D5894" s="43" t="s">
        <v>2037</v>
      </c>
      <c r="E5894" s="43" t="s">
        <v>2038</v>
      </c>
      <c r="F5894" s="36">
        <v>21</v>
      </c>
      <c r="G5894" s="44">
        <f t="shared" si="364"/>
        <v>643.641025641026</v>
      </c>
      <c r="H5894" s="44">
        <v>753.06</v>
      </c>
    </row>
    <row r="5895" customHeight="1" spans="2:8">
      <c r="B5895" s="42" t="s">
        <v>2027</v>
      </c>
      <c r="C5895" s="42" t="s">
        <v>1387</v>
      </c>
      <c r="D5895" s="43" t="s">
        <v>526</v>
      </c>
      <c r="E5895" s="43" t="s">
        <v>111</v>
      </c>
      <c r="F5895" s="36">
        <v>900</v>
      </c>
      <c r="G5895" s="44">
        <f t="shared" si="364"/>
        <v>3330.76923076923</v>
      </c>
      <c r="H5895" s="44">
        <v>3897</v>
      </c>
    </row>
    <row r="5896" customHeight="1" spans="2:8">
      <c r="B5896" s="42" t="s">
        <v>2027</v>
      </c>
      <c r="C5896" s="42" t="s">
        <v>2641</v>
      </c>
      <c r="D5896" s="43" t="s">
        <v>1825</v>
      </c>
      <c r="E5896" s="43" t="s">
        <v>2642</v>
      </c>
      <c r="F5896" s="36">
        <v>400</v>
      </c>
      <c r="G5896" s="44">
        <f t="shared" si="364"/>
        <v>16239.3162393162</v>
      </c>
      <c r="H5896" s="44">
        <v>19000</v>
      </c>
    </row>
    <row r="5897" customHeight="1" spans="2:8">
      <c r="B5897" s="42" t="s">
        <v>2027</v>
      </c>
      <c r="C5897" s="42" t="s">
        <v>3715</v>
      </c>
      <c r="D5897" s="43" t="s">
        <v>3716</v>
      </c>
      <c r="E5897" s="43" t="s">
        <v>712</v>
      </c>
      <c r="F5897" s="36">
        <v>40</v>
      </c>
      <c r="G5897" s="44">
        <f t="shared" si="364"/>
        <v>613.675213675214</v>
      </c>
      <c r="H5897" s="44">
        <v>718</v>
      </c>
    </row>
    <row r="5898" customHeight="1" spans="2:8">
      <c r="B5898" s="42" t="s">
        <v>2027</v>
      </c>
      <c r="C5898" s="42" t="s">
        <v>2033</v>
      </c>
      <c r="D5898" s="43" t="s">
        <v>2034</v>
      </c>
      <c r="E5898" s="43" t="s">
        <v>2035</v>
      </c>
      <c r="F5898" s="36">
        <v>50</v>
      </c>
      <c r="G5898" s="44">
        <f t="shared" si="364"/>
        <v>535.794871794872</v>
      </c>
      <c r="H5898" s="44">
        <v>626.88</v>
      </c>
    </row>
    <row r="5899" customHeight="1" spans="2:8">
      <c r="B5899" s="42" t="s">
        <v>2027</v>
      </c>
      <c r="C5899" s="42" t="s">
        <v>972</v>
      </c>
      <c r="D5899" s="43" t="s">
        <v>1644</v>
      </c>
      <c r="E5899" s="43" t="s">
        <v>1088</v>
      </c>
      <c r="F5899" s="36">
        <v>110</v>
      </c>
      <c r="G5899" s="44">
        <f t="shared" si="364"/>
        <v>2566.66666666667</v>
      </c>
      <c r="H5899" s="44">
        <v>3003</v>
      </c>
    </row>
    <row r="5900" customHeight="1" spans="2:8">
      <c r="B5900" s="42" t="s">
        <v>2027</v>
      </c>
      <c r="C5900" s="42" t="s">
        <v>972</v>
      </c>
      <c r="D5900" s="43" t="s">
        <v>1644</v>
      </c>
      <c r="E5900" s="43" t="s">
        <v>1088</v>
      </c>
      <c r="F5900" s="36">
        <v>90</v>
      </c>
      <c r="G5900" s="44">
        <f t="shared" ref="G5900:G5908" si="365">H5900/1.17</f>
        <v>2100</v>
      </c>
      <c r="H5900" s="44">
        <v>2457</v>
      </c>
    </row>
    <row r="5901" customHeight="1" spans="2:8">
      <c r="B5901" s="42" t="s">
        <v>2027</v>
      </c>
      <c r="C5901" s="42" t="s">
        <v>1139</v>
      </c>
      <c r="D5901" s="43" t="s">
        <v>1140</v>
      </c>
      <c r="E5901" s="43" t="s">
        <v>1141</v>
      </c>
      <c r="F5901" s="36">
        <v>15</v>
      </c>
      <c r="G5901" s="44">
        <f t="shared" si="365"/>
        <v>853.846153846154</v>
      </c>
      <c r="H5901" s="44">
        <v>999</v>
      </c>
    </row>
    <row r="5902" customHeight="1" spans="2:8">
      <c r="B5902" s="42" t="s">
        <v>2027</v>
      </c>
      <c r="C5902" s="42" t="s">
        <v>35</v>
      </c>
      <c r="D5902" s="43" t="s">
        <v>36</v>
      </c>
      <c r="E5902" s="43" t="s">
        <v>2646</v>
      </c>
      <c r="F5902" s="36">
        <v>180</v>
      </c>
      <c r="G5902" s="44">
        <f t="shared" si="365"/>
        <v>2873.84615384615</v>
      </c>
      <c r="H5902" s="44">
        <v>3362.4</v>
      </c>
    </row>
    <row r="5903" customHeight="1" spans="2:8">
      <c r="B5903" s="42" t="s">
        <v>2027</v>
      </c>
      <c r="C5903" s="42" t="s">
        <v>2051</v>
      </c>
      <c r="D5903" s="43" t="s">
        <v>144</v>
      </c>
      <c r="E5903" s="43" t="s">
        <v>63</v>
      </c>
      <c r="F5903" s="36">
        <v>80</v>
      </c>
      <c r="G5903" s="44">
        <f t="shared" si="365"/>
        <v>1574.70085470085</v>
      </c>
      <c r="H5903" s="44">
        <v>1842.4</v>
      </c>
    </row>
    <row r="5904" customHeight="1" spans="2:8">
      <c r="B5904" s="42" t="s">
        <v>2027</v>
      </c>
      <c r="C5904" s="42" t="s">
        <v>2022</v>
      </c>
      <c r="D5904" s="43" t="s">
        <v>2023</v>
      </c>
      <c r="E5904" s="43" t="s">
        <v>2058</v>
      </c>
      <c r="F5904" s="36">
        <v>360</v>
      </c>
      <c r="G5904" s="44">
        <f t="shared" si="365"/>
        <v>4975.38461538462</v>
      </c>
      <c r="H5904" s="44">
        <v>5821.2</v>
      </c>
    </row>
    <row r="5905" customHeight="1" spans="2:8">
      <c r="B5905" s="42" t="s">
        <v>2027</v>
      </c>
      <c r="C5905" s="42" t="s">
        <v>88</v>
      </c>
      <c r="D5905" s="43" t="s">
        <v>2637</v>
      </c>
      <c r="E5905" s="43" t="s">
        <v>1565</v>
      </c>
      <c r="F5905" s="36">
        <v>100</v>
      </c>
      <c r="G5905" s="44">
        <f t="shared" si="365"/>
        <v>732.478632478633</v>
      </c>
      <c r="H5905" s="44">
        <v>857</v>
      </c>
    </row>
    <row r="5906" customHeight="1" spans="2:8">
      <c r="B5906" s="42" t="s">
        <v>2027</v>
      </c>
      <c r="C5906" s="42" t="s">
        <v>2654</v>
      </c>
      <c r="D5906" s="43" t="s">
        <v>590</v>
      </c>
      <c r="E5906" s="43" t="s">
        <v>2655</v>
      </c>
      <c r="F5906" s="36">
        <v>50</v>
      </c>
      <c r="G5906" s="44">
        <f t="shared" si="365"/>
        <v>1110.25641025641</v>
      </c>
      <c r="H5906" s="44">
        <v>1299</v>
      </c>
    </row>
    <row r="5907" customHeight="1" spans="2:8">
      <c r="B5907" s="42" t="s">
        <v>2027</v>
      </c>
      <c r="C5907" s="42" t="s">
        <v>922</v>
      </c>
      <c r="D5907" s="43" t="s">
        <v>923</v>
      </c>
      <c r="E5907" s="43" t="s">
        <v>924</v>
      </c>
      <c r="F5907" s="36">
        <v>200</v>
      </c>
      <c r="G5907" s="44">
        <f t="shared" si="365"/>
        <v>5656.41025641026</v>
      </c>
      <c r="H5907" s="44">
        <v>6618</v>
      </c>
    </row>
    <row r="5908" customHeight="1" spans="2:8">
      <c r="B5908" s="42" t="s">
        <v>2027</v>
      </c>
      <c r="C5908" s="42" t="s">
        <v>2052</v>
      </c>
      <c r="D5908" s="43" t="s">
        <v>2059</v>
      </c>
      <c r="E5908" s="43" t="s">
        <v>2054</v>
      </c>
      <c r="F5908" s="36">
        <v>360</v>
      </c>
      <c r="G5908" s="44">
        <f t="shared" si="365"/>
        <v>9581.53846153846</v>
      </c>
      <c r="H5908" s="44">
        <v>11210.4</v>
      </c>
    </row>
    <row r="5909" customHeight="1" spans="2:8">
      <c r="B5909" s="42" t="s">
        <v>2027</v>
      </c>
      <c r="C5909" s="42" t="s">
        <v>2036</v>
      </c>
      <c r="D5909" s="43" t="s">
        <v>2037</v>
      </c>
      <c r="E5909" s="43" t="s">
        <v>2038</v>
      </c>
      <c r="F5909" s="36">
        <v>240</v>
      </c>
      <c r="G5909" s="44">
        <f t="shared" ref="G5909:G5914" si="366">H5909/1.17</f>
        <v>7355.89743589744</v>
      </c>
      <c r="H5909" s="44">
        <v>8606.4</v>
      </c>
    </row>
    <row r="5910" customHeight="1" spans="2:8">
      <c r="B5910" s="42" t="s">
        <v>2027</v>
      </c>
      <c r="C5910" s="42" t="s">
        <v>2647</v>
      </c>
      <c r="D5910" s="43" t="s">
        <v>2648</v>
      </c>
      <c r="E5910" s="43" t="s">
        <v>2649</v>
      </c>
      <c r="F5910" s="36">
        <v>100</v>
      </c>
      <c r="G5910" s="44">
        <f t="shared" si="366"/>
        <v>734.188034188034</v>
      </c>
      <c r="H5910" s="44">
        <v>859</v>
      </c>
    </row>
    <row r="5911" customHeight="1" spans="2:8">
      <c r="B5911" s="42" t="s">
        <v>2027</v>
      </c>
      <c r="C5911" s="42" t="s">
        <v>2075</v>
      </c>
      <c r="D5911" s="43" t="s">
        <v>2076</v>
      </c>
      <c r="E5911" s="43" t="s">
        <v>2077</v>
      </c>
      <c r="F5911" s="36">
        <v>1800</v>
      </c>
      <c r="G5911" s="44">
        <f t="shared" si="366"/>
        <v>18461.5384615385</v>
      </c>
      <c r="H5911" s="44">
        <v>21600</v>
      </c>
    </row>
    <row r="5912" customHeight="1" spans="2:8">
      <c r="B5912" s="42" t="s">
        <v>2027</v>
      </c>
      <c r="C5912" s="42" t="s">
        <v>3672</v>
      </c>
      <c r="D5912" s="43" t="s">
        <v>2076</v>
      </c>
      <c r="E5912" s="43" t="s">
        <v>2077</v>
      </c>
      <c r="F5912" s="36">
        <v>400</v>
      </c>
      <c r="G5912" s="44">
        <f t="shared" si="366"/>
        <v>6153.84615384615</v>
      </c>
      <c r="H5912" s="44">
        <v>7200</v>
      </c>
    </row>
    <row r="5913" customHeight="1" spans="2:8">
      <c r="B5913" s="42" t="s">
        <v>2078</v>
      </c>
      <c r="C5913" s="42" t="s">
        <v>35</v>
      </c>
      <c r="D5913" s="43" t="s">
        <v>36</v>
      </c>
      <c r="E5913" s="43" t="s">
        <v>2646</v>
      </c>
      <c r="F5913" s="36">
        <v>20</v>
      </c>
      <c r="G5913" s="44">
        <f t="shared" si="366"/>
        <v>319.316239316239</v>
      </c>
      <c r="H5913" s="44">
        <v>373.6</v>
      </c>
    </row>
    <row r="5914" customHeight="1" spans="2:8">
      <c r="B5914" s="42" t="s">
        <v>2078</v>
      </c>
      <c r="C5914" s="42" t="s">
        <v>1139</v>
      </c>
      <c r="D5914" s="43" t="s">
        <v>1140</v>
      </c>
      <c r="E5914" s="43" t="s">
        <v>1141</v>
      </c>
      <c r="F5914" s="36">
        <v>5</v>
      </c>
      <c r="G5914" s="44">
        <f t="shared" si="366"/>
        <v>284.615384615385</v>
      </c>
      <c r="H5914" s="44">
        <v>333</v>
      </c>
    </row>
    <row r="5915" customHeight="1" spans="2:8">
      <c r="B5915" s="42" t="s">
        <v>2078</v>
      </c>
      <c r="C5915" s="42" t="s">
        <v>35</v>
      </c>
      <c r="D5915" s="43" t="s">
        <v>36</v>
      </c>
      <c r="E5915" s="43" t="s">
        <v>2646</v>
      </c>
      <c r="F5915" s="36">
        <v>20</v>
      </c>
      <c r="G5915" s="44">
        <f t="shared" ref="G5915:G5946" si="367">H5915/1.17</f>
        <v>319.316239316239</v>
      </c>
      <c r="H5915" s="44">
        <v>373.6</v>
      </c>
    </row>
    <row r="5916" customHeight="1" spans="2:8">
      <c r="B5916" s="42" t="s">
        <v>288</v>
      </c>
      <c r="C5916" s="42" t="s">
        <v>201</v>
      </c>
      <c r="D5916" s="43" t="s">
        <v>202</v>
      </c>
      <c r="E5916" s="43" t="s">
        <v>203</v>
      </c>
      <c r="F5916" s="36">
        <v>600</v>
      </c>
      <c r="G5916" s="44">
        <f t="shared" si="367"/>
        <v>20512.8205128205</v>
      </c>
      <c r="H5916" s="44">
        <v>24000</v>
      </c>
    </row>
    <row r="5917" customHeight="1" spans="2:8">
      <c r="B5917" s="42" t="s">
        <v>288</v>
      </c>
      <c r="C5917" s="42" t="s">
        <v>201</v>
      </c>
      <c r="D5917" s="43" t="s">
        <v>202</v>
      </c>
      <c r="E5917" s="43" t="s">
        <v>203</v>
      </c>
      <c r="F5917" s="36">
        <v>240</v>
      </c>
      <c r="G5917" s="44">
        <f t="shared" si="367"/>
        <v>8205.12820512821</v>
      </c>
      <c r="H5917" s="44">
        <v>9600</v>
      </c>
    </row>
    <row r="5918" customHeight="1" spans="2:8">
      <c r="B5918" s="42" t="s">
        <v>1838</v>
      </c>
      <c r="C5918" s="42" t="s">
        <v>229</v>
      </c>
      <c r="D5918" s="43" t="s">
        <v>1741</v>
      </c>
      <c r="E5918" s="43" t="s">
        <v>1742</v>
      </c>
      <c r="F5918" s="36">
        <v>800</v>
      </c>
      <c r="G5918" s="44">
        <f t="shared" si="367"/>
        <v>24273.5042735043</v>
      </c>
      <c r="H5918" s="44">
        <v>28400</v>
      </c>
    </row>
    <row r="5919" customHeight="1" spans="2:8">
      <c r="B5919" s="42" t="s">
        <v>311</v>
      </c>
      <c r="C5919" s="42" t="s">
        <v>229</v>
      </c>
      <c r="D5919" s="43" t="s">
        <v>1741</v>
      </c>
      <c r="E5919" s="43" t="s">
        <v>1742</v>
      </c>
      <c r="F5919" s="36">
        <v>800</v>
      </c>
      <c r="G5919" s="44">
        <f t="shared" si="367"/>
        <v>24273.5042735043</v>
      </c>
      <c r="H5919" s="44">
        <v>28400</v>
      </c>
    </row>
    <row r="5920" customHeight="1" spans="2:8">
      <c r="B5920" s="42" t="s">
        <v>288</v>
      </c>
      <c r="C5920" s="42" t="s">
        <v>201</v>
      </c>
      <c r="D5920" s="43" t="s">
        <v>202</v>
      </c>
      <c r="E5920" s="43" t="s">
        <v>203</v>
      </c>
      <c r="F5920" s="36">
        <v>600</v>
      </c>
      <c r="G5920" s="44">
        <f t="shared" si="367"/>
        <v>20512.8205128205</v>
      </c>
      <c r="H5920" s="44">
        <v>24000</v>
      </c>
    </row>
    <row r="5921" customHeight="1" spans="2:8">
      <c r="B5921" s="42" t="s">
        <v>288</v>
      </c>
      <c r="C5921" s="42" t="s">
        <v>201</v>
      </c>
      <c r="D5921" s="43" t="s">
        <v>202</v>
      </c>
      <c r="E5921" s="43" t="s">
        <v>203</v>
      </c>
      <c r="F5921" s="36">
        <v>120</v>
      </c>
      <c r="G5921" s="44">
        <f t="shared" si="367"/>
        <v>4102.5641025641</v>
      </c>
      <c r="H5921" s="44">
        <v>4800</v>
      </c>
    </row>
    <row r="5922" customHeight="1" spans="2:8">
      <c r="B5922" s="42" t="s">
        <v>288</v>
      </c>
      <c r="C5922" s="42" t="s">
        <v>201</v>
      </c>
      <c r="D5922" s="43" t="s">
        <v>202</v>
      </c>
      <c r="E5922" s="43" t="s">
        <v>203</v>
      </c>
      <c r="F5922" s="36">
        <v>120</v>
      </c>
      <c r="G5922" s="44">
        <f t="shared" si="367"/>
        <v>4102.5641025641</v>
      </c>
      <c r="H5922" s="44">
        <v>4800</v>
      </c>
    </row>
    <row r="5923" customHeight="1" spans="2:8">
      <c r="B5923" s="42" t="s">
        <v>2000</v>
      </c>
      <c r="C5923" s="42" t="s">
        <v>589</v>
      </c>
      <c r="D5923" s="43" t="s">
        <v>590</v>
      </c>
      <c r="E5923" s="43" t="s">
        <v>591</v>
      </c>
      <c r="F5923" s="36">
        <v>900</v>
      </c>
      <c r="G5923" s="44">
        <f t="shared" si="367"/>
        <v>16153.8461538462</v>
      </c>
      <c r="H5923" s="44">
        <v>18900</v>
      </c>
    </row>
    <row r="5924" customHeight="1" spans="2:8">
      <c r="B5924" s="42" t="s">
        <v>2000</v>
      </c>
      <c r="C5924" s="42" t="s">
        <v>216</v>
      </c>
      <c r="D5924" s="43" t="s">
        <v>1841</v>
      </c>
      <c r="E5924" s="43" t="s">
        <v>218</v>
      </c>
      <c r="F5924" s="36">
        <v>1000</v>
      </c>
      <c r="G5924" s="44">
        <f t="shared" si="367"/>
        <v>16239.3162393162</v>
      </c>
      <c r="H5924" s="44">
        <v>19000</v>
      </c>
    </row>
    <row r="5925" customHeight="1" spans="2:8">
      <c r="B5925" s="42" t="s">
        <v>2004</v>
      </c>
      <c r="C5925" s="42" t="s">
        <v>2005</v>
      </c>
      <c r="D5925" s="43" t="s">
        <v>2006</v>
      </c>
      <c r="E5925" s="43" t="s">
        <v>1665</v>
      </c>
      <c r="F5925" s="36">
        <v>2000</v>
      </c>
      <c r="G5925" s="44">
        <f t="shared" si="367"/>
        <v>76461.5384615385</v>
      </c>
      <c r="H5925" s="44">
        <v>89460</v>
      </c>
    </row>
    <row r="5926" customHeight="1" spans="2:8">
      <c r="B5926" s="42" t="s">
        <v>2004</v>
      </c>
      <c r="C5926" s="42" t="s">
        <v>2609</v>
      </c>
      <c r="D5926" s="43" t="s">
        <v>3145</v>
      </c>
      <c r="E5926" s="43" t="s">
        <v>2611</v>
      </c>
      <c r="F5926" s="36">
        <v>400</v>
      </c>
      <c r="G5926" s="44">
        <f t="shared" si="367"/>
        <v>8276.92307692308</v>
      </c>
      <c r="H5926" s="44">
        <v>9684</v>
      </c>
    </row>
    <row r="5927" customHeight="1" spans="2:8">
      <c r="B5927" s="42" t="s">
        <v>2004</v>
      </c>
      <c r="C5927" s="42" t="s">
        <v>2005</v>
      </c>
      <c r="D5927" s="43" t="s">
        <v>2006</v>
      </c>
      <c r="E5927" s="43" t="s">
        <v>1665</v>
      </c>
      <c r="F5927" s="36">
        <v>1000</v>
      </c>
      <c r="G5927" s="44">
        <f t="shared" si="367"/>
        <v>38230.7692307692</v>
      </c>
      <c r="H5927" s="44">
        <v>44730</v>
      </c>
    </row>
    <row r="5928" customHeight="1" spans="2:8">
      <c r="B5928" s="42" t="s">
        <v>2004</v>
      </c>
      <c r="C5928" s="42" t="s">
        <v>14</v>
      </c>
      <c r="D5928" s="43" t="s">
        <v>1533</v>
      </c>
      <c r="E5928" s="43" t="s">
        <v>1688</v>
      </c>
      <c r="F5928" s="36">
        <v>1200</v>
      </c>
      <c r="G5928" s="44">
        <f t="shared" si="367"/>
        <v>51620.5128205128</v>
      </c>
      <c r="H5928" s="44">
        <v>60396</v>
      </c>
    </row>
    <row r="5929" customHeight="1" spans="2:8">
      <c r="B5929" s="42" t="s">
        <v>2004</v>
      </c>
      <c r="C5929" s="42" t="s">
        <v>25</v>
      </c>
      <c r="D5929" s="43" t="s">
        <v>26</v>
      </c>
      <c r="E5929" s="43" t="s">
        <v>27</v>
      </c>
      <c r="F5929" s="36">
        <v>2000</v>
      </c>
      <c r="G5929" s="44">
        <f t="shared" si="367"/>
        <v>80581.1965811966</v>
      </c>
      <c r="H5929" s="44">
        <v>94280</v>
      </c>
    </row>
    <row r="5930" customHeight="1" spans="2:8">
      <c r="B5930" s="42" t="s">
        <v>2004</v>
      </c>
      <c r="C5930" s="42" t="s">
        <v>1765</v>
      </c>
      <c r="D5930" s="43" t="s">
        <v>147</v>
      </c>
      <c r="E5930" s="43" t="s">
        <v>1766</v>
      </c>
      <c r="F5930" s="36">
        <v>2100</v>
      </c>
      <c r="G5930" s="44">
        <f t="shared" si="367"/>
        <v>90982.0512820513</v>
      </c>
      <c r="H5930" s="44">
        <v>106449</v>
      </c>
    </row>
    <row r="5931" customHeight="1" spans="2:8">
      <c r="B5931" s="42" t="s">
        <v>2004</v>
      </c>
      <c r="C5931" s="42" t="s">
        <v>1765</v>
      </c>
      <c r="D5931" s="43" t="s">
        <v>147</v>
      </c>
      <c r="E5931" s="43" t="s">
        <v>1766</v>
      </c>
      <c r="F5931" s="36">
        <v>2100</v>
      </c>
      <c r="G5931" s="44">
        <f t="shared" si="367"/>
        <v>90982.0512820513</v>
      </c>
      <c r="H5931" s="44">
        <v>106449</v>
      </c>
    </row>
    <row r="5932" customHeight="1" spans="2:8">
      <c r="B5932" s="42" t="s">
        <v>2004</v>
      </c>
      <c r="C5932" s="42" t="s">
        <v>221</v>
      </c>
      <c r="D5932" s="43" t="s">
        <v>222</v>
      </c>
      <c r="E5932" s="43" t="s">
        <v>1651</v>
      </c>
      <c r="F5932" s="36">
        <v>2000</v>
      </c>
      <c r="G5932" s="44">
        <f t="shared" si="367"/>
        <v>49572.6495726496</v>
      </c>
      <c r="H5932" s="44">
        <v>58000</v>
      </c>
    </row>
    <row r="5933" customHeight="1" spans="2:8">
      <c r="B5933" s="42" t="s">
        <v>2004</v>
      </c>
      <c r="C5933" s="42" t="s">
        <v>221</v>
      </c>
      <c r="D5933" s="43" t="s">
        <v>222</v>
      </c>
      <c r="E5933" s="43" t="s">
        <v>1651</v>
      </c>
      <c r="F5933" s="36">
        <v>2000</v>
      </c>
      <c r="G5933" s="44">
        <f t="shared" si="367"/>
        <v>49572.6495726496</v>
      </c>
      <c r="H5933" s="44">
        <v>58000</v>
      </c>
    </row>
    <row r="5934" customHeight="1" spans="2:8">
      <c r="B5934" s="42" t="s">
        <v>2630</v>
      </c>
      <c r="C5934" s="42" t="s">
        <v>567</v>
      </c>
      <c r="D5934" s="43" t="s">
        <v>568</v>
      </c>
      <c r="E5934" s="43" t="s">
        <v>3023</v>
      </c>
      <c r="F5934" s="36">
        <v>400</v>
      </c>
      <c r="G5934" s="44">
        <f t="shared" si="367"/>
        <v>8034.18803418804</v>
      </c>
      <c r="H5934" s="44">
        <v>9400</v>
      </c>
    </row>
    <row r="5935" customHeight="1" spans="2:8">
      <c r="B5935" s="42" t="s">
        <v>3717</v>
      </c>
      <c r="C5935" s="42" t="s">
        <v>567</v>
      </c>
      <c r="D5935" s="43" t="s">
        <v>568</v>
      </c>
      <c r="E5935" s="43" t="s">
        <v>3023</v>
      </c>
      <c r="F5935" s="36">
        <v>200</v>
      </c>
      <c r="G5935" s="44">
        <f t="shared" si="367"/>
        <v>4273.50427350427</v>
      </c>
      <c r="H5935" s="44">
        <v>5000</v>
      </c>
    </row>
    <row r="5936" customHeight="1" spans="2:8">
      <c r="B5936" s="42" t="s">
        <v>2000</v>
      </c>
      <c r="C5936" s="42" t="s">
        <v>567</v>
      </c>
      <c r="D5936" s="43" t="s">
        <v>568</v>
      </c>
      <c r="E5936" s="43" t="s">
        <v>3023</v>
      </c>
      <c r="F5936" s="36">
        <v>400</v>
      </c>
      <c r="G5936" s="44">
        <f t="shared" si="367"/>
        <v>8547.00854700855</v>
      </c>
      <c r="H5936" s="44">
        <v>10000</v>
      </c>
    </row>
    <row r="5937" customHeight="1" spans="2:8">
      <c r="B5937" s="42" t="s">
        <v>2622</v>
      </c>
      <c r="C5937" s="42" t="s">
        <v>567</v>
      </c>
      <c r="D5937" s="43" t="s">
        <v>568</v>
      </c>
      <c r="E5937" s="43" t="s">
        <v>3023</v>
      </c>
      <c r="F5937" s="36">
        <v>400</v>
      </c>
      <c r="G5937" s="44">
        <f t="shared" si="367"/>
        <v>8547.00854700855</v>
      </c>
      <c r="H5937" s="44">
        <v>10000</v>
      </c>
    </row>
    <row r="5938" customHeight="1" spans="2:8">
      <c r="B5938" s="42" t="s">
        <v>288</v>
      </c>
      <c r="C5938" s="42" t="s">
        <v>201</v>
      </c>
      <c r="D5938" s="43" t="s">
        <v>202</v>
      </c>
      <c r="E5938" s="43" t="s">
        <v>203</v>
      </c>
      <c r="F5938" s="36">
        <v>480</v>
      </c>
      <c r="G5938" s="44">
        <f t="shared" si="367"/>
        <v>16410.2564102564</v>
      </c>
      <c r="H5938" s="44">
        <v>19200</v>
      </c>
    </row>
    <row r="5939" customHeight="1" spans="2:8">
      <c r="B5939" s="42" t="s">
        <v>3253</v>
      </c>
      <c r="C5939" s="42" t="s">
        <v>3672</v>
      </c>
      <c r="D5939" s="43" t="s">
        <v>3718</v>
      </c>
      <c r="E5939" s="43" t="s">
        <v>2077</v>
      </c>
      <c r="F5939" s="36">
        <v>200</v>
      </c>
      <c r="G5939" s="44">
        <f t="shared" si="367"/>
        <v>3907.69230769231</v>
      </c>
      <c r="H5939" s="44">
        <v>4572</v>
      </c>
    </row>
    <row r="5940" customHeight="1" spans="2:8">
      <c r="B5940" s="42" t="s">
        <v>2630</v>
      </c>
      <c r="C5940" s="42" t="s">
        <v>229</v>
      </c>
      <c r="D5940" s="43" t="s">
        <v>1741</v>
      </c>
      <c r="E5940" s="43" t="s">
        <v>1742</v>
      </c>
      <c r="F5940" s="36">
        <v>200</v>
      </c>
      <c r="G5940" s="44">
        <f t="shared" si="367"/>
        <v>6076.92307692308</v>
      </c>
      <c r="H5940" s="44">
        <v>7110</v>
      </c>
    </row>
    <row r="5941" customHeight="1" spans="2:8">
      <c r="B5941" s="42" t="s">
        <v>3201</v>
      </c>
      <c r="C5941" s="42" t="s">
        <v>334</v>
      </c>
      <c r="D5941" s="43" t="s">
        <v>335</v>
      </c>
      <c r="E5941" s="43" t="s">
        <v>2026</v>
      </c>
      <c r="F5941" s="36">
        <v>200</v>
      </c>
      <c r="G5941" s="44">
        <f t="shared" si="367"/>
        <v>4529.91452991453</v>
      </c>
      <c r="H5941" s="44">
        <v>5300</v>
      </c>
    </row>
    <row r="5942" customHeight="1" spans="2:8">
      <c r="B5942" s="42" t="s">
        <v>3201</v>
      </c>
      <c r="C5942" s="42" t="s">
        <v>589</v>
      </c>
      <c r="D5942" s="43" t="s">
        <v>590</v>
      </c>
      <c r="E5942" s="43" t="s">
        <v>591</v>
      </c>
      <c r="F5942" s="36">
        <v>300</v>
      </c>
      <c r="G5942" s="44">
        <f t="shared" si="367"/>
        <v>6410.25641025641</v>
      </c>
      <c r="H5942" s="44">
        <v>7500</v>
      </c>
    </row>
    <row r="5943" customHeight="1" spans="2:8">
      <c r="B5943" s="42" t="s">
        <v>3201</v>
      </c>
      <c r="C5943" s="42" t="s">
        <v>579</v>
      </c>
      <c r="D5943" s="43" t="s">
        <v>309</v>
      </c>
      <c r="E5943" s="43" t="s">
        <v>1826</v>
      </c>
      <c r="F5943" s="36">
        <v>50</v>
      </c>
      <c r="G5943" s="44">
        <f t="shared" si="367"/>
        <v>790.598290598291</v>
      </c>
      <c r="H5943" s="44">
        <v>925</v>
      </c>
    </row>
    <row r="5944" customHeight="1" spans="2:8">
      <c r="B5944" s="42" t="s">
        <v>2525</v>
      </c>
      <c r="C5944" s="42" t="s">
        <v>229</v>
      </c>
      <c r="D5944" s="43" t="s">
        <v>1741</v>
      </c>
      <c r="E5944" s="43" t="s">
        <v>1742</v>
      </c>
      <c r="F5944" s="36">
        <v>500</v>
      </c>
      <c r="G5944" s="44">
        <f t="shared" si="367"/>
        <v>15192.3076923077</v>
      </c>
      <c r="H5944" s="44">
        <v>17775</v>
      </c>
    </row>
    <row r="5945" customHeight="1" spans="2:8">
      <c r="B5945" s="42" t="s">
        <v>1827</v>
      </c>
      <c r="C5945" s="42" t="s">
        <v>2007</v>
      </c>
      <c r="D5945" s="43" t="s">
        <v>2008</v>
      </c>
      <c r="E5945" s="43" t="s">
        <v>2009</v>
      </c>
      <c r="F5945" s="36">
        <v>1</v>
      </c>
      <c r="G5945" s="44">
        <f t="shared" si="367"/>
        <v>102.564102564103</v>
      </c>
      <c r="H5945" s="44">
        <v>120</v>
      </c>
    </row>
    <row r="5946" customHeight="1" spans="2:8">
      <c r="B5946" s="42" t="s">
        <v>1827</v>
      </c>
      <c r="C5946" s="42" t="s">
        <v>3186</v>
      </c>
      <c r="D5946" s="43" t="s">
        <v>3187</v>
      </c>
      <c r="E5946" s="43" t="s">
        <v>757</v>
      </c>
      <c r="F5946" s="36">
        <v>50</v>
      </c>
      <c r="G5946" s="44">
        <f t="shared" si="367"/>
        <v>811.965811965812</v>
      </c>
      <c r="H5946" s="44">
        <v>950</v>
      </c>
    </row>
    <row r="5947" customHeight="1" spans="2:8">
      <c r="B5947" s="42" t="s">
        <v>1827</v>
      </c>
      <c r="C5947" s="42" t="s">
        <v>2947</v>
      </c>
      <c r="D5947" s="43" t="s">
        <v>754</v>
      </c>
      <c r="E5947" s="43" t="s">
        <v>1168</v>
      </c>
      <c r="F5947" s="36">
        <v>50</v>
      </c>
      <c r="G5947" s="44">
        <f t="shared" ref="G5947:G5966" si="368">H5947/1.17</f>
        <v>683.760683760684</v>
      </c>
      <c r="H5947" s="44">
        <v>800</v>
      </c>
    </row>
    <row r="5948" customHeight="1" spans="2:8">
      <c r="B5948" s="42" t="s">
        <v>311</v>
      </c>
      <c r="C5948" s="42" t="s">
        <v>253</v>
      </c>
      <c r="D5948" s="43" t="s">
        <v>754</v>
      </c>
      <c r="E5948" s="43" t="s">
        <v>2512</v>
      </c>
      <c r="F5948" s="36">
        <v>180</v>
      </c>
      <c r="G5948" s="44">
        <f t="shared" si="368"/>
        <v>4538.46153846154</v>
      </c>
      <c r="H5948" s="44">
        <v>5310</v>
      </c>
    </row>
    <row r="5949" customHeight="1" spans="2:8">
      <c r="B5949" s="42" t="s">
        <v>3717</v>
      </c>
      <c r="C5949" s="42" t="s">
        <v>567</v>
      </c>
      <c r="D5949" s="43" t="s">
        <v>568</v>
      </c>
      <c r="E5949" s="43" t="s">
        <v>3023</v>
      </c>
      <c r="F5949" s="36">
        <v>600</v>
      </c>
      <c r="G5949" s="44">
        <f t="shared" si="368"/>
        <v>12820.5128205128</v>
      </c>
      <c r="H5949" s="44">
        <v>15000</v>
      </c>
    </row>
    <row r="5950" customHeight="1" spans="2:8">
      <c r="B5950" s="42" t="s">
        <v>2630</v>
      </c>
      <c r="C5950" s="42" t="s">
        <v>3025</v>
      </c>
      <c r="D5950" s="43" t="s">
        <v>2850</v>
      </c>
      <c r="E5950" s="43" t="s">
        <v>3026</v>
      </c>
      <c r="F5950" s="36">
        <v>200</v>
      </c>
      <c r="G5950" s="44">
        <f t="shared" si="368"/>
        <v>5213.67521367521</v>
      </c>
      <c r="H5950" s="44">
        <v>6100</v>
      </c>
    </row>
    <row r="5951" customHeight="1" spans="2:8">
      <c r="B5951" s="42" t="s">
        <v>288</v>
      </c>
      <c r="C5951" s="42" t="s">
        <v>201</v>
      </c>
      <c r="D5951" s="43" t="s">
        <v>202</v>
      </c>
      <c r="E5951" s="43" t="s">
        <v>203</v>
      </c>
      <c r="F5951" s="36">
        <v>600</v>
      </c>
      <c r="G5951" s="44">
        <f t="shared" si="368"/>
        <v>20512.8205128205</v>
      </c>
      <c r="H5951" s="44">
        <v>24000</v>
      </c>
    </row>
    <row r="5952" customHeight="1" spans="2:9">
      <c r="B5952" s="42" t="s">
        <v>3719</v>
      </c>
      <c r="C5952" s="42" t="s">
        <v>3169</v>
      </c>
      <c r="D5952" s="43" t="s">
        <v>3170</v>
      </c>
      <c r="E5952" s="43" t="s">
        <v>3171</v>
      </c>
      <c r="F5952" s="36">
        <v>500</v>
      </c>
      <c r="G5952" s="44">
        <f t="shared" ref="G5952:G5957" si="369">H5952/1.03</f>
        <v>33495.145631068</v>
      </c>
      <c r="H5952" s="44">
        <v>34500</v>
      </c>
      <c r="I5952" s="44">
        <f>SUM(H5952:H5957)</f>
        <v>106796</v>
      </c>
    </row>
    <row r="5953" customHeight="1" spans="2:8">
      <c r="B5953" s="42" t="s">
        <v>604</v>
      </c>
      <c r="C5953" s="42" t="s">
        <v>3169</v>
      </c>
      <c r="D5953" s="43" t="s">
        <v>3170</v>
      </c>
      <c r="E5953" s="43" t="s">
        <v>3171</v>
      </c>
      <c r="F5953" s="36">
        <v>100</v>
      </c>
      <c r="G5953" s="44">
        <f t="shared" si="369"/>
        <v>6699.02912621359</v>
      </c>
      <c r="H5953" s="44">
        <v>6900</v>
      </c>
    </row>
    <row r="5954" customHeight="1" spans="2:8">
      <c r="B5954" s="42" t="s">
        <v>1838</v>
      </c>
      <c r="C5954" s="42" t="s">
        <v>3169</v>
      </c>
      <c r="D5954" s="43" t="s">
        <v>3170</v>
      </c>
      <c r="E5954" s="43" t="s">
        <v>3171</v>
      </c>
      <c r="F5954" s="36">
        <v>200</v>
      </c>
      <c r="G5954" s="44">
        <f t="shared" si="369"/>
        <v>13398.0582524272</v>
      </c>
      <c r="H5954" s="44">
        <v>13800</v>
      </c>
    </row>
    <row r="5955" customHeight="1" spans="2:8">
      <c r="B5955" s="42" t="s">
        <v>2004</v>
      </c>
      <c r="C5955" s="42" t="s">
        <v>2656</v>
      </c>
      <c r="D5955" s="43" t="s">
        <v>2657</v>
      </c>
      <c r="E5955" s="43" t="s">
        <v>2658</v>
      </c>
      <c r="F5955" s="36">
        <v>100</v>
      </c>
      <c r="G5955" s="44">
        <f t="shared" si="369"/>
        <v>3954.36893203883</v>
      </c>
      <c r="H5955" s="44">
        <v>4073</v>
      </c>
    </row>
    <row r="5956" customHeight="1" spans="2:8">
      <c r="B5956" s="42" t="s">
        <v>220</v>
      </c>
      <c r="C5956" s="42" t="s">
        <v>2656</v>
      </c>
      <c r="D5956" s="43" t="s">
        <v>2657</v>
      </c>
      <c r="E5956" s="43" t="s">
        <v>2658</v>
      </c>
      <c r="F5956" s="36">
        <v>900</v>
      </c>
      <c r="G5956" s="44">
        <f t="shared" si="369"/>
        <v>32740.7766990291</v>
      </c>
      <c r="H5956" s="44">
        <v>33723</v>
      </c>
    </row>
    <row r="5957" customHeight="1" spans="2:8">
      <c r="B5957" s="42" t="s">
        <v>604</v>
      </c>
      <c r="C5957" s="42" t="s">
        <v>3169</v>
      </c>
      <c r="D5957" s="43" t="s">
        <v>3170</v>
      </c>
      <c r="E5957" s="43" t="s">
        <v>3171</v>
      </c>
      <c r="F5957" s="36">
        <v>200</v>
      </c>
      <c r="G5957" s="44">
        <f t="shared" si="369"/>
        <v>13398.0582524272</v>
      </c>
      <c r="H5957" s="44">
        <v>13800</v>
      </c>
    </row>
    <row r="5958" s="107" customFormat="1" customHeight="1" spans="1:10">
      <c r="A5958" s="107" t="s">
        <v>3720</v>
      </c>
      <c r="B5958" s="57" t="s">
        <v>1807</v>
      </c>
      <c r="C5958" s="57" t="s">
        <v>38</v>
      </c>
      <c r="D5958" s="54" t="s">
        <v>948</v>
      </c>
      <c r="E5958" s="54" t="s">
        <v>37</v>
      </c>
      <c r="F5958" s="107">
        <v>400</v>
      </c>
      <c r="G5958" s="134">
        <f t="shared" si="368"/>
        <v>1948.71794871795</v>
      </c>
      <c r="H5958" s="134">
        <v>2280</v>
      </c>
      <c r="I5958" s="134"/>
      <c r="J5958" s="134"/>
    </row>
    <row r="5959" customHeight="1" spans="2:8">
      <c r="B5959" s="42" t="s">
        <v>3721</v>
      </c>
      <c r="C5959" s="42" t="s">
        <v>38</v>
      </c>
      <c r="D5959" s="43" t="s">
        <v>948</v>
      </c>
      <c r="E5959" s="43" t="s">
        <v>37</v>
      </c>
      <c r="F5959" s="36">
        <v>400</v>
      </c>
      <c r="G5959" s="44">
        <f t="shared" si="368"/>
        <v>1948.71794871795</v>
      </c>
      <c r="H5959" s="44">
        <v>2280</v>
      </c>
    </row>
    <row r="5960" customHeight="1" spans="2:8">
      <c r="B5960" s="42" t="s">
        <v>1614</v>
      </c>
      <c r="C5960" s="42" t="s">
        <v>38</v>
      </c>
      <c r="D5960" s="43" t="s">
        <v>814</v>
      </c>
      <c r="E5960" s="43" t="s">
        <v>37</v>
      </c>
      <c r="F5960" s="36">
        <v>40000</v>
      </c>
      <c r="G5960" s="44">
        <f t="shared" si="368"/>
        <v>99829.0598290598</v>
      </c>
      <c r="H5960" s="44">
        <v>116800</v>
      </c>
    </row>
    <row r="5961" customHeight="1" spans="2:8">
      <c r="B5961" s="42" t="s">
        <v>1614</v>
      </c>
      <c r="C5961" s="42" t="s">
        <v>38</v>
      </c>
      <c r="D5961" s="43" t="s">
        <v>814</v>
      </c>
      <c r="E5961" s="43" t="s">
        <v>37</v>
      </c>
      <c r="F5961" s="36">
        <v>72000</v>
      </c>
      <c r="G5961" s="44">
        <f t="shared" si="368"/>
        <v>179692.307692308</v>
      </c>
      <c r="H5961" s="44">
        <v>210240</v>
      </c>
    </row>
    <row r="5962" customHeight="1" spans="2:8">
      <c r="B5962" s="42" t="s">
        <v>3722</v>
      </c>
      <c r="C5962" s="42" t="s">
        <v>2778</v>
      </c>
      <c r="D5962" s="43" t="s">
        <v>1703</v>
      </c>
      <c r="E5962" s="43" t="s">
        <v>3723</v>
      </c>
      <c r="F5962" s="36">
        <v>15600</v>
      </c>
      <c r="G5962" s="44">
        <f t="shared" si="368"/>
        <v>20000</v>
      </c>
      <c r="H5962" s="44">
        <v>23400</v>
      </c>
    </row>
    <row r="5963" customHeight="1" spans="2:8">
      <c r="B5963" s="42" t="s">
        <v>3724</v>
      </c>
      <c r="C5963" s="42" t="s">
        <v>38</v>
      </c>
      <c r="D5963" s="43" t="s">
        <v>948</v>
      </c>
      <c r="E5963" s="43" t="s">
        <v>37</v>
      </c>
      <c r="F5963" s="36">
        <v>800</v>
      </c>
      <c r="G5963" s="44">
        <f t="shared" si="368"/>
        <v>3897.4358974359</v>
      </c>
      <c r="H5963" s="44">
        <v>4560</v>
      </c>
    </row>
    <row r="5964" customHeight="1" spans="2:8">
      <c r="B5964" s="42" t="s">
        <v>3725</v>
      </c>
      <c r="C5964" s="42" t="s">
        <v>38</v>
      </c>
      <c r="D5964" s="43" t="s">
        <v>814</v>
      </c>
      <c r="E5964" s="43" t="s">
        <v>37</v>
      </c>
      <c r="F5964" s="36">
        <v>800</v>
      </c>
      <c r="G5964" s="44">
        <f t="shared" si="368"/>
        <v>2119.65811965812</v>
      </c>
      <c r="H5964" s="44">
        <v>2480</v>
      </c>
    </row>
    <row r="5965" customHeight="1" spans="2:8">
      <c r="B5965" s="42" t="s">
        <v>3726</v>
      </c>
      <c r="C5965" s="42" t="s">
        <v>38</v>
      </c>
      <c r="D5965" s="43" t="s">
        <v>814</v>
      </c>
      <c r="E5965" s="43" t="s">
        <v>37</v>
      </c>
      <c r="F5965" s="36">
        <v>2000</v>
      </c>
      <c r="G5965" s="44">
        <f t="shared" si="368"/>
        <v>5299.1452991453</v>
      </c>
      <c r="H5965" s="44">
        <v>6200</v>
      </c>
    </row>
    <row r="5966" customHeight="1" spans="2:8">
      <c r="B5966" s="42" t="s">
        <v>3669</v>
      </c>
      <c r="C5966" s="42" t="s">
        <v>38</v>
      </c>
      <c r="D5966" s="43" t="s">
        <v>948</v>
      </c>
      <c r="E5966" s="43" t="s">
        <v>37</v>
      </c>
      <c r="F5966" s="36">
        <v>2000</v>
      </c>
      <c r="G5966" s="44">
        <f t="shared" si="368"/>
        <v>9743.58974358974</v>
      </c>
      <c r="H5966" s="44">
        <v>11400</v>
      </c>
    </row>
    <row r="5967" customHeight="1" spans="2:8">
      <c r="B5967" s="42" t="s">
        <v>3727</v>
      </c>
      <c r="C5967" s="42" t="s">
        <v>38</v>
      </c>
      <c r="D5967" s="43" t="s">
        <v>814</v>
      </c>
      <c r="E5967" s="43" t="s">
        <v>37</v>
      </c>
      <c r="F5967" s="36">
        <v>400</v>
      </c>
      <c r="G5967" s="44">
        <f t="shared" ref="G5967:G6005" si="370">H5967/1.17</f>
        <v>1059.82905982906</v>
      </c>
      <c r="H5967" s="44">
        <v>1240</v>
      </c>
    </row>
    <row r="5968" customHeight="1" spans="2:8">
      <c r="B5968" s="42" t="s">
        <v>3728</v>
      </c>
      <c r="C5968" s="42" t="s">
        <v>38</v>
      </c>
      <c r="D5968" s="43" t="s">
        <v>814</v>
      </c>
      <c r="E5968" s="43" t="s">
        <v>37</v>
      </c>
      <c r="F5968" s="36">
        <v>400</v>
      </c>
      <c r="G5968" s="44">
        <f t="shared" si="370"/>
        <v>1059.82905982906</v>
      </c>
      <c r="H5968" s="44">
        <v>1240</v>
      </c>
    </row>
    <row r="5969" customHeight="1" spans="2:8">
      <c r="B5969" s="42" t="s">
        <v>3729</v>
      </c>
      <c r="C5969" s="42" t="s">
        <v>38</v>
      </c>
      <c r="D5969" s="43" t="s">
        <v>814</v>
      </c>
      <c r="E5969" s="43" t="s">
        <v>37</v>
      </c>
      <c r="F5969" s="36">
        <v>1600</v>
      </c>
      <c r="G5969" s="44">
        <f t="shared" si="370"/>
        <v>4239.31623931624</v>
      </c>
      <c r="H5969" s="44">
        <v>4960</v>
      </c>
    </row>
    <row r="5970" customHeight="1" spans="2:8">
      <c r="B5970" s="42" t="s">
        <v>250</v>
      </c>
      <c r="C5970" s="42" t="s">
        <v>38</v>
      </c>
      <c r="D5970" s="43" t="s">
        <v>948</v>
      </c>
      <c r="E5970" s="43" t="s">
        <v>37</v>
      </c>
      <c r="F5970" s="36">
        <v>1600</v>
      </c>
      <c r="G5970" s="44">
        <f t="shared" si="370"/>
        <v>7794.87179487179</v>
      </c>
      <c r="H5970" s="44">
        <v>9120</v>
      </c>
    </row>
    <row r="5971" customHeight="1" spans="2:8">
      <c r="B5971" s="42" t="s">
        <v>3730</v>
      </c>
      <c r="C5971" s="42" t="s">
        <v>2778</v>
      </c>
      <c r="D5971" s="43" t="s">
        <v>1703</v>
      </c>
      <c r="E5971" s="43" t="s">
        <v>3723</v>
      </c>
      <c r="F5971" s="36">
        <v>36000</v>
      </c>
      <c r="G5971" s="44">
        <f t="shared" si="370"/>
        <v>56923.0769230769</v>
      </c>
      <c r="H5971" s="44">
        <v>66600</v>
      </c>
    </row>
    <row r="5972" customHeight="1" spans="2:8">
      <c r="B5972" s="42" t="s">
        <v>3731</v>
      </c>
      <c r="C5972" s="42" t="s">
        <v>2778</v>
      </c>
      <c r="D5972" s="43" t="s">
        <v>1703</v>
      </c>
      <c r="E5972" s="43" t="s">
        <v>3723</v>
      </c>
      <c r="F5972" s="36">
        <v>2400</v>
      </c>
      <c r="G5972" s="44">
        <f t="shared" si="370"/>
        <v>5538.46153846154</v>
      </c>
      <c r="H5972" s="44">
        <v>6480</v>
      </c>
    </row>
    <row r="5973" customHeight="1" spans="2:8">
      <c r="B5973" s="42" t="s">
        <v>3732</v>
      </c>
      <c r="C5973" s="42" t="s">
        <v>2778</v>
      </c>
      <c r="D5973" s="43" t="s">
        <v>1703</v>
      </c>
      <c r="E5973" s="43" t="s">
        <v>3723</v>
      </c>
      <c r="F5973" s="36">
        <v>2400</v>
      </c>
      <c r="G5973" s="44">
        <f t="shared" si="370"/>
        <v>5538.46153846154</v>
      </c>
      <c r="H5973" s="44">
        <v>6480</v>
      </c>
    </row>
    <row r="5974" customHeight="1" spans="2:8">
      <c r="B5974" s="42" t="s">
        <v>3733</v>
      </c>
      <c r="C5974" s="42" t="s">
        <v>2778</v>
      </c>
      <c r="D5974" s="43" t="s">
        <v>1703</v>
      </c>
      <c r="E5974" s="43" t="s">
        <v>3723</v>
      </c>
      <c r="F5974" s="36">
        <v>2400</v>
      </c>
      <c r="G5974" s="44">
        <f t="shared" si="370"/>
        <v>6153.84615384615</v>
      </c>
      <c r="H5974" s="44">
        <v>7200</v>
      </c>
    </row>
    <row r="5975" customHeight="1" spans="2:8">
      <c r="B5975" s="42" t="s">
        <v>3734</v>
      </c>
      <c r="C5975" s="42" t="s">
        <v>2778</v>
      </c>
      <c r="D5975" s="43" t="s">
        <v>1703</v>
      </c>
      <c r="E5975" s="43" t="s">
        <v>3723</v>
      </c>
      <c r="F5975" s="36">
        <v>1200</v>
      </c>
      <c r="G5975" s="44">
        <f t="shared" si="370"/>
        <v>2769.23076923077</v>
      </c>
      <c r="H5975" s="44">
        <v>3240</v>
      </c>
    </row>
    <row r="5976" customHeight="1" spans="2:8">
      <c r="B5976" s="42" t="s">
        <v>3730</v>
      </c>
      <c r="C5976" s="42" t="s">
        <v>2778</v>
      </c>
      <c r="D5976" s="43" t="s">
        <v>1703</v>
      </c>
      <c r="E5976" s="43" t="s">
        <v>3723</v>
      </c>
      <c r="F5976" s="36">
        <v>12000</v>
      </c>
      <c r="G5976" s="44">
        <f t="shared" si="370"/>
        <v>18974.358974359</v>
      </c>
      <c r="H5976" s="44">
        <v>22200</v>
      </c>
    </row>
    <row r="5977" customHeight="1" spans="2:8">
      <c r="B5977" s="42" t="s">
        <v>3735</v>
      </c>
      <c r="C5977" s="42" t="s">
        <v>2778</v>
      </c>
      <c r="D5977" s="43" t="s">
        <v>1703</v>
      </c>
      <c r="E5977" s="43" t="s">
        <v>3723</v>
      </c>
      <c r="F5977" s="36">
        <v>6000</v>
      </c>
      <c r="G5977" s="44">
        <f t="shared" si="370"/>
        <v>11794.8717948718</v>
      </c>
      <c r="H5977" s="44">
        <v>13800</v>
      </c>
    </row>
    <row r="5978" customHeight="1" spans="2:8">
      <c r="B5978" s="42" t="s">
        <v>3732</v>
      </c>
      <c r="C5978" s="42" t="s">
        <v>2778</v>
      </c>
      <c r="D5978" s="43" t="s">
        <v>1703</v>
      </c>
      <c r="E5978" s="43" t="s">
        <v>3723</v>
      </c>
      <c r="F5978" s="36">
        <v>3600</v>
      </c>
      <c r="G5978" s="44">
        <f t="shared" si="370"/>
        <v>8307.69230769231</v>
      </c>
      <c r="H5978" s="44">
        <v>9720</v>
      </c>
    </row>
    <row r="5979" customHeight="1" spans="2:8">
      <c r="B5979" s="42" t="s">
        <v>3736</v>
      </c>
      <c r="C5979" s="42" t="s">
        <v>38</v>
      </c>
      <c r="D5979" s="43" t="s">
        <v>814</v>
      </c>
      <c r="E5979" s="43" t="s">
        <v>37</v>
      </c>
      <c r="F5979" s="36">
        <v>48000</v>
      </c>
      <c r="G5979" s="44">
        <f t="shared" si="370"/>
        <v>119794.871794872</v>
      </c>
      <c r="H5979" s="44">
        <v>140160</v>
      </c>
    </row>
    <row r="5980" s="107" customFormat="1" customHeight="1" spans="1:10">
      <c r="A5980" s="107" t="s">
        <v>3737</v>
      </c>
      <c r="B5980" s="57" t="s">
        <v>3738</v>
      </c>
      <c r="C5980" s="57" t="s">
        <v>38</v>
      </c>
      <c r="D5980" s="54" t="s">
        <v>814</v>
      </c>
      <c r="E5980" s="54" t="s">
        <v>37</v>
      </c>
      <c r="F5980" s="107">
        <v>2400</v>
      </c>
      <c r="G5980" s="134">
        <f t="shared" si="370"/>
        <v>6358.97435897436</v>
      </c>
      <c r="H5980" s="134">
        <v>7440</v>
      </c>
      <c r="I5980" s="134"/>
      <c r="J5980" s="134"/>
    </row>
    <row r="5981" customHeight="1" spans="2:8">
      <c r="B5981" s="42" t="s">
        <v>3669</v>
      </c>
      <c r="C5981" s="42" t="s">
        <v>38</v>
      </c>
      <c r="D5981" s="43" t="s">
        <v>948</v>
      </c>
      <c r="E5981" s="43" t="s">
        <v>37</v>
      </c>
      <c r="F5981" s="36">
        <v>2000</v>
      </c>
      <c r="G5981" s="44">
        <f t="shared" si="370"/>
        <v>9743.58974358974</v>
      </c>
      <c r="H5981" s="44">
        <v>11400</v>
      </c>
    </row>
    <row r="5982" customHeight="1" spans="2:8">
      <c r="B5982" s="42" t="s">
        <v>3721</v>
      </c>
      <c r="C5982" s="42" t="s">
        <v>38</v>
      </c>
      <c r="D5982" s="43" t="s">
        <v>948</v>
      </c>
      <c r="E5982" s="43" t="s">
        <v>37</v>
      </c>
      <c r="F5982" s="36">
        <v>1200</v>
      </c>
      <c r="G5982" s="44">
        <f t="shared" si="370"/>
        <v>5846.15384615385</v>
      </c>
      <c r="H5982" s="44">
        <v>6840</v>
      </c>
    </row>
    <row r="5983" customHeight="1" spans="2:8">
      <c r="B5983" s="42" t="s">
        <v>3728</v>
      </c>
      <c r="C5983" s="42" t="s">
        <v>38</v>
      </c>
      <c r="D5983" s="43" t="s">
        <v>814</v>
      </c>
      <c r="E5983" s="43" t="s">
        <v>37</v>
      </c>
      <c r="F5983" s="36">
        <v>400</v>
      </c>
      <c r="G5983" s="44">
        <f t="shared" si="370"/>
        <v>1059.82905982906</v>
      </c>
      <c r="H5983" s="44">
        <v>1240</v>
      </c>
    </row>
    <row r="5984" customHeight="1" spans="2:8">
      <c r="B5984" s="42" t="s">
        <v>3736</v>
      </c>
      <c r="C5984" s="42" t="s">
        <v>38</v>
      </c>
      <c r="D5984" s="43" t="s">
        <v>814</v>
      </c>
      <c r="E5984" s="43" t="s">
        <v>37</v>
      </c>
      <c r="F5984" s="36">
        <v>160000</v>
      </c>
      <c r="G5984" s="44">
        <f t="shared" si="370"/>
        <v>399316.239316239</v>
      </c>
      <c r="H5984" s="44">
        <v>467200</v>
      </c>
    </row>
    <row r="5985" customHeight="1" spans="2:8">
      <c r="B5985" s="42" t="s">
        <v>3729</v>
      </c>
      <c r="C5985" s="42" t="s">
        <v>38</v>
      </c>
      <c r="D5985" s="43" t="s">
        <v>814</v>
      </c>
      <c r="E5985" s="43" t="s">
        <v>37</v>
      </c>
      <c r="F5985" s="36">
        <v>800</v>
      </c>
      <c r="G5985" s="44">
        <f t="shared" si="370"/>
        <v>2119.65811965812</v>
      </c>
      <c r="H5985" s="44">
        <v>2480</v>
      </c>
    </row>
    <row r="5986" customHeight="1" spans="2:8">
      <c r="B5986" s="42" t="s">
        <v>3725</v>
      </c>
      <c r="C5986" s="42" t="s">
        <v>38</v>
      </c>
      <c r="D5986" s="43" t="s">
        <v>814</v>
      </c>
      <c r="E5986" s="43" t="s">
        <v>37</v>
      </c>
      <c r="F5986" s="36">
        <v>800</v>
      </c>
      <c r="G5986" s="44">
        <f t="shared" si="370"/>
        <v>2119.65811965812</v>
      </c>
      <c r="H5986" s="44">
        <v>2480</v>
      </c>
    </row>
    <row r="5987" customHeight="1" spans="2:8">
      <c r="B5987" s="42" t="s">
        <v>3739</v>
      </c>
      <c r="C5987" s="42" t="s">
        <v>38</v>
      </c>
      <c r="D5987" s="43" t="s">
        <v>948</v>
      </c>
      <c r="E5987" s="43" t="s">
        <v>37</v>
      </c>
      <c r="F5987" s="36">
        <v>2000</v>
      </c>
      <c r="G5987" s="44">
        <f t="shared" si="370"/>
        <v>9743.58974358974</v>
      </c>
      <c r="H5987" s="44">
        <v>11400</v>
      </c>
    </row>
    <row r="5988" customHeight="1" spans="2:8">
      <c r="B5988" s="42" t="s">
        <v>3740</v>
      </c>
      <c r="C5988" s="42" t="s">
        <v>2778</v>
      </c>
      <c r="D5988" s="43" t="s">
        <v>1703</v>
      </c>
      <c r="E5988" s="43" t="s">
        <v>3723</v>
      </c>
      <c r="F5988" s="36">
        <v>2400</v>
      </c>
      <c r="G5988" s="44">
        <f t="shared" si="370"/>
        <v>5128.20512820513</v>
      </c>
      <c r="H5988" s="44">
        <v>6000</v>
      </c>
    </row>
    <row r="5989" customHeight="1" spans="2:8">
      <c r="B5989" s="42" t="s">
        <v>3741</v>
      </c>
      <c r="C5989" s="42" t="s">
        <v>2778</v>
      </c>
      <c r="D5989" s="43" t="s">
        <v>1703</v>
      </c>
      <c r="E5989" s="43" t="s">
        <v>3723</v>
      </c>
      <c r="F5989" s="36">
        <v>2400</v>
      </c>
      <c r="G5989" s="44">
        <f t="shared" si="370"/>
        <v>6153.84615384615</v>
      </c>
      <c r="H5989" s="44">
        <v>7200</v>
      </c>
    </row>
    <row r="5990" customHeight="1" spans="2:8">
      <c r="B5990" s="42" t="s">
        <v>3731</v>
      </c>
      <c r="C5990" s="42" t="s">
        <v>2778</v>
      </c>
      <c r="D5990" s="43" t="s">
        <v>1703</v>
      </c>
      <c r="E5990" s="43" t="s">
        <v>3723</v>
      </c>
      <c r="F5990" s="36">
        <v>2400</v>
      </c>
      <c r="G5990" s="44">
        <f t="shared" ref="G5990:G6003" si="371">H5990/1.17</f>
        <v>5128.20512820513</v>
      </c>
      <c r="H5990" s="44">
        <v>6000</v>
      </c>
    </row>
    <row r="5991" customHeight="1" spans="2:8">
      <c r="B5991" s="42" t="s">
        <v>3731</v>
      </c>
      <c r="C5991" s="42" t="s">
        <v>2778</v>
      </c>
      <c r="D5991" s="43" t="s">
        <v>1703</v>
      </c>
      <c r="E5991" s="43" t="s">
        <v>3723</v>
      </c>
      <c r="F5991" s="36">
        <v>2400</v>
      </c>
      <c r="G5991" s="44">
        <f t="shared" si="371"/>
        <v>5538.46153846154</v>
      </c>
      <c r="H5991" s="44">
        <v>6480</v>
      </c>
    </row>
    <row r="5992" customHeight="1" spans="2:8">
      <c r="B5992" s="42" t="s">
        <v>1614</v>
      </c>
      <c r="C5992" s="42" t="s">
        <v>1710</v>
      </c>
      <c r="D5992" s="43" t="s">
        <v>1711</v>
      </c>
      <c r="E5992" s="43" t="s">
        <v>63</v>
      </c>
      <c r="F5992" s="36">
        <v>39000</v>
      </c>
      <c r="G5992" s="44">
        <f t="shared" si="371"/>
        <v>196666.666666667</v>
      </c>
      <c r="H5992" s="44">
        <v>230100</v>
      </c>
    </row>
    <row r="5993" customHeight="1" spans="2:8">
      <c r="B5993" s="42" t="s">
        <v>1746</v>
      </c>
      <c r="C5993" s="42" t="s">
        <v>1530</v>
      </c>
      <c r="D5993" s="43" t="s">
        <v>1531</v>
      </c>
      <c r="E5993" s="43" t="s">
        <v>440</v>
      </c>
      <c r="F5993" s="36">
        <v>3840</v>
      </c>
      <c r="G5993" s="44">
        <f t="shared" si="371"/>
        <v>98855.3846153846</v>
      </c>
      <c r="H5993" s="44">
        <v>115660.8</v>
      </c>
    </row>
    <row r="5994" customHeight="1" spans="2:8">
      <c r="B5994" s="42" t="s">
        <v>1746</v>
      </c>
      <c r="C5994" s="42" t="s">
        <v>1530</v>
      </c>
      <c r="D5994" s="43" t="s">
        <v>1531</v>
      </c>
      <c r="E5994" s="43" t="s">
        <v>440</v>
      </c>
      <c r="F5994" s="36">
        <v>3840</v>
      </c>
      <c r="G5994" s="44">
        <f t="shared" si="371"/>
        <v>98855.3846153846</v>
      </c>
      <c r="H5994" s="44">
        <v>115660.8</v>
      </c>
    </row>
    <row r="5995" customHeight="1" spans="2:8">
      <c r="B5995" s="42" t="s">
        <v>1746</v>
      </c>
      <c r="C5995" s="42" t="s">
        <v>1530</v>
      </c>
      <c r="D5995" s="43" t="s">
        <v>1531</v>
      </c>
      <c r="E5995" s="43" t="s">
        <v>440</v>
      </c>
      <c r="F5995" s="36">
        <v>3840</v>
      </c>
      <c r="G5995" s="44">
        <f t="shared" si="371"/>
        <v>98855.3846153846</v>
      </c>
      <c r="H5995" s="44">
        <v>115660.8</v>
      </c>
    </row>
    <row r="5996" customHeight="1" spans="7:7">
      <c r="G5996" s="44">
        <f t="shared" si="371"/>
        <v>0</v>
      </c>
    </row>
    <row r="5997" customHeight="1" spans="7:7">
      <c r="G5997" s="44">
        <f t="shared" si="371"/>
        <v>0</v>
      </c>
    </row>
    <row r="5998" customHeight="1" spans="7:7">
      <c r="G5998" s="44">
        <f t="shared" si="371"/>
        <v>0</v>
      </c>
    </row>
    <row r="5999" customHeight="1" spans="7:7">
      <c r="G5999" s="44">
        <f t="shared" si="371"/>
        <v>0</v>
      </c>
    </row>
    <row r="6000" customHeight="1" spans="7:7">
      <c r="G6000" s="44">
        <f t="shared" si="371"/>
        <v>0</v>
      </c>
    </row>
    <row r="6001" customHeight="1" spans="7:7">
      <c r="G6001" s="44">
        <f t="shared" si="371"/>
        <v>0</v>
      </c>
    </row>
    <row r="6002" customHeight="1" spans="7:7">
      <c r="G6002" s="44">
        <f t="shared" si="371"/>
        <v>0</v>
      </c>
    </row>
    <row r="6003" customHeight="1" spans="7:7">
      <c r="G6003" s="44">
        <f t="shared" si="371"/>
        <v>0</v>
      </c>
    </row>
  </sheetData>
  <autoFilter ref="A1:XDD6003"/>
  <mergeCells count="642">
    <mergeCell ref="J4406:K4406"/>
    <mergeCell ref="B4040:B4041"/>
    <mergeCell ref="C4040:C4041"/>
    <mergeCell ref="C4380:C4381"/>
    <mergeCell ref="D4040:D4041"/>
    <mergeCell ref="D4380:D4381"/>
    <mergeCell ref="G3544:G3545"/>
    <mergeCell ref="G4040:G4041"/>
    <mergeCell ref="G4380:G4381"/>
    <mergeCell ref="H3544:H3545"/>
    <mergeCell ref="H4040:H4041"/>
    <mergeCell ref="H4380:H4381"/>
    <mergeCell ref="I2:I4"/>
    <mergeCell ref="I5:I6"/>
    <mergeCell ref="I10:I14"/>
    <mergeCell ref="I15:I17"/>
    <mergeCell ref="I18:I19"/>
    <mergeCell ref="I20:I21"/>
    <mergeCell ref="I24:I25"/>
    <mergeCell ref="I26:I28"/>
    <mergeCell ref="I31:I35"/>
    <mergeCell ref="I36:I39"/>
    <mergeCell ref="I44:I46"/>
    <mergeCell ref="I47:I49"/>
    <mergeCell ref="I50:I55"/>
    <mergeCell ref="I56:I58"/>
    <mergeCell ref="I59:I70"/>
    <mergeCell ref="I71:I80"/>
    <mergeCell ref="I82:I84"/>
    <mergeCell ref="I85:I87"/>
    <mergeCell ref="I88:I90"/>
    <mergeCell ref="I91:I93"/>
    <mergeCell ref="I100:I101"/>
    <mergeCell ref="I104:I109"/>
    <mergeCell ref="I124:I125"/>
    <mergeCell ref="I129:I130"/>
    <mergeCell ref="I131:I132"/>
    <mergeCell ref="I139:I141"/>
    <mergeCell ref="I146:I151"/>
    <mergeCell ref="I154:I157"/>
    <mergeCell ref="I160:I163"/>
    <mergeCell ref="I167:I170"/>
    <mergeCell ref="I171:I176"/>
    <mergeCell ref="I177:I178"/>
    <mergeCell ref="I179:I180"/>
    <mergeCell ref="I183:I185"/>
    <mergeCell ref="I186:I187"/>
    <mergeCell ref="I188:I190"/>
    <mergeCell ref="I192:I193"/>
    <mergeCell ref="I196:I197"/>
    <mergeCell ref="I198:I200"/>
    <mergeCell ref="I201:I204"/>
    <mergeCell ref="I205:I208"/>
    <mergeCell ref="I209:I212"/>
    <mergeCell ref="I213:I216"/>
    <mergeCell ref="I218:I220"/>
    <mergeCell ref="I221:I224"/>
    <mergeCell ref="I225:I228"/>
    <mergeCell ref="I229:I230"/>
    <mergeCell ref="I231:I234"/>
    <mergeCell ref="I235:I236"/>
    <mergeCell ref="I237:I238"/>
    <mergeCell ref="I241:I244"/>
    <mergeCell ref="I245:I248"/>
    <mergeCell ref="I249:I251"/>
    <mergeCell ref="I252:I255"/>
    <mergeCell ref="I257:I258"/>
    <mergeCell ref="I259:I261"/>
    <mergeCell ref="I262:I266"/>
    <mergeCell ref="I267:I271"/>
    <mergeCell ref="I272:I276"/>
    <mergeCell ref="I277:I280"/>
    <mergeCell ref="I281:I284"/>
    <mergeCell ref="I285:I287"/>
    <mergeCell ref="I288:I292"/>
    <mergeCell ref="I295:I296"/>
    <mergeCell ref="I300:I302"/>
    <mergeCell ref="I306:I307"/>
    <mergeCell ref="I308:I310"/>
    <mergeCell ref="I311:I313"/>
    <mergeCell ref="I317:I318"/>
    <mergeCell ref="I319:I321"/>
    <mergeCell ref="I323:I325"/>
    <mergeCell ref="I328:I330"/>
    <mergeCell ref="I337:I338"/>
    <mergeCell ref="I346:I347"/>
    <mergeCell ref="I354:I356"/>
    <mergeCell ref="I359:I360"/>
    <mergeCell ref="I363:I364"/>
    <mergeCell ref="I366:I367"/>
    <mergeCell ref="I372:I373"/>
    <mergeCell ref="I375:I376"/>
    <mergeCell ref="I383:I384"/>
    <mergeCell ref="I386:I387"/>
    <mergeCell ref="I388:I391"/>
    <mergeCell ref="I394:I395"/>
    <mergeCell ref="I396:I397"/>
    <mergeCell ref="I398:I399"/>
    <mergeCell ref="I400:I403"/>
    <mergeCell ref="I404:I406"/>
    <mergeCell ref="I407:I410"/>
    <mergeCell ref="I411:I413"/>
    <mergeCell ref="I414:I417"/>
    <mergeCell ref="I419:I422"/>
    <mergeCell ref="I423:I426"/>
    <mergeCell ref="I427:I430"/>
    <mergeCell ref="I431:I434"/>
    <mergeCell ref="I435:I438"/>
    <mergeCell ref="I439:I442"/>
    <mergeCell ref="I444:I447"/>
    <mergeCell ref="I448:I451"/>
    <mergeCell ref="I452:I455"/>
    <mergeCell ref="I456:I459"/>
    <mergeCell ref="I460:I463"/>
    <mergeCell ref="I464:I467"/>
    <mergeCell ref="I471:I472"/>
    <mergeCell ref="I473:I474"/>
    <mergeCell ref="I475:I477"/>
    <mergeCell ref="I478:I480"/>
    <mergeCell ref="I481:I485"/>
    <mergeCell ref="I486:I489"/>
    <mergeCell ref="I490:I491"/>
    <mergeCell ref="I492:I498"/>
    <mergeCell ref="I501:I502"/>
    <mergeCell ref="I503:I504"/>
    <mergeCell ref="I506:I509"/>
    <mergeCell ref="I510:I513"/>
    <mergeCell ref="I514:I517"/>
    <mergeCell ref="I520:I521"/>
    <mergeCell ref="I522:I524"/>
    <mergeCell ref="I525:I527"/>
    <mergeCell ref="I528:I533"/>
    <mergeCell ref="I535:I537"/>
    <mergeCell ref="I539:I540"/>
    <mergeCell ref="I541:I542"/>
    <mergeCell ref="I545:I547"/>
    <mergeCell ref="I548:I549"/>
    <mergeCell ref="I550:I551"/>
    <mergeCell ref="I552:I555"/>
    <mergeCell ref="I556:I557"/>
    <mergeCell ref="I559:I561"/>
    <mergeCell ref="I562:I563"/>
    <mergeCell ref="I565:I566"/>
    <mergeCell ref="I574:I575"/>
    <mergeCell ref="I580:I583"/>
    <mergeCell ref="I585:I586"/>
    <mergeCell ref="I587:I589"/>
    <mergeCell ref="I590:I592"/>
    <mergeCell ref="I593:I595"/>
    <mergeCell ref="I597:I600"/>
    <mergeCell ref="I601:I605"/>
    <mergeCell ref="I606:I610"/>
    <mergeCell ref="I611:I614"/>
    <mergeCell ref="I615:I620"/>
    <mergeCell ref="I621:I626"/>
    <mergeCell ref="I627:I630"/>
    <mergeCell ref="I631:I635"/>
    <mergeCell ref="I636:I639"/>
    <mergeCell ref="I641:I642"/>
    <mergeCell ref="I647:I648"/>
    <mergeCell ref="I649:I654"/>
    <mergeCell ref="I655:I658"/>
    <mergeCell ref="I659:I660"/>
    <mergeCell ref="I661:I664"/>
    <mergeCell ref="I665:I668"/>
    <mergeCell ref="I669:I670"/>
    <mergeCell ref="I671:I674"/>
    <mergeCell ref="I675:I678"/>
    <mergeCell ref="I679:I682"/>
    <mergeCell ref="I683:I684"/>
    <mergeCell ref="I686:I687"/>
    <mergeCell ref="I688:I690"/>
    <mergeCell ref="I692:I694"/>
    <mergeCell ref="I695:I698"/>
    <mergeCell ref="I699:I700"/>
    <mergeCell ref="I702:I703"/>
    <mergeCell ref="I705:I706"/>
    <mergeCell ref="I707:I710"/>
    <mergeCell ref="I713:I714"/>
    <mergeCell ref="I715:I716"/>
    <mergeCell ref="I718:I721"/>
    <mergeCell ref="I725:I728"/>
    <mergeCell ref="I729:I732"/>
    <mergeCell ref="I733:I736"/>
    <mergeCell ref="I737:I740"/>
    <mergeCell ref="I741:I744"/>
    <mergeCell ref="I745:I747"/>
    <mergeCell ref="I748:I751"/>
    <mergeCell ref="I756:I758"/>
    <mergeCell ref="I759:I760"/>
    <mergeCell ref="I761:I762"/>
    <mergeCell ref="I763:I764"/>
    <mergeCell ref="I769:I771"/>
    <mergeCell ref="I772:I773"/>
    <mergeCell ref="I774:I775"/>
    <mergeCell ref="I776:I779"/>
    <mergeCell ref="I780:I782"/>
    <mergeCell ref="I783:I785"/>
    <mergeCell ref="I787:I788"/>
    <mergeCell ref="I790:I793"/>
    <mergeCell ref="I794:I796"/>
    <mergeCell ref="I797:I798"/>
    <mergeCell ref="I800:I801"/>
    <mergeCell ref="I802:I804"/>
    <mergeCell ref="I805:I807"/>
    <mergeCell ref="I808:I809"/>
    <mergeCell ref="I813:I815"/>
    <mergeCell ref="I816:I819"/>
    <mergeCell ref="I820:I821"/>
    <mergeCell ref="I822:I823"/>
    <mergeCell ref="I825:I827"/>
    <mergeCell ref="I828:I831"/>
    <mergeCell ref="I834:I837"/>
    <mergeCell ref="I838:I841"/>
    <mergeCell ref="I844:I846"/>
    <mergeCell ref="I847:I849"/>
    <mergeCell ref="I850:I853"/>
    <mergeCell ref="I866:I872"/>
    <mergeCell ref="I873:I879"/>
    <mergeCell ref="I887:I889"/>
    <mergeCell ref="I899:I900"/>
    <mergeCell ref="I906:I907"/>
    <mergeCell ref="I908:I910"/>
    <mergeCell ref="I912:I913"/>
    <mergeCell ref="I922:I923"/>
    <mergeCell ref="I924:I925"/>
    <mergeCell ref="I929:I930"/>
    <mergeCell ref="I931:I932"/>
    <mergeCell ref="I934:I935"/>
    <mergeCell ref="I936:I937"/>
    <mergeCell ref="I938:I939"/>
    <mergeCell ref="I941:I942"/>
    <mergeCell ref="I948:I949"/>
    <mergeCell ref="I950:I952"/>
    <mergeCell ref="I955:I956"/>
    <mergeCell ref="I957:I958"/>
    <mergeCell ref="I959:I960"/>
    <mergeCell ref="I961:I966"/>
    <mergeCell ref="I967:I972"/>
    <mergeCell ref="I973:I974"/>
    <mergeCell ref="I975:I980"/>
    <mergeCell ref="I987:I990"/>
    <mergeCell ref="I992:I994"/>
    <mergeCell ref="I1003:I1005"/>
    <mergeCell ref="I1006:I1007"/>
    <mergeCell ref="I1008:I1010"/>
    <mergeCell ref="I1012:I1013"/>
    <mergeCell ref="I1017:I1018"/>
    <mergeCell ref="I1020:I1022"/>
    <mergeCell ref="I1039:I1040"/>
    <mergeCell ref="I1063:I1064"/>
    <mergeCell ref="I1066:I1067"/>
    <mergeCell ref="I1068:I1070"/>
    <mergeCell ref="I1072:I1073"/>
    <mergeCell ref="I1081:I1082"/>
    <mergeCell ref="I1083:I1087"/>
    <mergeCell ref="I1088:I1091"/>
    <mergeCell ref="I1093:I1095"/>
    <mergeCell ref="I1098:I1099"/>
    <mergeCell ref="I1101:I1102"/>
    <mergeCell ref="I1103:I1110"/>
    <mergeCell ref="I1111:I1118"/>
    <mergeCell ref="I1119:I1126"/>
    <mergeCell ref="I1130:I1131"/>
    <mergeCell ref="I1133:I1134"/>
    <mergeCell ref="I1136:I1140"/>
    <mergeCell ref="I1143:I1144"/>
    <mergeCell ref="I1145:I1146"/>
    <mergeCell ref="I1148:I1149"/>
    <mergeCell ref="I1151:I1156"/>
    <mergeCell ref="I1157:I1162"/>
    <mergeCell ref="I1168:I1169"/>
    <mergeCell ref="I1174:I1176"/>
    <mergeCell ref="I1178:I1179"/>
    <mergeCell ref="I1181:I1182"/>
    <mergeCell ref="I1183:I1185"/>
    <mergeCell ref="I1186:I1191"/>
    <mergeCell ref="I1192:I1195"/>
    <mergeCell ref="I1196:I1200"/>
    <mergeCell ref="I1201:I1202"/>
    <mergeCell ref="I1204:I1206"/>
    <mergeCell ref="I1207:I1208"/>
    <mergeCell ref="I1215:I1221"/>
    <mergeCell ref="I1222:I1225"/>
    <mergeCell ref="I1228:I1232"/>
    <mergeCell ref="I1236:I1237"/>
    <mergeCell ref="I1238:I1239"/>
    <mergeCell ref="I1241:I1242"/>
    <mergeCell ref="I1244:I1245"/>
    <mergeCell ref="I1247:I1249"/>
    <mergeCell ref="I1252:I1255"/>
    <mergeCell ref="I1260:I1263"/>
    <mergeCell ref="I1264:I1267"/>
    <mergeCell ref="I1268:I1273"/>
    <mergeCell ref="I1274:I1275"/>
    <mergeCell ref="I1276:I1277"/>
    <mergeCell ref="I1278:I1279"/>
    <mergeCell ref="I1280:I1283"/>
    <mergeCell ref="I1284:I1292"/>
    <mergeCell ref="I1297:I1301"/>
    <mergeCell ref="I1304:I1310"/>
    <mergeCell ref="I1311:I1330"/>
    <mergeCell ref="I1331:I1332"/>
    <mergeCell ref="I1334:I1335"/>
    <mergeCell ref="I1337:I1339"/>
    <mergeCell ref="I1340:I1346"/>
    <mergeCell ref="I1347:I1351"/>
    <mergeCell ref="I1352:I1353"/>
    <mergeCell ref="I1355:I1370"/>
    <mergeCell ref="I1375:I1376"/>
    <mergeCell ref="I1377:I1378"/>
    <mergeCell ref="I1381:I1382"/>
    <mergeCell ref="I1384:I1388"/>
    <mergeCell ref="I1391:I1394"/>
    <mergeCell ref="I1395:I1397"/>
    <mergeCell ref="I1398:I1399"/>
    <mergeCell ref="I1400:I1426"/>
    <mergeCell ref="I1427:I1435"/>
    <mergeCell ref="I1436:I1437"/>
    <mergeCell ref="I1442:I1446"/>
    <mergeCell ref="I1448:I1460"/>
    <mergeCell ref="I1464:I1468"/>
    <mergeCell ref="I1470:I1471"/>
    <mergeCell ref="I1473:I1475"/>
    <mergeCell ref="I1484:I1489"/>
    <mergeCell ref="I1497:I1500"/>
    <mergeCell ref="I1501:I1504"/>
    <mergeCell ref="I1505:I1508"/>
    <mergeCell ref="I1510:I1512"/>
    <mergeCell ref="I1513:I1516"/>
    <mergeCell ref="I1517:I1519"/>
    <mergeCell ref="I1520:I1523"/>
    <mergeCell ref="I1524:I1527"/>
    <mergeCell ref="I1529:I1532"/>
    <mergeCell ref="I1533:I1535"/>
    <mergeCell ref="I1536:I1538"/>
    <mergeCell ref="I1539:I1542"/>
    <mergeCell ref="I1543:I1546"/>
    <mergeCell ref="I1547:I1550"/>
    <mergeCell ref="I1551:I1554"/>
    <mergeCell ref="I1555:I1558"/>
    <mergeCell ref="I1559:I1561"/>
    <mergeCell ref="I1562:I1564"/>
    <mergeCell ref="I1565:I1568"/>
    <mergeCell ref="I1569:I1572"/>
    <mergeCell ref="I1573:I1577"/>
    <mergeCell ref="I1578:I1580"/>
    <mergeCell ref="I1581:I1585"/>
    <mergeCell ref="I1586:I1590"/>
    <mergeCell ref="I1591:I1594"/>
    <mergeCell ref="I1595:I1598"/>
    <mergeCell ref="I1599:I1602"/>
    <mergeCell ref="I1603:I1606"/>
    <mergeCell ref="I1607:I1610"/>
    <mergeCell ref="I1611:I1613"/>
    <mergeCell ref="I1614:I1616"/>
    <mergeCell ref="I1618:I1621"/>
    <mergeCell ref="I1626:I1627"/>
    <mergeCell ref="I1629:I1630"/>
    <mergeCell ref="I1643:I1645"/>
    <mergeCell ref="I1646:I1649"/>
    <mergeCell ref="I1653:I1654"/>
    <mergeCell ref="I1655:I1656"/>
    <mergeCell ref="I1657:I1664"/>
    <mergeCell ref="I1665:I1672"/>
    <mergeCell ref="I1673:I1680"/>
    <mergeCell ref="I1681:I1688"/>
    <mergeCell ref="I1689:I1695"/>
    <mergeCell ref="I1696:I1697"/>
    <mergeCell ref="I1698:I1700"/>
    <mergeCell ref="I1702:I1709"/>
    <mergeCell ref="I1710:I1717"/>
    <mergeCell ref="I1724:I1725"/>
    <mergeCell ref="I1728:I1730"/>
    <mergeCell ref="I1731:I1733"/>
    <mergeCell ref="I1734:I1735"/>
    <mergeCell ref="I1736:I1739"/>
    <mergeCell ref="I1740:I1741"/>
    <mergeCell ref="I1742:I1745"/>
    <mergeCell ref="I1746:I1749"/>
    <mergeCell ref="I1751:I1754"/>
    <mergeCell ref="I1755:I1758"/>
    <mergeCell ref="I1759:I1760"/>
    <mergeCell ref="I1761:I1762"/>
    <mergeCell ref="I1763:I1766"/>
    <mergeCell ref="I1768:I1771"/>
    <mergeCell ref="I1772:I1775"/>
    <mergeCell ref="I1776:I1777"/>
    <mergeCell ref="I1778:I1781"/>
    <mergeCell ref="I1782:I1785"/>
    <mergeCell ref="I1786:I1789"/>
    <mergeCell ref="I1790:I1793"/>
    <mergeCell ref="I1794:I1796"/>
    <mergeCell ref="I1797:I1800"/>
    <mergeCell ref="I1801:I1804"/>
    <mergeCell ref="I1805:I1808"/>
    <mergeCell ref="I1809:I1812"/>
    <mergeCell ref="I1813:I1816"/>
    <mergeCell ref="I1817:I1819"/>
    <mergeCell ref="I1820:I1823"/>
    <mergeCell ref="I1824:I1825"/>
    <mergeCell ref="I1826:I1829"/>
    <mergeCell ref="I1830:I1833"/>
    <mergeCell ref="I1835:I1836"/>
    <mergeCell ref="I1837:I1840"/>
    <mergeCell ref="I1841:I1844"/>
    <mergeCell ref="I1845:I1848"/>
    <mergeCell ref="I1849:I1852"/>
    <mergeCell ref="I1853:I1854"/>
    <mergeCell ref="I1856:I1859"/>
    <mergeCell ref="I1860:I1863"/>
    <mergeCell ref="I1864:I1867"/>
    <mergeCell ref="I1868:I1871"/>
    <mergeCell ref="I1872:I1875"/>
    <mergeCell ref="I1876:I1879"/>
    <mergeCell ref="I1880:I1881"/>
    <mergeCell ref="I1882:I1883"/>
    <mergeCell ref="I1910:I1911"/>
    <mergeCell ref="I1913:I1914"/>
    <mergeCell ref="I1915:I1916"/>
    <mergeCell ref="I1920:I1921"/>
    <mergeCell ref="I1922:I1924"/>
    <mergeCell ref="I1925:I1926"/>
    <mergeCell ref="I1929:I1930"/>
    <mergeCell ref="I1931:I1932"/>
    <mergeCell ref="I1933:I1936"/>
    <mergeCell ref="I1937:I1940"/>
    <mergeCell ref="I1942:I1944"/>
    <mergeCell ref="I1945:I1948"/>
    <mergeCell ref="I1949:I1951"/>
    <mergeCell ref="I1952:I1955"/>
    <mergeCell ref="I1956:I1959"/>
    <mergeCell ref="I1960:I1963"/>
    <mergeCell ref="I1964:I1967"/>
    <mergeCell ref="I1968:I1971"/>
    <mergeCell ref="I1972:I1975"/>
    <mergeCell ref="I1976:I1979"/>
    <mergeCell ref="I1980:I1983"/>
    <mergeCell ref="I1984:I1986"/>
    <mergeCell ref="I1987:I1990"/>
    <mergeCell ref="I1991:I1994"/>
    <mergeCell ref="I1996:I1999"/>
    <mergeCell ref="I2001:I2003"/>
    <mergeCell ref="I2004:I2006"/>
    <mergeCell ref="I2007:I2009"/>
    <mergeCell ref="I2010:I2011"/>
    <mergeCell ref="I2014:I2017"/>
    <mergeCell ref="I2018:I2019"/>
    <mergeCell ref="I2020:I2021"/>
    <mergeCell ref="I2022:I2024"/>
    <mergeCell ref="I2025:I2029"/>
    <mergeCell ref="I2030:I2034"/>
    <mergeCell ref="I2036:I2037"/>
    <mergeCell ref="I2039:I2041"/>
    <mergeCell ref="I2042:I2044"/>
    <mergeCell ref="I2045:I2047"/>
    <mergeCell ref="I2048:I2050"/>
    <mergeCell ref="I2051:I2055"/>
    <mergeCell ref="I2056:I2060"/>
    <mergeCell ref="I2061:I2063"/>
    <mergeCell ref="I2064:I2067"/>
    <mergeCell ref="I2068:I2069"/>
    <mergeCell ref="I2070:I2071"/>
    <mergeCell ref="I2078:I2079"/>
    <mergeCell ref="I2083:I2085"/>
    <mergeCell ref="I2089:I2090"/>
    <mergeCell ref="I2091:I2093"/>
    <mergeCell ref="I2094:I2096"/>
    <mergeCell ref="I2097:I2099"/>
    <mergeCell ref="I2100:I2102"/>
    <mergeCell ref="I2103:I2104"/>
    <mergeCell ref="I2107:I2109"/>
    <mergeCell ref="I2113:I2114"/>
    <mergeCell ref="I2118:I2119"/>
    <mergeCell ref="I2120:I2121"/>
    <mergeCell ref="I2125:I2126"/>
    <mergeCell ref="I2128:I2129"/>
    <mergeCell ref="I2130:I2133"/>
    <mergeCell ref="I2134:I2137"/>
    <mergeCell ref="I2138:I2139"/>
    <mergeCell ref="I2140:I2146"/>
    <mergeCell ref="I2149:I2153"/>
    <mergeCell ref="I2154:I2156"/>
    <mergeCell ref="I2157:I2164"/>
    <mergeCell ref="I2165:I2166"/>
    <mergeCell ref="I2169:I2172"/>
    <mergeCell ref="I2173:I2180"/>
    <mergeCell ref="I2181:I2184"/>
    <mergeCell ref="I2185:I2187"/>
    <mergeCell ref="I2188:I2190"/>
    <mergeCell ref="I2191:I2194"/>
    <mergeCell ref="I2195:I2201"/>
    <mergeCell ref="I2202:I2205"/>
    <mergeCell ref="I2207:I2210"/>
    <mergeCell ref="I2211:I2212"/>
    <mergeCell ref="I2213:I2219"/>
    <mergeCell ref="I2220:I2231"/>
    <mergeCell ref="I2232:I2234"/>
    <mergeCell ref="I2235:I2283"/>
    <mergeCell ref="I2286:I2301"/>
    <mergeCell ref="I2302:I2337"/>
    <mergeCell ref="I2338:I2375"/>
    <mergeCell ref="I2376:I2398"/>
    <mergeCell ref="I2399:I2411"/>
    <mergeCell ref="I2412:I2414"/>
    <mergeCell ref="I2417:I2418"/>
    <mergeCell ref="I2424:I2425"/>
    <mergeCell ref="I2435:I2437"/>
    <mergeCell ref="I2438:I2442"/>
    <mergeCell ref="I2443:I2444"/>
    <mergeCell ref="I2447:I2448"/>
    <mergeCell ref="I2451:I2452"/>
    <mergeCell ref="I2457:I2458"/>
    <mergeCell ref="I2461:I2463"/>
    <mergeCell ref="I2469:I2471"/>
    <mergeCell ref="I2473:I2474"/>
    <mergeCell ref="I2475:I2477"/>
    <mergeCell ref="I2478:I2502"/>
    <mergeCell ref="I2503:I2555"/>
    <mergeCell ref="I2556:I2562"/>
    <mergeCell ref="I2563:I2608"/>
    <mergeCell ref="I2609:I2612"/>
    <mergeCell ref="I2613:I2621"/>
    <mergeCell ref="I2622:I2623"/>
    <mergeCell ref="I2633:I2634"/>
    <mergeCell ref="I2644:I2645"/>
    <mergeCell ref="I2646:I2647"/>
    <mergeCell ref="I2649:I2650"/>
    <mergeCell ref="I2655:I2657"/>
    <mergeCell ref="I2658:I2659"/>
    <mergeCell ref="I2660:I2661"/>
    <mergeCell ref="I2662:I2797"/>
    <mergeCell ref="I2799:I2837"/>
    <mergeCell ref="I2846:I2847"/>
    <mergeCell ref="I2848:I2883"/>
    <mergeCell ref="I2884:I2913"/>
    <mergeCell ref="I2914:I2939"/>
    <mergeCell ref="I2940:I2974"/>
    <mergeCell ref="I2975:I3018"/>
    <mergeCell ref="I3019:I3046"/>
    <mergeCell ref="I3047:I3072"/>
    <mergeCell ref="I3073:I3115"/>
    <mergeCell ref="I3116:I3131"/>
    <mergeCell ref="I3132:I3140"/>
    <mergeCell ref="I3141:I3158"/>
    <mergeCell ref="I3159:I3197"/>
    <mergeCell ref="I3199:I3204"/>
    <mergeCell ref="I3205:I3206"/>
    <mergeCell ref="I3207:I3215"/>
    <mergeCell ref="I3216:I3313"/>
    <mergeCell ref="I3314:I3408"/>
    <mergeCell ref="I3409:I3472"/>
    <mergeCell ref="I3473:I3494"/>
    <mergeCell ref="I3495:I3496"/>
    <mergeCell ref="I3497:I3507"/>
    <mergeCell ref="I3508:I3529"/>
    <mergeCell ref="I3531:I3614"/>
    <mergeCell ref="I3615:I3625"/>
    <mergeCell ref="I3626:I3627"/>
    <mergeCell ref="I3628:I3634"/>
    <mergeCell ref="I3636:I3695"/>
    <mergeCell ref="I3696:I3734"/>
    <mergeCell ref="I3735:I3749"/>
    <mergeCell ref="I3750:I4011"/>
    <mergeCell ref="I4013:I4037"/>
    <mergeCell ref="I4038:I4395"/>
    <mergeCell ref="I4396:I4401"/>
    <mergeCell ref="I4402:I4405"/>
    <mergeCell ref="I4406:I4412"/>
    <mergeCell ref="I4413:I4532"/>
    <mergeCell ref="I4533:I4535"/>
    <mergeCell ref="I4536:I4547"/>
    <mergeCell ref="I4548:I4550"/>
    <mergeCell ref="I4551:I4660"/>
    <mergeCell ref="I4661:I4766"/>
    <mergeCell ref="I4767:I4768"/>
    <mergeCell ref="I4769:I4890"/>
    <mergeCell ref="I4891:I5224"/>
    <mergeCell ref="I5225:I5234"/>
    <mergeCell ref="I5235:I5246"/>
    <mergeCell ref="I5247:I5276"/>
    <mergeCell ref="I5277:I5381"/>
    <mergeCell ref="I5382:I5430"/>
    <mergeCell ref="I5431:I5432"/>
    <mergeCell ref="I5433:I5441"/>
    <mergeCell ref="I5442:I5458"/>
    <mergeCell ref="I5459:I5460"/>
    <mergeCell ref="I5461:I5463"/>
    <mergeCell ref="I5466:I5467"/>
    <mergeCell ref="I5468:I5531"/>
    <mergeCell ref="I5532:I5535"/>
    <mergeCell ref="I5536:I5656"/>
    <mergeCell ref="I5657:I5704"/>
    <mergeCell ref="I5705:I5724"/>
    <mergeCell ref="I5725:I5951"/>
    <mergeCell ref="I5952:I5957"/>
    <mergeCell ref="J380:J382"/>
    <mergeCell ref="J383:J472"/>
    <mergeCell ref="J473:J474"/>
    <mergeCell ref="J475:J561"/>
    <mergeCell ref="J562:J646"/>
    <mergeCell ref="J647:J684"/>
    <mergeCell ref="J685:J752"/>
    <mergeCell ref="J753:J853"/>
    <mergeCell ref="J854:J858"/>
    <mergeCell ref="J859:J879"/>
    <mergeCell ref="J880:J882"/>
    <mergeCell ref="J883:J890"/>
    <mergeCell ref="J891:J902"/>
    <mergeCell ref="J903:J946"/>
    <mergeCell ref="J948:J1031"/>
    <mergeCell ref="J1032:J1054"/>
    <mergeCell ref="J1055:J1064"/>
    <mergeCell ref="J1065:J1092"/>
    <mergeCell ref="J1093:J1129"/>
    <mergeCell ref="J1130:J1150"/>
    <mergeCell ref="J1151:J1279"/>
    <mergeCell ref="J1280:J1462"/>
    <mergeCell ref="J1464:J1725"/>
    <mergeCell ref="J1736:J1762"/>
    <mergeCell ref="J1763:J1789"/>
    <mergeCell ref="J1790:J1834"/>
    <mergeCell ref="J1835:J1836"/>
    <mergeCell ref="J1837:J1881"/>
    <mergeCell ref="J1882:J1883"/>
    <mergeCell ref="J1884:J1886"/>
    <mergeCell ref="J1887:J1891"/>
    <mergeCell ref="J1892:J1893"/>
    <mergeCell ref="J1895:J1896"/>
    <mergeCell ref="J1897:J1907"/>
    <mergeCell ref="J1908:J1999"/>
    <mergeCell ref="J2000:J2102"/>
    <mergeCell ref="J2103:J2219"/>
    <mergeCell ref="J2220:J2284"/>
    <mergeCell ref="J2285:J2337"/>
    <mergeCell ref="J2338:J2411"/>
    <mergeCell ref="J2412:J2452"/>
    <mergeCell ref="J2453:J2843"/>
    <mergeCell ref="K927:K930"/>
    <mergeCell ref="K938:K942"/>
    <mergeCell ref="L927:L930"/>
    <mergeCell ref="L938:L94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D341"/>
  <sheetViews>
    <sheetView topLeftCell="A331" workbookViewId="0">
      <selection activeCell="P341" sqref="P341"/>
    </sheetView>
  </sheetViews>
  <sheetFormatPr defaultColWidth="9" defaultRowHeight="13.5"/>
  <sheetData>
    <row r="1" s="35" customFormat="1" ht="27" customHeight="1" spans="1:16332">
      <c r="A1" s="38" t="s">
        <v>0</v>
      </c>
      <c r="B1" s="38" t="s">
        <v>1</v>
      </c>
      <c r="C1" s="39" t="s">
        <v>2</v>
      </c>
      <c r="D1" s="38" t="s">
        <v>3</v>
      </c>
      <c r="E1" s="38" t="s">
        <v>4</v>
      </c>
      <c r="F1" s="40" t="s">
        <v>5</v>
      </c>
      <c r="G1" s="41" t="s">
        <v>6</v>
      </c>
      <c r="H1" s="41" t="s">
        <v>7</v>
      </c>
      <c r="I1" s="41"/>
      <c r="J1" s="41" t="s">
        <v>8</v>
      </c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0"/>
      <c r="LW1" s="40"/>
      <c r="LX1" s="40"/>
      <c r="LY1" s="40"/>
      <c r="LZ1" s="40"/>
      <c r="MA1" s="40"/>
      <c r="MB1" s="40"/>
      <c r="MC1" s="40"/>
      <c r="MD1" s="40"/>
      <c r="ME1" s="40"/>
      <c r="MF1" s="40"/>
      <c r="MG1" s="40"/>
      <c r="MH1" s="40"/>
      <c r="MI1" s="40"/>
      <c r="MJ1" s="40"/>
      <c r="MK1" s="40"/>
      <c r="ML1" s="40"/>
      <c r="MM1" s="40"/>
      <c r="MN1" s="40"/>
      <c r="MO1" s="40"/>
      <c r="MP1" s="40"/>
      <c r="MQ1" s="40"/>
      <c r="MR1" s="40"/>
      <c r="MS1" s="40"/>
      <c r="MT1" s="40"/>
      <c r="MU1" s="40"/>
      <c r="MV1" s="40"/>
      <c r="MW1" s="40"/>
      <c r="MX1" s="40"/>
      <c r="MY1" s="40"/>
      <c r="MZ1" s="40"/>
      <c r="NA1" s="40"/>
      <c r="NB1" s="40"/>
      <c r="NC1" s="40"/>
      <c r="ND1" s="40"/>
      <c r="NE1" s="40"/>
      <c r="NF1" s="40"/>
      <c r="NG1" s="40"/>
      <c r="NH1" s="40"/>
      <c r="NI1" s="40"/>
      <c r="NJ1" s="40"/>
      <c r="NK1" s="40"/>
      <c r="NL1" s="40"/>
      <c r="NM1" s="40"/>
      <c r="NN1" s="40"/>
      <c r="NO1" s="40"/>
      <c r="NP1" s="40"/>
      <c r="NQ1" s="40"/>
      <c r="NR1" s="40"/>
      <c r="NS1" s="40"/>
      <c r="NT1" s="40"/>
      <c r="NU1" s="40"/>
      <c r="NV1" s="40"/>
      <c r="NW1" s="40"/>
      <c r="NX1" s="40"/>
      <c r="NY1" s="40"/>
      <c r="NZ1" s="40"/>
      <c r="OA1" s="40"/>
      <c r="OB1" s="40"/>
      <c r="OC1" s="40"/>
      <c r="OD1" s="40"/>
      <c r="OE1" s="40"/>
      <c r="OF1" s="40"/>
      <c r="OG1" s="40"/>
      <c r="OH1" s="40"/>
      <c r="OI1" s="40"/>
      <c r="OJ1" s="40"/>
      <c r="OK1" s="40"/>
      <c r="OL1" s="40"/>
      <c r="OM1" s="40"/>
      <c r="ON1" s="40"/>
      <c r="OO1" s="40"/>
      <c r="OP1" s="40"/>
      <c r="OQ1" s="40"/>
      <c r="OR1" s="40"/>
      <c r="OS1" s="40"/>
      <c r="OT1" s="40"/>
      <c r="OU1" s="40"/>
      <c r="OV1" s="40"/>
      <c r="OW1" s="40"/>
      <c r="OX1" s="40"/>
      <c r="OY1" s="40"/>
      <c r="OZ1" s="40"/>
      <c r="PA1" s="40"/>
      <c r="PB1" s="40"/>
      <c r="PC1" s="40"/>
      <c r="PD1" s="40"/>
      <c r="PE1" s="40"/>
      <c r="PF1" s="40"/>
      <c r="PG1" s="40"/>
      <c r="PH1" s="40"/>
      <c r="PI1" s="40"/>
      <c r="PJ1" s="40"/>
      <c r="PK1" s="40"/>
      <c r="PL1" s="40"/>
      <c r="PM1" s="40"/>
      <c r="PN1" s="40"/>
      <c r="PO1" s="40"/>
      <c r="PP1" s="40"/>
      <c r="PQ1" s="40"/>
      <c r="PR1" s="40"/>
      <c r="PS1" s="40"/>
      <c r="PT1" s="40"/>
      <c r="PU1" s="40"/>
      <c r="PV1" s="40"/>
      <c r="PW1" s="40"/>
      <c r="PX1" s="40"/>
      <c r="PY1" s="40"/>
      <c r="PZ1" s="40"/>
      <c r="QA1" s="40"/>
      <c r="QB1" s="40"/>
      <c r="QC1" s="40"/>
      <c r="QD1" s="40"/>
      <c r="QE1" s="40"/>
      <c r="QF1" s="40"/>
      <c r="QG1" s="40"/>
      <c r="QH1" s="40"/>
      <c r="QI1" s="40"/>
      <c r="QJ1" s="40"/>
      <c r="QK1" s="40"/>
      <c r="QL1" s="40"/>
      <c r="QM1" s="40"/>
      <c r="QN1" s="40"/>
      <c r="QO1" s="40"/>
      <c r="QP1" s="40"/>
      <c r="QQ1" s="40"/>
      <c r="QR1" s="40"/>
      <c r="QS1" s="40"/>
      <c r="QT1" s="40"/>
      <c r="QU1" s="40"/>
      <c r="QV1" s="40"/>
      <c r="QW1" s="40"/>
      <c r="QX1" s="40"/>
      <c r="QY1" s="40"/>
      <c r="QZ1" s="40"/>
      <c r="RA1" s="40"/>
      <c r="RB1" s="40"/>
      <c r="RC1" s="40"/>
      <c r="RD1" s="40"/>
      <c r="RE1" s="40"/>
      <c r="RF1" s="40"/>
      <c r="RG1" s="40"/>
      <c r="RH1" s="40"/>
      <c r="RI1" s="40"/>
      <c r="RJ1" s="40"/>
      <c r="RK1" s="40"/>
      <c r="RL1" s="40"/>
      <c r="RM1" s="40"/>
      <c r="RN1" s="40"/>
      <c r="RO1" s="40"/>
      <c r="RP1" s="40"/>
      <c r="RQ1" s="40"/>
      <c r="RR1" s="40"/>
      <c r="RS1" s="40"/>
      <c r="RT1" s="40"/>
      <c r="RU1" s="40"/>
      <c r="RV1" s="40"/>
      <c r="RW1" s="40"/>
      <c r="RX1" s="40"/>
      <c r="RY1" s="40"/>
      <c r="RZ1" s="40"/>
      <c r="SA1" s="40"/>
      <c r="SB1" s="40"/>
      <c r="SC1" s="40"/>
      <c r="SD1" s="40"/>
      <c r="SE1" s="40"/>
      <c r="SF1" s="40"/>
      <c r="SG1" s="40"/>
      <c r="SH1" s="40"/>
      <c r="SI1" s="40"/>
      <c r="SJ1" s="40"/>
      <c r="SK1" s="40"/>
      <c r="SL1" s="40"/>
      <c r="SM1" s="40"/>
      <c r="SN1" s="40"/>
      <c r="SO1" s="40"/>
      <c r="SP1" s="40"/>
      <c r="SQ1" s="40"/>
      <c r="SR1" s="40"/>
      <c r="SS1" s="40"/>
      <c r="ST1" s="40"/>
      <c r="SU1" s="40"/>
      <c r="SV1" s="40"/>
      <c r="SW1" s="40"/>
      <c r="SX1" s="40"/>
      <c r="SY1" s="40"/>
      <c r="SZ1" s="40"/>
      <c r="TA1" s="40"/>
      <c r="TB1" s="40"/>
      <c r="TC1" s="40"/>
      <c r="TD1" s="40"/>
      <c r="TE1" s="40"/>
      <c r="TF1" s="40"/>
      <c r="TG1" s="40"/>
      <c r="TH1" s="40"/>
      <c r="TI1" s="40"/>
      <c r="TJ1" s="40"/>
      <c r="TK1" s="40"/>
      <c r="TL1" s="40"/>
      <c r="TM1" s="40"/>
      <c r="TN1" s="40"/>
      <c r="TO1" s="40"/>
      <c r="TP1" s="40"/>
      <c r="TQ1" s="40"/>
      <c r="TR1" s="40"/>
      <c r="TS1" s="40"/>
      <c r="TT1" s="40"/>
      <c r="TU1" s="40"/>
      <c r="TV1" s="40"/>
      <c r="TW1" s="40"/>
      <c r="TX1" s="40"/>
      <c r="TY1" s="40"/>
      <c r="TZ1" s="40"/>
      <c r="UA1" s="40"/>
      <c r="UB1" s="40"/>
      <c r="UC1" s="40"/>
      <c r="UD1" s="40"/>
      <c r="UE1" s="40"/>
      <c r="UF1" s="40"/>
      <c r="UG1" s="40"/>
      <c r="UH1" s="40"/>
      <c r="UI1" s="40"/>
      <c r="UJ1" s="40"/>
      <c r="UK1" s="40"/>
      <c r="UL1" s="40"/>
      <c r="UM1" s="40"/>
      <c r="UN1" s="40"/>
      <c r="UO1" s="40"/>
      <c r="UP1" s="40"/>
      <c r="UQ1" s="40"/>
      <c r="UR1" s="40"/>
      <c r="US1" s="40"/>
      <c r="UT1" s="40"/>
      <c r="UU1" s="40"/>
      <c r="UV1" s="40"/>
      <c r="UW1" s="40"/>
      <c r="UX1" s="40"/>
      <c r="UY1" s="40"/>
      <c r="UZ1" s="40"/>
      <c r="VA1" s="40"/>
      <c r="VB1" s="40"/>
      <c r="VC1" s="40"/>
      <c r="VD1" s="40"/>
      <c r="VE1" s="40"/>
      <c r="VF1" s="40"/>
      <c r="VG1" s="40"/>
      <c r="VH1" s="40"/>
      <c r="VI1" s="40"/>
      <c r="VJ1" s="40"/>
      <c r="VK1" s="40"/>
      <c r="VL1" s="40"/>
      <c r="VM1" s="40"/>
      <c r="VN1" s="40"/>
      <c r="VO1" s="40"/>
      <c r="VP1" s="40"/>
      <c r="VQ1" s="40"/>
      <c r="VR1" s="40"/>
      <c r="VS1" s="40"/>
      <c r="VT1" s="40"/>
      <c r="VU1" s="40"/>
      <c r="VV1" s="40"/>
      <c r="VW1" s="40"/>
      <c r="VX1" s="40"/>
      <c r="VY1" s="40"/>
      <c r="VZ1" s="40"/>
      <c r="WA1" s="40"/>
      <c r="WB1" s="40"/>
      <c r="WC1" s="40"/>
      <c r="WD1" s="40"/>
      <c r="WE1" s="40"/>
      <c r="WF1" s="40"/>
      <c r="WG1" s="40"/>
      <c r="WH1" s="40"/>
      <c r="WI1" s="40"/>
      <c r="WJ1" s="40"/>
      <c r="WK1" s="40"/>
      <c r="WL1" s="40"/>
      <c r="WM1" s="40"/>
      <c r="WN1" s="40"/>
      <c r="WO1" s="40"/>
      <c r="WP1" s="40"/>
      <c r="WQ1" s="40"/>
      <c r="WR1" s="40"/>
      <c r="WS1" s="40"/>
      <c r="WT1" s="40"/>
      <c r="WU1" s="40"/>
      <c r="WV1" s="40"/>
      <c r="WW1" s="40"/>
      <c r="WX1" s="40"/>
      <c r="WY1" s="40"/>
      <c r="WZ1" s="40"/>
      <c r="XA1" s="40"/>
      <c r="XB1" s="40"/>
      <c r="XC1" s="40"/>
      <c r="XD1" s="40"/>
      <c r="XE1" s="40"/>
      <c r="XF1" s="40"/>
      <c r="XG1" s="40"/>
      <c r="XH1" s="40"/>
      <c r="XI1" s="40"/>
      <c r="XJ1" s="40"/>
      <c r="XK1" s="40"/>
      <c r="XL1" s="40"/>
      <c r="XM1" s="40"/>
      <c r="XN1" s="40"/>
      <c r="XO1" s="40"/>
      <c r="XP1" s="40"/>
      <c r="XQ1" s="40"/>
      <c r="XR1" s="40"/>
      <c r="XS1" s="40"/>
      <c r="XT1" s="40"/>
      <c r="XU1" s="40"/>
      <c r="XV1" s="40"/>
      <c r="XW1" s="40"/>
      <c r="XX1" s="40"/>
      <c r="XY1" s="40"/>
      <c r="XZ1" s="40"/>
      <c r="YA1" s="40"/>
      <c r="YB1" s="40"/>
      <c r="YC1" s="40"/>
      <c r="YD1" s="40"/>
      <c r="YE1" s="40"/>
      <c r="YF1" s="40"/>
      <c r="YG1" s="40"/>
      <c r="YH1" s="40"/>
      <c r="YI1" s="40"/>
      <c r="YJ1" s="40"/>
      <c r="YK1" s="40"/>
      <c r="YL1" s="40"/>
      <c r="YM1" s="40"/>
      <c r="YN1" s="40"/>
      <c r="YO1" s="40"/>
      <c r="YP1" s="40"/>
      <c r="YQ1" s="40"/>
      <c r="YR1" s="40"/>
      <c r="YS1" s="40"/>
      <c r="YT1" s="40"/>
      <c r="YU1" s="40"/>
      <c r="YV1" s="40"/>
      <c r="YW1" s="40"/>
      <c r="YX1" s="40"/>
      <c r="YY1" s="40"/>
      <c r="YZ1" s="40"/>
      <c r="ZA1" s="40"/>
      <c r="ZB1" s="40"/>
      <c r="ZC1" s="40"/>
      <c r="ZD1" s="40"/>
      <c r="ZE1" s="40"/>
      <c r="ZF1" s="40"/>
      <c r="ZG1" s="40"/>
      <c r="ZH1" s="40"/>
      <c r="ZI1" s="40"/>
      <c r="ZJ1" s="40"/>
      <c r="ZK1" s="40"/>
      <c r="ZL1" s="40"/>
      <c r="ZM1" s="40"/>
      <c r="ZN1" s="40"/>
      <c r="ZO1" s="40"/>
      <c r="ZP1" s="40"/>
      <c r="ZQ1" s="40"/>
      <c r="ZR1" s="40"/>
      <c r="ZS1" s="40"/>
      <c r="ZT1" s="40"/>
      <c r="ZU1" s="40"/>
      <c r="ZV1" s="40"/>
      <c r="ZW1" s="40"/>
      <c r="ZX1" s="40"/>
      <c r="ZY1" s="40"/>
      <c r="ZZ1" s="40"/>
      <c r="AAA1" s="40"/>
      <c r="AAB1" s="40"/>
      <c r="AAC1" s="40"/>
      <c r="AAD1" s="40"/>
      <c r="AAE1" s="40"/>
      <c r="AAF1" s="40"/>
      <c r="AAG1" s="40"/>
      <c r="AAH1" s="40"/>
      <c r="AAI1" s="40"/>
      <c r="AAJ1" s="40"/>
      <c r="AAK1" s="40"/>
      <c r="AAL1" s="40"/>
      <c r="AAM1" s="40"/>
      <c r="AAN1" s="40"/>
      <c r="AAO1" s="40"/>
      <c r="AAP1" s="40"/>
      <c r="AAQ1" s="40"/>
      <c r="AAR1" s="40"/>
      <c r="AAS1" s="40"/>
      <c r="AAT1" s="40"/>
      <c r="AAU1" s="40"/>
      <c r="AAV1" s="40"/>
      <c r="AAW1" s="40"/>
      <c r="AAX1" s="40"/>
      <c r="AAY1" s="40"/>
      <c r="AAZ1" s="40"/>
      <c r="ABA1" s="40"/>
      <c r="ABB1" s="40"/>
      <c r="ABC1" s="40"/>
      <c r="ABD1" s="40"/>
      <c r="ABE1" s="40"/>
      <c r="ABF1" s="40"/>
      <c r="ABG1" s="40"/>
      <c r="ABH1" s="40"/>
      <c r="ABI1" s="40"/>
      <c r="ABJ1" s="40"/>
      <c r="ABK1" s="40"/>
      <c r="ABL1" s="40"/>
      <c r="ABM1" s="40"/>
      <c r="ABN1" s="40"/>
      <c r="ABO1" s="40"/>
      <c r="ABP1" s="40"/>
      <c r="ABQ1" s="40"/>
      <c r="ABR1" s="40"/>
      <c r="ABS1" s="40"/>
      <c r="ABT1" s="40"/>
      <c r="ABU1" s="40"/>
      <c r="ABV1" s="40"/>
      <c r="ABW1" s="40"/>
      <c r="ABX1" s="40"/>
      <c r="ABY1" s="40"/>
      <c r="ABZ1" s="40"/>
      <c r="ACA1" s="40"/>
      <c r="ACB1" s="40"/>
      <c r="ACC1" s="40"/>
      <c r="ACD1" s="40"/>
      <c r="ACE1" s="40"/>
      <c r="ACF1" s="40"/>
      <c r="ACG1" s="40"/>
      <c r="ACH1" s="40"/>
      <c r="ACI1" s="40"/>
      <c r="ACJ1" s="40"/>
      <c r="ACK1" s="40"/>
      <c r="ACL1" s="40"/>
      <c r="ACM1" s="40"/>
      <c r="ACN1" s="40"/>
      <c r="ACO1" s="40"/>
      <c r="ACP1" s="40"/>
      <c r="ACQ1" s="40"/>
      <c r="ACR1" s="40"/>
      <c r="ACS1" s="40"/>
      <c r="ACT1" s="40"/>
      <c r="ACU1" s="40"/>
      <c r="ACV1" s="40"/>
      <c r="ACW1" s="40"/>
      <c r="ACX1" s="40"/>
      <c r="ACY1" s="40"/>
      <c r="ACZ1" s="40"/>
      <c r="ADA1" s="40"/>
      <c r="ADB1" s="40"/>
      <c r="ADC1" s="40"/>
      <c r="ADD1" s="40"/>
      <c r="ADE1" s="40"/>
      <c r="ADF1" s="40"/>
      <c r="ADG1" s="40"/>
      <c r="ADH1" s="40"/>
      <c r="ADI1" s="40"/>
      <c r="ADJ1" s="40"/>
      <c r="ADK1" s="40"/>
      <c r="ADL1" s="40"/>
      <c r="ADM1" s="40"/>
      <c r="ADN1" s="40"/>
      <c r="ADO1" s="40"/>
      <c r="ADP1" s="40"/>
      <c r="ADQ1" s="40"/>
      <c r="ADR1" s="40"/>
      <c r="ADS1" s="40"/>
      <c r="ADT1" s="40"/>
      <c r="ADU1" s="40"/>
      <c r="ADV1" s="40"/>
      <c r="ADW1" s="40"/>
      <c r="ADX1" s="40"/>
      <c r="ADY1" s="40"/>
      <c r="ADZ1" s="40"/>
      <c r="AEA1" s="40"/>
      <c r="AEB1" s="40"/>
      <c r="AEC1" s="40"/>
      <c r="AED1" s="40"/>
      <c r="AEE1" s="40"/>
      <c r="AEF1" s="40"/>
      <c r="AEG1" s="40"/>
      <c r="AEH1" s="40"/>
      <c r="AEI1" s="40"/>
      <c r="AEJ1" s="40"/>
      <c r="AEK1" s="40"/>
      <c r="AEL1" s="40"/>
      <c r="AEM1" s="40"/>
      <c r="AEN1" s="40"/>
      <c r="AEO1" s="40"/>
      <c r="AEP1" s="40"/>
      <c r="AEQ1" s="40"/>
      <c r="AER1" s="40"/>
      <c r="AES1" s="40"/>
      <c r="AET1" s="40"/>
      <c r="AEU1" s="40"/>
      <c r="AEV1" s="40"/>
      <c r="AEW1" s="40"/>
      <c r="AEX1" s="40"/>
      <c r="AEY1" s="40"/>
      <c r="AEZ1" s="40"/>
      <c r="AFA1" s="40"/>
      <c r="AFB1" s="40"/>
      <c r="AFC1" s="40"/>
      <c r="AFD1" s="40"/>
      <c r="AFE1" s="40"/>
      <c r="AFF1" s="40"/>
      <c r="AFG1" s="40"/>
      <c r="AFH1" s="40"/>
      <c r="AFI1" s="40"/>
      <c r="AFJ1" s="40"/>
      <c r="AFK1" s="40"/>
      <c r="AFL1" s="40"/>
      <c r="AFM1" s="40"/>
      <c r="AFN1" s="40"/>
      <c r="AFO1" s="40"/>
      <c r="AFP1" s="40"/>
      <c r="AFQ1" s="40"/>
      <c r="AFR1" s="40"/>
      <c r="AFS1" s="40"/>
      <c r="AFT1" s="40"/>
      <c r="AFU1" s="40"/>
      <c r="AFV1" s="40"/>
      <c r="AFW1" s="40"/>
      <c r="AFX1" s="40"/>
      <c r="AFY1" s="40"/>
      <c r="AFZ1" s="40"/>
      <c r="AGA1" s="40"/>
      <c r="AGB1" s="40"/>
      <c r="AGC1" s="40"/>
      <c r="AGD1" s="40"/>
      <c r="AGE1" s="40"/>
      <c r="AGF1" s="40"/>
      <c r="AGG1" s="40"/>
      <c r="AGH1" s="40"/>
      <c r="AGI1" s="40"/>
      <c r="AGJ1" s="40"/>
      <c r="AGK1" s="40"/>
      <c r="AGL1" s="40"/>
      <c r="AGM1" s="40"/>
      <c r="AGN1" s="40"/>
      <c r="AGO1" s="40"/>
      <c r="AGP1" s="40"/>
      <c r="AGQ1" s="40"/>
      <c r="AGR1" s="40"/>
      <c r="AGS1" s="40"/>
      <c r="AGT1" s="40"/>
      <c r="AGU1" s="40"/>
      <c r="AGV1" s="40"/>
      <c r="AGW1" s="40"/>
      <c r="AGX1" s="40"/>
      <c r="AGY1" s="40"/>
      <c r="AGZ1" s="40"/>
      <c r="AHA1" s="40"/>
      <c r="AHB1" s="40"/>
      <c r="AHC1" s="40"/>
      <c r="AHD1" s="40"/>
      <c r="AHE1" s="40"/>
      <c r="AHF1" s="40"/>
      <c r="AHG1" s="40"/>
      <c r="AHH1" s="40"/>
      <c r="AHI1" s="40"/>
      <c r="AHJ1" s="40"/>
      <c r="AHK1" s="40"/>
      <c r="AHL1" s="40"/>
      <c r="AHM1" s="40"/>
      <c r="AHN1" s="40"/>
      <c r="AHO1" s="40"/>
      <c r="AHP1" s="40"/>
      <c r="AHQ1" s="40"/>
      <c r="AHR1" s="40"/>
      <c r="AHS1" s="40"/>
      <c r="AHT1" s="40"/>
      <c r="AHU1" s="40"/>
      <c r="AHV1" s="40"/>
      <c r="AHW1" s="40"/>
      <c r="AHX1" s="40"/>
      <c r="AHY1" s="40"/>
      <c r="AHZ1" s="40"/>
      <c r="AIA1" s="40"/>
      <c r="AIB1" s="40"/>
      <c r="AIC1" s="40"/>
      <c r="AID1" s="40"/>
      <c r="AIE1" s="40"/>
      <c r="AIF1" s="40"/>
      <c r="AIG1" s="40"/>
      <c r="AIH1" s="40"/>
      <c r="AII1" s="40"/>
      <c r="AIJ1" s="40"/>
      <c r="AIK1" s="40"/>
      <c r="AIL1" s="40"/>
      <c r="AIM1" s="40"/>
      <c r="AIN1" s="40"/>
      <c r="AIO1" s="40"/>
      <c r="AIP1" s="40"/>
      <c r="AIQ1" s="40"/>
      <c r="AIR1" s="40"/>
      <c r="AIS1" s="40"/>
      <c r="AIT1" s="40"/>
      <c r="AIU1" s="40"/>
      <c r="AIV1" s="40"/>
      <c r="AIW1" s="40"/>
      <c r="AIX1" s="40"/>
      <c r="AIY1" s="40"/>
      <c r="AIZ1" s="40"/>
      <c r="AJA1" s="40"/>
      <c r="AJB1" s="40"/>
      <c r="AJC1" s="40"/>
      <c r="AJD1" s="40"/>
      <c r="AJE1" s="40"/>
      <c r="AJF1" s="40"/>
      <c r="AJG1" s="40"/>
      <c r="AJH1" s="40"/>
      <c r="AJI1" s="40"/>
      <c r="AJJ1" s="40"/>
      <c r="AJK1" s="40"/>
      <c r="AJL1" s="40"/>
      <c r="AJM1" s="40"/>
      <c r="AJN1" s="40"/>
      <c r="AJO1" s="40"/>
      <c r="AJP1" s="40"/>
      <c r="AJQ1" s="40"/>
      <c r="AJR1" s="40"/>
      <c r="AJS1" s="40"/>
      <c r="AJT1" s="40"/>
      <c r="AJU1" s="40"/>
      <c r="AJV1" s="40"/>
      <c r="AJW1" s="40"/>
      <c r="AJX1" s="40"/>
      <c r="AJY1" s="40"/>
      <c r="AJZ1" s="40"/>
      <c r="AKA1" s="40"/>
      <c r="AKB1" s="40"/>
      <c r="AKC1" s="40"/>
      <c r="AKD1" s="40"/>
      <c r="AKE1" s="40"/>
      <c r="AKF1" s="40"/>
      <c r="AKG1" s="40"/>
      <c r="AKH1" s="40"/>
      <c r="AKI1" s="40"/>
      <c r="AKJ1" s="40"/>
      <c r="AKK1" s="40"/>
      <c r="AKL1" s="40"/>
      <c r="AKM1" s="40"/>
      <c r="AKN1" s="40"/>
      <c r="AKO1" s="40"/>
      <c r="AKP1" s="40"/>
      <c r="AKQ1" s="40"/>
      <c r="AKR1" s="40"/>
      <c r="AKS1" s="40"/>
      <c r="AKT1" s="40"/>
      <c r="AKU1" s="40"/>
      <c r="AKV1" s="40"/>
      <c r="AKW1" s="40"/>
      <c r="AKX1" s="40"/>
      <c r="AKY1" s="40"/>
      <c r="AKZ1" s="40"/>
      <c r="ALA1" s="40"/>
      <c r="ALB1" s="40"/>
      <c r="ALC1" s="40"/>
      <c r="ALD1" s="40"/>
      <c r="ALE1" s="40"/>
      <c r="ALF1" s="40"/>
      <c r="ALG1" s="40"/>
      <c r="ALH1" s="40"/>
      <c r="ALI1" s="40"/>
      <c r="ALJ1" s="40"/>
      <c r="ALK1" s="40"/>
      <c r="ALL1" s="40"/>
      <c r="ALM1" s="40"/>
      <c r="ALN1" s="40"/>
      <c r="ALO1" s="40"/>
      <c r="ALP1" s="40"/>
      <c r="ALQ1" s="40"/>
      <c r="ALR1" s="40"/>
      <c r="ALS1" s="40"/>
      <c r="ALT1" s="40"/>
      <c r="ALU1" s="40"/>
      <c r="ALV1" s="40"/>
      <c r="ALW1" s="40"/>
      <c r="ALX1" s="40"/>
      <c r="ALY1" s="40"/>
      <c r="ALZ1" s="40"/>
      <c r="AMA1" s="40"/>
      <c r="AMB1" s="40"/>
      <c r="AMC1" s="40"/>
      <c r="AMD1" s="40"/>
      <c r="AME1" s="40"/>
      <c r="AMF1" s="40"/>
      <c r="AMG1" s="40"/>
      <c r="AMH1" s="40"/>
      <c r="AMI1" s="40"/>
      <c r="AMJ1" s="40"/>
      <c r="AMK1" s="40"/>
      <c r="AML1" s="40"/>
      <c r="AMM1" s="40"/>
      <c r="AMN1" s="40"/>
      <c r="AMO1" s="40"/>
      <c r="AMP1" s="40"/>
      <c r="AMQ1" s="40"/>
      <c r="AMR1" s="40"/>
      <c r="AMS1" s="40"/>
      <c r="AMT1" s="40"/>
      <c r="AMU1" s="40"/>
      <c r="AMV1" s="40"/>
      <c r="AMW1" s="40"/>
      <c r="AMX1" s="40"/>
      <c r="AMY1" s="40"/>
      <c r="AMZ1" s="40"/>
      <c r="ANA1" s="40"/>
      <c r="ANB1" s="40"/>
      <c r="ANC1" s="40"/>
      <c r="AND1" s="40"/>
      <c r="ANE1" s="40"/>
      <c r="ANF1" s="40"/>
      <c r="ANG1" s="40"/>
      <c r="ANH1" s="40"/>
      <c r="ANI1" s="40"/>
      <c r="ANJ1" s="40"/>
      <c r="ANK1" s="40"/>
      <c r="ANL1" s="40"/>
      <c r="ANM1" s="40"/>
      <c r="ANN1" s="40"/>
      <c r="ANO1" s="40"/>
      <c r="ANP1" s="40"/>
      <c r="ANQ1" s="40"/>
      <c r="ANR1" s="40"/>
      <c r="ANS1" s="40"/>
      <c r="ANT1" s="40"/>
      <c r="ANU1" s="40"/>
      <c r="ANV1" s="40"/>
      <c r="ANW1" s="40"/>
      <c r="ANX1" s="40"/>
      <c r="ANY1" s="40"/>
      <c r="ANZ1" s="40"/>
      <c r="AOA1" s="40"/>
      <c r="AOB1" s="40"/>
      <c r="AOC1" s="40"/>
      <c r="AOD1" s="40"/>
      <c r="AOE1" s="40"/>
      <c r="AOF1" s="40"/>
      <c r="AOG1" s="40"/>
      <c r="AOH1" s="40"/>
      <c r="AOI1" s="40"/>
      <c r="AOJ1" s="40"/>
      <c r="AOK1" s="40"/>
      <c r="AOL1" s="40"/>
      <c r="AOM1" s="40"/>
      <c r="AON1" s="40"/>
      <c r="AOO1" s="40"/>
      <c r="AOP1" s="40"/>
      <c r="AOQ1" s="40"/>
      <c r="AOR1" s="40"/>
      <c r="AOS1" s="40"/>
      <c r="AOT1" s="40"/>
      <c r="AOU1" s="40"/>
      <c r="AOV1" s="40"/>
      <c r="AOW1" s="40"/>
      <c r="AOX1" s="40"/>
      <c r="AOY1" s="40"/>
      <c r="AOZ1" s="40"/>
      <c r="APA1" s="40"/>
      <c r="APB1" s="40"/>
      <c r="APC1" s="40"/>
      <c r="APD1" s="40"/>
      <c r="APE1" s="40"/>
      <c r="APF1" s="40"/>
      <c r="APG1" s="40"/>
      <c r="APH1" s="40"/>
      <c r="API1" s="40"/>
      <c r="APJ1" s="40"/>
      <c r="APK1" s="40"/>
      <c r="APL1" s="40"/>
      <c r="APM1" s="40"/>
      <c r="APN1" s="40"/>
      <c r="APO1" s="40"/>
      <c r="APP1" s="40"/>
      <c r="APQ1" s="40"/>
      <c r="APR1" s="40"/>
      <c r="APS1" s="40"/>
      <c r="APT1" s="40"/>
      <c r="APU1" s="40"/>
      <c r="APV1" s="40"/>
      <c r="APW1" s="40"/>
      <c r="APX1" s="40"/>
      <c r="APY1" s="40"/>
      <c r="APZ1" s="40"/>
      <c r="AQA1" s="40"/>
      <c r="AQB1" s="40"/>
      <c r="AQC1" s="40"/>
      <c r="AQD1" s="40"/>
      <c r="AQE1" s="40"/>
      <c r="AQF1" s="40"/>
      <c r="AQG1" s="40"/>
      <c r="AQH1" s="40"/>
      <c r="AQI1" s="40"/>
      <c r="AQJ1" s="40"/>
      <c r="AQK1" s="40"/>
      <c r="AQL1" s="40"/>
      <c r="AQM1" s="40"/>
      <c r="AQN1" s="40"/>
      <c r="AQO1" s="40"/>
      <c r="AQP1" s="40"/>
      <c r="AQQ1" s="40"/>
      <c r="AQR1" s="40"/>
      <c r="AQS1" s="40"/>
      <c r="AQT1" s="40"/>
      <c r="AQU1" s="40"/>
      <c r="AQV1" s="40"/>
      <c r="AQW1" s="40"/>
      <c r="AQX1" s="40"/>
      <c r="AQY1" s="40"/>
      <c r="AQZ1" s="40"/>
      <c r="ARA1" s="40"/>
      <c r="ARB1" s="40"/>
      <c r="ARC1" s="40"/>
      <c r="ARD1" s="40"/>
      <c r="ARE1" s="40"/>
      <c r="ARF1" s="40"/>
      <c r="ARG1" s="40"/>
      <c r="ARH1" s="40"/>
      <c r="ARI1" s="40"/>
      <c r="ARJ1" s="40"/>
      <c r="ARK1" s="40"/>
      <c r="ARL1" s="40"/>
      <c r="ARM1" s="40"/>
      <c r="ARN1" s="40"/>
      <c r="ARO1" s="40"/>
      <c r="ARP1" s="40"/>
      <c r="ARQ1" s="40"/>
      <c r="ARR1" s="40"/>
      <c r="ARS1" s="40"/>
      <c r="ART1" s="40"/>
      <c r="ARU1" s="40"/>
      <c r="ARV1" s="40"/>
      <c r="ARW1" s="40"/>
      <c r="ARX1" s="40"/>
      <c r="ARY1" s="40"/>
      <c r="ARZ1" s="40"/>
      <c r="ASA1" s="40"/>
      <c r="ASB1" s="40"/>
      <c r="ASC1" s="40"/>
      <c r="ASD1" s="40"/>
      <c r="ASE1" s="40"/>
      <c r="ASF1" s="40"/>
      <c r="ASG1" s="40"/>
      <c r="ASH1" s="40"/>
      <c r="ASI1" s="40"/>
      <c r="ASJ1" s="40"/>
      <c r="ASK1" s="40"/>
      <c r="ASL1" s="40"/>
      <c r="ASM1" s="40"/>
      <c r="ASN1" s="40"/>
      <c r="ASO1" s="40"/>
      <c r="ASP1" s="40"/>
      <c r="ASQ1" s="40"/>
      <c r="ASR1" s="40"/>
      <c r="ASS1" s="40"/>
      <c r="AST1" s="40"/>
      <c r="ASU1" s="40"/>
      <c r="ASV1" s="40"/>
      <c r="ASW1" s="40"/>
      <c r="ASX1" s="40"/>
      <c r="ASY1" s="40"/>
      <c r="ASZ1" s="40"/>
      <c r="ATA1" s="40"/>
      <c r="ATB1" s="40"/>
      <c r="ATC1" s="40"/>
      <c r="ATD1" s="40"/>
      <c r="ATE1" s="40"/>
      <c r="ATF1" s="40"/>
      <c r="ATG1" s="40"/>
      <c r="ATH1" s="40"/>
      <c r="ATI1" s="40"/>
      <c r="ATJ1" s="40"/>
      <c r="ATK1" s="40"/>
      <c r="ATL1" s="40"/>
      <c r="ATM1" s="40"/>
      <c r="ATN1" s="40"/>
      <c r="ATO1" s="40"/>
      <c r="ATP1" s="40"/>
      <c r="ATQ1" s="40"/>
      <c r="ATR1" s="40"/>
      <c r="ATS1" s="40"/>
      <c r="ATT1" s="40"/>
      <c r="ATU1" s="40"/>
      <c r="ATV1" s="40"/>
      <c r="ATW1" s="40"/>
      <c r="ATX1" s="40"/>
      <c r="ATY1" s="40"/>
      <c r="ATZ1" s="40"/>
      <c r="AUA1" s="40"/>
      <c r="AUB1" s="40"/>
      <c r="AUC1" s="40"/>
      <c r="AUD1" s="40"/>
      <c r="AUE1" s="40"/>
      <c r="AUF1" s="40"/>
      <c r="AUG1" s="40"/>
      <c r="AUH1" s="40"/>
      <c r="AUI1" s="40"/>
      <c r="AUJ1" s="40"/>
      <c r="AUK1" s="40"/>
      <c r="AUL1" s="40"/>
      <c r="AUM1" s="40"/>
      <c r="AUN1" s="40"/>
      <c r="AUO1" s="40"/>
      <c r="AUP1" s="40"/>
      <c r="AUQ1" s="40"/>
      <c r="AUR1" s="40"/>
      <c r="AUS1" s="40"/>
      <c r="AUT1" s="40"/>
      <c r="AUU1" s="40"/>
      <c r="AUV1" s="40"/>
      <c r="AUW1" s="40"/>
      <c r="AUX1" s="40"/>
      <c r="AUY1" s="40"/>
      <c r="AUZ1" s="40"/>
      <c r="AVA1" s="40"/>
      <c r="AVB1" s="40"/>
      <c r="AVC1" s="40"/>
      <c r="AVD1" s="40"/>
      <c r="AVE1" s="40"/>
      <c r="AVF1" s="40"/>
      <c r="AVG1" s="40"/>
      <c r="AVH1" s="40"/>
      <c r="AVI1" s="40"/>
      <c r="AVJ1" s="40"/>
      <c r="AVK1" s="40"/>
      <c r="AVL1" s="40"/>
      <c r="AVM1" s="40"/>
      <c r="AVN1" s="40"/>
      <c r="AVO1" s="40"/>
      <c r="AVP1" s="40"/>
      <c r="AVQ1" s="40"/>
      <c r="AVR1" s="40"/>
      <c r="AVS1" s="40"/>
      <c r="AVT1" s="40"/>
      <c r="AVU1" s="40"/>
      <c r="AVV1" s="40"/>
      <c r="AVW1" s="40"/>
      <c r="AVX1" s="40"/>
      <c r="AVY1" s="40"/>
      <c r="AVZ1" s="40"/>
      <c r="AWA1" s="40"/>
      <c r="AWB1" s="40"/>
      <c r="AWC1" s="40"/>
      <c r="AWD1" s="40"/>
      <c r="AWE1" s="40"/>
      <c r="AWF1" s="40"/>
      <c r="AWG1" s="40"/>
      <c r="AWH1" s="40"/>
      <c r="AWI1" s="40"/>
      <c r="AWJ1" s="40"/>
      <c r="AWK1" s="40"/>
      <c r="AWL1" s="40"/>
      <c r="AWM1" s="40"/>
      <c r="AWN1" s="40"/>
      <c r="AWO1" s="40"/>
      <c r="AWP1" s="40"/>
      <c r="AWQ1" s="40"/>
      <c r="AWR1" s="40"/>
      <c r="AWS1" s="40"/>
      <c r="AWT1" s="40"/>
      <c r="AWU1" s="40"/>
      <c r="AWV1" s="40"/>
      <c r="AWW1" s="40"/>
      <c r="AWX1" s="40"/>
      <c r="AWY1" s="40"/>
      <c r="AWZ1" s="40"/>
      <c r="AXA1" s="40"/>
      <c r="AXB1" s="40"/>
      <c r="AXC1" s="40"/>
      <c r="AXD1" s="40"/>
      <c r="AXE1" s="40"/>
      <c r="AXF1" s="40"/>
      <c r="AXG1" s="40"/>
      <c r="AXH1" s="40"/>
      <c r="AXI1" s="40"/>
      <c r="AXJ1" s="40"/>
      <c r="AXK1" s="40"/>
      <c r="AXL1" s="40"/>
      <c r="AXM1" s="40"/>
      <c r="AXN1" s="40"/>
      <c r="AXO1" s="40"/>
      <c r="AXP1" s="40"/>
      <c r="AXQ1" s="40"/>
      <c r="AXR1" s="40"/>
      <c r="AXS1" s="40"/>
      <c r="AXT1" s="40"/>
      <c r="AXU1" s="40"/>
      <c r="AXV1" s="40"/>
      <c r="AXW1" s="40"/>
      <c r="AXX1" s="40"/>
      <c r="AXY1" s="40"/>
      <c r="AXZ1" s="40"/>
      <c r="AYA1" s="40"/>
      <c r="AYB1" s="40"/>
      <c r="AYC1" s="40"/>
      <c r="AYD1" s="40"/>
      <c r="AYE1" s="40"/>
      <c r="AYF1" s="40"/>
      <c r="AYG1" s="40"/>
      <c r="AYH1" s="40"/>
      <c r="AYI1" s="40"/>
      <c r="AYJ1" s="40"/>
      <c r="AYK1" s="40"/>
      <c r="AYL1" s="40"/>
      <c r="AYM1" s="40"/>
      <c r="AYN1" s="40"/>
      <c r="AYO1" s="40"/>
      <c r="AYP1" s="40"/>
      <c r="AYQ1" s="40"/>
      <c r="AYR1" s="40"/>
      <c r="AYS1" s="40"/>
      <c r="AYT1" s="40"/>
      <c r="AYU1" s="40"/>
      <c r="AYV1" s="40"/>
      <c r="AYW1" s="40"/>
      <c r="AYX1" s="40"/>
      <c r="AYY1" s="40"/>
      <c r="AYZ1" s="40"/>
      <c r="AZA1" s="40"/>
      <c r="AZB1" s="40"/>
      <c r="AZC1" s="40"/>
      <c r="AZD1" s="40"/>
      <c r="AZE1" s="40"/>
      <c r="AZF1" s="40"/>
      <c r="AZG1" s="40"/>
      <c r="AZH1" s="40"/>
      <c r="AZI1" s="40"/>
      <c r="AZJ1" s="40"/>
      <c r="AZK1" s="40"/>
      <c r="AZL1" s="40"/>
      <c r="AZM1" s="40"/>
      <c r="AZN1" s="40"/>
      <c r="AZO1" s="40"/>
      <c r="AZP1" s="40"/>
      <c r="AZQ1" s="40"/>
      <c r="AZR1" s="40"/>
      <c r="AZS1" s="40"/>
      <c r="AZT1" s="40"/>
      <c r="AZU1" s="40"/>
      <c r="AZV1" s="40"/>
      <c r="AZW1" s="40"/>
      <c r="AZX1" s="40"/>
      <c r="AZY1" s="40"/>
      <c r="AZZ1" s="40"/>
      <c r="BAA1" s="40"/>
      <c r="BAB1" s="40"/>
      <c r="BAC1" s="40"/>
      <c r="BAD1" s="40"/>
      <c r="BAE1" s="40"/>
      <c r="BAF1" s="40"/>
      <c r="BAG1" s="40"/>
      <c r="BAH1" s="40"/>
      <c r="BAI1" s="40"/>
      <c r="BAJ1" s="40"/>
      <c r="BAK1" s="40"/>
      <c r="BAL1" s="40"/>
      <c r="BAM1" s="40"/>
      <c r="BAN1" s="40"/>
      <c r="BAO1" s="40"/>
      <c r="BAP1" s="40"/>
      <c r="BAQ1" s="40"/>
      <c r="BAR1" s="40"/>
      <c r="BAS1" s="40"/>
      <c r="BAT1" s="40"/>
      <c r="BAU1" s="40"/>
      <c r="BAV1" s="40"/>
      <c r="BAW1" s="40"/>
      <c r="BAX1" s="40"/>
      <c r="BAY1" s="40"/>
      <c r="BAZ1" s="40"/>
      <c r="BBA1" s="40"/>
      <c r="BBB1" s="40"/>
      <c r="BBC1" s="40"/>
      <c r="BBD1" s="40"/>
      <c r="BBE1" s="40"/>
      <c r="BBF1" s="40"/>
      <c r="BBG1" s="40"/>
      <c r="BBH1" s="40"/>
      <c r="BBI1" s="40"/>
      <c r="BBJ1" s="40"/>
      <c r="BBK1" s="40"/>
      <c r="BBL1" s="40"/>
      <c r="BBM1" s="40"/>
      <c r="BBN1" s="40"/>
      <c r="BBO1" s="40"/>
      <c r="BBP1" s="40"/>
      <c r="BBQ1" s="40"/>
      <c r="BBR1" s="40"/>
      <c r="BBS1" s="40"/>
      <c r="BBT1" s="40"/>
      <c r="BBU1" s="40"/>
      <c r="BBV1" s="40"/>
      <c r="BBW1" s="40"/>
      <c r="BBX1" s="40"/>
      <c r="BBY1" s="40"/>
      <c r="BBZ1" s="40"/>
      <c r="BCA1" s="40"/>
      <c r="BCB1" s="40"/>
      <c r="BCC1" s="40"/>
      <c r="BCD1" s="40"/>
      <c r="BCE1" s="40"/>
      <c r="BCF1" s="40"/>
      <c r="BCG1" s="40"/>
      <c r="BCH1" s="40"/>
      <c r="BCI1" s="40"/>
      <c r="BCJ1" s="40"/>
      <c r="BCK1" s="40"/>
      <c r="BCL1" s="40"/>
      <c r="BCM1" s="40"/>
      <c r="BCN1" s="40"/>
      <c r="BCO1" s="40"/>
      <c r="BCP1" s="40"/>
      <c r="BCQ1" s="40"/>
      <c r="BCR1" s="40"/>
      <c r="BCS1" s="40"/>
      <c r="BCT1" s="40"/>
      <c r="BCU1" s="40"/>
      <c r="BCV1" s="40"/>
      <c r="BCW1" s="40"/>
      <c r="BCX1" s="40"/>
      <c r="BCY1" s="40"/>
      <c r="BCZ1" s="40"/>
      <c r="BDA1" s="40"/>
      <c r="BDB1" s="40"/>
      <c r="BDC1" s="40"/>
      <c r="BDD1" s="40"/>
      <c r="BDE1" s="40"/>
      <c r="BDF1" s="40"/>
      <c r="BDG1" s="40"/>
      <c r="BDH1" s="40"/>
      <c r="BDI1" s="40"/>
      <c r="BDJ1" s="40"/>
      <c r="BDK1" s="40"/>
      <c r="BDL1" s="40"/>
      <c r="BDM1" s="40"/>
      <c r="BDN1" s="40"/>
      <c r="BDO1" s="40"/>
      <c r="BDP1" s="40"/>
      <c r="BDQ1" s="40"/>
      <c r="BDR1" s="40"/>
      <c r="BDS1" s="40"/>
      <c r="BDT1" s="40"/>
      <c r="BDU1" s="40"/>
      <c r="BDV1" s="40"/>
      <c r="BDW1" s="40"/>
      <c r="BDX1" s="40"/>
      <c r="BDY1" s="40"/>
      <c r="BDZ1" s="40"/>
      <c r="BEA1" s="40"/>
      <c r="BEB1" s="40"/>
      <c r="BEC1" s="40"/>
      <c r="BED1" s="40"/>
      <c r="BEE1" s="40"/>
      <c r="BEF1" s="40"/>
      <c r="BEG1" s="40"/>
      <c r="BEH1" s="40"/>
      <c r="BEI1" s="40"/>
      <c r="BEJ1" s="40"/>
      <c r="BEK1" s="40"/>
      <c r="BEL1" s="40"/>
      <c r="BEM1" s="40"/>
      <c r="BEN1" s="40"/>
      <c r="BEO1" s="40"/>
      <c r="BEP1" s="40"/>
      <c r="BEQ1" s="40"/>
      <c r="BER1" s="40"/>
      <c r="BES1" s="40"/>
      <c r="BET1" s="40"/>
      <c r="BEU1" s="40"/>
      <c r="BEV1" s="40"/>
      <c r="BEW1" s="40"/>
      <c r="BEX1" s="40"/>
      <c r="BEY1" s="40"/>
      <c r="BEZ1" s="40"/>
      <c r="BFA1" s="40"/>
      <c r="BFB1" s="40"/>
      <c r="BFC1" s="40"/>
      <c r="BFD1" s="40"/>
      <c r="BFE1" s="40"/>
      <c r="BFF1" s="40"/>
      <c r="BFG1" s="40"/>
      <c r="BFH1" s="40"/>
      <c r="BFI1" s="40"/>
      <c r="BFJ1" s="40"/>
      <c r="BFK1" s="40"/>
      <c r="BFL1" s="40"/>
      <c r="BFM1" s="40"/>
      <c r="BFN1" s="40"/>
      <c r="BFO1" s="40"/>
      <c r="BFP1" s="40"/>
      <c r="BFQ1" s="40"/>
      <c r="BFR1" s="40"/>
      <c r="BFS1" s="40"/>
      <c r="BFT1" s="40"/>
      <c r="BFU1" s="40"/>
      <c r="BFV1" s="40"/>
      <c r="BFW1" s="40"/>
      <c r="BFX1" s="40"/>
      <c r="BFY1" s="40"/>
      <c r="BFZ1" s="40"/>
      <c r="BGA1" s="40"/>
      <c r="BGB1" s="40"/>
      <c r="BGC1" s="40"/>
      <c r="BGD1" s="40"/>
      <c r="BGE1" s="40"/>
      <c r="BGF1" s="40"/>
      <c r="BGG1" s="40"/>
      <c r="BGH1" s="40"/>
      <c r="BGI1" s="40"/>
      <c r="BGJ1" s="40"/>
      <c r="BGK1" s="40"/>
      <c r="BGL1" s="40"/>
      <c r="BGM1" s="40"/>
      <c r="BGN1" s="40"/>
      <c r="BGO1" s="40"/>
      <c r="BGP1" s="40"/>
      <c r="BGQ1" s="40"/>
      <c r="BGR1" s="40"/>
      <c r="BGS1" s="40"/>
      <c r="BGT1" s="40"/>
      <c r="BGU1" s="40"/>
      <c r="BGV1" s="40"/>
      <c r="BGW1" s="40"/>
      <c r="BGX1" s="40"/>
      <c r="BGY1" s="40"/>
      <c r="BGZ1" s="40"/>
      <c r="BHA1" s="40"/>
      <c r="BHB1" s="40"/>
      <c r="BHC1" s="40"/>
      <c r="BHD1" s="40"/>
      <c r="BHE1" s="40"/>
      <c r="BHF1" s="40"/>
      <c r="BHG1" s="40"/>
      <c r="BHH1" s="40"/>
      <c r="BHI1" s="40"/>
      <c r="BHJ1" s="40"/>
      <c r="BHK1" s="40"/>
      <c r="BHL1" s="40"/>
      <c r="BHM1" s="40"/>
      <c r="BHN1" s="40"/>
      <c r="BHO1" s="40"/>
      <c r="BHP1" s="40"/>
      <c r="BHQ1" s="40"/>
      <c r="BHR1" s="40"/>
      <c r="BHS1" s="40"/>
      <c r="BHT1" s="40"/>
      <c r="BHU1" s="40"/>
      <c r="BHV1" s="40"/>
      <c r="BHW1" s="40"/>
      <c r="BHX1" s="40"/>
      <c r="BHY1" s="40"/>
      <c r="BHZ1" s="40"/>
      <c r="BIA1" s="40"/>
      <c r="BIB1" s="40"/>
      <c r="BIC1" s="40"/>
      <c r="BID1" s="40"/>
      <c r="BIE1" s="40"/>
      <c r="BIF1" s="40"/>
      <c r="BIG1" s="40"/>
      <c r="BIH1" s="40"/>
      <c r="BII1" s="40"/>
      <c r="BIJ1" s="40"/>
      <c r="BIK1" s="40"/>
      <c r="BIL1" s="40"/>
      <c r="BIM1" s="40"/>
      <c r="BIN1" s="40"/>
      <c r="BIO1" s="40"/>
      <c r="BIP1" s="40"/>
      <c r="BIQ1" s="40"/>
      <c r="BIR1" s="40"/>
      <c r="BIS1" s="40"/>
      <c r="BIT1" s="40"/>
      <c r="BIU1" s="40"/>
      <c r="BIV1" s="40"/>
      <c r="BIW1" s="40"/>
      <c r="BIX1" s="40"/>
      <c r="BIY1" s="40"/>
      <c r="BIZ1" s="40"/>
      <c r="BJA1" s="40"/>
      <c r="BJB1" s="40"/>
      <c r="BJC1" s="40"/>
      <c r="BJD1" s="40"/>
      <c r="BJE1" s="40"/>
      <c r="BJF1" s="40"/>
      <c r="BJG1" s="40"/>
      <c r="BJH1" s="40"/>
      <c r="BJI1" s="40"/>
      <c r="BJJ1" s="40"/>
      <c r="BJK1" s="40"/>
      <c r="BJL1" s="40"/>
      <c r="BJM1" s="40"/>
      <c r="BJN1" s="40"/>
      <c r="BJO1" s="40"/>
      <c r="BJP1" s="40"/>
      <c r="BJQ1" s="40"/>
      <c r="BJR1" s="40"/>
      <c r="BJS1" s="40"/>
      <c r="BJT1" s="40"/>
      <c r="BJU1" s="40"/>
      <c r="BJV1" s="40"/>
      <c r="BJW1" s="40"/>
      <c r="BJX1" s="40"/>
      <c r="BJY1" s="40"/>
      <c r="BJZ1" s="40"/>
      <c r="BKA1" s="40"/>
      <c r="BKB1" s="40"/>
      <c r="BKC1" s="40"/>
      <c r="BKD1" s="40"/>
      <c r="BKE1" s="40"/>
      <c r="BKF1" s="40"/>
      <c r="BKG1" s="40"/>
      <c r="BKH1" s="40"/>
      <c r="BKI1" s="40"/>
      <c r="BKJ1" s="40"/>
      <c r="BKK1" s="40"/>
      <c r="BKL1" s="40"/>
      <c r="BKM1" s="40"/>
      <c r="BKN1" s="40"/>
      <c r="BKO1" s="40"/>
      <c r="BKP1" s="40"/>
      <c r="BKQ1" s="40"/>
      <c r="BKR1" s="40"/>
      <c r="BKS1" s="40"/>
      <c r="BKT1" s="40"/>
      <c r="BKU1" s="40"/>
      <c r="BKV1" s="40"/>
      <c r="BKW1" s="40"/>
      <c r="BKX1" s="40"/>
      <c r="BKY1" s="40"/>
      <c r="BKZ1" s="40"/>
      <c r="BLA1" s="40"/>
      <c r="BLB1" s="40"/>
      <c r="BLC1" s="40"/>
      <c r="BLD1" s="40"/>
      <c r="BLE1" s="40"/>
      <c r="BLF1" s="40"/>
      <c r="BLG1" s="40"/>
      <c r="BLH1" s="40"/>
      <c r="BLI1" s="40"/>
      <c r="BLJ1" s="40"/>
      <c r="BLK1" s="40"/>
      <c r="BLL1" s="40"/>
      <c r="BLM1" s="40"/>
      <c r="BLN1" s="40"/>
      <c r="BLO1" s="40"/>
      <c r="BLP1" s="40"/>
      <c r="BLQ1" s="40"/>
      <c r="BLR1" s="40"/>
      <c r="BLS1" s="40"/>
      <c r="BLT1" s="40"/>
      <c r="BLU1" s="40"/>
      <c r="BLV1" s="40"/>
      <c r="BLW1" s="40"/>
      <c r="BLX1" s="40"/>
      <c r="BLY1" s="40"/>
      <c r="BLZ1" s="40"/>
      <c r="BMA1" s="40"/>
      <c r="BMB1" s="40"/>
      <c r="BMC1" s="40"/>
      <c r="BMD1" s="40"/>
      <c r="BME1" s="40"/>
      <c r="BMF1" s="40"/>
      <c r="BMG1" s="40"/>
      <c r="BMH1" s="40"/>
      <c r="BMI1" s="40"/>
      <c r="BMJ1" s="40"/>
      <c r="BMK1" s="40"/>
      <c r="BML1" s="40"/>
      <c r="BMM1" s="40"/>
      <c r="BMN1" s="40"/>
      <c r="BMO1" s="40"/>
      <c r="BMP1" s="40"/>
      <c r="BMQ1" s="40"/>
      <c r="BMR1" s="40"/>
      <c r="BMS1" s="40"/>
      <c r="BMT1" s="40"/>
      <c r="BMU1" s="40"/>
      <c r="BMV1" s="40"/>
      <c r="BMW1" s="40"/>
      <c r="BMX1" s="40"/>
      <c r="BMY1" s="40"/>
      <c r="BMZ1" s="40"/>
      <c r="BNA1" s="40"/>
      <c r="BNB1" s="40"/>
      <c r="BNC1" s="40"/>
      <c r="BND1" s="40"/>
      <c r="BNE1" s="40"/>
      <c r="BNF1" s="40"/>
      <c r="BNG1" s="40"/>
      <c r="BNH1" s="40"/>
      <c r="BNI1" s="40"/>
      <c r="BNJ1" s="40"/>
      <c r="BNK1" s="40"/>
      <c r="BNL1" s="40"/>
      <c r="BNM1" s="40"/>
      <c r="BNN1" s="40"/>
      <c r="BNO1" s="40"/>
      <c r="BNP1" s="40"/>
      <c r="BNQ1" s="40"/>
      <c r="BNR1" s="40"/>
      <c r="BNS1" s="40"/>
      <c r="BNT1" s="40"/>
      <c r="BNU1" s="40"/>
      <c r="BNV1" s="40"/>
      <c r="BNW1" s="40"/>
      <c r="BNX1" s="40"/>
      <c r="BNY1" s="40"/>
      <c r="BNZ1" s="40"/>
      <c r="BOA1" s="40"/>
      <c r="BOB1" s="40"/>
      <c r="BOC1" s="40"/>
      <c r="BOD1" s="40"/>
      <c r="BOE1" s="40"/>
      <c r="BOF1" s="40"/>
      <c r="BOG1" s="40"/>
      <c r="BOH1" s="40"/>
      <c r="BOI1" s="40"/>
      <c r="BOJ1" s="40"/>
      <c r="BOK1" s="40"/>
      <c r="BOL1" s="40"/>
      <c r="BOM1" s="40"/>
      <c r="BON1" s="40"/>
      <c r="BOO1" s="40"/>
      <c r="BOP1" s="40"/>
      <c r="BOQ1" s="40"/>
      <c r="BOR1" s="40"/>
      <c r="BOS1" s="40"/>
      <c r="BOT1" s="40"/>
      <c r="BOU1" s="40"/>
      <c r="BOV1" s="40"/>
      <c r="BOW1" s="40"/>
      <c r="BOX1" s="40"/>
      <c r="BOY1" s="40"/>
      <c r="BOZ1" s="40"/>
      <c r="BPA1" s="40"/>
      <c r="BPB1" s="40"/>
      <c r="BPC1" s="40"/>
      <c r="BPD1" s="40"/>
      <c r="BPE1" s="40"/>
      <c r="BPF1" s="40"/>
      <c r="BPG1" s="40"/>
      <c r="BPH1" s="40"/>
      <c r="BPI1" s="40"/>
      <c r="BPJ1" s="40"/>
      <c r="BPK1" s="40"/>
      <c r="BPL1" s="40"/>
      <c r="BPM1" s="40"/>
      <c r="BPN1" s="40"/>
      <c r="BPO1" s="40"/>
      <c r="BPP1" s="40"/>
      <c r="BPQ1" s="40"/>
      <c r="BPR1" s="40"/>
      <c r="BPS1" s="40"/>
      <c r="BPT1" s="40"/>
      <c r="BPU1" s="40"/>
      <c r="BPV1" s="40"/>
      <c r="BPW1" s="40"/>
      <c r="BPX1" s="40"/>
      <c r="BPY1" s="40"/>
      <c r="BPZ1" s="40"/>
      <c r="BQA1" s="40"/>
      <c r="BQB1" s="40"/>
      <c r="BQC1" s="40"/>
      <c r="BQD1" s="40"/>
      <c r="BQE1" s="40"/>
      <c r="BQF1" s="40"/>
      <c r="BQG1" s="40"/>
      <c r="BQH1" s="40"/>
      <c r="BQI1" s="40"/>
      <c r="BQJ1" s="40"/>
      <c r="BQK1" s="40"/>
      <c r="BQL1" s="40"/>
      <c r="BQM1" s="40"/>
      <c r="BQN1" s="40"/>
      <c r="BQO1" s="40"/>
      <c r="BQP1" s="40"/>
      <c r="BQQ1" s="40"/>
      <c r="BQR1" s="40"/>
      <c r="BQS1" s="40"/>
      <c r="BQT1" s="40"/>
      <c r="BQU1" s="40"/>
      <c r="BQV1" s="40"/>
      <c r="BQW1" s="40"/>
      <c r="BQX1" s="40"/>
      <c r="BQY1" s="40"/>
      <c r="BQZ1" s="40"/>
      <c r="BRA1" s="40"/>
      <c r="BRB1" s="40"/>
      <c r="BRC1" s="40"/>
      <c r="BRD1" s="40"/>
      <c r="BRE1" s="40"/>
      <c r="BRF1" s="40"/>
      <c r="BRG1" s="40"/>
      <c r="BRH1" s="40"/>
      <c r="BRI1" s="40"/>
      <c r="BRJ1" s="40"/>
      <c r="BRK1" s="40"/>
      <c r="BRL1" s="40"/>
      <c r="BRM1" s="40"/>
      <c r="BRN1" s="40"/>
      <c r="BRO1" s="40"/>
      <c r="BRP1" s="40"/>
      <c r="BRQ1" s="40"/>
      <c r="BRR1" s="40"/>
      <c r="BRS1" s="40"/>
      <c r="BRT1" s="40"/>
      <c r="BRU1" s="40"/>
      <c r="BRV1" s="40"/>
      <c r="BRW1" s="40"/>
      <c r="BRX1" s="40"/>
      <c r="BRY1" s="40"/>
      <c r="BRZ1" s="40"/>
      <c r="BSA1" s="40"/>
      <c r="BSB1" s="40"/>
      <c r="BSC1" s="40"/>
      <c r="BSD1" s="40"/>
      <c r="BSE1" s="40"/>
      <c r="BSF1" s="40"/>
      <c r="BSG1" s="40"/>
      <c r="BSH1" s="40"/>
      <c r="BSI1" s="40"/>
      <c r="BSJ1" s="40"/>
      <c r="BSK1" s="40"/>
      <c r="BSL1" s="40"/>
      <c r="BSM1" s="40"/>
      <c r="BSN1" s="40"/>
      <c r="BSO1" s="40"/>
      <c r="BSP1" s="40"/>
      <c r="BSQ1" s="40"/>
      <c r="BSR1" s="40"/>
      <c r="BSS1" s="40"/>
      <c r="BST1" s="40"/>
      <c r="BSU1" s="40"/>
      <c r="BSV1" s="40"/>
      <c r="BSW1" s="40"/>
      <c r="BSX1" s="40"/>
      <c r="BSY1" s="40"/>
      <c r="BSZ1" s="40"/>
      <c r="BTA1" s="40"/>
      <c r="BTB1" s="40"/>
      <c r="BTC1" s="40"/>
      <c r="BTD1" s="40"/>
      <c r="BTE1" s="40"/>
      <c r="BTF1" s="40"/>
      <c r="BTG1" s="40"/>
      <c r="BTH1" s="40"/>
      <c r="BTI1" s="40"/>
      <c r="BTJ1" s="40"/>
      <c r="BTK1" s="40"/>
      <c r="BTL1" s="40"/>
      <c r="BTM1" s="40"/>
      <c r="BTN1" s="40"/>
      <c r="BTO1" s="40"/>
      <c r="BTP1" s="40"/>
      <c r="BTQ1" s="40"/>
      <c r="BTR1" s="40"/>
      <c r="BTS1" s="40"/>
      <c r="BTT1" s="40"/>
      <c r="BTU1" s="40"/>
      <c r="BTV1" s="40"/>
      <c r="BTW1" s="40"/>
      <c r="BTX1" s="40"/>
      <c r="BTY1" s="40"/>
      <c r="BTZ1" s="40"/>
      <c r="BUA1" s="40"/>
      <c r="BUB1" s="40"/>
      <c r="BUC1" s="40"/>
      <c r="BUD1" s="40"/>
      <c r="BUE1" s="40"/>
      <c r="BUF1" s="40"/>
      <c r="BUG1" s="40"/>
      <c r="BUH1" s="40"/>
      <c r="BUI1" s="40"/>
      <c r="BUJ1" s="40"/>
      <c r="BUK1" s="40"/>
      <c r="BUL1" s="40"/>
      <c r="BUM1" s="40"/>
      <c r="BUN1" s="40"/>
      <c r="BUO1" s="40"/>
      <c r="BUP1" s="40"/>
      <c r="BUQ1" s="40"/>
      <c r="BUR1" s="40"/>
      <c r="BUS1" s="40"/>
      <c r="BUT1" s="40"/>
      <c r="BUU1" s="40"/>
      <c r="BUV1" s="40"/>
      <c r="BUW1" s="40"/>
      <c r="BUX1" s="40"/>
      <c r="BUY1" s="40"/>
      <c r="BUZ1" s="40"/>
      <c r="BVA1" s="40"/>
      <c r="BVB1" s="40"/>
      <c r="BVC1" s="40"/>
      <c r="BVD1" s="40"/>
      <c r="BVE1" s="40"/>
      <c r="BVF1" s="40"/>
      <c r="BVG1" s="40"/>
      <c r="BVH1" s="40"/>
      <c r="BVI1" s="40"/>
      <c r="BVJ1" s="40"/>
      <c r="BVK1" s="40"/>
      <c r="BVL1" s="40"/>
      <c r="BVM1" s="40"/>
      <c r="BVN1" s="40"/>
      <c r="BVO1" s="40"/>
      <c r="BVP1" s="40"/>
      <c r="BVQ1" s="40"/>
      <c r="BVR1" s="40"/>
      <c r="BVS1" s="40"/>
      <c r="BVT1" s="40"/>
      <c r="BVU1" s="40"/>
      <c r="BVV1" s="40"/>
      <c r="BVW1" s="40"/>
      <c r="BVX1" s="40"/>
      <c r="BVY1" s="40"/>
      <c r="BVZ1" s="40"/>
      <c r="BWA1" s="40"/>
      <c r="BWB1" s="40"/>
      <c r="BWC1" s="40"/>
      <c r="BWD1" s="40"/>
      <c r="BWE1" s="40"/>
      <c r="BWF1" s="40"/>
      <c r="BWG1" s="40"/>
      <c r="BWH1" s="40"/>
      <c r="BWI1" s="40"/>
      <c r="BWJ1" s="40"/>
      <c r="BWK1" s="40"/>
      <c r="BWL1" s="40"/>
      <c r="BWM1" s="40"/>
      <c r="BWN1" s="40"/>
      <c r="BWO1" s="40"/>
      <c r="BWP1" s="40"/>
      <c r="BWQ1" s="40"/>
      <c r="BWR1" s="40"/>
      <c r="BWS1" s="40"/>
      <c r="BWT1" s="40"/>
      <c r="BWU1" s="40"/>
      <c r="BWV1" s="40"/>
      <c r="BWW1" s="40"/>
      <c r="BWX1" s="40"/>
      <c r="BWY1" s="40"/>
      <c r="BWZ1" s="40"/>
      <c r="BXA1" s="40"/>
      <c r="BXB1" s="40"/>
      <c r="BXC1" s="40"/>
      <c r="BXD1" s="40"/>
      <c r="BXE1" s="40"/>
      <c r="BXF1" s="40"/>
      <c r="BXG1" s="40"/>
      <c r="BXH1" s="40"/>
      <c r="BXI1" s="40"/>
      <c r="BXJ1" s="40"/>
      <c r="BXK1" s="40"/>
      <c r="BXL1" s="40"/>
      <c r="BXM1" s="40"/>
      <c r="BXN1" s="40"/>
      <c r="BXO1" s="40"/>
      <c r="BXP1" s="40"/>
      <c r="BXQ1" s="40"/>
      <c r="BXR1" s="40"/>
      <c r="BXS1" s="40"/>
      <c r="BXT1" s="40"/>
      <c r="BXU1" s="40"/>
      <c r="BXV1" s="40"/>
      <c r="BXW1" s="40"/>
      <c r="BXX1" s="40"/>
      <c r="BXY1" s="40"/>
      <c r="BXZ1" s="40"/>
      <c r="BYA1" s="40"/>
      <c r="BYB1" s="40"/>
      <c r="BYC1" s="40"/>
      <c r="BYD1" s="40"/>
      <c r="BYE1" s="40"/>
      <c r="BYF1" s="40"/>
      <c r="BYG1" s="40"/>
      <c r="BYH1" s="40"/>
      <c r="BYI1" s="40"/>
      <c r="BYJ1" s="40"/>
      <c r="BYK1" s="40"/>
      <c r="BYL1" s="40"/>
      <c r="BYM1" s="40"/>
      <c r="BYN1" s="40"/>
      <c r="BYO1" s="40"/>
      <c r="BYP1" s="40"/>
      <c r="BYQ1" s="40"/>
      <c r="BYR1" s="40"/>
      <c r="BYS1" s="40"/>
      <c r="BYT1" s="40"/>
      <c r="BYU1" s="40"/>
      <c r="BYV1" s="40"/>
      <c r="BYW1" s="40"/>
      <c r="BYX1" s="40"/>
      <c r="BYY1" s="40"/>
      <c r="BYZ1" s="40"/>
      <c r="BZA1" s="40"/>
      <c r="BZB1" s="40"/>
      <c r="BZC1" s="40"/>
      <c r="BZD1" s="40"/>
      <c r="BZE1" s="40"/>
      <c r="BZF1" s="40"/>
      <c r="BZG1" s="40"/>
      <c r="BZH1" s="40"/>
      <c r="BZI1" s="40"/>
      <c r="BZJ1" s="40"/>
      <c r="BZK1" s="40"/>
      <c r="BZL1" s="40"/>
      <c r="BZM1" s="40"/>
      <c r="BZN1" s="40"/>
      <c r="BZO1" s="40"/>
      <c r="BZP1" s="40"/>
      <c r="BZQ1" s="40"/>
      <c r="BZR1" s="40"/>
      <c r="BZS1" s="40"/>
      <c r="BZT1" s="40"/>
      <c r="BZU1" s="40"/>
      <c r="BZV1" s="40"/>
      <c r="BZW1" s="40"/>
      <c r="BZX1" s="40"/>
      <c r="BZY1" s="40"/>
      <c r="BZZ1" s="40"/>
      <c r="CAA1" s="40"/>
      <c r="CAB1" s="40"/>
      <c r="CAC1" s="40"/>
      <c r="CAD1" s="40"/>
      <c r="CAE1" s="40"/>
      <c r="CAF1" s="40"/>
      <c r="CAG1" s="40"/>
      <c r="CAH1" s="40"/>
      <c r="CAI1" s="40"/>
      <c r="CAJ1" s="40"/>
      <c r="CAK1" s="40"/>
      <c r="CAL1" s="40"/>
      <c r="CAM1" s="40"/>
      <c r="CAN1" s="40"/>
      <c r="CAO1" s="40"/>
      <c r="CAP1" s="40"/>
      <c r="CAQ1" s="40"/>
      <c r="CAR1" s="40"/>
      <c r="CAS1" s="40"/>
      <c r="CAT1" s="40"/>
      <c r="CAU1" s="40"/>
      <c r="CAV1" s="40"/>
      <c r="CAW1" s="40"/>
      <c r="CAX1" s="40"/>
      <c r="CAY1" s="40"/>
      <c r="CAZ1" s="40"/>
      <c r="CBA1" s="40"/>
      <c r="CBB1" s="40"/>
      <c r="CBC1" s="40"/>
      <c r="CBD1" s="40"/>
      <c r="CBE1" s="40"/>
      <c r="CBF1" s="40"/>
      <c r="CBG1" s="40"/>
      <c r="CBH1" s="40"/>
      <c r="CBI1" s="40"/>
      <c r="CBJ1" s="40"/>
      <c r="CBK1" s="40"/>
      <c r="CBL1" s="40"/>
      <c r="CBM1" s="40"/>
      <c r="CBN1" s="40"/>
      <c r="CBO1" s="40"/>
      <c r="CBP1" s="40"/>
      <c r="CBQ1" s="40"/>
      <c r="CBR1" s="40"/>
      <c r="CBS1" s="40"/>
      <c r="CBT1" s="40"/>
      <c r="CBU1" s="40"/>
      <c r="CBV1" s="40"/>
      <c r="CBW1" s="40"/>
      <c r="CBX1" s="40"/>
      <c r="CBY1" s="40"/>
      <c r="CBZ1" s="40"/>
      <c r="CCA1" s="40"/>
      <c r="CCB1" s="40"/>
      <c r="CCC1" s="40"/>
      <c r="CCD1" s="40"/>
      <c r="CCE1" s="40"/>
      <c r="CCF1" s="40"/>
      <c r="CCG1" s="40"/>
      <c r="CCH1" s="40"/>
      <c r="CCI1" s="40"/>
      <c r="CCJ1" s="40"/>
      <c r="CCK1" s="40"/>
      <c r="CCL1" s="40"/>
      <c r="CCM1" s="40"/>
      <c r="CCN1" s="40"/>
      <c r="CCO1" s="40"/>
      <c r="CCP1" s="40"/>
      <c r="CCQ1" s="40"/>
      <c r="CCR1" s="40"/>
      <c r="CCS1" s="40"/>
      <c r="CCT1" s="40"/>
      <c r="CCU1" s="40"/>
      <c r="CCV1" s="40"/>
      <c r="CCW1" s="40"/>
      <c r="CCX1" s="40"/>
      <c r="CCY1" s="40"/>
      <c r="CCZ1" s="40"/>
      <c r="CDA1" s="40"/>
      <c r="CDB1" s="40"/>
      <c r="CDC1" s="40"/>
      <c r="CDD1" s="40"/>
      <c r="CDE1" s="40"/>
      <c r="CDF1" s="40"/>
      <c r="CDG1" s="40"/>
      <c r="CDH1" s="40"/>
      <c r="CDI1" s="40"/>
      <c r="CDJ1" s="40"/>
      <c r="CDK1" s="40"/>
      <c r="CDL1" s="40"/>
      <c r="CDM1" s="40"/>
      <c r="CDN1" s="40"/>
      <c r="CDO1" s="40"/>
      <c r="CDP1" s="40"/>
      <c r="CDQ1" s="40"/>
      <c r="CDR1" s="40"/>
      <c r="CDS1" s="40"/>
      <c r="CDT1" s="40"/>
      <c r="CDU1" s="40"/>
      <c r="CDV1" s="40"/>
      <c r="CDW1" s="40"/>
      <c r="CDX1" s="40"/>
      <c r="CDY1" s="40"/>
      <c r="CDZ1" s="40"/>
      <c r="CEA1" s="40"/>
      <c r="CEB1" s="40"/>
      <c r="CEC1" s="40"/>
      <c r="CED1" s="40"/>
      <c r="CEE1" s="40"/>
      <c r="CEF1" s="40"/>
      <c r="CEG1" s="40"/>
      <c r="CEH1" s="40"/>
      <c r="CEI1" s="40"/>
      <c r="CEJ1" s="40"/>
      <c r="CEK1" s="40"/>
      <c r="CEL1" s="40"/>
      <c r="CEM1" s="40"/>
      <c r="CEN1" s="40"/>
      <c r="CEO1" s="40"/>
      <c r="CEP1" s="40"/>
      <c r="CEQ1" s="40"/>
      <c r="CER1" s="40"/>
      <c r="CES1" s="40"/>
      <c r="CET1" s="40"/>
      <c r="CEU1" s="40"/>
      <c r="CEV1" s="40"/>
      <c r="CEW1" s="40"/>
      <c r="CEX1" s="40"/>
      <c r="CEY1" s="40"/>
      <c r="CEZ1" s="40"/>
      <c r="CFA1" s="40"/>
      <c r="CFB1" s="40"/>
      <c r="CFC1" s="40"/>
      <c r="CFD1" s="40"/>
      <c r="CFE1" s="40"/>
      <c r="CFF1" s="40"/>
      <c r="CFG1" s="40"/>
      <c r="CFH1" s="40"/>
      <c r="CFI1" s="40"/>
      <c r="CFJ1" s="40"/>
      <c r="CFK1" s="40"/>
      <c r="CFL1" s="40"/>
      <c r="CFM1" s="40"/>
      <c r="CFN1" s="40"/>
      <c r="CFO1" s="40"/>
      <c r="CFP1" s="40"/>
      <c r="CFQ1" s="40"/>
      <c r="CFR1" s="40"/>
      <c r="CFS1" s="40"/>
      <c r="CFT1" s="40"/>
      <c r="CFU1" s="40"/>
      <c r="CFV1" s="40"/>
      <c r="CFW1" s="40"/>
      <c r="CFX1" s="40"/>
      <c r="CFY1" s="40"/>
      <c r="CFZ1" s="40"/>
      <c r="CGA1" s="40"/>
      <c r="CGB1" s="40"/>
      <c r="CGC1" s="40"/>
      <c r="CGD1" s="40"/>
      <c r="CGE1" s="40"/>
      <c r="CGF1" s="40"/>
      <c r="CGG1" s="40"/>
      <c r="CGH1" s="40"/>
      <c r="CGI1" s="40"/>
      <c r="CGJ1" s="40"/>
      <c r="CGK1" s="40"/>
      <c r="CGL1" s="40"/>
      <c r="CGM1" s="40"/>
      <c r="CGN1" s="40"/>
      <c r="CGO1" s="40"/>
      <c r="CGP1" s="40"/>
      <c r="CGQ1" s="40"/>
      <c r="CGR1" s="40"/>
      <c r="CGS1" s="40"/>
      <c r="CGT1" s="40"/>
      <c r="CGU1" s="40"/>
      <c r="CGV1" s="40"/>
      <c r="CGW1" s="40"/>
      <c r="CGX1" s="40"/>
      <c r="CGY1" s="40"/>
      <c r="CGZ1" s="40"/>
      <c r="CHA1" s="40"/>
      <c r="CHB1" s="40"/>
      <c r="CHC1" s="40"/>
      <c r="CHD1" s="40"/>
      <c r="CHE1" s="40"/>
      <c r="CHF1" s="40"/>
      <c r="CHG1" s="40"/>
      <c r="CHH1" s="40"/>
      <c r="CHI1" s="40"/>
      <c r="CHJ1" s="40"/>
      <c r="CHK1" s="40"/>
      <c r="CHL1" s="40"/>
      <c r="CHM1" s="40"/>
      <c r="CHN1" s="40"/>
      <c r="CHO1" s="40"/>
      <c r="CHP1" s="40"/>
      <c r="CHQ1" s="40"/>
      <c r="CHR1" s="40"/>
      <c r="CHS1" s="40"/>
      <c r="CHT1" s="40"/>
      <c r="CHU1" s="40"/>
      <c r="CHV1" s="40"/>
      <c r="CHW1" s="40"/>
      <c r="CHX1" s="40"/>
      <c r="CHY1" s="40"/>
      <c r="CHZ1" s="40"/>
      <c r="CIA1" s="40"/>
      <c r="CIB1" s="40"/>
      <c r="CIC1" s="40"/>
      <c r="CID1" s="40"/>
      <c r="CIE1" s="40"/>
      <c r="CIF1" s="40"/>
      <c r="CIG1" s="40"/>
      <c r="CIH1" s="40"/>
      <c r="CII1" s="40"/>
      <c r="CIJ1" s="40"/>
      <c r="CIK1" s="40"/>
      <c r="CIL1" s="40"/>
      <c r="CIM1" s="40"/>
      <c r="CIN1" s="40"/>
      <c r="CIO1" s="40"/>
      <c r="CIP1" s="40"/>
      <c r="CIQ1" s="40"/>
      <c r="CIR1" s="40"/>
      <c r="CIS1" s="40"/>
      <c r="CIT1" s="40"/>
      <c r="CIU1" s="40"/>
      <c r="CIV1" s="40"/>
      <c r="CIW1" s="40"/>
      <c r="CIX1" s="40"/>
      <c r="CIY1" s="40"/>
      <c r="CIZ1" s="40"/>
      <c r="CJA1" s="40"/>
      <c r="CJB1" s="40"/>
      <c r="CJC1" s="40"/>
      <c r="CJD1" s="40"/>
      <c r="CJE1" s="40"/>
      <c r="CJF1" s="40"/>
      <c r="CJG1" s="40"/>
      <c r="CJH1" s="40"/>
      <c r="CJI1" s="40"/>
      <c r="CJJ1" s="40"/>
      <c r="CJK1" s="40"/>
      <c r="CJL1" s="40"/>
      <c r="CJM1" s="40"/>
      <c r="CJN1" s="40"/>
      <c r="CJO1" s="40"/>
      <c r="CJP1" s="40"/>
      <c r="CJQ1" s="40"/>
      <c r="CJR1" s="40"/>
      <c r="CJS1" s="40"/>
      <c r="CJT1" s="40"/>
      <c r="CJU1" s="40"/>
      <c r="CJV1" s="40"/>
      <c r="CJW1" s="40"/>
      <c r="CJX1" s="40"/>
      <c r="CJY1" s="40"/>
      <c r="CJZ1" s="40"/>
      <c r="CKA1" s="40"/>
      <c r="CKB1" s="40"/>
      <c r="CKC1" s="40"/>
      <c r="CKD1" s="40"/>
      <c r="CKE1" s="40"/>
      <c r="CKF1" s="40"/>
      <c r="CKG1" s="40"/>
      <c r="CKH1" s="40"/>
      <c r="CKI1" s="40"/>
      <c r="CKJ1" s="40"/>
      <c r="CKK1" s="40"/>
      <c r="CKL1" s="40"/>
      <c r="CKM1" s="40"/>
      <c r="CKN1" s="40"/>
      <c r="CKO1" s="40"/>
      <c r="CKP1" s="40"/>
      <c r="CKQ1" s="40"/>
      <c r="CKR1" s="40"/>
      <c r="CKS1" s="40"/>
      <c r="CKT1" s="40"/>
      <c r="CKU1" s="40"/>
      <c r="CKV1" s="40"/>
      <c r="CKW1" s="40"/>
      <c r="CKX1" s="40"/>
      <c r="CKY1" s="40"/>
      <c r="CKZ1" s="40"/>
      <c r="CLA1" s="40"/>
      <c r="CLB1" s="40"/>
      <c r="CLC1" s="40"/>
      <c r="CLD1" s="40"/>
      <c r="CLE1" s="40"/>
      <c r="CLF1" s="40"/>
      <c r="CLG1" s="40"/>
      <c r="CLH1" s="40"/>
      <c r="CLI1" s="40"/>
      <c r="CLJ1" s="40"/>
      <c r="CLK1" s="40"/>
      <c r="CLL1" s="40"/>
      <c r="CLM1" s="40"/>
      <c r="CLN1" s="40"/>
      <c r="CLO1" s="40"/>
      <c r="CLP1" s="40"/>
      <c r="CLQ1" s="40"/>
      <c r="CLR1" s="40"/>
      <c r="CLS1" s="40"/>
      <c r="CLT1" s="40"/>
      <c r="CLU1" s="40"/>
      <c r="CLV1" s="40"/>
      <c r="CLW1" s="40"/>
      <c r="CLX1" s="40"/>
      <c r="CLY1" s="40"/>
      <c r="CLZ1" s="40"/>
      <c r="CMA1" s="40"/>
      <c r="CMB1" s="40"/>
      <c r="CMC1" s="40"/>
      <c r="CMD1" s="40"/>
      <c r="CME1" s="40"/>
      <c r="CMF1" s="40"/>
      <c r="CMG1" s="40"/>
      <c r="CMH1" s="40"/>
      <c r="CMI1" s="40"/>
      <c r="CMJ1" s="40"/>
      <c r="CMK1" s="40"/>
      <c r="CML1" s="40"/>
      <c r="CMM1" s="40"/>
      <c r="CMN1" s="40"/>
      <c r="CMO1" s="40"/>
      <c r="CMP1" s="40"/>
      <c r="CMQ1" s="40"/>
      <c r="CMR1" s="40"/>
      <c r="CMS1" s="40"/>
      <c r="CMT1" s="40"/>
      <c r="CMU1" s="40"/>
      <c r="CMV1" s="40"/>
      <c r="CMW1" s="40"/>
      <c r="CMX1" s="40"/>
      <c r="CMY1" s="40"/>
      <c r="CMZ1" s="40"/>
      <c r="CNA1" s="40"/>
      <c r="CNB1" s="40"/>
      <c r="CNC1" s="40"/>
      <c r="CND1" s="40"/>
      <c r="CNE1" s="40"/>
      <c r="CNF1" s="40"/>
      <c r="CNG1" s="40"/>
      <c r="CNH1" s="40"/>
      <c r="CNI1" s="40"/>
      <c r="CNJ1" s="40"/>
      <c r="CNK1" s="40"/>
      <c r="CNL1" s="40"/>
      <c r="CNM1" s="40"/>
      <c r="CNN1" s="40"/>
      <c r="CNO1" s="40"/>
      <c r="CNP1" s="40"/>
      <c r="CNQ1" s="40"/>
      <c r="CNR1" s="40"/>
      <c r="CNS1" s="40"/>
      <c r="CNT1" s="40"/>
      <c r="CNU1" s="40"/>
      <c r="CNV1" s="40"/>
      <c r="CNW1" s="40"/>
      <c r="CNX1" s="40"/>
      <c r="CNY1" s="40"/>
      <c r="CNZ1" s="40"/>
      <c r="COA1" s="40"/>
      <c r="COB1" s="40"/>
      <c r="COC1" s="40"/>
      <c r="COD1" s="40"/>
      <c r="COE1" s="40"/>
      <c r="COF1" s="40"/>
      <c r="COG1" s="40"/>
      <c r="COH1" s="40"/>
      <c r="COI1" s="40"/>
      <c r="COJ1" s="40"/>
      <c r="COK1" s="40"/>
      <c r="COL1" s="40"/>
      <c r="COM1" s="40"/>
      <c r="CON1" s="40"/>
      <c r="COO1" s="40"/>
      <c r="COP1" s="40"/>
      <c r="COQ1" s="40"/>
      <c r="COR1" s="40"/>
      <c r="COS1" s="40"/>
      <c r="COT1" s="40"/>
      <c r="COU1" s="40"/>
      <c r="COV1" s="40"/>
      <c r="COW1" s="40"/>
      <c r="COX1" s="40"/>
      <c r="COY1" s="40"/>
      <c r="COZ1" s="40"/>
      <c r="CPA1" s="40"/>
      <c r="CPB1" s="40"/>
      <c r="CPC1" s="40"/>
      <c r="CPD1" s="40"/>
      <c r="CPE1" s="40"/>
      <c r="CPF1" s="40"/>
      <c r="CPG1" s="40"/>
      <c r="CPH1" s="40"/>
      <c r="CPI1" s="40"/>
      <c r="CPJ1" s="40"/>
      <c r="CPK1" s="40"/>
      <c r="CPL1" s="40"/>
      <c r="CPM1" s="40"/>
      <c r="CPN1" s="40"/>
      <c r="CPO1" s="40"/>
      <c r="CPP1" s="40"/>
      <c r="CPQ1" s="40"/>
      <c r="CPR1" s="40"/>
      <c r="CPS1" s="40"/>
      <c r="CPT1" s="40"/>
      <c r="CPU1" s="40"/>
      <c r="CPV1" s="40"/>
      <c r="CPW1" s="40"/>
      <c r="CPX1" s="40"/>
      <c r="CPY1" s="40"/>
      <c r="CPZ1" s="40"/>
      <c r="CQA1" s="40"/>
      <c r="CQB1" s="40"/>
      <c r="CQC1" s="40"/>
      <c r="CQD1" s="40"/>
      <c r="CQE1" s="40"/>
      <c r="CQF1" s="40"/>
      <c r="CQG1" s="40"/>
      <c r="CQH1" s="40"/>
      <c r="CQI1" s="40"/>
      <c r="CQJ1" s="40"/>
      <c r="CQK1" s="40"/>
      <c r="CQL1" s="40"/>
      <c r="CQM1" s="40"/>
      <c r="CQN1" s="40"/>
      <c r="CQO1" s="40"/>
      <c r="CQP1" s="40"/>
      <c r="CQQ1" s="40"/>
      <c r="CQR1" s="40"/>
      <c r="CQS1" s="40"/>
      <c r="CQT1" s="40"/>
      <c r="CQU1" s="40"/>
      <c r="CQV1" s="40"/>
      <c r="CQW1" s="40"/>
      <c r="CQX1" s="40"/>
      <c r="CQY1" s="40"/>
      <c r="CQZ1" s="40"/>
      <c r="CRA1" s="40"/>
      <c r="CRB1" s="40"/>
      <c r="CRC1" s="40"/>
      <c r="CRD1" s="40"/>
      <c r="CRE1" s="40"/>
      <c r="CRF1" s="40"/>
      <c r="CRG1" s="40"/>
      <c r="CRH1" s="40"/>
      <c r="CRI1" s="40"/>
      <c r="CRJ1" s="40"/>
      <c r="CRK1" s="40"/>
      <c r="CRL1" s="40"/>
      <c r="CRM1" s="40"/>
      <c r="CRN1" s="40"/>
      <c r="CRO1" s="40"/>
      <c r="CRP1" s="40"/>
      <c r="CRQ1" s="40"/>
      <c r="CRR1" s="40"/>
      <c r="CRS1" s="40"/>
      <c r="CRT1" s="40"/>
      <c r="CRU1" s="40"/>
      <c r="CRV1" s="40"/>
      <c r="CRW1" s="40"/>
      <c r="CRX1" s="40"/>
      <c r="CRY1" s="40"/>
      <c r="CRZ1" s="40"/>
      <c r="CSA1" s="40"/>
      <c r="CSB1" s="40"/>
      <c r="CSC1" s="40"/>
      <c r="CSD1" s="40"/>
      <c r="CSE1" s="40"/>
      <c r="CSF1" s="40"/>
      <c r="CSG1" s="40"/>
      <c r="CSH1" s="40"/>
      <c r="CSI1" s="40"/>
      <c r="CSJ1" s="40"/>
      <c r="CSK1" s="40"/>
      <c r="CSL1" s="40"/>
      <c r="CSM1" s="40"/>
      <c r="CSN1" s="40"/>
      <c r="CSO1" s="40"/>
      <c r="CSP1" s="40"/>
      <c r="CSQ1" s="40"/>
      <c r="CSR1" s="40"/>
      <c r="CSS1" s="40"/>
      <c r="CST1" s="40"/>
      <c r="CSU1" s="40"/>
      <c r="CSV1" s="40"/>
      <c r="CSW1" s="40"/>
      <c r="CSX1" s="40"/>
      <c r="CSY1" s="40"/>
      <c r="CSZ1" s="40"/>
      <c r="CTA1" s="40"/>
      <c r="CTB1" s="40"/>
      <c r="CTC1" s="40"/>
      <c r="CTD1" s="40"/>
      <c r="CTE1" s="40"/>
      <c r="CTF1" s="40"/>
      <c r="CTG1" s="40"/>
      <c r="CTH1" s="40"/>
      <c r="CTI1" s="40"/>
      <c r="CTJ1" s="40"/>
      <c r="CTK1" s="40"/>
      <c r="CTL1" s="40"/>
      <c r="CTM1" s="40"/>
      <c r="CTN1" s="40"/>
      <c r="CTO1" s="40"/>
      <c r="CTP1" s="40"/>
      <c r="CTQ1" s="40"/>
      <c r="CTR1" s="40"/>
      <c r="CTS1" s="40"/>
      <c r="CTT1" s="40"/>
      <c r="CTU1" s="40"/>
      <c r="CTV1" s="40"/>
      <c r="CTW1" s="40"/>
      <c r="CTX1" s="40"/>
      <c r="CTY1" s="40"/>
      <c r="CTZ1" s="40"/>
      <c r="CUA1" s="40"/>
      <c r="CUB1" s="40"/>
      <c r="CUC1" s="40"/>
      <c r="CUD1" s="40"/>
      <c r="CUE1" s="40"/>
      <c r="CUF1" s="40"/>
      <c r="CUG1" s="40"/>
      <c r="CUH1" s="40"/>
      <c r="CUI1" s="40"/>
      <c r="CUJ1" s="40"/>
      <c r="CUK1" s="40"/>
      <c r="CUL1" s="40"/>
      <c r="CUM1" s="40"/>
      <c r="CUN1" s="40"/>
      <c r="CUO1" s="40"/>
      <c r="CUP1" s="40"/>
      <c r="CUQ1" s="40"/>
      <c r="CUR1" s="40"/>
      <c r="CUS1" s="40"/>
      <c r="CUT1" s="40"/>
      <c r="CUU1" s="40"/>
      <c r="CUV1" s="40"/>
      <c r="CUW1" s="40"/>
      <c r="CUX1" s="40"/>
      <c r="CUY1" s="40"/>
      <c r="CUZ1" s="40"/>
      <c r="CVA1" s="40"/>
      <c r="CVB1" s="40"/>
      <c r="CVC1" s="40"/>
      <c r="CVD1" s="40"/>
      <c r="CVE1" s="40"/>
      <c r="CVF1" s="40"/>
      <c r="CVG1" s="40"/>
      <c r="CVH1" s="40"/>
      <c r="CVI1" s="40"/>
      <c r="CVJ1" s="40"/>
      <c r="CVK1" s="40"/>
      <c r="CVL1" s="40"/>
      <c r="CVM1" s="40"/>
      <c r="CVN1" s="40"/>
      <c r="CVO1" s="40"/>
      <c r="CVP1" s="40"/>
      <c r="CVQ1" s="40"/>
      <c r="CVR1" s="40"/>
      <c r="CVS1" s="40"/>
      <c r="CVT1" s="40"/>
      <c r="CVU1" s="40"/>
      <c r="CVV1" s="40"/>
      <c r="CVW1" s="40"/>
      <c r="CVX1" s="40"/>
      <c r="CVY1" s="40"/>
      <c r="CVZ1" s="40"/>
      <c r="CWA1" s="40"/>
      <c r="CWB1" s="40"/>
      <c r="CWC1" s="40"/>
      <c r="CWD1" s="40"/>
      <c r="CWE1" s="40"/>
      <c r="CWF1" s="40"/>
      <c r="CWG1" s="40"/>
      <c r="CWH1" s="40"/>
      <c r="CWI1" s="40"/>
      <c r="CWJ1" s="40"/>
      <c r="CWK1" s="40"/>
      <c r="CWL1" s="40"/>
      <c r="CWM1" s="40"/>
      <c r="CWN1" s="40"/>
      <c r="CWO1" s="40"/>
      <c r="CWP1" s="40"/>
      <c r="CWQ1" s="40"/>
      <c r="CWR1" s="40"/>
      <c r="CWS1" s="40"/>
      <c r="CWT1" s="40"/>
      <c r="CWU1" s="40"/>
      <c r="CWV1" s="40"/>
      <c r="CWW1" s="40"/>
      <c r="CWX1" s="40"/>
      <c r="CWY1" s="40"/>
      <c r="CWZ1" s="40"/>
      <c r="CXA1" s="40"/>
      <c r="CXB1" s="40"/>
      <c r="CXC1" s="40"/>
      <c r="CXD1" s="40"/>
      <c r="CXE1" s="40"/>
      <c r="CXF1" s="40"/>
      <c r="CXG1" s="40"/>
      <c r="CXH1" s="40"/>
      <c r="CXI1" s="40"/>
      <c r="CXJ1" s="40"/>
      <c r="CXK1" s="40"/>
      <c r="CXL1" s="40"/>
      <c r="CXM1" s="40"/>
      <c r="CXN1" s="40"/>
      <c r="CXO1" s="40"/>
      <c r="CXP1" s="40"/>
      <c r="CXQ1" s="40"/>
      <c r="CXR1" s="40"/>
      <c r="CXS1" s="40"/>
      <c r="CXT1" s="40"/>
      <c r="CXU1" s="40"/>
      <c r="CXV1" s="40"/>
      <c r="CXW1" s="40"/>
      <c r="CXX1" s="40"/>
      <c r="CXY1" s="40"/>
      <c r="CXZ1" s="40"/>
      <c r="CYA1" s="40"/>
      <c r="CYB1" s="40"/>
      <c r="CYC1" s="40"/>
      <c r="CYD1" s="40"/>
      <c r="CYE1" s="40"/>
      <c r="CYF1" s="40"/>
      <c r="CYG1" s="40"/>
      <c r="CYH1" s="40"/>
      <c r="CYI1" s="40"/>
      <c r="CYJ1" s="40"/>
      <c r="CYK1" s="40"/>
      <c r="CYL1" s="40"/>
      <c r="CYM1" s="40"/>
      <c r="CYN1" s="40"/>
      <c r="CYO1" s="40"/>
      <c r="CYP1" s="40"/>
      <c r="CYQ1" s="40"/>
      <c r="CYR1" s="40"/>
      <c r="CYS1" s="40"/>
      <c r="CYT1" s="40"/>
      <c r="CYU1" s="40"/>
      <c r="CYV1" s="40"/>
      <c r="CYW1" s="40"/>
      <c r="CYX1" s="40"/>
      <c r="CYY1" s="40"/>
      <c r="CYZ1" s="40"/>
      <c r="CZA1" s="40"/>
      <c r="CZB1" s="40"/>
      <c r="CZC1" s="40"/>
      <c r="CZD1" s="40"/>
      <c r="CZE1" s="40"/>
      <c r="CZF1" s="40"/>
      <c r="CZG1" s="40"/>
      <c r="CZH1" s="40"/>
      <c r="CZI1" s="40"/>
      <c r="CZJ1" s="40"/>
      <c r="CZK1" s="40"/>
      <c r="CZL1" s="40"/>
      <c r="CZM1" s="40"/>
      <c r="CZN1" s="40"/>
      <c r="CZO1" s="40"/>
      <c r="CZP1" s="40"/>
      <c r="CZQ1" s="40"/>
      <c r="CZR1" s="40"/>
      <c r="CZS1" s="40"/>
      <c r="CZT1" s="40"/>
      <c r="CZU1" s="40"/>
      <c r="CZV1" s="40"/>
      <c r="CZW1" s="40"/>
      <c r="CZX1" s="40"/>
      <c r="CZY1" s="40"/>
      <c r="CZZ1" s="40"/>
      <c r="DAA1" s="40"/>
      <c r="DAB1" s="40"/>
      <c r="DAC1" s="40"/>
      <c r="DAD1" s="40"/>
      <c r="DAE1" s="40"/>
      <c r="DAF1" s="40"/>
      <c r="DAG1" s="40"/>
      <c r="DAH1" s="40"/>
      <c r="DAI1" s="40"/>
      <c r="DAJ1" s="40"/>
      <c r="DAK1" s="40"/>
      <c r="DAL1" s="40"/>
      <c r="DAM1" s="40"/>
      <c r="DAN1" s="40"/>
      <c r="DAO1" s="40"/>
      <c r="DAP1" s="40"/>
      <c r="DAQ1" s="40"/>
      <c r="DAR1" s="40"/>
      <c r="DAS1" s="40"/>
      <c r="DAT1" s="40"/>
      <c r="DAU1" s="40"/>
      <c r="DAV1" s="40"/>
      <c r="DAW1" s="40"/>
      <c r="DAX1" s="40"/>
      <c r="DAY1" s="40"/>
      <c r="DAZ1" s="40"/>
      <c r="DBA1" s="40"/>
      <c r="DBB1" s="40"/>
      <c r="DBC1" s="40"/>
      <c r="DBD1" s="40"/>
      <c r="DBE1" s="40"/>
      <c r="DBF1" s="40"/>
      <c r="DBG1" s="40"/>
      <c r="DBH1" s="40"/>
      <c r="DBI1" s="40"/>
      <c r="DBJ1" s="40"/>
      <c r="DBK1" s="40"/>
      <c r="DBL1" s="40"/>
      <c r="DBM1" s="40"/>
      <c r="DBN1" s="40"/>
      <c r="DBO1" s="40"/>
      <c r="DBP1" s="40"/>
      <c r="DBQ1" s="40"/>
      <c r="DBR1" s="40"/>
      <c r="DBS1" s="40"/>
      <c r="DBT1" s="40"/>
      <c r="DBU1" s="40"/>
      <c r="DBV1" s="40"/>
      <c r="DBW1" s="40"/>
      <c r="DBX1" s="40"/>
      <c r="DBY1" s="40"/>
      <c r="DBZ1" s="40"/>
      <c r="DCA1" s="40"/>
      <c r="DCB1" s="40"/>
      <c r="DCC1" s="40"/>
      <c r="DCD1" s="40"/>
      <c r="DCE1" s="40"/>
      <c r="DCF1" s="40"/>
      <c r="DCG1" s="40"/>
      <c r="DCH1" s="40"/>
      <c r="DCI1" s="40"/>
      <c r="DCJ1" s="40"/>
      <c r="DCK1" s="40"/>
      <c r="DCL1" s="40"/>
      <c r="DCM1" s="40"/>
      <c r="DCN1" s="40"/>
      <c r="DCO1" s="40"/>
      <c r="DCP1" s="40"/>
      <c r="DCQ1" s="40"/>
      <c r="DCR1" s="40"/>
      <c r="DCS1" s="40"/>
      <c r="DCT1" s="40"/>
      <c r="DCU1" s="40"/>
      <c r="DCV1" s="40"/>
      <c r="DCW1" s="40"/>
      <c r="DCX1" s="40"/>
      <c r="DCY1" s="40"/>
      <c r="DCZ1" s="40"/>
      <c r="DDA1" s="40"/>
      <c r="DDB1" s="40"/>
      <c r="DDC1" s="40"/>
      <c r="DDD1" s="40"/>
      <c r="DDE1" s="40"/>
      <c r="DDF1" s="40"/>
      <c r="DDG1" s="40"/>
      <c r="DDH1" s="40"/>
      <c r="DDI1" s="40"/>
      <c r="DDJ1" s="40"/>
      <c r="DDK1" s="40"/>
      <c r="DDL1" s="40"/>
      <c r="DDM1" s="40"/>
      <c r="DDN1" s="40"/>
      <c r="DDO1" s="40"/>
      <c r="DDP1" s="40"/>
      <c r="DDQ1" s="40"/>
      <c r="DDR1" s="40"/>
      <c r="DDS1" s="40"/>
      <c r="DDT1" s="40"/>
      <c r="DDU1" s="40"/>
      <c r="DDV1" s="40"/>
      <c r="DDW1" s="40"/>
      <c r="DDX1" s="40"/>
      <c r="DDY1" s="40"/>
      <c r="DDZ1" s="40"/>
      <c r="DEA1" s="40"/>
      <c r="DEB1" s="40"/>
      <c r="DEC1" s="40"/>
      <c r="DED1" s="40"/>
      <c r="DEE1" s="40"/>
      <c r="DEF1" s="40"/>
      <c r="DEG1" s="40"/>
      <c r="DEH1" s="40"/>
      <c r="DEI1" s="40"/>
      <c r="DEJ1" s="40"/>
      <c r="DEK1" s="40"/>
      <c r="DEL1" s="40"/>
      <c r="DEM1" s="40"/>
      <c r="DEN1" s="40"/>
      <c r="DEO1" s="40"/>
      <c r="DEP1" s="40"/>
      <c r="DEQ1" s="40"/>
      <c r="DER1" s="40"/>
      <c r="DES1" s="40"/>
      <c r="DET1" s="40"/>
      <c r="DEU1" s="40"/>
      <c r="DEV1" s="40"/>
      <c r="DEW1" s="40"/>
      <c r="DEX1" s="40"/>
      <c r="DEY1" s="40"/>
      <c r="DEZ1" s="40"/>
      <c r="DFA1" s="40"/>
      <c r="DFB1" s="40"/>
      <c r="DFC1" s="40"/>
      <c r="DFD1" s="40"/>
      <c r="DFE1" s="40"/>
      <c r="DFF1" s="40"/>
      <c r="DFG1" s="40"/>
      <c r="DFH1" s="40"/>
      <c r="DFI1" s="40"/>
      <c r="DFJ1" s="40"/>
      <c r="DFK1" s="40"/>
      <c r="DFL1" s="40"/>
      <c r="DFM1" s="40"/>
      <c r="DFN1" s="40"/>
      <c r="DFO1" s="40"/>
      <c r="DFP1" s="40"/>
      <c r="DFQ1" s="40"/>
      <c r="DFR1" s="40"/>
      <c r="DFS1" s="40"/>
      <c r="DFT1" s="40"/>
      <c r="DFU1" s="40"/>
      <c r="DFV1" s="40"/>
      <c r="DFW1" s="40"/>
      <c r="DFX1" s="40"/>
      <c r="DFY1" s="40"/>
      <c r="DFZ1" s="40"/>
      <c r="DGA1" s="40"/>
      <c r="DGB1" s="40"/>
      <c r="DGC1" s="40"/>
      <c r="DGD1" s="40"/>
      <c r="DGE1" s="40"/>
      <c r="DGF1" s="40"/>
      <c r="DGG1" s="40"/>
      <c r="DGH1" s="40"/>
      <c r="DGI1" s="40"/>
      <c r="DGJ1" s="40"/>
      <c r="DGK1" s="40"/>
      <c r="DGL1" s="40"/>
      <c r="DGM1" s="40"/>
      <c r="DGN1" s="40"/>
      <c r="DGO1" s="40"/>
      <c r="DGP1" s="40"/>
      <c r="DGQ1" s="40"/>
      <c r="DGR1" s="40"/>
      <c r="DGS1" s="40"/>
      <c r="DGT1" s="40"/>
      <c r="DGU1" s="40"/>
      <c r="DGV1" s="40"/>
      <c r="DGW1" s="40"/>
      <c r="DGX1" s="40"/>
      <c r="DGY1" s="40"/>
      <c r="DGZ1" s="40"/>
      <c r="DHA1" s="40"/>
      <c r="DHB1" s="40"/>
      <c r="DHC1" s="40"/>
      <c r="DHD1" s="40"/>
      <c r="DHE1" s="40"/>
      <c r="DHF1" s="40"/>
      <c r="DHG1" s="40"/>
      <c r="DHH1" s="40"/>
      <c r="DHI1" s="40"/>
      <c r="DHJ1" s="40"/>
      <c r="DHK1" s="40"/>
      <c r="DHL1" s="40"/>
      <c r="DHM1" s="40"/>
      <c r="DHN1" s="40"/>
      <c r="DHO1" s="40"/>
      <c r="DHP1" s="40"/>
      <c r="DHQ1" s="40"/>
      <c r="DHR1" s="40"/>
      <c r="DHS1" s="40"/>
      <c r="DHT1" s="40"/>
      <c r="DHU1" s="40"/>
      <c r="DHV1" s="40"/>
      <c r="DHW1" s="40"/>
      <c r="DHX1" s="40"/>
      <c r="DHY1" s="40"/>
      <c r="DHZ1" s="40"/>
      <c r="DIA1" s="40"/>
      <c r="DIB1" s="40"/>
      <c r="DIC1" s="40"/>
      <c r="DID1" s="40"/>
      <c r="DIE1" s="40"/>
      <c r="DIF1" s="40"/>
      <c r="DIG1" s="40"/>
      <c r="DIH1" s="40"/>
      <c r="DII1" s="40"/>
      <c r="DIJ1" s="40"/>
      <c r="DIK1" s="40"/>
      <c r="DIL1" s="40"/>
      <c r="DIM1" s="40"/>
      <c r="DIN1" s="40"/>
      <c r="DIO1" s="40"/>
      <c r="DIP1" s="40"/>
      <c r="DIQ1" s="40"/>
      <c r="DIR1" s="40"/>
      <c r="DIS1" s="40"/>
      <c r="DIT1" s="40"/>
      <c r="DIU1" s="40"/>
      <c r="DIV1" s="40"/>
      <c r="DIW1" s="40"/>
      <c r="DIX1" s="40"/>
      <c r="DIY1" s="40"/>
      <c r="DIZ1" s="40"/>
      <c r="DJA1" s="40"/>
      <c r="DJB1" s="40"/>
      <c r="DJC1" s="40"/>
      <c r="DJD1" s="40"/>
      <c r="DJE1" s="40"/>
      <c r="DJF1" s="40"/>
      <c r="DJG1" s="40"/>
      <c r="DJH1" s="40"/>
      <c r="DJI1" s="40"/>
      <c r="DJJ1" s="40"/>
      <c r="DJK1" s="40"/>
      <c r="DJL1" s="40"/>
      <c r="DJM1" s="40"/>
      <c r="DJN1" s="40"/>
      <c r="DJO1" s="40"/>
      <c r="DJP1" s="40"/>
      <c r="DJQ1" s="40"/>
      <c r="DJR1" s="40"/>
      <c r="DJS1" s="40"/>
      <c r="DJT1" s="40"/>
      <c r="DJU1" s="40"/>
      <c r="DJV1" s="40"/>
      <c r="DJW1" s="40"/>
      <c r="DJX1" s="40"/>
      <c r="DJY1" s="40"/>
      <c r="DJZ1" s="40"/>
      <c r="DKA1" s="40"/>
      <c r="DKB1" s="40"/>
      <c r="DKC1" s="40"/>
      <c r="DKD1" s="40"/>
      <c r="DKE1" s="40"/>
      <c r="DKF1" s="40"/>
      <c r="DKG1" s="40"/>
      <c r="DKH1" s="40"/>
      <c r="DKI1" s="40"/>
      <c r="DKJ1" s="40"/>
      <c r="DKK1" s="40"/>
      <c r="DKL1" s="40"/>
      <c r="DKM1" s="40"/>
      <c r="DKN1" s="40"/>
      <c r="DKO1" s="40"/>
      <c r="DKP1" s="40"/>
      <c r="DKQ1" s="40"/>
      <c r="DKR1" s="40"/>
      <c r="DKS1" s="40"/>
      <c r="DKT1" s="40"/>
      <c r="DKU1" s="40"/>
      <c r="DKV1" s="40"/>
      <c r="DKW1" s="40"/>
      <c r="DKX1" s="40"/>
      <c r="DKY1" s="40"/>
      <c r="DKZ1" s="40"/>
      <c r="DLA1" s="40"/>
      <c r="DLB1" s="40"/>
      <c r="DLC1" s="40"/>
      <c r="DLD1" s="40"/>
      <c r="DLE1" s="40"/>
      <c r="DLF1" s="40"/>
      <c r="DLG1" s="40"/>
      <c r="DLH1" s="40"/>
      <c r="DLI1" s="40"/>
      <c r="DLJ1" s="40"/>
      <c r="DLK1" s="40"/>
      <c r="DLL1" s="40"/>
      <c r="DLM1" s="40"/>
      <c r="DLN1" s="40"/>
      <c r="DLO1" s="40"/>
      <c r="DLP1" s="40"/>
      <c r="DLQ1" s="40"/>
      <c r="DLR1" s="40"/>
      <c r="DLS1" s="40"/>
      <c r="DLT1" s="40"/>
      <c r="DLU1" s="40"/>
      <c r="DLV1" s="40"/>
      <c r="DLW1" s="40"/>
      <c r="DLX1" s="40"/>
      <c r="DLY1" s="40"/>
      <c r="DLZ1" s="40"/>
      <c r="DMA1" s="40"/>
      <c r="DMB1" s="40"/>
      <c r="DMC1" s="40"/>
      <c r="DMD1" s="40"/>
      <c r="DME1" s="40"/>
      <c r="DMF1" s="40"/>
      <c r="DMG1" s="40"/>
      <c r="DMH1" s="40"/>
      <c r="DMI1" s="40"/>
      <c r="DMJ1" s="40"/>
      <c r="DMK1" s="40"/>
      <c r="DML1" s="40"/>
      <c r="DMM1" s="40"/>
      <c r="DMN1" s="40"/>
      <c r="DMO1" s="40"/>
      <c r="DMP1" s="40"/>
      <c r="DMQ1" s="40"/>
      <c r="DMR1" s="40"/>
      <c r="DMS1" s="40"/>
      <c r="DMT1" s="40"/>
      <c r="DMU1" s="40"/>
      <c r="DMV1" s="40"/>
      <c r="DMW1" s="40"/>
      <c r="DMX1" s="40"/>
      <c r="DMY1" s="40"/>
      <c r="DMZ1" s="40"/>
      <c r="DNA1" s="40"/>
      <c r="DNB1" s="40"/>
      <c r="DNC1" s="40"/>
      <c r="DND1" s="40"/>
      <c r="DNE1" s="40"/>
      <c r="DNF1" s="40"/>
      <c r="DNG1" s="40"/>
      <c r="DNH1" s="40"/>
      <c r="DNI1" s="40"/>
      <c r="DNJ1" s="40"/>
      <c r="DNK1" s="40"/>
      <c r="DNL1" s="40"/>
      <c r="DNM1" s="40"/>
      <c r="DNN1" s="40"/>
      <c r="DNO1" s="40"/>
      <c r="DNP1" s="40"/>
      <c r="DNQ1" s="40"/>
      <c r="DNR1" s="40"/>
      <c r="DNS1" s="40"/>
      <c r="DNT1" s="40"/>
      <c r="DNU1" s="40"/>
      <c r="DNV1" s="40"/>
      <c r="DNW1" s="40"/>
      <c r="DNX1" s="40"/>
      <c r="DNY1" s="40"/>
      <c r="DNZ1" s="40"/>
      <c r="DOA1" s="40"/>
      <c r="DOB1" s="40"/>
      <c r="DOC1" s="40"/>
      <c r="DOD1" s="40"/>
      <c r="DOE1" s="40"/>
      <c r="DOF1" s="40"/>
      <c r="DOG1" s="40"/>
      <c r="DOH1" s="40"/>
      <c r="DOI1" s="40"/>
      <c r="DOJ1" s="40"/>
      <c r="DOK1" s="40"/>
      <c r="DOL1" s="40"/>
      <c r="DOM1" s="40"/>
      <c r="DON1" s="40"/>
      <c r="DOO1" s="40"/>
      <c r="DOP1" s="40"/>
      <c r="DOQ1" s="40"/>
      <c r="DOR1" s="40"/>
      <c r="DOS1" s="40"/>
      <c r="DOT1" s="40"/>
      <c r="DOU1" s="40"/>
      <c r="DOV1" s="40"/>
      <c r="DOW1" s="40"/>
      <c r="DOX1" s="40"/>
      <c r="DOY1" s="40"/>
      <c r="DOZ1" s="40"/>
      <c r="DPA1" s="40"/>
      <c r="DPB1" s="40"/>
      <c r="DPC1" s="40"/>
      <c r="DPD1" s="40"/>
      <c r="DPE1" s="40"/>
      <c r="DPF1" s="40"/>
      <c r="DPG1" s="40"/>
      <c r="DPH1" s="40"/>
      <c r="DPI1" s="40"/>
      <c r="DPJ1" s="40"/>
      <c r="DPK1" s="40"/>
      <c r="DPL1" s="40"/>
      <c r="DPM1" s="40"/>
      <c r="DPN1" s="40"/>
      <c r="DPO1" s="40"/>
      <c r="DPP1" s="40"/>
      <c r="DPQ1" s="40"/>
      <c r="DPR1" s="40"/>
      <c r="DPS1" s="40"/>
      <c r="DPT1" s="40"/>
      <c r="DPU1" s="40"/>
      <c r="DPV1" s="40"/>
      <c r="DPW1" s="40"/>
      <c r="DPX1" s="40"/>
      <c r="DPY1" s="40"/>
      <c r="DPZ1" s="40"/>
      <c r="DQA1" s="40"/>
      <c r="DQB1" s="40"/>
      <c r="DQC1" s="40"/>
      <c r="DQD1" s="40"/>
      <c r="DQE1" s="40"/>
      <c r="DQF1" s="40"/>
      <c r="DQG1" s="40"/>
      <c r="DQH1" s="40"/>
      <c r="DQI1" s="40"/>
      <c r="DQJ1" s="40"/>
      <c r="DQK1" s="40"/>
      <c r="DQL1" s="40"/>
      <c r="DQM1" s="40"/>
      <c r="DQN1" s="40"/>
      <c r="DQO1" s="40"/>
      <c r="DQP1" s="40"/>
      <c r="DQQ1" s="40"/>
      <c r="DQR1" s="40"/>
      <c r="DQS1" s="40"/>
      <c r="DQT1" s="40"/>
      <c r="DQU1" s="40"/>
      <c r="DQV1" s="40"/>
      <c r="DQW1" s="40"/>
      <c r="DQX1" s="40"/>
      <c r="DQY1" s="40"/>
      <c r="DQZ1" s="40"/>
      <c r="DRA1" s="40"/>
      <c r="DRB1" s="40"/>
      <c r="DRC1" s="40"/>
      <c r="DRD1" s="40"/>
      <c r="DRE1" s="40"/>
      <c r="DRF1" s="40"/>
      <c r="DRG1" s="40"/>
      <c r="DRH1" s="40"/>
      <c r="DRI1" s="40"/>
      <c r="DRJ1" s="40"/>
      <c r="DRK1" s="40"/>
      <c r="DRL1" s="40"/>
      <c r="DRM1" s="40"/>
      <c r="DRN1" s="40"/>
      <c r="DRO1" s="40"/>
      <c r="DRP1" s="40"/>
      <c r="DRQ1" s="40"/>
      <c r="DRR1" s="40"/>
      <c r="DRS1" s="40"/>
      <c r="DRT1" s="40"/>
      <c r="DRU1" s="40"/>
      <c r="DRV1" s="40"/>
      <c r="DRW1" s="40"/>
      <c r="DRX1" s="40"/>
      <c r="DRY1" s="40"/>
      <c r="DRZ1" s="40"/>
      <c r="DSA1" s="40"/>
      <c r="DSB1" s="40"/>
      <c r="DSC1" s="40"/>
      <c r="DSD1" s="40"/>
      <c r="DSE1" s="40"/>
      <c r="DSF1" s="40"/>
      <c r="DSG1" s="40"/>
      <c r="DSH1" s="40"/>
      <c r="DSI1" s="40"/>
      <c r="DSJ1" s="40"/>
      <c r="DSK1" s="40"/>
      <c r="DSL1" s="40"/>
      <c r="DSM1" s="40"/>
      <c r="DSN1" s="40"/>
      <c r="DSO1" s="40"/>
      <c r="DSP1" s="40"/>
      <c r="DSQ1" s="40"/>
      <c r="DSR1" s="40"/>
      <c r="DSS1" s="40"/>
      <c r="DST1" s="40"/>
      <c r="DSU1" s="40"/>
      <c r="DSV1" s="40"/>
      <c r="DSW1" s="40"/>
      <c r="DSX1" s="40"/>
      <c r="DSY1" s="40"/>
      <c r="DSZ1" s="40"/>
      <c r="DTA1" s="40"/>
      <c r="DTB1" s="40"/>
      <c r="DTC1" s="40"/>
      <c r="DTD1" s="40"/>
      <c r="DTE1" s="40"/>
      <c r="DTF1" s="40"/>
      <c r="DTG1" s="40"/>
      <c r="DTH1" s="40"/>
      <c r="DTI1" s="40"/>
      <c r="DTJ1" s="40"/>
      <c r="DTK1" s="40"/>
      <c r="DTL1" s="40"/>
      <c r="DTM1" s="40"/>
      <c r="DTN1" s="40"/>
      <c r="DTO1" s="40"/>
      <c r="DTP1" s="40"/>
      <c r="DTQ1" s="40"/>
      <c r="DTR1" s="40"/>
      <c r="DTS1" s="40"/>
      <c r="DTT1" s="40"/>
      <c r="DTU1" s="40"/>
      <c r="DTV1" s="40"/>
      <c r="DTW1" s="40"/>
      <c r="DTX1" s="40"/>
      <c r="DTY1" s="40"/>
      <c r="DTZ1" s="40"/>
      <c r="DUA1" s="40"/>
      <c r="DUB1" s="40"/>
      <c r="DUC1" s="40"/>
      <c r="DUD1" s="40"/>
      <c r="DUE1" s="40"/>
      <c r="DUF1" s="40"/>
      <c r="DUG1" s="40"/>
      <c r="DUH1" s="40"/>
      <c r="DUI1" s="40"/>
      <c r="DUJ1" s="40"/>
      <c r="DUK1" s="40"/>
      <c r="DUL1" s="40"/>
      <c r="DUM1" s="40"/>
      <c r="DUN1" s="40"/>
      <c r="DUO1" s="40"/>
      <c r="DUP1" s="40"/>
      <c r="DUQ1" s="40"/>
      <c r="DUR1" s="40"/>
      <c r="DUS1" s="40"/>
      <c r="DUT1" s="40"/>
      <c r="DUU1" s="40"/>
      <c r="DUV1" s="40"/>
      <c r="DUW1" s="40"/>
      <c r="DUX1" s="40"/>
      <c r="DUY1" s="40"/>
      <c r="DUZ1" s="40"/>
      <c r="DVA1" s="40"/>
      <c r="DVB1" s="40"/>
      <c r="DVC1" s="40"/>
      <c r="DVD1" s="40"/>
      <c r="DVE1" s="40"/>
      <c r="DVF1" s="40"/>
      <c r="DVG1" s="40"/>
      <c r="DVH1" s="40"/>
      <c r="DVI1" s="40"/>
      <c r="DVJ1" s="40"/>
      <c r="DVK1" s="40"/>
      <c r="DVL1" s="40"/>
      <c r="DVM1" s="40"/>
      <c r="DVN1" s="40"/>
      <c r="DVO1" s="40"/>
      <c r="DVP1" s="40"/>
      <c r="DVQ1" s="40"/>
      <c r="DVR1" s="40"/>
      <c r="DVS1" s="40"/>
      <c r="DVT1" s="40"/>
      <c r="DVU1" s="40"/>
      <c r="DVV1" s="40"/>
      <c r="DVW1" s="40"/>
      <c r="DVX1" s="40"/>
      <c r="DVY1" s="40"/>
      <c r="DVZ1" s="40"/>
      <c r="DWA1" s="40"/>
      <c r="DWB1" s="40"/>
      <c r="DWC1" s="40"/>
      <c r="DWD1" s="40"/>
      <c r="DWE1" s="40"/>
      <c r="DWF1" s="40"/>
      <c r="DWG1" s="40"/>
      <c r="DWH1" s="40"/>
      <c r="DWI1" s="40"/>
      <c r="DWJ1" s="40"/>
      <c r="DWK1" s="40"/>
      <c r="DWL1" s="40"/>
      <c r="DWM1" s="40"/>
      <c r="DWN1" s="40"/>
      <c r="DWO1" s="40"/>
      <c r="DWP1" s="40"/>
      <c r="DWQ1" s="40"/>
      <c r="DWR1" s="40"/>
      <c r="DWS1" s="40"/>
      <c r="DWT1" s="40"/>
      <c r="DWU1" s="40"/>
      <c r="DWV1" s="40"/>
      <c r="DWW1" s="40"/>
      <c r="DWX1" s="40"/>
      <c r="DWY1" s="40"/>
      <c r="DWZ1" s="40"/>
      <c r="DXA1" s="40"/>
      <c r="DXB1" s="40"/>
      <c r="DXC1" s="40"/>
      <c r="DXD1" s="40"/>
      <c r="DXE1" s="40"/>
      <c r="DXF1" s="40"/>
      <c r="DXG1" s="40"/>
      <c r="DXH1" s="40"/>
      <c r="DXI1" s="40"/>
      <c r="DXJ1" s="40"/>
      <c r="DXK1" s="40"/>
      <c r="DXL1" s="40"/>
      <c r="DXM1" s="40"/>
      <c r="DXN1" s="40"/>
      <c r="DXO1" s="40"/>
      <c r="DXP1" s="40"/>
      <c r="DXQ1" s="40"/>
      <c r="DXR1" s="40"/>
      <c r="DXS1" s="40"/>
      <c r="DXT1" s="40"/>
      <c r="DXU1" s="40"/>
      <c r="DXV1" s="40"/>
      <c r="DXW1" s="40"/>
      <c r="DXX1" s="40"/>
      <c r="DXY1" s="40"/>
      <c r="DXZ1" s="40"/>
      <c r="DYA1" s="40"/>
      <c r="DYB1" s="40"/>
      <c r="DYC1" s="40"/>
      <c r="DYD1" s="40"/>
      <c r="DYE1" s="40"/>
      <c r="DYF1" s="40"/>
      <c r="DYG1" s="40"/>
      <c r="DYH1" s="40"/>
      <c r="DYI1" s="40"/>
      <c r="DYJ1" s="40"/>
      <c r="DYK1" s="40"/>
      <c r="DYL1" s="40"/>
      <c r="DYM1" s="40"/>
      <c r="DYN1" s="40"/>
      <c r="DYO1" s="40"/>
      <c r="DYP1" s="40"/>
      <c r="DYQ1" s="40"/>
      <c r="DYR1" s="40"/>
      <c r="DYS1" s="40"/>
      <c r="DYT1" s="40"/>
      <c r="DYU1" s="40"/>
      <c r="DYV1" s="40"/>
      <c r="DYW1" s="40"/>
      <c r="DYX1" s="40"/>
      <c r="DYY1" s="40"/>
      <c r="DYZ1" s="40"/>
      <c r="DZA1" s="40"/>
      <c r="DZB1" s="40"/>
      <c r="DZC1" s="40"/>
      <c r="DZD1" s="40"/>
      <c r="DZE1" s="40"/>
      <c r="DZF1" s="40"/>
      <c r="DZG1" s="40"/>
      <c r="DZH1" s="40"/>
      <c r="DZI1" s="40"/>
      <c r="DZJ1" s="40"/>
      <c r="DZK1" s="40"/>
      <c r="DZL1" s="40"/>
      <c r="DZM1" s="40"/>
      <c r="DZN1" s="40"/>
      <c r="DZO1" s="40"/>
      <c r="DZP1" s="40"/>
      <c r="DZQ1" s="40"/>
      <c r="DZR1" s="40"/>
      <c r="DZS1" s="40"/>
      <c r="DZT1" s="40"/>
      <c r="DZU1" s="40"/>
      <c r="DZV1" s="40"/>
      <c r="DZW1" s="40"/>
      <c r="DZX1" s="40"/>
      <c r="DZY1" s="40"/>
      <c r="DZZ1" s="40"/>
      <c r="EAA1" s="40"/>
      <c r="EAB1" s="40"/>
      <c r="EAC1" s="40"/>
      <c r="EAD1" s="40"/>
      <c r="EAE1" s="40"/>
      <c r="EAF1" s="40"/>
      <c r="EAG1" s="40"/>
      <c r="EAH1" s="40"/>
      <c r="EAI1" s="40"/>
      <c r="EAJ1" s="40"/>
      <c r="EAK1" s="40"/>
      <c r="EAL1" s="40"/>
      <c r="EAM1" s="40"/>
      <c r="EAN1" s="40"/>
      <c r="EAO1" s="40"/>
      <c r="EAP1" s="40"/>
      <c r="EAQ1" s="40"/>
      <c r="EAR1" s="40"/>
      <c r="EAS1" s="40"/>
      <c r="EAT1" s="40"/>
      <c r="EAU1" s="40"/>
      <c r="EAV1" s="40"/>
      <c r="EAW1" s="40"/>
      <c r="EAX1" s="40"/>
      <c r="EAY1" s="40"/>
      <c r="EAZ1" s="40"/>
      <c r="EBA1" s="40"/>
      <c r="EBB1" s="40"/>
      <c r="EBC1" s="40"/>
      <c r="EBD1" s="40"/>
      <c r="EBE1" s="40"/>
      <c r="EBF1" s="40"/>
      <c r="EBG1" s="40"/>
      <c r="EBH1" s="40"/>
      <c r="EBI1" s="40"/>
      <c r="EBJ1" s="40"/>
      <c r="EBK1" s="40"/>
      <c r="EBL1" s="40"/>
      <c r="EBM1" s="40"/>
      <c r="EBN1" s="40"/>
      <c r="EBO1" s="40"/>
      <c r="EBP1" s="40"/>
      <c r="EBQ1" s="40"/>
      <c r="EBR1" s="40"/>
      <c r="EBS1" s="40"/>
      <c r="EBT1" s="40"/>
      <c r="EBU1" s="40"/>
      <c r="EBV1" s="40"/>
      <c r="EBW1" s="40"/>
      <c r="EBX1" s="40"/>
      <c r="EBY1" s="40"/>
      <c r="EBZ1" s="40"/>
      <c r="ECA1" s="40"/>
      <c r="ECB1" s="40"/>
      <c r="ECC1" s="40"/>
      <c r="ECD1" s="40"/>
      <c r="ECE1" s="40"/>
      <c r="ECF1" s="40"/>
      <c r="ECG1" s="40"/>
      <c r="ECH1" s="40"/>
      <c r="ECI1" s="40"/>
      <c r="ECJ1" s="40"/>
      <c r="ECK1" s="40"/>
      <c r="ECL1" s="40"/>
      <c r="ECM1" s="40"/>
      <c r="ECN1" s="40"/>
      <c r="ECO1" s="40"/>
      <c r="ECP1" s="40"/>
      <c r="ECQ1" s="40"/>
      <c r="ECR1" s="40"/>
      <c r="ECS1" s="40"/>
      <c r="ECT1" s="40"/>
      <c r="ECU1" s="40"/>
      <c r="ECV1" s="40"/>
      <c r="ECW1" s="40"/>
      <c r="ECX1" s="40"/>
      <c r="ECY1" s="40"/>
      <c r="ECZ1" s="40"/>
      <c r="EDA1" s="40"/>
      <c r="EDB1" s="40"/>
      <c r="EDC1" s="40"/>
      <c r="EDD1" s="40"/>
      <c r="EDE1" s="40"/>
      <c r="EDF1" s="40"/>
      <c r="EDG1" s="40"/>
      <c r="EDH1" s="40"/>
      <c r="EDI1" s="40"/>
      <c r="EDJ1" s="40"/>
      <c r="EDK1" s="40"/>
      <c r="EDL1" s="40"/>
      <c r="EDM1" s="40"/>
      <c r="EDN1" s="40"/>
      <c r="EDO1" s="40"/>
      <c r="EDP1" s="40"/>
      <c r="EDQ1" s="40"/>
      <c r="EDR1" s="40"/>
      <c r="EDS1" s="40"/>
      <c r="EDT1" s="40"/>
      <c r="EDU1" s="40"/>
      <c r="EDV1" s="40"/>
      <c r="EDW1" s="40"/>
      <c r="EDX1" s="40"/>
      <c r="EDY1" s="40"/>
      <c r="EDZ1" s="40"/>
      <c r="EEA1" s="40"/>
      <c r="EEB1" s="40"/>
      <c r="EEC1" s="40"/>
      <c r="EED1" s="40"/>
      <c r="EEE1" s="40"/>
      <c r="EEF1" s="40"/>
      <c r="EEG1" s="40"/>
      <c r="EEH1" s="40"/>
      <c r="EEI1" s="40"/>
      <c r="EEJ1" s="40"/>
      <c r="EEK1" s="40"/>
      <c r="EEL1" s="40"/>
      <c r="EEM1" s="40"/>
      <c r="EEN1" s="40"/>
      <c r="EEO1" s="40"/>
      <c r="EEP1" s="40"/>
      <c r="EEQ1" s="40"/>
      <c r="EER1" s="40"/>
      <c r="EES1" s="40"/>
      <c r="EET1" s="40"/>
      <c r="EEU1" s="40"/>
      <c r="EEV1" s="40"/>
      <c r="EEW1" s="40"/>
      <c r="EEX1" s="40"/>
      <c r="EEY1" s="40"/>
      <c r="EEZ1" s="40"/>
      <c r="EFA1" s="40"/>
      <c r="EFB1" s="40"/>
      <c r="EFC1" s="40"/>
      <c r="EFD1" s="40"/>
      <c r="EFE1" s="40"/>
      <c r="EFF1" s="40"/>
      <c r="EFG1" s="40"/>
      <c r="EFH1" s="40"/>
      <c r="EFI1" s="40"/>
      <c r="EFJ1" s="40"/>
      <c r="EFK1" s="40"/>
      <c r="EFL1" s="40"/>
      <c r="EFM1" s="40"/>
      <c r="EFN1" s="40"/>
      <c r="EFO1" s="40"/>
      <c r="EFP1" s="40"/>
      <c r="EFQ1" s="40"/>
      <c r="EFR1" s="40"/>
      <c r="EFS1" s="40"/>
      <c r="EFT1" s="40"/>
      <c r="EFU1" s="40"/>
      <c r="EFV1" s="40"/>
      <c r="EFW1" s="40"/>
      <c r="EFX1" s="40"/>
      <c r="EFY1" s="40"/>
      <c r="EFZ1" s="40"/>
      <c r="EGA1" s="40"/>
      <c r="EGB1" s="40"/>
      <c r="EGC1" s="40"/>
      <c r="EGD1" s="40"/>
      <c r="EGE1" s="40"/>
      <c r="EGF1" s="40"/>
      <c r="EGG1" s="40"/>
      <c r="EGH1" s="40"/>
      <c r="EGI1" s="40"/>
      <c r="EGJ1" s="40"/>
      <c r="EGK1" s="40"/>
      <c r="EGL1" s="40"/>
      <c r="EGM1" s="40"/>
      <c r="EGN1" s="40"/>
      <c r="EGO1" s="40"/>
      <c r="EGP1" s="40"/>
      <c r="EGQ1" s="40"/>
      <c r="EGR1" s="40"/>
      <c r="EGS1" s="40"/>
      <c r="EGT1" s="40"/>
      <c r="EGU1" s="40"/>
      <c r="EGV1" s="40"/>
      <c r="EGW1" s="40"/>
      <c r="EGX1" s="40"/>
      <c r="EGY1" s="40"/>
      <c r="EGZ1" s="40"/>
      <c r="EHA1" s="40"/>
      <c r="EHB1" s="40"/>
      <c r="EHC1" s="40"/>
      <c r="EHD1" s="40"/>
      <c r="EHE1" s="40"/>
      <c r="EHF1" s="40"/>
      <c r="EHG1" s="40"/>
      <c r="EHH1" s="40"/>
      <c r="EHI1" s="40"/>
      <c r="EHJ1" s="40"/>
      <c r="EHK1" s="40"/>
      <c r="EHL1" s="40"/>
      <c r="EHM1" s="40"/>
      <c r="EHN1" s="40"/>
      <c r="EHO1" s="40"/>
      <c r="EHP1" s="40"/>
      <c r="EHQ1" s="40"/>
      <c r="EHR1" s="40"/>
      <c r="EHS1" s="40"/>
      <c r="EHT1" s="40"/>
      <c r="EHU1" s="40"/>
      <c r="EHV1" s="40"/>
      <c r="EHW1" s="40"/>
      <c r="EHX1" s="40"/>
      <c r="EHY1" s="40"/>
      <c r="EHZ1" s="40"/>
      <c r="EIA1" s="40"/>
      <c r="EIB1" s="40"/>
      <c r="EIC1" s="40"/>
      <c r="EID1" s="40"/>
      <c r="EIE1" s="40"/>
      <c r="EIF1" s="40"/>
      <c r="EIG1" s="40"/>
      <c r="EIH1" s="40"/>
      <c r="EII1" s="40"/>
      <c r="EIJ1" s="40"/>
      <c r="EIK1" s="40"/>
      <c r="EIL1" s="40"/>
      <c r="EIM1" s="40"/>
      <c r="EIN1" s="40"/>
      <c r="EIO1" s="40"/>
      <c r="EIP1" s="40"/>
      <c r="EIQ1" s="40"/>
      <c r="EIR1" s="40"/>
      <c r="EIS1" s="40"/>
      <c r="EIT1" s="40"/>
      <c r="EIU1" s="40"/>
      <c r="EIV1" s="40"/>
      <c r="EIW1" s="40"/>
      <c r="EIX1" s="40"/>
      <c r="EIY1" s="40"/>
      <c r="EIZ1" s="40"/>
      <c r="EJA1" s="40"/>
      <c r="EJB1" s="40"/>
      <c r="EJC1" s="40"/>
      <c r="EJD1" s="40"/>
      <c r="EJE1" s="40"/>
      <c r="EJF1" s="40"/>
      <c r="EJG1" s="40"/>
      <c r="EJH1" s="40"/>
      <c r="EJI1" s="40"/>
      <c r="EJJ1" s="40"/>
      <c r="EJK1" s="40"/>
      <c r="EJL1" s="40"/>
      <c r="EJM1" s="40"/>
      <c r="EJN1" s="40"/>
      <c r="EJO1" s="40"/>
      <c r="EJP1" s="40"/>
      <c r="EJQ1" s="40"/>
      <c r="EJR1" s="40"/>
      <c r="EJS1" s="40"/>
      <c r="EJT1" s="40"/>
      <c r="EJU1" s="40"/>
      <c r="EJV1" s="40"/>
      <c r="EJW1" s="40"/>
      <c r="EJX1" s="40"/>
      <c r="EJY1" s="40"/>
      <c r="EJZ1" s="40"/>
      <c r="EKA1" s="40"/>
      <c r="EKB1" s="40"/>
      <c r="EKC1" s="40"/>
      <c r="EKD1" s="40"/>
      <c r="EKE1" s="40"/>
      <c r="EKF1" s="40"/>
      <c r="EKG1" s="40"/>
      <c r="EKH1" s="40"/>
      <c r="EKI1" s="40"/>
      <c r="EKJ1" s="40"/>
      <c r="EKK1" s="40"/>
      <c r="EKL1" s="40"/>
      <c r="EKM1" s="40"/>
      <c r="EKN1" s="40"/>
      <c r="EKO1" s="40"/>
      <c r="EKP1" s="40"/>
      <c r="EKQ1" s="40"/>
      <c r="EKR1" s="40"/>
      <c r="EKS1" s="40"/>
      <c r="EKT1" s="40"/>
      <c r="EKU1" s="40"/>
      <c r="EKV1" s="40"/>
      <c r="EKW1" s="40"/>
      <c r="EKX1" s="40"/>
      <c r="EKY1" s="40"/>
      <c r="EKZ1" s="40"/>
      <c r="ELA1" s="40"/>
      <c r="ELB1" s="40"/>
      <c r="ELC1" s="40"/>
      <c r="ELD1" s="40"/>
      <c r="ELE1" s="40"/>
      <c r="ELF1" s="40"/>
      <c r="ELG1" s="40"/>
      <c r="ELH1" s="40"/>
      <c r="ELI1" s="40"/>
      <c r="ELJ1" s="40"/>
      <c r="ELK1" s="40"/>
      <c r="ELL1" s="40"/>
      <c r="ELM1" s="40"/>
      <c r="ELN1" s="40"/>
      <c r="ELO1" s="40"/>
      <c r="ELP1" s="40"/>
      <c r="ELQ1" s="40"/>
      <c r="ELR1" s="40"/>
      <c r="ELS1" s="40"/>
      <c r="ELT1" s="40"/>
      <c r="ELU1" s="40"/>
      <c r="ELV1" s="40"/>
      <c r="ELW1" s="40"/>
      <c r="ELX1" s="40"/>
      <c r="ELY1" s="40"/>
      <c r="ELZ1" s="40"/>
      <c r="EMA1" s="40"/>
      <c r="EMB1" s="40"/>
      <c r="EMC1" s="40"/>
      <c r="EMD1" s="40"/>
      <c r="EME1" s="40"/>
      <c r="EMF1" s="40"/>
      <c r="EMG1" s="40"/>
      <c r="EMH1" s="40"/>
      <c r="EMI1" s="40"/>
      <c r="EMJ1" s="40"/>
      <c r="EMK1" s="40"/>
      <c r="EML1" s="40"/>
      <c r="EMM1" s="40"/>
      <c r="EMN1" s="40"/>
      <c r="EMO1" s="40"/>
      <c r="EMP1" s="40"/>
      <c r="EMQ1" s="40"/>
      <c r="EMR1" s="40"/>
      <c r="EMS1" s="40"/>
      <c r="EMT1" s="40"/>
      <c r="EMU1" s="40"/>
      <c r="EMV1" s="40"/>
      <c r="EMW1" s="40"/>
      <c r="EMX1" s="40"/>
      <c r="EMY1" s="40"/>
      <c r="EMZ1" s="40"/>
      <c r="ENA1" s="40"/>
      <c r="ENB1" s="40"/>
      <c r="ENC1" s="40"/>
      <c r="END1" s="40"/>
      <c r="ENE1" s="40"/>
      <c r="ENF1" s="40"/>
      <c r="ENG1" s="40"/>
      <c r="ENH1" s="40"/>
      <c r="ENI1" s="40"/>
      <c r="ENJ1" s="40"/>
      <c r="ENK1" s="40"/>
      <c r="ENL1" s="40"/>
      <c r="ENM1" s="40"/>
      <c r="ENN1" s="40"/>
      <c r="ENO1" s="40"/>
      <c r="ENP1" s="40"/>
      <c r="ENQ1" s="40"/>
      <c r="ENR1" s="40"/>
      <c r="ENS1" s="40"/>
      <c r="ENT1" s="40"/>
      <c r="ENU1" s="40"/>
      <c r="ENV1" s="40"/>
      <c r="ENW1" s="40"/>
      <c r="ENX1" s="40"/>
      <c r="ENY1" s="40"/>
      <c r="ENZ1" s="40"/>
      <c r="EOA1" s="40"/>
      <c r="EOB1" s="40"/>
      <c r="EOC1" s="40"/>
      <c r="EOD1" s="40"/>
      <c r="EOE1" s="40"/>
      <c r="EOF1" s="40"/>
      <c r="EOG1" s="40"/>
      <c r="EOH1" s="40"/>
      <c r="EOI1" s="40"/>
      <c r="EOJ1" s="40"/>
      <c r="EOK1" s="40"/>
      <c r="EOL1" s="40"/>
      <c r="EOM1" s="40"/>
      <c r="EON1" s="40"/>
      <c r="EOO1" s="40"/>
      <c r="EOP1" s="40"/>
      <c r="EOQ1" s="40"/>
      <c r="EOR1" s="40"/>
      <c r="EOS1" s="40"/>
      <c r="EOT1" s="40"/>
      <c r="EOU1" s="40"/>
      <c r="EOV1" s="40"/>
      <c r="EOW1" s="40"/>
      <c r="EOX1" s="40"/>
      <c r="EOY1" s="40"/>
      <c r="EOZ1" s="40"/>
      <c r="EPA1" s="40"/>
      <c r="EPB1" s="40"/>
      <c r="EPC1" s="40"/>
      <c r="EPD1" s="40"/>
      <c r="EPE1" s="40"/>
      <c r="EPF1" s="40"/>
      <c r="EPG1" s="40"/>
      <c r="EPH1" s="40"/>
      <c r="EPI1" s="40"/>
      <c r="EPJ1" s="40"/>
      <c r="EPK1" s="40"/>
      <c r="EPL1" s="40"/>
      <c r="EPM1" s="40"/>
      <c r="EPN1" s="40"/>
      <c r="EPO1" s="40"/>
      <c r="EPP1" s="40"/>
      <c r="EPQ1" s="40"/>
      <c r="EPR1" s="40"/>
      <c r="EPS1" s="40"/>
      <c r="EPT1" s="40"/>
      <c r="EPU1" s="40"/>
      <c r="EPV1" s="40"/>
      <c r="EPW1" s="40"/>
      <c r="EPX1" s="40"/>
      <c r="EPY1" s="40"/>
      <c r="EPZ1" s="40"/>
      <c r="EQA1" s="40"/>
      <c r="EQB1" s="40"/>
      <c r="EQC1" s="40"/>
      <c r="EQD1" s="40"/>
      <c r="EQE1" s="40"/>
      <c r="EQF1" s="40"/>
      <c r="EQG1" s="40"/>
      <c r="EQH1" s="40"/>
      <c r="EQI1" s="40"/>
      <c r="EQJ1" s="40"/>
      <c r="EQK1" s="40"/>
      <c r="EQL1" s="40"/>
      <c r="EQM1" s="40"/>
      <c r="EQN1" s="40"/>
      <c r="EQO1" s="40"/>
      <c r="EQP1" s="40"/>
      <c r="EQQ1" s="40"/>
      <c r="EQR1" s="40"/>
      <c r="EQS1" s="40"/>
      <c r="EQT1" s="40"/>
      <c r="EQU1" s="40"/>
      <c r="EQV1" s="40"/>
      <c r="EQW1" s="40"/>
      <c r="EQX1" s="40"/>
      <c r="EQY1" s="40"/>
      <c r="EQZ1" s="40"/>
      <c r="ERA1" s="40"/>
      <c r="ERB1" s="40"/>
      <c r="ERC1" s="40"/>
      <c r="ERD1" s="40"/>
      <c r="ERE1" s="40"/>
      <c r="ERF1" s="40"/>
      <c r="ERG1" s="40"/>
      <c r="ERH1" s="40"/>
      <c r="ERI1" s="40"/>
      <c r="ERJ1" s="40"/>
      <c r="ERK1" s="40"/>
      <c r="ERL1" s="40"/>
      <c r="ERM1" s="40"/>
      <c r="ERN1" s="40"/>
      <c r="ERO1" s="40"/>
      <c r="ERP1" s="40"/>
      <c r="ERQ1" s="40"/>
      <c r="ERR1" s="40"/>
      <c r="ERS1" s="40"/>
      <c r="ERT1" s="40"/>
      <c r="ERU1" s="40"/>
      <c r="ERV1" s="40"/>
      <c r="ERW1" s="40"/>
      <c r="ERX1" s="40"/>
      <c r="ERY1" s="40"/>
      <c r="ERZ1" s="40"/>
      <c r="ESA1" s="40"/>
      <c r="ESB1" s="40"/>
      <c r="ESC1" s="40"/>
      <c r="ESD1" s="40"/>
      <c r="ESE1" s="40"/>
      <c r="ESF1" s="40"/>
      <c r="ESG1" s="40"/>
      <c r="ESH1" s="40"/>
      <c r="ESI1" s="40"/>
      <c r="ESJ1" s="40"/>
      <c r="ESK1" s="40"/>
      <c r="ESL1" s="40"/>
      <c r="ESM1" s="40"/>
      <c r="ESN1" s="40"/>
      <c r="ESO1" s="40"/>
      <c r="ESP1" s="40"/>
      <c r="ESQ1" s="40"/>
      <c r="ESR1" s="40"/>
      <c r="ESS1" s="40"/>
      <c r="EST1" s="40"/>
      <c r="ESU1" s="40"/>
      <c r="ESV1" s="40"/>
      <c r="ESW1" s="40"/>
      <c r="ESX1" s="40"/>
      <c r="ESY1" s="40"/>
      <c r="ESZ1" s="40"/>
      <c r="ETA1" s="40"/>
      <c r="ETB1" s="40"/>
      <c r="ETC1" s="40"/>
      <c r="ETD1" s="40"/>
      <c r="ETE1" s="40"/>
      <c r="ETF1" s="40"/>
      <c r="ETG1" s="40"/>
      <c r="ETH1" s="40"/>
      <c r="ETI1" s="40"/>
      <c r="ETJ1" s="40"/>
      <c r="ETK1" s="40"/>
      <c r="ETL1" s="40"/>
      <c r="ETM1" s="40"/>
      <c r="ETN1" s="40"/>
      <c r="ETO1" s="40"/>
      <c r="ETP1" s="40"/>
      <c r="ETQ1" s="40"/>
      <c r="ETR1" s="40"/>
      <c r="ETS1" s="40"/>
      <c r="ETT1" s="40"/>
      <c r="ETU1" s="40"/>
      <c r="ETV1" s="40"/>
      <c r="ETW1" s="40"/>
      <c r="ETX1" s="40"/>
      <c r="ETY1" s="40"/>
      <c r="ETZ1" s="40"/>
      <c r="EUA1" s="40"/>
      <c r="EUB1" s="40"/>
      <c r="EUC1" s="40"/>
      <c r="EUD1" s="40"/>
      <c r="EUE1" s="40"/>
      <c r="EUF1" s="40"/>
      <c r="EUG1" s="40"/>
      <c r="EUH1" s="40"/>
      <c r="EUI1" s="40"/>
      <c r="EUJ1" s="40"/>
      <c r="EUK1" s="40"/>
      <c r="EUL1" s="40"/>
      <c r="EUM1" s="40"/>
      <c r="EUN1" s="40"/>
      <c r="EUO1" s="40"/>
      <c r="EUP1" s="40"/>
      <c r="EUQ1" s="40"/>
      <c r="EUR1" s="40"/>
      <c r="EUS1" s="40"/>
      <c r="EUT1" s="40"/>
      <c r="EUU1" s="40"/>
      <c r="EUV1" s="40"/>
      <c r="EUW1" s="40"/>
      <c r="EUX1" s="40"/>
      <c r="EUY1" s="40"/>
      <c r="EUZ1" s="40"/>
      <c r="EVA1" s="40"/>
      <c r="EVB1" s="40"/>
      <c r="EVC1" s="40"/>
      <c r="EVD1" s="40"/>
      <c r="EVE1" s="40"/>
      <c r="EVF1" s="40"/>
      <c r="EVG1" s="40"/>
      <c r="EVH1" s="40"/>
      <c r="EVI1" s="40"/>
      <c r="EVJ1" s="40"/>
      <c r="EVK1" s="40"/>
      <c r="EVL1" s="40"/>
      <c r="EVM1" s="40"/>
      <c r="EVN1" s="40"/>
      <c r="EVO1" s="40"/>
      <c r="EVP1" s="40"/>
      <c r="EVQ1" s="40"/>
      <c r="EVR1" s="40"/>
      <c r="EVS1" s="40"/>
      <c r="EVT1" s="40"/>
      <c r="EVU1" s="40"/>
      <c r="EVV1" s="40"/>
      <c r="EVW1" s="40"/>
      <c r="EVX1" s="40"/>
      <c r="EVY1" s="40"/>
      <c r="EVZ1" s="40"/>
      <c r="EWA1" s="40"/>
      <c r="EWB1" s="40"/>
      <c r="EWC1" s="40"/>
      <c r="EWD1" s="40"/>
      <c r="EWE1" s="40"/>
      <c r="EWF1" s="40"/>
      <c r="EWG1" s="40"/>
      <c r="EWH1" s="40"/>
      <c r="EWI1" s="40"/>
      <c r="EWJ1" s="40"/>
      <c r="EWK1" s="40"/>
      <c r="EWL1" s="40"/>
      <c r="EWM1" s="40"/>
      <c r="EWN1" s="40"/>
      <c r="EWO1" s="40"/>
      <c r="EWP1" s="40"/>
      <c r="EWQ1" s="40"/>
      <c r="EWR1" s="40"/>
      <c r="EWS1" s="40"/>
      <c r="EWT1" s="40"/>
      <c r="EWU1" s="40"/>
      <c r="EWV1" s="40"/>
      <c r="EWW1" s="40"/>
      <c r="EWX1" s="40"/>
      <c r="EWY1" s="40"/>
      <c r="EWZ1" s="40"/>
      <c r="EXA1" s="40"/>
      <c r="EXB1" s="40"/>
      <c r="EXC1" s="40"/>
      <c r="EXD1" s="40"/>
      <c r="EXE1" s="40"/>
      <c r="EXF1" s="40"/>
      <c r="EXG1" s="40"/>
      <c r="EXH1" s="40"/>
      <c r="EXI1" s="40"/>
      <c r="EXJ1" s="40"/>
      <c r="EXK1" s="40"/>
      <c r="EXL1" s="40"/>
      <c r="EXM1" s="40"/>
      <c r="EXN1" s="40"/>
      <c r="EXO1" s="40"/>
      <c r="EXP1" s="40"/>
      <c r="EXQ1" s="40"/>
      <c r="EXR1" s="40"/>
      <c r="EXS1" s="40"/>
      <c r="EXT1" s="40"/>
      <c r="EXU1" s="40"/>
      <c r="EXV1" s="40"/>
      <c r="EXW1" s="40"/>
      <c r="EXX1" s="40"/>
      <c r="EXY1" s="40"/>
      <c r="EXZ1" s="40"/>
      <c r="EYA1" s="40"/>
      <c r="EYB1" s="40"/>
      <c r="EYC1" s="40"/>
      <c r="EYD1" s="40"/>
      <c r="EYE1" s="40"/>
      <c r="EYF1" s="40"/>
      <c r="EYG1" s="40"/>
      <c r="EYH1" s="40"/>
      <c r="EYI1" s="40"/>
      <c r="EYJ1" s="40"/>
      <c r="EYK1" s="40"/>
      <c r="EYL1" s="40"/>
      <c r="EYM1" s="40"/>
      <c r="EYN1" s="40"/>
      <c r="EYO1" s="40"/>
      <c r="EYP1" s="40"/>
      <c r="EYQ1" s="40"/>
      <c r="EYR1" s="40"/>
      <c r="EYS1" s="40"/>
      <c r="EYT1" s="40"/>
      <c r="EYU1" s="40"/>
      <c r="EYV1" s="40"/>
      <c r="EYW1" s="40"/>
      <c r="EYX1" s="40"/>
      <c r="EYY1" s="40"/>
      <c r="EYZ1" s="40"/>
      <c r="EZA1" s="40"/>
      <c r="EZB1" s="40"/>
      <c r="EZC1" s="40"/>
      <c r="EZD1" s="40"/>
      <c r="EZE1" s="40"/>
      <c r="EZF1" s="40"/>
      <c r="EZG1" s="40"/>
      <c r="EZH1" s="40"/>
      <c r="EZI1" s="40"/>
      <c r="EZJ1" s="40"/>
      <c r="EZK1" s="40"/>
      <c r="EZL1" s="40"/>
      <c r="EZM1" s="40"/>
      <c r="EZN1" s="40"/>
      <c r="EZO1" s="40"/>
      <c r="EZP1" s="40"/>
      <c r="EZQ1" s="40"/>
      <c r="EZR1" s="40"/>
      <c r="EZS1" s="40"/>
      <c r="EZT1" s="40"/>
      <c r="EZU1" s="40"/>
      <c r="EZV1" s="40"/>
      <c r="EZW1" s="40"/>
      <c r="EZX1" s="40"/>
      <c r="EZY1" s="40"/>
      <c r="EZZ1" s="40"/>
      <c r="FAA1" s="40"/>
      <c r="FAB1" s="40"/>
      <c r="FAC1" s="40"/>
      <c r="FAD1" s="40"/>
      <c r="FAE1" s="40"/>
      <c r="FAF1" s="40"/>
      <c r="FAG1" s="40"/>
      <c r="FAH1" s="40"/>
      <c r="FAI1" s="40"/>
      <c r="FAJ1" s="40"/>
      <c r="FAK1" s="40"/>
      <c r="FAL1" s="40"/>
      <c r="FAM1" s="40"/>
      <c r="FAN1" s="40"/>
      <c r="FAO1" s="40"/>
      <c r="FAP1" s="40"/>
      <c r="FAQ1" s="40"/>
      <c r="FAR1" s="40"/>
      <c r="FAS1" s="40"/>
      <c r="FAT1" s="40"/>
      <c r="FAU1" s="40"/>
      <c r="FAV1" s="40"/>
      <c r="FAW1" s="40"/>
      <c r="FAX1" s="40"/>
      <c r="FAY1" s="40"/>
      <c r="FAZ1" s="40"/>
      <c r="FBA1" s="40"/>
      <c r="FBB1" s="40"/>
      <c r="FBC1" s="40"/>
      <c r="FBD1" s="40"/>
      <c r="FBE1" s="40"/>
      <c r="FBF1" s="40"/>
      <c r="FBG1" s="40"/>
      <c r="FBH1" s="40"/>
      <c r="FBI1" s="40"/>
      <c r="FBJ1" s="40"/>
      <c r="FBK1" s="40"/>
      <c r="FBL1" s="40"/>
      <c r="FBM1" s="40"/>
      <c r="FBN1" s="40"/>
      <c r="FBO1" s="40"/>
      <c r="FBP1" s="40"/>
      <c r="FBQ1" s="40"/>
      <c r="FBR1" s="40"/>
      <c r="FBS1" s="40"/>
      <c r="FBT1" s="40"/>
      <c r="FBU1" s="40"/>
      <c r="FBV1" s="40"/>
      <c r="FBW1" s="40"/>
      <c r="FBX1" s="40"/>
      <c r="FBY1" s="40"/>
      <c r="FBZ1" s="40"/>
      <c r="FCA1" s="40"/>
      <c r="FCB1" s="40"/>
      <c r="FCC1" s="40"/>
      <c r="FCD1" s="40"/>
      <c r="FCE1" s="40"/>
      <c r="FCF1" s="40"/>
      <c r="FCG1" s="40"/>
      <c r="FCH1" s="40"/>
      <c r="FCI1" s="40"/>
      <c r="FCJ1" s="40"/>
      <c r="FCK1" s="40"/>
      <c r="FCL1" s="40"/>
      <c r="FCM1" s="40"/>
      <c r="FCN1" s="40"/>
      <c r="FCO1" s="40"/>
      <c r="FCP1" s="40"/>
      <c r="FCQ1" s="40"/>
      <c r="FCR1" s="40"/>
      <c r="FCS1" s="40"/>
      <c r="FCT1" s="40"/>
      <c r="FCU1" s="40"/>
      <c r="FCV1" s="40"/>
      <c r="FCW1" s="40"/>
      <c r="FCX1" s="40"/>
      <c r="FCY1" s="40"/>
      <c r="FCZ1" s="40"/>
      <c r="FDA1" s="40"/>
      <c r="FDB1" s="40"/>
      <c r="FDC1" s="40"/>
      <c r="FDD1" s="40"/>
      <c r="FDE1" s="40"/>
      <c r="FDF1" s="40"/>
      <c r="FDG1" s="40"/>
      <c r="FDH1" s="40"/>
      <c r="FDI1" s="40"/>
      <c r="FDJ1" s="40"/>
      <c r="FDK1" s="40"/>
      <c r="FDL1" s="40"/>
      <c r="FDM1" s="40"/>
      <c r="FDN1" s="40"/>
      <c r="FDO1" s="40"/>
      <c r="FDP1" s="40"/>
      <c r="FDQ1" s="40"/>
      <c r="FDR1" s="40"/>
      <c r="FDS1" s="40"/>
      <c r="FDT1" s="40"/>
      <c r="FDU1" s="40"/>
      <c r="FDV1" s="40"/>
      <c r="FDW1" s="40"/>
      <c r="FDX1" s="40"/>
      <c r="FDY1" s="40"/>
      <c r="FDZ1" s="40"/>
      <c r="FEA1" s="40"/>
      <c r="FEB1" s="40"/>
      <c r="FEC1" s="40"/>
      <c r="FED1" s="40"/>
      <c r="FEE1" s="40"/>
      <c r="FEF1" s="40"/>
      <c r="FEG1" s="40"/>
      <c r="FEH1" s="40"/>
      <c r="FEI1" s="40"/>
      <c r="FEJ1" s="40"/>
      <c r="FEK1" s="40"/>
      <c r="FEL1" s="40"/>
      <c r="FEM1" s="40"/>
      <c r="FEN1" s="40"/>
      <c r="FEO1" s="40"/>
      <c r="FEP1" s="40"/>
      <c r="FEQ1" s="40"/>
      <c r="FER1" s="40"/>
      <c r="FES1" s="40"/>
      <c r="FET1" s="40"/>
      <c r="FEU1" s="40"/>
      <c r="FEV1" s="40"/>
      <c r="FEW1" s="40"/>
      <c r="FEX1" s="40"/>
      <c r="FEY1" s="40"/>
      <c r="FEZ1" s="40"/>
      <c r="FFA1" s="40"/>
      <c r="FFB1" s="40"/>
      <c r="FFC1" s="40"/>
      <c r="FFD1" s="40"/>
      <c r="FFE1" s="40"/>
      <c r="FFF1" s="40"/>
      <c r="FFG1" s="40"/>
      <c r="FFH1" s="40"/>
      <c r="FFI1" s="40"/>
      <c r="FFJ1" s="40"/>
      <c r="FFK1" s="40"/>
      <c r="FFL1" s="40"/>
      <c r="FFM1" s="40"/>
      <c r="FFN1" s="40"/>
      <c r="FFO1" s="40"/>
      <c r="FFP1" s="40"/>
      <c r="FFQ1" s="40"/>
      <c r="FFR1" s="40"/>
      <c r="FFS1" s="40"/>
      <c r="FFT1" s="40"/>
      <c r="FFU1" s="40"/>
      <c r="FFV1" s="40"/>
      <c r="FFW1" s="40"/>
      <c r="FFX1" s="40"/>
      <c r="FFY1" s="40"/>
      <c r="FFZ1" s="40"/>
      <c r="FGA1" s="40"/>
      <c r="FGB1" s="40"/>
      <c r="FGC1" s="40"/>
      <c r="FGD1" s="40"/>
      <c r="FGE1" s="40"/>
      <c r="FGF1" s="40"/>
      <c r="FGG1" s="40"/>
      <c r="FGH1" s="40"/>
      <c r="FGI1" s="40"/>
      <c r="FGJ1" s="40"/>
      <c r="FGK1" s="40"/>
      <c r="FGL1" s="40"/>
      <c r="FGM1" s="40"/>
      <c r="FGN1" s="40"/>
      <c r="FGO1" s="40"/>
      <c r="FGP1" s="40"/>
      <c r="FGQ1" s="40"/>
      <c r="FGR1" s="40"/>
      <c r="FGS1" s="40"/>
      <c r="FGT1" s="40"/>
      <c r="FGU1" s="40"/>
      <c r="FGV1" s="40"/>
      <c r="FGW1" s="40"/>
      <c r="FGX1" s="40"/>
      <c r="FGY1" s="40"/>
      <c r="FGZ1" s="40"/>
      <c r="FHA1" s="40"/>
      <c r="FHB1" s="40"/>
      <c r="FHC1" s="40"/>
      <c r="FHD1" s="40"/>
      <c r="FHE1" s="40"/>
      <c r="FHF1" s="40"/>
      <c r="FHG1" s="40"/>
      <c r="FHH1" s="40"/>
      <c r="FHI1" s="40"/>
      <c r="FHJ1" s="40"/>
      <c r="FHK1" s="40"/>
      <c r="FHL1" s="40"/>
      <c r="FHM1" s="40"/>
      <c r="FHN1" s="40"/>
      <c r="FHO1" s="40"/>
      <c r="FHP1" s="40"/>
      <c r="FHQ1" s="40"/>
      <c r="FHR1" s="40"/>
      <c r="FHS1" s="40"/>
      <c r="FHT1" s="40"/>
      <c r="FHU1" s="40"/>
      <c r="FHV1" s="40"/>
      <c r="FHW1" s="40"/>
      <c r="FHX1" s="40"/>
      <c r="FHY1" s="40"/>
      <c r="FHZ1" s="40"/>
      <c r="FIA1" s="40"/>
      <c r="FIB1" s="40"/>
      <c r="FIC1" s="40"/>
      <c r="FID1" s="40"/>
      <c r="FIE1" s="40"/>
      <c r="FIF1" s="40"/>
      <c r="FIG1" s="40"/>
      <c r="FIH1" s="40"/>
      <c r="FII1" s="40"/>
      <c r="FIJ1" s="40"/>
      <c r="FIK1" s="40"/>
      <c r="FIL1" s="40"/>
      <c r="FIM1" s="40"/>
      <c r="FIN1" s="40"/>
      <c r="FIO1" s="40"/>
      <c r="FIP1" s="40"/>
      <c r="FIQ1" s="40"/>
      <c r="FIR1" s="40"/>
      <c r="FIS1" s="40"/>
      <c r="FIT1" s="40"/>
      <c r="FIU1" s="40"/>
      <c r="FIV1" s="40"/>
      <c r="FIW1" s="40"/>
      <c r="FIX1" s="40"/>
      <c r="FIY1" s="40"/>
      <c r="FIZ1" s="40"/>
      <c r="FJA1" s="40"/>
      <c r="FJB1" s="40"/>
      <c r="FJC1" s="40"/>
      <c r="FJD1" s="40"/>
      <c r="FJE1" s="40"/>
      <c r="FJF1" s="40"/>
      <c r="FJG1" s="40"/>
      <c r="FJH1" s="40"/>
      <c r="FJI1" s="40"/>
      <c r="FJJ1" s="40"/>
      <c r="FJK1" s="40"/>
      <c r="FJL1" s="40"/>
      <c r="FJM1" s="40"/>
      <c r="FJN1" s="40"/>
      <c r="FJO1" s="40"/>
      <c r="FJP1" s="40"/>
      <c r="FJQ1" s="40"/>
      <c r="FJR1" s="40"/>
      <c r="FJS1" s="40"/>
      <c r="FJT1" s="40"/>
      <c r="FJU1" s="40"/>
      <c r="FJV1" s="40"/>
      <c r="FJW1" s="40"/>
      <c r="FJX1" s="40"/>
      <c r="FJY1" s="40"/>
      <c r="FJZ1" s="40"/>
      <c r="FKA1" s="40"/>
      <c r="FKB1" s="40"/>
      <c r="FKC1" s="40"/>
      <c r="FKD1" s="40"/>
      <c r="FKE1" s="40"/>
      <c r="FKF1" s="40"/>
      <c r="FKG1" s="40"/>
      <c r="FKH1" s="40"/>
      <c r="FKI1" s="40"/>
      <c r="FKJ1" s="40"/>
      <c r="FKK1" s="40"/>
      <c r="FKL1" s="40"/>
      <c r="FKM1" s="40"/>
      <c r="FKN1" s="40"/>
      <c r="FKO1" s="40"/>
      <c r="FKP1" s="40"/>
      <c r="FKQ1" s="40"/>
      <c r="FKR1" s="40"/>
      <c r="FKS1" s="40"/>
      <c r="FKT1" s="40"/>
      <c r="FKU1" s="40"/>
      <c r="FKV1" s="40"/>
      <c r="FKW1" s="40"/>
      <c r="FKX1" s="40"/>
      <c r="FKY1" s="40"/>
      <c r="FKZ1" s="40"/>
      <c r="FLA1" s="40"/>
      <c r="FLB1" s="40"/>
      <c r="FLC1" s="40"/>
      <c r="FLD1" s="40"/>
      <c r="FLE1" s="40"/>
      <c r="FLF1" s="40"/>
      <c r="FLG1" s="40"/>
      <c r="FLH1" s="40"/>
      <c r="FLI1" s="40"/>
      <c r="FLJ1" s="40"/>
      <c r="FLK1" s="40"/>
      <c r="FLL1" s="40"/>
      <c r="FLM1" s="40"/>
      <c r="FLN1" s="40"/>
      <c r="FLO1" s="40"/>
      <c r="FLP1" s="40"/>
      <c r="FLQ1" s="40"/>
      <c r="FLR1" s="40"/>
      <c r="FLS1" s="40"/>
      <c r="FLT1" s="40"/>
      <c r="FLU1" s="40"/>
      <c r="FLV1" s="40"/>
      <c r="FLW1" s="40"/>
      <c r="FLX1" s="40"/>
      <c r="FLY1" s="40"/>
      <c r="FLZ1" s="40"/>
      <c r="FMA1" s="40"/>
      <c r="FMB1" s="40"/>
      <c r="FMC1" s="40"/>
      <c r="FMD1" s="40"/>
      <c r="FME1" s="40"/>
      <c r="FMF1" s="40"/>
      <c r="FMG1" s="40"/>
      <c r="FMH1" s="40"/>
      <c r="FMI1" s="40"/>
      <c r="FMJ1" s="40"/>
      <c r="FMK1" s="40"/>
      <c r="FML1" s="40"/>
      <c r="FMM1" s="40"/>
      <c r="FMN1" s="40"/>
      <c r="FMO1" s="40"/>
      <c r="FMP1" s="40"/>
      <c r="FMQ1" s="40"/>
      <c r="FMR1" s="40"/>
      <c r="FMS1" s="40"/>
      <c r="FMT1" s="40"/>
      <c r="FMU1" s="40"/>
      <c r="FMV1" s="40"/>
      <c r="FMW1" s="40"/>
      <c r="FMX1" s="40"/>
      <c r="FMY1" s="40"/>
      <c r="FMZ1" s="40"/>
      <c r="FNA1" s="40"/>
      <c r="FNB1" s="40"/>
      <c r="FNC1" s="40"/>
      <c r="FND1" s="40"/>
      <c r="FNE1" s="40"/>
      <c r="FNF1" s="40"/>
      <c r="FNG1" s="40"/>
      <c r="FNH1" s="40"/>
      <c r="FNI1" s="40"/>
      <c r="FNJ1" s="40"/>
      <c r="FNK1" s="40"/>
      <c r="FNL1" s="40"/>
      <c r="FNM1" s="40"/>
      <c r="FNN1" s="40"/>
      <c r="FNO1" s="40"/>
      <c r="FNP1" s="40"/>
      <c r="FNQ1" s="40"/>
      <c r="FNR1" s="40"/>
      <c r="FNS1" s="40"/>
      <c r="FNT1" s="40"/>
      <c r="FNU1" s="40"/>
      <c r="FNV1" s="40"/>
      <c r="FNW1" s="40"/>
      <c r="FNX1" s="40"/>
      <c r="FNY1" s="40"/>
      <c r="FNZ1" s="40"/>
      <c r="FOA1" s="40"/>
      <c r="FOB1" s="40"/>
      <c r="FOC1" s="40"/>
      <c r="FOD1" s="40"/>
      <c r="FOE1" s="40"/>
      <c r="FOF1" s="40"/>
      <c r="FOG1" s="40"/>
      <c r="FOH1" s="40"/>
      <c r="FOI1" s="40"/>
      <c r="FOJ1" s="40"/>
      <c r="FOK1" s="40"/>
      <c r="FOL1" s="40"/>
      <c r="FOM1" s="40"/>
      <c r="FON1" s="40"/>
      <c r="FOO1" s="40"/>
      <c r="FOP1" s="40"/>
      <c r="FOQ1" s="40"/>
      <c r="FOR1" s="40"/>
      <c r="FOS1" s="40"/>
      <c r="FOT1" s="40"/>
      <c r="FOU1" s="40"/>
      <c r="FOV1" s="40"/>
      <c r="FOW1" s="40"/>
      <c r="FOX1" s="40"/>
      <c r="FOY1" s="40"/>
      <c r="FOZ1" s="40"/>
      <c r="FPA1" s="40"/>
      <c r="FPB1" s="40"/>
      <c r="FPC1" s="40"/>
      <c r="FPD1" s="40"/>
      <c r="FPE1" s="40"/>
      <c r="FPF1" s="40"/>
      <c r="FPG1" s="40"/>
      <c r="FPH1" s="40"/>
      <c r="FPI1" s="40"/>
      <c r="FPJ1" s="40"/>
      <c r="FPK1" s="40"/>
      <c r="FPL1" s="40"/>
      <c r="FPM1" s="40"/>
      <c r="FPN1" s="40"/>
      <c r="FPO1" s="40"/>
      <c r="FPP1" s="40"/>
      <c r="FPQ1" s="40"/>
      <c r="FPR1" s="40"/>
      <c r="FPS1" s="40"/>
      <c r="FPT1" s="40"/>
      <c r="FPU1" s="40"/>
      <c r="FPV1" s="40"/>
      <c r="FPW1" s="40"/>
      <c r="FPX1" s="40"/>
      <c r="FPY1" s="40"/>
      <c r="FPZ1" s="40"/>
      <c r="FQA1" s="40"/>
      <c r="FQB1" s="40"/>
      <c r="FQC1" s="40"/>
      <c r="FQD1" s="40"/>
      <c r="FQE1" s="40"/>
      <c r="FQF1" s="40"/>
      <c r="FQG1" s="40"/>
      <c r="FQH1" s="40"/>
      <c r="FQI1" s="40"/>
      <c r="FQJ1" s="40"/>
      <c r="FQK1" s="40"/>
      <c r="FQL1" s="40"/>
      <c r="FQM1" s="40"/>
      <c r="FQN1" s="40"/>
      <c r="FQO1" s="40"/>
      <c r="FQP1" s="40"/>
      <c r="FQQ1" s="40"/>
      <c r="FQR1" s="40"/>
      <c r="FQS1" s="40"/>
      <c r="FQT1" s="40"/>
      <c r="FQU1" s="40"/>
      <c r="FQV1" s="40"/>
      <c r="FQW1" s="40"/>
      <c r="FQX1" s="40"/>
      <c r="FQY1" s="40"/>
      <c r="FQZ1" s="40"/>
      <c r="FRA1" s="40"/>
      <c r="FRB1" s="40"/>
      <c r="FRC1" s="40"/>
      <c r="FRD1" s="40"/>
      <c r="FRE1" s="40"/>
      <c r="FRF1" s="40"/>
      <c r="FRG1" s="40"/>
      <c r="FRH1" s="40"/>
      <c r="FRI1" s="40"/>
      <c r="FRJ1" s="40"/>
      <c r="FRK1" s="40"/>
      <c r="FRL1" s="40"/>
      <c r="FRM1" s="40"/>
      <c r="FRN1" s="40"/>
      <c r="FRO1" s="40"/>
      <c r="FRP1" s="40"/>
      <c r="FRQ1" s="40"/>
      <c r="FRR1" s="40"/>
      <c r="FRS1" s="40"/>
      <c r="FRT1" s="40"/>
      <c r="FRU1" s="40"/>
      <c r="FRV1" s="40"/>
      <c r="FRW1" s="40"/>
      <c r="FRX1" s="40"/>
      <c r="FRY1" s="40"/>
      <c r="FRZ1" s="40"/>
      <c r="FSA1" s="40"/>
      <c r="FSB1" s="40"/>
      <c r="FSC1" s="40"/>
      <c r="FSD1" s="40"/>
      <c r="FSE1" s="40"/>
      <c r="FSF1" s="40"/>
      <c r="FSG1" s="40"/>
      <c r="FSH1" s="40"/>
      <c r="FSI1" s="40"/>
      <c r="FSJ1" s="40"/>
      <c r="FSK1" s="40"/>
      <c r="FSL1" s="40"/>
      <c r="FSM1" s="40"/>
      <c r="FSN1" s="40"/>
      <c r="FSO1" s="40"/>
      <c r="FSP1" s="40"/>
      <c r="FSQ1" s="40"/>
      <c r="FSR1" s="40"/>
      <c r="FSS1" s="40"/>
      <c r="FST1" s="40"/>
      <c r="FSU1" s="40"/>
      <c r="FSV1" s="40"/>
      <c r="FSW1" s="40"/>
      <c r="FSX1" s="40"/>
      <c r="FSY1" s="40"/>
      <c r="FSZ1" s="40"/>
      <c r="FTA1" s="40"/>
      <c r="FTB1" s="40"/>
      <c r="FTC1" s="40"/>
      <c r="FTD1" s="40"/>
      <c r="FTE1" s="40"/>
      <c r="FTF1" s="40"/>
      <c r="FTG1" s="40"/>
      <c r="FTH1" s="40"/>
      <c r="FTI1" s="40"/>
      <c r="FTJ1" s="40"/>
      <c r="FTK1" s="40"/>
      <c r="FTL1" s="40"/>
      <c r="FTM1" s="40"/>
      <c r="FTN1" s="40"/>
      <c r="FTO1" s="40"/>
      <c r="FTP1" s="40"/>
      <c r="FTQ1" s="40"/>
      <c r="FTR1" s="40"/>
      <c r="FTS1" s="40"/>
      <c r="FTT1" s="40"/>
      <c r="FTU1" s="40"/>
      <c r="FTV1" s="40"/>
      <c r="FTW1" s="40"/>
      <c r="FTX1" s="40"/>
      <c r="FTY1" s="40"/>
      <c r="FTZ1" s="40"/>
      <c r="FUA1" s="40"/>
      <c r="FUB1" s="40"/>
      <c r="FUC1" s="40"/>
      <c r="FUD1" s="40"/>
      <c r="FUE1" s="40"/>
      <c r="FUF1" s="40"/>
      <c r="FUG1" s="40"/>
      <c r="FUH1" s="40"/>
      <c r="FUI1" s="40"/>
      <c r="FUJ1" s="40"/>
      <c r="FUK1" s="40"/>
      <c r="FUL1" s="40"/>
      <c r="FUM1" s="40"/>
      <c r="FUN1" s="40"/>
      <c r="FUO1" s="40"/>
      <c r="FUP1" s="40"/>
      <c r="FUQ1" s="40"/>
      <c r="FUR1" s="40"/>
      <c r="FUS1" s="40"/>
      <c r="FUT1" s="40"/>
      <c r="FUU1" s="40"/>
      <c r="FUV1" s="40"/>
      <c r="FUW1" s="40"/>
      <c r="FUX1" s="40"/>
      <c r="FUY1" s="40"/>
      <c r="FUZ1" s="40"/>
      <c r="FVA1" s="40"/>
      <c r="FVB1" s="40"/>
      <c r="FVC1" s="40"/>
      <c r="FVD1" s="40"/>
      <c r="FVE1" s="40"/>
      <c r="FVF1" s="40"/>
      <c r="FVG1" s="40"/>
      <c r="FVH1" s="40"/>
      <c r="FVI1" s="40"/>
      <c r="FVJ1" s="40"/>
      <c r="FVK1" s="40"/>
      <c r="FVL1" s="40"/>
      <c r="FVM1" s="40"/>
      <c r="FVN1" s="40"/>
      <c r="FVO1" s="40"/>
      <c r="FVP1" s="40"/>
      <c r="FVQ1" s="40"/>
      <c r="FVR1" s="40"/>
      <c r="FVS1" s="40"/>
      <c r="FVT1" s="40"/>
      <c r="FVU1" s="40"/>
      <c r="FVV1" s="40"/>
      <c r="FVW1" s="40"/>
      <c r="FVX1" s="40"/>
      <c r="FVY1" s="40"/>
      <c r="FVZ1" s="40"/>
      <c r="FWA1" s="40"/>
      <c r="FWB1" s="40"/>
      <c r="FWC1" s="40"/>
      <c r="FWD1" s="40"/>
      <c r="FWE1" s="40"/>
      <c r="FWF1" s="40"/>
      <c r="FWG1" s="40"/>
      <c r="FWH1" s="40"/>
      <c r="FWI1" s="40"/>
      <c r="FWJ1" s="40"/>
      <c r="FWK1" s="40"/>
      <c r="FWL1" s="40"/>
      <c r="FWM1" s="40"/>
      <c r="FWN1" s="40"/>
      <c r="FWO1" s="40"/>
      <c r="FWP1" s="40"/>
      <c r="FWQ1" s="40"/>
      <c r="FWR1" s="40"/>
      <c r="FWS1" s="40"/>
      <c r="FWT1" s="40"/>
      <c r="FWU1" s="40"/>
      <c r="FWV1" s="40"/>
      <c r="FWW1" s="40"/>
      <c r="FWX1" s="40"/>
      <c r="FWY1" s="40"/>
      <c r="FWZ1" s="40"/>
      <c r="FXA1" s="40"/>
      <c r="FXB1" s="40"/>
      <c r="FXC1" s="40"/>
      <c r="FXD1" s="40"/>
      <c r="FXE1" s="40"/>
      <c r="FXF1" s="40"/>
      <c r="FXG1" s="40"/>
      <c r="FXH1" s="40"/>
      <c r="FXI1" s="40"/>
      <c r="FXJ1" s="40"/>
      <c r="FXK1" s="40"/>
      <c r="FXL1" s="40"/>
      <c r="FXM1" s="40"/>
      <c r="FXN1" s="40"/>
      <c r="FXO1" s="40"/>
      <c r="FXP1" s="40"/>
      <c r="FXQ1" s="40"/>
      <c r="FXR1" s="40"/>
      <c r="FXS1" s="40"/>
      <c r="FXT1" s="40"/>
      <c r="FXU1" s="40"/>
      <c r="FXV1" s="40"/>
      <c r="FXW1" s="40"/>
      <c r="FXX1" s="40"/>
      <c r="FXY1" s="40"/>
      <c r="FXZ1" s="40"/>
      <c r="FYA1" s="40"/>
      <c r="FYB1" s="40"/>
      <c r="FYC1" s="40"/>
      <c r="FYD1" s="40"/>
      <c r="FYE1" s="40"/>
      <c r="FYF1" s="40"/>
      <c r="FYG1" s="40"/>
      <c r="FYH1" s="40"/>
      <c r="FYI1" s="40"/>
      <c r="FYJ1" s="40"/>
      <c r="FYK1" s="40"/>
      <c r="FYL1" s="40"/>
      <c r="FYM1" s="40"/>
      <c r="FYN1" s="40"/>
      <c r="FYO1" s="40"/>
      <c r="FYP1" s="40"/>
      <c r="FYQ1" s="40"/>
      <c r="FYR1" s="40"/>
      <c r="FYS1" s="40"/>
      <c r="FYT1" s="40"/>
      <c r="FYU1" s="40"/>
      <c r="FYV1" s="40"/>
      <c r="FYW1" s="40"/>
      <c r="FYX1" s="40"/>
      <c r="FYY1" s="40"/>
      <c r="FYZ1" s="40"/>
      <c r="FZA1" s="40"/>
      <c r="FZB1" s="40"/>
      <c r="FZC1" s="40"/>
      <c r="FZD1" s="40"/>
      <c r="FZE1" s="40"/>
      <c r="FZF1" s="40"/>
      <c r="FZG1" s="40"/>
      <c r="FZH1" s="40"/>
      <c r="FZI1" s="40"/>
      <c r="FZJ1" s="40"/>
      <c r="FZK1" s="40"/>
      <c r="FZL1" s="40"/>
      <c r="FZM1" s="40"/>
      <c r="FZN1" s="40"/>
      <c r="FZO1" s="40"/>
      <c r="FZP1" s="40"/>
      <c r="FZQ1" s="40"/>
      <c r="FZR1" s="40"/>
      <c r="FZS1" s="40"/>
      <c r="FZT1" s="40"/>
      <c r="FZU1" s="40"/>
      <c r="FZV1" s="40"/>
      <c r="FZW1" s="40"/>
      <c r="FZX1" s="40"/>
      <c r="FZY1" s="40"/>
      <c r="FZZ1" s="40"/>
      <c r="GAA1" s="40"/>
      <c r="GAB1" s="40"/>
      <c r="GAC1" s="40"/>
      <c r="GAD1" s="40"/>
      <c r="GAE1" s="40"/>
      <c r="GAF1" s="40"/>
      <c r="GAG1" s="40"/>
      <c r="GAH1" s="40"/>
      <c r="GAI1" s="40"/>
      <c r="GAJ1" s="40"/>
      <c r="GAK1" s="40"/>
      <c r="GAL1" s="40"/>
      <c r="GAM1" s="40"/>
      <c r="GAN1" s="40"/>
      <c r="GAO1" s="40"/>
      <c r="GAP1" s="40"/>
      <c r="GAQ1" s="40"/>
      <c r="GAR1" s="40"/>
      <c r="GAS1" s="40"/>
      <c r="GAT1" s="40"/>
      <c r="GAU1" s="40"/>
      <c r="GAV1" s="40"/>
      <c r="GAW1" s="40"/>
      <c r="GAX1" s="40"/>
      <c r="GAY1" s="40"/>
      <c r="GAZ1" s="40"/>
      <c r="GBA1" s="40"/>
      <c r="GBB1" s="40"/>
      <c r="GBC1" s="40"/>
      <c r="GBD1" s="40"/>
      <c r="GBE1" s="40"/>
      <c r="GBF1" s="40"/>
      <c r="GBG1" s="40"/>
      <c r="GBH1" s="40"/>
      <c r="GBI1" s="40"/>
      <c r="GBJ1" s="40"/>
      <c r="GBK1" s="40"/>
      <c r="GBL1" s="40"/>
      <c r="GBM1" s="40"/>
      <c r="GBN1" s="40"/>
      <c r="GBO1" s="40"/>
      <c r="GBP1" s="40"/>
      <c r="GBQ1" s="40"/>
      <c r="GBR1" s="40"/>
      <c r="GBS1" s="40"/>
      <c r="GBT1" s="40"/>
      <c r="GBU1" s="40"/>
      <c r="GBV1" s="40"/>
      <c r="GBW1" s="40"/>
      <c r="GBX1" s="40"/>
      <c r="GBY1" s="40"/>
      <c r="GBZ1" s="40"/>
      <c r="GCA1" s="40"/>
      <c r="GCB1" s="40"/>
      <c r="GCC1" s="40"/>
      <c r="GCD1" s="40"/>
      <c r="GCE1" s="40"/>
      <c r="GCF1" s="40"/>
      <c r="GCG1" s="40"/>
      <c r="GCH1" s="40"/>
      <c r="GCI1" s="40"/>
      <c r="GCJ1" s="40"/>
      <c r="GCK1" s="40"/>
      <c r="GCL1" s="40"/>
      <c r="GCM1" s="40"/>
      <c r="GCN1" s="40"/>
      <c r="GCO1" s="40"/>
      <c r="GCP1" s="40"/>
      <c r="GCQ1" s="40"/>
      <c r="GCR1" s="40"/>
      <c r="GCS1" s="40"/>
      <c r="GCT1" s="40"/>
      <c r="GCU1" s="40"/>
      <c r="GCV1" s="40"/>
      <c r="GCW1" s="40"/>
      <c r="GCX1" s="40"/>
      <c r="GCY1" s="40"/>
      <c r="GCZ1" s="40"/>
      <c r="GDA1" s="40"/>
      <c r="GDB1" s="40"/>
      <c r="GDC1" s="40"/>
      <c r="GDD1" s="40"/>
      <c r="GDE1" s="40"/>
      <c r="GDF1" s="40"/>
      <c r="GDG1" s="40"/>
      <c r="GDH1" s="40"/>
      <c r="GDI1" s="40"/>
      <c r="GDJ1" s="40"/>
      <c r="GDK1" s="40"/>
      <c r="GDL1" s="40"/>
      <c r="GDM1" s="40"/>
      <c r="GDN1" s="40"/>
      <c r="GDO1" s="40"/>
      <c r="GDP1" s="40"/>
      <c r="GDQ1" s="40"/>
      <c r="GDR1" s="40"/>
      <c r="GDS1" s="40"/>
      <c r="GDT1" s="40"/>
      <c r="GDU1" s="40"/>
      <c r="GDV1" s="40"/>
      <c r="GDW1" s="40"/>
      <c r="GDX1" s="40"/>
      <c r="GDY1" s="40"/>
      <c r="GDZ1" s="40"/>
      <c r="GEA1" s="40"/>
      <c r="GEB1" s="40"/>
      <c r="GEC1" s="40"/>
      <c r="GED1" s="40"/>
      <c r="GEE1" s="40"/>
      <c r="GEF1" s="40"/>
      <c r="GEG1" s="40"/>
      <c r="GEH1" s="40"/>
      <c r="GEI1" s="40"/>
      <c r="GEJ1" s="40"/>
      <c r="GEK1" s="40"/>
      <c r="GEL1" s="40"/>
      <c r="GEM1" s="40"/>
      <c r="GEN1" s="40"/>
      <c r="GEO1" s="40"/>
      <c r="GEP1" s="40"/>
      <c r="GEQ1" s="40"/>
      <c r="GER1" s="40"/>
      <c r="GES1" s="40"/>
      <c r="GET1" s="40"/>
      <c r="GEU1" s="40"/>
      <c r="GEV1" s="40"/>
      <c r="GEW1" s="40"/>
      <c r="GEX1" s="40"/>
      <c r="GEY1" s="40"/>
      <c r="GEZ1" s="40"/>
      <c r="GFA1" s="40"/>
      <c r="GFB1" s="40"/>
      <c r="GFC1" s="40"/>
      <c r="GFD1" s="40"/>
      <c r="GFE1" s="40"/>
      <c r="GFF1" s="40"/>
      <c r="GFG1" s="40"/>
      <c r="GFH1" s="40"/>
      <c r="GFI1" s="40"/>
      <c r="GFJ1" s="40"/>
      <c r="GFK1" s="40"/>
      <c r="GFL1" s="40"/>
      <c r="GFM1" s="40"/>
      <c r="GFN1" s="40"/>
      <c r="GFO1" s="40"/>
      <c r="GFP1" s="40"/>
      <c r="GFQ1" s="40"/>
      <c r="GFR1" s="40"/>
      <c r="GFS1" s="40"/>
      <c r="GFT1" s="40"/>
      <c r="GFU1" s="40"/>
      <c r="GFV1" s="40"/>
      <c r="GFW1" s="40"/>
      <c r="GFX1" s="40"/>
      <c r="GFY1" s="40"/>
      <c r="GFZ1" s="40"/>
      <c r="GGA1" s="40"/>
      <c r="GGB1" s="40"/>
      <c r="GGC1" s="40"/>
      <c r="GGD1" s="40"/>
      <c r="GGE1" s="40"/>
      <c r="GGF1" s="40"/>
      <c r="GGG1" s="40"/>
      <c r="GGH1" s="40"/>
      <c r="GGI1" s="40"/>
      <c r="GGJ1" s="40"/>
      <c r="GGK1" s="40"/>
      <c r="GGL1" s="40"/>
      <c r="GGM1" s="40"/>
      <c r="GGN1" s="40"/>
      <c r="GGO1" s="40"/>
      <c r="GGP1" s="40"/>
      <c r="GGQ1" s="40"/>
      <c r="GGR1" s="40"/>
      <c r="GGS1" s="40"/>
      <c r="GGT1" s="40"/>
      <c r="GGU1" s="40"/>
      <c r="GGV1" s="40"/>
      <c r="GGW1" s="40"/>
      <c r="GGX1" s="40"/>
      <c r="GGY1" s="40"/>
      <c r="GGZ1" s="40"/>
      <c r="GHA1" s="40"/>
      <c r="GHB1" s="40"/>
      <c r="GHC1" s="40"/>
      <c r="GHD1" s="40"/>
      <c r="GHE1" s="40"/>
      <c r="GHF1" s="40"/>
      <c r="GHG1" s="40"/>
      <c r="GHH1" s="40"/>
      <c r="GHI1" s="40"/>
      <c r="GHJ1" s="40"/>
      <c r="GHK1" s="40"/>
      <c r="GHL1" s="40"/>
      <c r="GHM1" s="40"/>
      <c r="GHN1" s="40"/>
      <c r="GHO1" s="40"/>
      <c r="GHP1" s="40"/>
      <c r="GHQ1" s="40"/>
      <c r="GHR1" s="40"/>
      <c r="GHS1" s="40"/>
      <c r="GHT1" s="40"/>
      <c r="GHU1" s="40"/>
      <c r="GHV1" s="40"/>
      <c r="GHW1" s="40"/>
      <c r="GHX1" s="40"/>
      <c r="GHY1" s="40"/>
      <c r="GHZ1" s="40"/>
      <c r="GIA1" s="40"/>
      <c r="GIB1" s="40"/>
      <c r="GIC1" s="40"/>
      <c r="GID1" s="40"/>
      <c r="GIE1" s="40"/>
      <c r="GIF1" s="40"/>
      <c r="GIG1" s="40"/>
      <c r="GIH1" s="40"/>
      <c r="GII1" s="40"/>
      <c r="GIJ1" s="40"/>
      <c r="GIK1" s="40"/>
      <c r="GIL1" s="40"/>
      <c r="GIM1" s="40"/>
      <c r="GIN1" s="40"/>
      <c r="GIO1" s="40"/>
      <c r="GIP1" s="40"/>
      <c r="GIQ1" s="40"/>
      <c r="GIR1" s="40"/>
      <c r="GIS1" s="40"/>
      <c r="GIT1" s="40"/>
      <c r="GIU1" s="40"/>
      <c r="GIV1" s="40"/>
      <c r="GIW1" s="40"/>
      <c r="GIX1" s="40"/>
      <c r="GIY1" s="40"/>
      <c r="GIZ1" s="40"/>
      <c r="GJA1" s="40"/>
      <c r="GJB1" s="40"/>
      <c r="GJC1" s="40"/>
      <c r="GJD1" s="40"/>
      <c r="GJE1" s="40"/>
      <c r="GJF1" s="40"/>
      <c r="GJG1" s="40"/>
      <c r="GJH1" s="40"/>
      <c r="GJI1" s="40"/>
      <c r="GJJ1" s="40"/>
      <c r="GJK1" s="40"/>
      <c r="GJL1" s="40"/>
      <c r="GJM1" s="40"/>
      <c r="GJN1" s="40"/>
      <c r="GJO1" s="40"/>
      <c r="GJP1" s="40"/>
      <c r="GJQ1" s="40"/>
      <c r="GJR1" s="40"/>
      <c r="GJS1" s="40"/>
      <c r="GJT1" s="40"/>
      <c r="GJU1" s="40"/>
      <c r="GJV1" s="40"/>
      <c r="GJW1" s="40"/>
      <c r="GJX1" s="40"/>
      <c r="GJY1" s="40"/>
      <c r="GJZ1" s="40"/>
      <c r="GKA1" s="40"/>
      <c r="GKB1" s="40"/>
      <c r="GKC1" s="40"/>
      <c r="GKD1" s="40"/>
      <c r="GKE1" s="40"/>
      <c r="GKF1" s="40"/>
      <c r="GKG1" s="40"/>
      <c r="GKH1" s="40"/>
      <c r="GKI1" s="40"/>
      <c r="GKJ1" s="40"/>
      <c r="GKK1" s="40"/>
      <c r="GKL1" s="40"/>
      <c r="GKM1" s="40"/>
      <c r="GKN1" s="40"/>
      <c r="GKO1" s="40"/>
      <c r="GKP1" s="40"/>
      <c r="GKQ1" s="40"/>
      <c r="GKR1" s="40"/>
      <c r="GKS1" s="40"/>
      <c r="GKT1" s="40"/>
      <c r="GKU1" s="40"/>
      <c r="GKV1" s="40"/>
      <c r="GKW1" s="40"/>
      <c r="GKX1" s="40"/>
      <c r="GKY1" s="40"/>
      <c r="GKZ1" s="40"/>
      <c r="GLA1" s="40"/>
      <c r="GLB1" s="40"/>
      <c r="GLC1" s="40"/>
      <c r="GLD1" s="40"/>
      <c r="GLE1" s="40"/>
      <c r="GLF1" s="40"/>
      <c r="GLG1" s="40"/>
      <c r="GLH1" s="40"/>
      <c r="GLI1" s="40"/>
      <c r="GLJ1" s="40"/>
      <c r="GLK1" s="40"/>
      <c r="GLL1" s="40"/>
      <c r="GLM1" s="40"/>
      <c r="GLN1" s="40"/>
      <c r="GLO1" s="40"/>
      <c r="GLP1" s="40"/>
      <c r="GLQ1" s="40"/>
      <c r="GLR1" s="40"/>
      <c r="GLS1" s="40"/>
      <c r="GLT1" s="40"/>
      <c r="GLU1" s="40"/>
      <c r="GLV1" s="40"/>
      <c r="GLW1" s="40"/>
      <c r="GLX1" s="40"/>
      <c r="GLY1" s="40"/>
      <c r="GLZ1" s="40"/>
      <c r="GMA1" s="40"/>
      <c r="GMB1" s="40"/>
      <c r="GMC1" s="40"/>
      <c r="GMD1" s="40"/>
      <c r="GME1" s="40"/>
      <c r="GMF1" s="40"/>
      <c r="GMG1" s="40"/>
      <c r="GMH1" s="40"/>
      <c r="GMI1" s="40"/>
      <c r="GMJ1" s="40"/>
      <c r="GMK1" s="40"/>
      <c r="GML1" s="40"/>
      <c r="GMM1" s="40"/>
      <c r="GMN1" s="40"/>
      <c r="GMO1" s="40"/>
      <c r="GMP1" s="40"/>
      <c r="GMQ1" s="40"/>
      <c r="GMR1" s="40"/>
      <c r="GMS1" s="40"/>
      <c r="GMT1" s="40"/>
      <c r="GMU1" s="40"/>
      <c r="GMV1" s="40"/>
      <c r="GMW1" s="40"/>
      <c r="GMX1" s="40"/>
      <c r="GMY1" s="40"/>
      <c r="GMZ1" s="40"/>
      <c r="GNA1" s="40"/>
      <c r="GNB1" s="40"/>
      <c r="GNC1" s="40"/>
      <c r="GND1" s="40"/>
      <c r="GNE1" s="40"/>
      <c r="GNF1" s="40"/>
      <c r="GNG1" s="40"/>
      <c r="GNH1" s="40"/>
      <c r="GNI1" s="40"/>
      <c r="GNJ1" s="40"/>
      <c r="GNK1" s="40"/>
      <c r="GNL1" s="40"/>
      <c r="GNM1" s="40"/>
      <c r="GNN1" s="40"/>
      <c r="GNO1" s="40"/>
      <c r="GNP1" s="40"/>
      <c r="GNQ1" s="40"/>
      <c r="GNR1" s="40"/>
      <c r="GNS1" s="40"/>
      <c r="GNT1" s="40"/>
      <c r="GNU1" s="40"/>
      <c r="GNV1" s="40"/>
      <c r="GNW1" s="40"/>
      <c r="GNX1" s="40"/>
      <c r="GNY1" s="40"/>
      <c r="GNZ1" s="40"/>
      <c r="GOA1" s="40"/>
      <c r="GOB1" s="40"/>
      <c r="GOC1" s="40"/>
      <c r="GOD1" s="40"/>
      <c r="GOE1" s="40"/>
      <c r="GOF1" s="40"/>
      <c r="GOG1" s="40"/>
      <c r="GOH1" s="40"/>
      <c r="GOI1" s="40"/>
      <c r="GOJ1" s="40"/>
      <c r="GOK1" s="40"/>
      <c r="GOL1" s="40"/>
      <c r="GOM1" s="40"/>
      <c r="GON1" s="40"/>
      <c r="GOO1" s="40"/>
      <c r="GOP1" s="40"/>
      <c r="GOQ1" s="40"/>
      <c r="GOR1" s="40"/>
      <c r="GOS1" s="40"/>
      <c r="GOT1" s="40"/>
      <c r="GOU1" s="40"/>
      <c r="GOV1" s="40"/>
      <c r="GOW1" s="40"/>
      <c r="GOX1" s="40"/>
      <c r="GOY1" s="40"/>
      <c r="GOZ1" s="40"/>
      <c r="GPA1" s="40"/>
      <c r="GPB1" s="40"/>
      <c r="GPC1" s="40"/>
      <c r="GPD1" s="40"/>
      <c r="GPE1" s="40"/>
      <c r="GPF1" s="40"/>
      <c r="GPG1" s="40"/>
      <c r="GPH1" s="40"/>
      <c r="GPI1" s="40"/>
      <c r="GPJ1" s="40"/>
      <c r="GPK1" s="40"/>
      <c r="GPL1" s="40"/>
      <c r="GPM1" s="40"/>
      <c r="GPN1" s="40"/>
      <c r="GPO1" s="40"/>
      <c r="GPP1" s="40"/>
      <c r="GPQ1" s="40"/>
      <c r="GPR1" s="40"/>
      <c r="GPS1" s="40"/>
      <c r="GPT1" s="40"/>
      <c r="GPU1" s="40"/>
      <c r="GPV1" s="40"/>
      <c r="GPW1" s="40"/>
      <c r="GPX1" s="40"/>
      <c r="GPY1" s="40"/>
      <c r="GPZ1" s="40"/>
      <c r="GQA1" s="40"/>
      <c r="GQB1" s="40"/>
      <c r="GQC1" s="40"/>
      <c r="GQD1" s="40"/>
      <c r="GQE1" s="40"/>
      <c r="GQF1" s="40"/>
      <c r="GQG1" s="40"/>
      <c r="GQH1" s="40"/>
      <c r="GQI1" s="40"/>
      <c r="GQJ1" s="40"/>
      <c r="GQK1" s="40"/>
      <c r="GQL1" s="40"/>
      <c r="GQM1" s="40"/>
      <c r="GQN1" s="40"/>
      <c r="GQO1" s="40"/>
      <c r="GQP1" s="40"/>
      <c r="GQQ1" s="40"/>
      <c r="GQR1" s="40"/>
      <c r="GQS1" s="40"/>
      <c r="GQT1" s="40"/>
      <c r="GQU1" s="40"/>
      <c r="GQV1" s="40"/>
      <c r="GQW1" s="40"/>
      <c r="GQX1" s="40"/>
      <c r="GQY1" s="40"/>
      <c r="GQZ1" s="40"/>
      <c r="GRA1" s="40"/>
      <c r="GRB1" s="40"/>
      <c r="GRC1" s="40"/>
      <c r="GRD1" s="40"/>
      <c r="GRE1" s="40"/>
      <c r="GRF1" s="40"/>
      <c r="GRG1" s="40"/>
      <c r="GRH1" s="40"/>
      <c r="GRI1" s="40"/>
      <c r="GRJ1" s="40"/>
      <c r="GRK1" s="40"/>
      <c r="GRL1" s="40"/>
      <c r="GRM1" s="40"/>
      <c r="GRN1" s="40"/>
      <c r="GRO1" s="40"/>
      <c r="GRP1" s="40"/>
      <c r="GRQ1" s="40"/>
      <c r="GRR1" s="40"/>
      <c r="GRS1" s="40"/>
      <c r="GRT1" s="40"/>
      <c r="GRU1" s="40"/>
      <c r="GRV1" s="40"/>
      <c r="GRW1" s="40"/>
      <c r="GRX1" s="40"/>
      <c r="GRY1" s="40"/>
      <c r="GRZ1" s="40"/>
      <c r="GSA1" s="40"/>
      <c r="GSB1" s="40"/>
      <c r="GSC1" s="40"/>
      <c r="GSD1" s="40"/>
      <c r="GSE1" s="40"/>
      <c r="GSF1" s="40"/>
      <c r="GSG1" s="40"/>
      <c r="GSH1" s="40"/>
      <c r="GSI1" s="40"/>
      <c r="GSJ1" s="40"/>
      <c r="GSK1" s="40"/>
      <c r="GSL1" s="40"/>
      <c r="GSM1" s="40"/>
      <c r="GSN1" s="40"/>
      <c r="GSO1" s="40"/>
      <c r="GSP1" s="40"/>
      <c r="GSQ1" s="40"/>
      <c r="GSR1" s="40"/>
      <c r="GSS1" s="40"/>
      <c r="GST1" s="40"/>
      <c r="GSU1" s="40"/>
      <c r="GSV1" s="40"/>
      <c r="GSW1" s="40"/>
      <c r="GSX1" s="40"/>
      <c r="GSY1" s="40"/>
      <c r="GSZ1" s="40"/>
      <c r="GTA1" s="40"/>
      <c r="GTB1" s="40"/>
      <c r="GTC1" s="40"/>
      <c r="GTD1" s="40"/>
      <c r="GTE1" s="40"/>
      <c r="GTF1" s="40"/>
      <c r="GTG1" s="40"/>
      <c r="GTH1" s="40"/>
      <c r="GTI1" s="40"/>
      <c r="GTJ1" s="40"/>
      <c r="GTK1" s="40"/>
      <c r="GTL1" s="40"/>
      <c r="GTM1" s="40"/>
      <c r="GTN1" s="40"/>
      <c r="GTO1" s="40"/>
      <c r="GTP1" s="40"/>
      <c r="GTQ1" s="40"/>
      <c r="GTR1" s="40"/>
      <c r="GTS1" s="40"/>
      <c r="GTT1" s="40"/>
      <c r="GTU1" s="40"/>
      <c r="GTV1" s="40"/>
      <c r="GTW1" s="40"/>
      <c r="GTX1" s="40"/>
      <c r="GTY1" s="40"/>
      <c r="GTZ1" s="40"/>
      <c r="GUA1" s="40"/>
      <c r="GUB1" s="40"/>
      <c r="GUC1" s="40"/>
      <c r="GUD1" s="40"/>
      <c r="GUE1" s="40"/>
      <c r="GUF1" s="40"/>
      <c r="GUG1" s="40"/>
      <c r="GUH1" s="40"/>
      <c r="GUI1" s="40"/>
      <c r="GUJ1" s="40"/>
      <c r="GUK1" s="40"/>
      <c r="GUL1" s="40"/>
      <c r="GUM1" s="40"/>
      <c r="GUN1" s="40"/>
      <c r="GUO1" s="40"/>
      <c r="GUP1" s="40"/>
      <c r="GUQ1" s="40"/>
      <c r="GUR1" s="40"/>
      <c r="GUS1" s="40"/>
      <c r="GUT1" s="40"/>
      <c r="GUU1" s="40"/>
      <c r="GUV1" s="40"/>
      <c r="GUW1" s="40"/>
      <c r="GUX1" s="40"/>
      <c r="GUY1" s="40"/>
      <c r="GUZ1" s="40"/>
      <c r="GVA1" s="40"/>
      <c r="GVB1" s="40"/>
      <c r="GVC1" s="40"/>
      <c r="GVD1" s="40"/>
      <c r="GVE1" s="40"/>
      <c r="GVF1" s="40"/>
      <c r="GVG1" s="40"/>
      <c r="GVH1" s="40"/>
      <c r="GVI1" s="40"/>
      <c r="GVJ1" s="40"/>
      <c r="GVK1" s="40"/>
      <c r="GVL1" s="40"/>
      <c r="GVM1" s="40"/>
      <c r="GVN1" s="40"/>
      <c r="GVO1" s="40"/>
      <c r="GVP1" s="40"/>
      <c r="GVQ1" s="40"/>
      <c r="GVR1" s="40"/>
      <c r="GVS1" s="40"/>
      <c r="GVT1" s="40"/>
      <c r="GVU1" s="40"/>
      <c r="GVV1" s="40"/>
      <c r="GVW1" s="40"/>
      <c r="GVX1" s="40"/>
      <c r="GVY1" s="40"/>
      <c r="GVZ1" s="40"/>
      <c r="GWA1" s="40"/>
      <c r="GWB1" s="40"/>
      <c r="GWC1" s="40"/>
      <c r="GWD1" s="40"/>
      <c r="GWE1" s="40"/>
      <c r="GWF1" s="40"/>
      <c r="GWG1" s="40"/>
      <c r="GWH1" s="40"/>
      <c r="GWI1" s="40"/>
      <c r="GWJ1" s="40"/>
      <c r="GWK1" s="40"/>
      <c r="GWL1" s="40"/>
      <c r="GWM1" s="40"/>
      <c r="GWN1" s="40"/>
      <c r="GWO1" s="40"/>
      <c r="GWP1" s="40"/>
      <c r="GWQ1" s="40"/>
      <c r="GWR1" s="40"/>
      <c r="GWS1" s="40"/>
      <c r="GWT1" s="40"/>
      <c r="GWU1" s="40"/>
      <c r="GWV1" s="40"/>
      <c r="GWW1" s="40"/>
      <c r="GWX1" s="40"/>
      <c r="GWY1" s="40"/>
      <c r="GWZ1" s="40"/>
      <c r="GXA1" s="40"/>
      <c r="GXB1" s="40"/>
      <c r="GXC1" s="40"/>
      <c r="GXD1" s="40"/>
      <c r="GXE1" s="40"/>
      <c r="GXF1" s="40"/>
      <c r="GXG1" s="40"/>
      <c r="GXH1" s="40"/>
      <c r="GXI1" s="40"/>
      <c r="GXJ1" s="40"/>
      <c r="GXK1" s="40"/>
      <c r="GXL1" s="40"/>
      <c r="GXM1" s="40"/>
      <c r="GXN1" s="40"/>
      <c r="GXO1" s="40"/>
      <c r="GXP1" s="40"/>
      <c r="GXQ1" s="40"/>
      <c r="GXR1" s="40"/>
      <c r="GXS1" s="40"/>
      <c r="GXT1" s="40"/>
      <c r="GXU1" s="40"/>
      <c r="GXV1" s="40"/>
      <c r="GXW1" s="40"/>
      <c r="GXX1" s="40"/>
      <c r="GXY1" s="40"/>
      <c r="GXZ1" s="40"/>
      <c r="GYA1" s="40"/>
      <c r="GYB1" s="40"/>
      <c r="GYC1" s="40"/>
      <c r="GYD1" s="40"/>
      <c r="GYE1" s="40"/>
      <c r="GYF1" s="40"/>
      <c r="GYG1" s="40"/>
      <c r="GYH1" s="40"/>
      <c r="GYI1" s="40"/>
      <c r="GYJ1" s="40"/>
      <c r="GYK1" s="40"/>
      <c r="GYL1" s="40"/>
      <c r="GYM1" s="40"/>
      <c r="GYN1" s="40"/>
      <c r="GYO1" s="40"/>
      <c r="GYP1" s="40"/>
      <c r="GYQ1" s="40"/>
      <c r="GYR1" s="40"/>
      <c r="GYS1" s="40"/>
      <c r="GYT1" s="40"/>
      <c r="GYU1" s="40"/>
      <c r="GYV1" s="40"/>
      <c r="GYW1" s="40"/>
      <c r="GYX1" s="40"/>
      <c r="GYY1" s="40"/>
      <c r="GYZ1" s="40"/>
      <c r="GZA1" s="40"/>
      <c r="GZB1" s="40"/>
      <c r="GZC1" s="40"/>
      <c r="GZD1" s="40"/>
      <c r="GZE1" s="40"/>
      <c r="GZF1" s="40"/>
      <c r="GZG1" s="40"/>
      <c r="GZH1" s="40"/>
      <c r="GZI1" s="40"/>
      <c r="GZJ1" s="40"/>
      <c r="GZK1" s="40"/>
      <c r="GZL1" s="40"/>
      <c r="GZM1" s="40"/>
      <c r="GZN1" s="40"/>
      <c r="GZO1" s="40"/>
      <c r="GZP1" s="40"/>
      <c r="GZQ1" s="40"/>
      <c r="GZR1" s="40"/>
      <c r="GZS1" s="40"/>
      <c r="GZT1" s="40"/>
      <c r="GZU1" s="40"/>
      <c r="GZV1" s="40"/>
      <c r="GZW1" s="40"/>
      <c r="GZX1" s="40"/>
      <c r="GZY1" s="40"/>
      <c r="GZZ1" s="40"/>
      <c r="HAA1" s="40"/>
      <c r="HAB1" s="40"/>
      <c r="HAC1" s="40"/>
      <c r="HAD1" s="40"/>
      <c r="HAE1" s="40"/>
      <c r="HAF1" s="40"/>
      <c r="HAG1" s="40"/>
      <c r="HAH1" s="40"/>
      <c r="HAI1" s="40"/>
      <c r="HAJ1" s="40"/>
      <c r="HAK1" s="40"/>
      <c r="HAL1" s="40"/>
      <c r="HAM1" s="40"/>
      <c r="HAN1" s="40"/>
      <c r="HAO1" s="40"/>
      <c r="HAP1" s="40"/>
      <c r="HAQ1" s="40"/>
      <c r="HAR1" s="40"/>
      <c r="HAS1" s="40"/>
      <c r="HAT1" s="40"/>
      <c r="HAU1" s="40"/>
      <c r="HAV1" s="40"/>
      <c r="HAW1" s="40"/>
      <c r="HAX1" s="40"/>
      <c r="HAY1" s="40"/>
      <c r="HAZ1" s="40"/>
      <c r="HBA1" s="40"/>
      <c r="HBB1" s="40"/>
      <c r="HBC1" s="40"/>
      <c r="HBD1" s="40"/>
      <c r="HBE1" s="40"/>
      <c r="HBF1" s="40"/>
      <c r="HBG1" s="40"/>
      <c r="HBH1" s="40"/>
      <c r="HBI1" s="40"/>
      <c r="HBJ1" s="40"/>
      <c r="HBK1" s="40"/>
      <c r="HBL1" s="40"/>
      <c r="HBM1" s="40"/>
      <c r="HBN1" s="40"/>
      <c r="HBO1" s="40"/>
      <c r="HBP1" s="40"/>
      <c r="HBQ1" s="40"/>
      <c r="HBR1" s="40"/>
      <c r="HBS1" s="40"/>
      <c r="HBT1" s="40"/>
      <c r="HBU1" s="40"/>
      <c r="HBV1" s="40"/>
      <c r="HBW1" s="40"/>
      <c r="HBX1" s="40"/>
      <c r="HBY1" s="40"/>
      <c r="HBZ1" s="40"/>
      <c r="HCA1" s="40"/>
      <c r="HCB1" s="40"/>
      <c r="HCC1" s="40"/>
      <c r="HCD1" s="40"/>
      <c r="HCE1" s="40"/>
      <c r="HCF1" s="40"/>
      <c r="HCG1" s="40"/>
      <c r="HCH1" s="40"/>
      <c r="HCI1" s="40"/>
      <c r="HCJ1" s="40"/>
      <c r="HCK1" s="40"/>
      <c r="HCL1" s="40"/>
      <c r="HCM1" s="40"/>
      <c r="HCN1" s="40"/>
      <c r="HCO1" s="40"/>
      <c r="HCP1" s="40"/>
      <c r="HCQ1" s="40"/>
      <c r="HCR1" s="40"/>
      <c r="HCS1" s="40"/>
      <c r="HCT1" s="40"/>
      <c r="HCU1" s="40"/>
      <c r="HCV1" s="40"/>
      <c r="HCW1" s="40"/>
      <c r="HCX1" s="40"/>
      <c r="HCY1" s="40"/>
      <c r="HCZ1" s="40"/>
      <c r="HDA1" s="40"/>
      <c r="HDB1" s="40"/>
      <c r="HDC1" s="40"/>
      <c r="HDD1" s="40"/>
      <c r="HDE1" s="40"/>
      <c r="HDF1" s="40"/>
      <c r="HDG1" s="40"/>
      <c r="HDH1" s="40"/>
      <c r="HDI1" s="40"/>
      <c r="HDJ1" s="40"/>
      <c r="HDK1" s="40"/>
      <c r="HDL1" s="40"/>
      <c r="HDM1" s="40"/>
      <c r="HDN1" s="40"/>
      <c r="HDO1" s="40"/>
      <c r="HDP1" s="40"/>
      <c r="HDQ1" s="40"/>
      <c r="HDR1" s="40"/>
      <c r="HDS1" s="40"/>
      <c r="HDT1" s="40"/>
      <c r="HDU1" s="40"/>
      <c r="HDV1" s="40"/>
      <c r="HDW1" s="40"/>
      <c r="HDX1" s="40"/>
      <c r="HDY1" s="40"/>
      <c r="HDZ1" s="40"/>
      <c r="HEA1" s="40"/>
      <c r="HEB1" s="40"/>
      <c r="HEC1" s="40"/>
      <c r="HED1" s="40"/>
      <c r="HEE1" s="40"/>
      <c r="HEF1" s="40"/>
      <c r="HEG1" s="40"/>
      <c r="HEH1" s="40"/>
      <c r="HEI1" s="40"/>
      <c r="HEJ1" s="40"/>
      <c r="HEK1" s="40"/>
      <c r="HEL1" s="40"/>
      <c r="HEM1" s="40"/>
      <c r="HEN1" s="40"/>
      <c r="HEO1" s="40"/>
      <c r="HEP1" s="40"/>
      <c r="HEQ1" s="40"/>
      <c r="HER1" s="40"/>
      <c r="HES1" s="40"/>
      <c r="HET1" s="40"/>
      <c r="HEU1" s="40"/>
      <c r="HEV1" s="40"/>
      <c r="HEW1" s="40"/>
      <c r="HEX1" s="40"/>
      <c r="HEY1" s="40"/>
      <c r="HEZ1" s="40"/>
      <c r="HFA1" s="40"/>
      <c r="HFB1" s="40"/>
      <c r="HFC1" s="40"/>
      <c r="HFD1" s="40"/>
      <c r="HFE1" s="40"/>
      <c r="HFF1" s="40"/>
      <c r="HFG1" s="40"/>
      <c r="HFH1" s="40"/>
      <c r="HFI1" s="40"/>
      <c r="HFJ1" s="40"/>
      <c r="HFK1" s="40"/>
      <c r="HFL1" s="40"/>
      <c r="HFM1" s="40"/>
      <c r="HFN1" s="40"/>
      <c r="HFO1" s="40"/>
      <c r="HFP1" s="40"/>
      <c r="HFQ1" s="40"/>
      <c r="HFR1" s="40"/>
      <c r="HFS1" s="40"/>
      <c r="HFT1" s="40"/>
      <c r="HFU1" s="40"/>
      <c r="HFV1" s="40"/>
      <c r="HFW1" s="40"/>
      <c r="HFX1" s="40"/>
      <c r="HFY1" s="40"/>
      <c r="HFZ1" s="40"/>
      <c r="HGA1" s="40"/>
      <c r="HGB1" s="40"/>
      <c r="HGC1" s="40"/>
      <c r="HGD1" s="40"/>
      <c r="HGE1" s="40"/>
      <c r="HGF1" s="40"/>
      <c r="HGG1" s="40"/>
      <c r="HGH1" s="40"/>
      <c r="HGI1" s="40"/>
      <c r="HGJ1" s="40"/>
      <c r="HGK1" s="40"/>
      <c r="HGL1" s="40"/>
      <c r="HGM1" s="40"/>
      <c r="HGN1" s="40"/>
      <c r="HGO1" s="40"/>
      <c r="HGP1" s="40"/>
      <c r="HGQ1" s="40"/>
      <c r="HGR1" s="40"/>
      <c r="HGS1" s="40"/>
      <c r="HGT1" s="40"/>
      <c r="HGU1" s="40"/>
      <c r="HGV1" s="40"/>
      <c r="HGW1" s="40"/>
      <c r="HGX1" s="40"/>
      <c r="HGY1" s="40"/>
      <c r="HGZ1" s="40"/>
      <c r="HHA1" s="40"/>
      <c r="HHB1" s="40"/>
      <c r="HHC1" s="40"/>
      <c r="HHD1" s="40"/>
      <c r="HHE1" s="40"/>
      <c r="HHF1" s="40"/>
      <c r="HHG1" s="40"/>
      <c r="HHH1" s="40"/>
      <c r="HHI1" s="40"/>
      <c r="HHJ1" s="40"/>
      <c r="HHK1" s="40"/>
      <c r="HHL1" s="40"/>
      <c r="HHM1" s="40"/>
      <c r="HHN1" s="40"/>
      <c r="HHO1" s="40"/>
      <c r="HHP1" s="40"/>
      <c r="HHQ1" s="40"/>
      <c r="HHR1" s="40"/>
      <c r="HHS1" s="40"/>
      <c r="HHT1" s="40"/>
      <c r="HHU1" s="40"/>
      <c r="HHV1" s="40"/>
      <c r="HHW1" s="40"/>
      <c r="HHX1" s="40"/>
      <c r="HHY1" s="40"/>
      <c r="HHZ1" s="40"/>
      <c r="HIA1" s="40"/>
      <c r="HIB1" s="40"/>
      <c r="HIC1" s="40"/>
      <c r="HID1" s="40"/>
      <c r="HIE1" s="40"/>
      <c r="HIF1" s="40"/>
      <c r="HIG1" s="40"/>
      <c r="HIH1" s="40"/>
      <c r="HII1" s="40"/>
      <c r="HIJ1" s="40"/>
      <c r="HIK1" s="40"/>
      <c r="HIL1" s="40"/>
      <c r="HIM1" s="40"/>
      <c r="HIN1" s="40"/>
      <c r="HIO1" s="40"/>
      <c r="HIP1" s="40"/>
      <c r="HIQ1" s="40"/>
      <c r="HIR1" s="40"/>
      <c r="HIS1" s="40"/>
      <c r="HIT1" s="40"/>
      <c r="HIU1" s="40"/>
      <c r="HIV1" s="40"/>
      <c r="HIW1" s="40"/>
      <c r="HIX1" s="40"/>
      <c r="HIY1" s="40"/>
      <c r="HIZ1" s="40"/>
      <c r="HJA1" s="40"/>
      <c r="HJB1" s="40"/>
      <c r="HJC1" s="40"/>
      <c r="HJD1" s="40"/>
      <c r="HJE1" s="40"/>
      <c r="HJF1" s="40"/>
      <c r="HJG1" s="40"/>
      <c r="HJH1" s="40"/>
      <c r="HJI1" s="40"/>
      <c r="HJJ1" s="40"/>
      <c r="HJK1" s="40"/>
      <c r="HJL1" s="40"/>
      <c r="HJM1" s="40"/>
      <c r="HJN1" s="40"/>
      <c r="HJO1" s="40"/>
      <c r="HJP1" s="40"/>
      <c r="HJQ1" s="40"/>
      <c r="HJR1" s="40"/>
      <c r="HJS1" s="40"/>
      <c r="HJT1" s="40"/>
      <c r="HJU1" s="40"/>
      <c r="HJV1" s="40"/>
      <c r="HJW1" s="40"/>
      <c r="HJX1" s="40"/>
      <c r="HJY1" s="40"/>
      <c r="HJZ1" s="40"/>
      <c r="HKA1" s="40"/>
      <c r="HKB1" s="40"/>
      <c r="HKC1" s="40"/>
      <c r="HKD1" s="40"/>
      <c r="HKE1" s="40"/>
      <c r="HKF1" s="40"/>
      <c r="HKG1" s="40"/>
      <c r="HKH1" s="40"/>
      <c r="HKI1" s="40"/>
      <c r="HKJ1" s="40"/>
      <c r="HKK1" s="40"/>
      <c r="HKL1" s="40"/>
      <c r="HKM1" s="40"/>
      <c r="HKN1" s="40"/>
      <c r="HKO1" s="40"/>
      <c r="HKP1" s="40"/>
      <c r="HKQ1" s="40"/>
      <c r="HKR1" s="40"/>
      <c r="HKS1" s="40"/>
      <c r="HKT1" s="40"/>
      <c r="HKU1" s="40"/>
      <c r="HKV1" s="40"/>
      <c r="HKW1" s="40"/>
      <c r="HKX1" s="40"/>
      <c r="HKY1" s="40"/>
      <c r="HKZ1" s="40"/>
      <c r="HLA1" s="40"/>
      <c r="HLB1" s="40"/>
      <c r="HLC1" s="40"/>
      <c r="HLD1" s="40"/>
      <c r="HLE1" s="40"/>
      <c r="HLF1" s="40"/>
      <c r="HLG1" s="40"/>
      <c r="HLH1" s="40"/>
      <c r="HLI1" s="40"/>
      <c r="HLJ1" s="40"/>
      <c r="HLK1" s="40"/>
      <c r="HLL1" s="40"/>
      <c r="HLM1" s="40"/>
      <c r="HLN1" s="40"/>
      <c r="HLO1" s="40"/>
      <c r="HLP1" s="40"/>
      <c r="HLQ1" s="40"/>
      <c r="HLR1" s="40"/>
      <c r="HLS1" s="40"/>
      <c r="HLT1" s="40"/>
      <c r="HLU1" s="40"/>
      <c r="HLV1" s="40"/>
      <c r="HLW1" s="40"/>
      <c r="HLX1" s="40"/>
      <c r="HLY1" s="40"/>
      <c r="HLZ1" s="40"/>
      <c r="HMA1" s="40"/>
      <c r="HMB1" s="40"/>
      <c r="HMC1" s="40"/>
      <c r="HMD1" s="40"/>
      <c r="HME1" s="40"/>
      <c r="HMF1" s="40"/>
      <c r="HMG1" s="40"/>
      <c r="HMH1" s="40"/>
      <c r="HMI1" s="40"/>
      <c r="HMJ1" s="40"/>
      <c r="HMK1" s="40"/>
      <c r="HML1" s="40"/>
      <c r="HMM1" s="40"/>
      <c r="HMN1" s="40"/>
      <c r="HMO1" s="40"/>
      <c r="HMP1" s="40"/>
      <c r="HMQ1" s="40"/>
      <c r="HMR1" s="40"/>
      <c r="HMS1" s="40"/>
      <c r="HMT1" s="40"/>
      <c r="HMU1" s="40"/>
      <c r="HMV1" s="40"/>
      <c r="HMW1" s="40"/>
      <c r="HMX1" s="40"/>
      <c r="HMY1" s="40"/>
      <c r="HMZ1" s="40"/>
      <c r="HNA1" s="40"/>
      <c r="HNB1" s="40"/>
      <c r="HNC1" s="40"/>
      <c r="HND1" s="40"/>
      <c r="HNE1" s="40"/>
      <c r="HNF1" s="40"/>
      <c r="HNG1" s="40"/>
      <c r="HNH1" s="40"/>
      <c r="HNI1" s="40"/>
      <c r="HNJ1" s="40"/>
      <c r="HNK1" s="40"/>
      <c r="HNL1" s="40"/>
      <c r="HNM1" s="40"/>
      <c r="HNN1" s="40"/>
      <c r="HNO1" s="40"/>
      <c r="HNP1" s="40"/>
      <c r="HNQ1" s="40"/>
      <c r="HNR1" s="40"/>
      <c r="HNS1" s="40"/>
      <c r="HNT1" s="40"/>
      <c r="HNU1" s="40"/>
      <c r="HNV1" s="40"/>
      <c r="HNW1" s="40"/>
      <c r="HNX1" s="40"/>
      <c r="HNY1" s="40"/>
      <c r="HNZ1" s="40"/>
      <c r="HOA1" s="40"/>
      <c r="HOB1" s="40"/>
      <c r="HOC1" s="40"/>
      <c r="HOD1" s="40"/>
      <c r="HOE1" s="40"/>
      <c r="HOF1" s="40"/>
      <c r="HOG1" s="40"/>
      <c r="HOH1" s="40"/>
      <c r="HOI1" s="40"/>
      <c r="HOJ1" s="40"/>
      <c r="HOK1" s="40"/>
      <c r="HOL1" s="40"/>
      <c r="HOM1" s="40"/>
      <c r="HON1" s="40"/>
      <c r="HOO1" s="40"/>
      <c r="HOP1" s="40"/>
      <c r="HOQ1" s="40"/>
      <c r="HOR1" s="40"/>
      <c r="HOS1" s="40"/>
      <c r="HOT1" s="40"/>
      <c r="HOU1" s="40"/>
      <c r="HOV1" s="40"/>
      <c r="HOW1" s="40"/>
      <c r="HOX1" s="40"/>
      <c r="HOY1" s="40"/>
      <c r="HOZ1" s="40"/>
      <c r="HPA1" s="40"/>
      <c r="HPB1" s="40"/>
      <c r="HPC1" s="40"/>
      <c r="HPD1" s="40"/>
      <c r="HPE1" s="40"/>
      <c r="HPF1" s="40"/>
      <c r="HPG1" s="40"/>
      <c r="HPH1" s="40"/>
      <c r="HPI1" s="40"/>
      <c r="HPJ1" s="40"/>
      <c r="HPK1" s="40"/>
      <c r="HPL1" s="40"/>
      <c r="HPM1" s="40"/>
      <c r="HPN1" s="40"/>
      <c r="HPO1" s="40"/>
      <c r="HPP1" s="40"/>
      <c r="HPQ1" s="40"/>
      <c r="HPR1" s="40"/>
      <c r="HPS1" s="40"/>
      <c r="HPT1" s="40"/>
      <c r="HPU1" s="40"/>
      <c r="HPV1" s="40"/>
      <c r="HPW1" s="40"/>
      <c r="HPX1" s="40"/>
      <c r="HPY1" s="40"/>
      <c r="HPZ1" s="40"/>
      <c r="HQA1" s="40"/>
      <c r="HQB1" s="40"/>
      <c r="HQC1" s="40"/>
      <c r="HQD1" s="40"/>
      <c r="HQE1" s="40"/>
      <c r="HQF1" s="40"/>
      <c r="HQG1" s="40"/>
      <c r="HQH1" s="40"/>
      <c r="HQI1" s="40"/>
      <c r="HQJ1" s="40"/>
      <c r="HQK1" s="40"/>
      <c r="HQL1" s="40"/>
      <c r="HQM1" s="40"/>
      <c r="HQN1" s="40"/>
      <c r="HQO1" s="40"/>
      <c r="HQP1" s="40"/>
      <c r="HQQ1" s="40"/>
      <c r="HQR1" s="40"/>
      <c r="HQS1" s="40"/>
      <c r="HQT1" s="40"/>
      <c r="HQU1" s="40"/>
      <c r="HQV1" s="40"/>
      <c r="HQW1" s="40"/>
      <c r="HQX1" s="40"/>
      <c r="HQY1" s="40"/>
      <c r="HQZ1" s="40"/>
      <c r="HRA1" s="40"/>
      <c r="HRB1" s="40"/>
      <c r="HRC1" s="40"/>
      <c r="HRD1" s="40"/>
      <c r="HRE1" s="40"/>
      <c r="HRF1" s="40"/>
      <c r="HRG1" s="40"/>
      <c r="HRH1" s="40"/>
      <c r="HRI1" s="40"/>
      <c r="HRJ1" s="40"/>
      <c r="HRK1" s="40"/>
      <c r="HRL1" s="40"/>
      <c r="HRM1" s="40"/>
      <c r="HRN1" s="40"/>
      <c r="HRO1" s="40"/>
      <c r="HRP1" s="40"/>
      <c r="HRQ1" s="40"/>
      <c r="HRR1" s="40"/>
      <c r="HRS1" s="40"/>
      <c r="HRT1" s="40"/>
      <c r="HRU1" s="40"/>
      <c r="HRV1" s="40"/>
      <c r="HRW1" s="40"/>
      <c r="HRX1" s="40"/>
      <c r="HRY1" s="40"/>
      <c r="HRZ1" s="40"/>
      <c r="HSA1" s="40"/>
      <c r="HSB1" s="40"/>
      <c r="HSC1" s="40"/>
      <c r="HSD1" s="40"/>
      <c r="HSE1" s="40"/>
      <c r="HSF1" s="40"/>
      <c r="HSG1" s="40"/>
      <c r="HSH1" s="40"/>
      <c r="HSI1" s="40"/>
      <c r="HSJ1" s="40"/>
      <c r="HSK1" s="40"/>
      <c r="HSL1" s="40"/>
      <c r="HSM1" s="40"/>
      <c r="HSN1" s="40"/>
      <c r="HSO1" s="40"/>
      <c r="HSP1" s="40"/>
      <c r="HSQ1" s="40"/>
      <c r="HSR1" s="40"/>
      <c r="HSS1" s="40"/>
      <c r="HST1" s="40"/>
      <c r="HSU1" s="40"/>
      <c r="HSV1" s="40"/>
      <c r="HSW1" s="40"/>
      <c r="HSX1" s="40"/>
      <c r="HSY1" s="40"/>
      <c r="HSZ1" s="40"/>
      <c r="HTA1" s="40"/>
      <c r="HTB1" s="40"/>
      <c r="HTC1" s="40"/>
      <c r="HTD1" s="40"/>
      <c r="HTE1" s="40"/>
      <c r="HTF1" s="40"/>
      <c r="HTG1" s="40"/>
      <c r="HTH1" s="40"/>
      <c r="HTI1" s="40"/>
      <c r="HTJ1" s="40"/>
      <c r="HTK1" s="40"/>
      <c r="HTL1" s="40"/>
      <c r="HTM1" s="40"/>
      <c r="HTN1" s="40"/>
      <c r="HTO1" s="40"/>
      <c r="HTP1" s="40"/>
      <c r="HTQ1" s="40"/>
      <c r="HTR1" s="40"/>
      <c r="HTS1" s="40"/>
      <c r="HTT1" s="40"/>
      <c r="HTU1" s="40"/>
      <c r="HTV1" s="40"/>
      <c r="HTW1" s="40"/>
      <c r="HTX1" s="40"/>
      <c r="HTY1" s="40"/>
      <c r="HTZ1" s="40"/>
      <c r="HUA1" s="40"/>
      <c r="HUB1" s="40"/>
      <c r="HUC1" s="40"/>
      <c r="HUD1" s="40"/>
      <c r="HUE1" s="40"/>
      <c r="HUF1" s="40"/>
      <c r="HUG1" s="40"/>
      <c r="HUH1" s="40"/>
      <c r="HUI1" s="40"/>
      <c r="HUJ1" s="40"/>
      <c r="HUK1" s="40"/>
      <c r="HUL1" s="40"/>
      <c r="HUM1" s="40"/>
      <c r="HUN1" s="40"/>
      <c r="HUO1" s="40"/>
      <c r="HUP1" s="40"/>
      <c r="HUQ1" s="40"/>
      <c r="HUR1" s="40"/>
      <c r="HUS1" s="40"/>
      <c r="HUT1" s="40"/>
      <c r="HUU1" s="40"/>
      <c r="HUV1" s="40"/>
      <c r="HUW1" s="40"/>
      <c r="HUX1" s="40"/>
      <c r="HUY1" s="40"/>
      <c r="HUZ1" s="40"/>
      <c r="HVA1" s="40"/>
      <c r="HVB1" s="40"/>
      <c r="HVC1" s="40"/>
      <c r="HVD1" s="40"/>
      <c r="HVE1" s="40"/>
      <c r="HVF1" s="40"/>
      <c r="HVG1" s="40"/>
      <c r="HVH1" s="40"/>
      <c r="HVI1" s="40"/>
      <c r="HVJ1" s="40"/>
      <c r="HVK1" s="40"/>
      <c r="HVL1" s="40"/>
      <c r="HVM1" s="40"/>
      <c r="HVN1" s="40"/>
      <c r="HVO1" s="40"/>
      <c r="HVP1" s="40"/>
      <c r="HVQ1" s="40"/>
      <c r="HVR1" s="40"/>
      <c r="HVS1" s="40"/>
      <c r="HVT1" s="40"/>
      <c r="HVU1" s="40"/>
      <c r="HVV1" s="40"/>
      <c r="HVW1" s="40"/>
      <c r="HVX1" s="40"/>
      <c r="HVY1" s="40"/>
      <c r="HVZ1" s="40"/>
      <c r="HWA1" s="40"/>
      <c r="HWB1" s="40"/>
      <c r="HWC1" s="40"/>
      <c r="HWD1" s="40"/>
      <c r="HWE1" s="40"/>
      <c r="HWF1" s="40"/>
      <c r="HWG1" s="40"/>
      <c r="HWH1" s="40"/>
      <c r="HWI1" s="40"/>
      <c r="HWJ1" s="40"/>
      <c r="HWK1" s="40"/>
      <c r="HWL1" s="40"/>
      <c r="HWM1" s="40"/>
      <c r="HWN1" s="40"/>
      <c r="HWO1" s="40"/>
      <c r="HWP1" s="40"/>
      <c r="HWQ1" s="40"/>
      <c r="HWR1" s="40"/>
      <c r="HWS1" s="40"/>
      <c r="HWT1" s="40"/>
      <c r="HWU1" s="40"/>
      <c r="HWV1" s="40"/>
      <c r="HWW1" s="40"/>
      <c r="HWX1" s="40"/>
      <c r="HWY1" s="40"/>
      <c r="HWZ1" s="40"/>
      <c r="HXA1" s="40"/>
      <c r="HXB1" s="40"/>
      <c r="HXC1" s="40"/>
      <c r="HXD1" s="40"/>
      <c r="HXE1" s="40"/>
      <c r="HXF1" s="40"/>
      <c r="HXG1" s="40"/>
      <c r="HXH1" s="40"/>
      <c r="HXI1" s="40"/>
      <c r="HXJ1" s="40"/>
      <c r="HXK1" s="40"/>
      <c r="HXL1" s="40"/>
      <c r="HXM1" s="40"/>
      <c r="HXN1" s="40"/>
      <c r="HXO1" s="40"/>
      <c r="HXP1" s="40"/>
      <c r="HXQ1" s="40"/>
      <c r="HXR1" s="40"/>
      <c r="HXS1" s="40"/>
      <c r="HXT1" s="40"/>
      <c r="HXU1" s="40"/>
      <c r="HXV1" s="40"/>
      <c r="HXW1" s="40"/>
      <c r="HXX1" s="40"/>
      <c r="HXY1" s="40"/>
      <c r="HXZ1" s="40"/>
      <c r="HYA1" s="40"/>
      <c r="HYB1" s="40"/>
      <c r="HYC1" s="40"/>
      <c r="HYD1" s="40"/>
      <c r="HYE1" s="40"/>
      <c r="HYF1" s="40"/>
      <c r="HYG1" s="40"/>
      <c r="HYH1" s="40"/>
      <c r="HYI1" s="40"/>
      <c r="HYJ1" s="40"/>
      <c r="HYK1" s="40"/>
      <c r="HYL1" s="40"/>
      <c r="HYM1" s="40"/>
      <c r="HYN1" s="40"/>
      <c r="HYO1" s="40"/>
      <c r="HYP1" s="40"/>
      <c r="HYQ1" s="40"/>
      <c r="HYR1" s="40"/>
      <c r="HYS1" s="40"/>
      <c r="HYT1" s="40"/>
      <c r="HYU1" s="40"/>
      <c r="HYV1" s="40"/>
      <c r="HYW1" s="40"/>
      <c r="HYX1" s="40"/>
      <c r="HYY1" s="40"/>
      <c r="HYZ1" s="40"/>
      <c r="HZA1" s="40"/>
      <c r="HZB1" s="40"/>
      <c r="HZC1" s="40"/>
      <c r="HZD1" s="40"/>
      <c r="HZE1" s="40"/>
      <c r="HZF1" s="40"/>
      <c r="HZG1" s="40"/>
      <c r="HZH1" s="40"/>
      <c r="HZI1" s="40"/>
      <c r="HZJ1" s="40"/>
      <c r="HZK1" s="40"/>
      <c r="HZL1" s="40"/>
      <c r="HZM1" s="40"/>
      <c r="HZN1" s="40"/>
      <c r="HZO1" s="40"/>
      <c r="HZP1" s="40"/>
      <c r="HZQ1" s="40"/>
      <c r="HZR1" s="40"/>
      <c r="HZS1" s="40"/>
      <c r="HZT1" s="40"/>
      <c r="HZU1" s="40"/>
      <c r="HZV1" s="40"/>
      <c r="HZW1" s="40"/>
      <c r="HZX1" s="40"/>
      <c r="HZY1" s="40"/>
      <c r="HZZ1" s="40"/>
      <c r="IAA1" s="40"/>
      <c r="IAB1" s="40"/>
      <c r="IAC1" s="40"/>
      <c r="IAD1" s="40"/>
      <c r="IAE1" s="40"/>
      <c r="IAF1" s="40"/>
      <c r="IAG1" s="40"/>
      <c r="IAH1" s="40"/>
      <c r="IAI1" s="40"/>
      <c r="IAJ1" s="40"/>
      <c r="IAK1" s="40"/>
      <c r="IAL1" s="40"/>
      <c r="IAM1" s="40"/>
      <c r="IAN1" s="40"/>
      <c r="IAO1" s="40"/>
      <c r="IAP1" s="40"/>
      <c r="IAQ1" s="40"/>
      <c r="IAR1" s="40"/>
      <c r="IAS1" s="40"/>
      <c r="IAT1" s="40"/>
      <c r="IAU1" s="40"/>
      <c r="IAV1" s="40"/>
      <c r="IAW1" s="40"/>
      <c r="IAX1" s="40"/>
      <c r="IAY1" s="40"/>
      <c r="IAZ1" s="40"/>
      <c r="IBA1" s="40"/>
      <c r="IBB1" s="40"/>
      <c r="IBC1" s="40"/>
      <c r="IBD1" s="40"/>
      <c r="IBE1" s="40"/>
      <c r="IBF1" s="40"/>
      <c r="IBG1" s="40"/>
      <c r="IBH1" s="40"/>
      <c r="IBI1" s="40"/>
      <c r="IBJ1" s="40"/>
      <c r="IBK1" s="40"/>
      <c r="IBL1" s="40"/>
      <c r="IBM1" s="40"/>
      <c r="IBN1" s="40"/>
      <c r="IBO1" s="40"/>
      <c r="IBP1" s="40"/>
      <c r="IBQ1" s="40"/>
      <c r="IBR1" s="40"/>
      <c r="IBS1" s="40"/>
      <c r="IBT1" s="40"/>
      <c r="IBU1" s="40"/>
      <c r="IBV1" s="40"/>
      <c r="IBW1" s="40"/>
      <c r="IBX1" s="40"/>
      <c r="IBY1" s="40"/>
      <c r="IBZ1" s="40"/>
      <c r="ICA1" s="40"/>
      <c r="ICB1" s="40"/>
      <c r="ICC1" s="40"/>
      <c r="ICD1" s="40"/>
      <c r="ICE1" s="40"/>
      <c r="ICF1" s="40"/>
      <c r="ICG1" s="40"/>
      <c r="ICH1" s="40"/>
      <c r="ICI1" s="40"/>
      <c r="ICJ1" s="40"/>
      <c r="ICK1" s="40"/>
      <c r="ICL1" s="40"/>
      <c r="ICM1" s="40"/>
      <c r="ICN1" s="40"/>
      <c r="ICO1" s="40"/>
      <c r="ICP1" s="40"/>
      <c r="ICQ1" s="40"/>
      <c r="ICR1" s="40"/>
      <c r="ICS1" s="40"/>
      <c r="ICT1" s="40"/>
      <c r="ICU1" s="40"/>
      <c r="ICV1" s="40"/>
      <c r="ICW1" s="40"/>
      <c r="ICX1" s="40"/>
      <c r="ICY1" s="40"/>
      <c r="ICZ1" s="40"/>
      <c r="IDA1" s="40"/>
      <c r="IDB1" s="40"/>
      <c r="IDC1" s="40"/>
      <c r="IDD1" s="40"/>
      <c r="IDE1" s="40"/>
      <c r="IDF1" s="40"/>
      <c r="IDG1" s="40"/>
      <c r="IDH1" s="40"/>
      <c r="IDI1" s="40"/>
      <c r="IDJ1" s="40"/>
      <c r="IDK1" s="40"/>
      <c r="IDL1" s="40"/>
      <c r="IDM1" s="40"/>
      <c r="IDN1" s="40"/>
      <c r="IDO1" s="40"/>
      <c r="IDP1" s="40"/>
      <c r="IDQ1" s="40"/>
      <c r="IDR1" s="40"/>
      <c r="IDS1" s="40"/>
      <c r="IDT1" s="40"/>
      <c r="IDU1" s="40"/>
      <c r="IDV1" s="40"/>
      <c r="IDW1" s="40"/>
      <c r="IDX1" s="40"/>
      <c r="IDY1" s="40"/>
      <c r="IDZ1" s="40"/>
      <c r="IEA1" s="40"/>
      <c r="IEB1" s="40"/>
      <c r="IEC1" s="40"/>
      <c r="IED1" s="40"/>
      <c r="IEE1" s="40"/>
      <c r="IEF1" s="40"/>
      <c r="IEG1" s="40"/>
      <c r="IEH1" s="40"/>
      <c r="IEI1" s="40"/>
      <c r="IEJ1" s="40"/>
      <c r="IEK1" s="40"/>
      <c r="IEL1" s="40"/>
      <c r="IEM1" s="40"/>
      <c r="IEN1" s="40"/>
      <c r="IEO1" s="40"/>
      <c r="IEP1" s="40"/>
      <c r="IEQ1" s="40"/>
      <c r="IER1" s="40"/>
      <c r="IES1" s="40"/>
      <c r="IET1" s="40"/>
      <c r="IEU1" s="40"/>
      <c r="IEV1" s="40"/>
      <c r="IEW1" s="40"/>
      <c r="IEX1" s="40"/>
      <c r="IEY1" s="40"/>
      <c r="IEZ1" s="40"/>
      <c r="IFA1" s="40"/>
      <c r="IFB1" s="40"/>
      <c r="IFC1" s="40"/>
      <c r="IFD1" s="40"/>
      <c r="IFE1" s="40"/>
      <c r="IFF1" s="40"/>
      <c r="IFG1" s="40"/>
      <c r="IFH1" s="40"/>
      <c r="IFI1" s="40"/>
      <c r="IFJ1" s="40"/>
      <c r="IFK1" s="40"/>
      <c r="IFL1" s="40"/>
      <c r="IFM1" s="40"/>
      <c r="IFN1" s="40"/>
      <c r="IFO1" s="40"/>
      <c r="IFP1" s="40"/>
      <c r="IFQ1" s="40"/>
      <c r="IFR1" s="40"/>
      <c r="IFS1" s="40"/>
      <c r="IFT1" s="40"/>
      <c r="IFU1" s="40"/>
      <c r="IFV1" s="40"/>
      <c r="IFW1" s="40"/>
      <c r="IFX1" s="40"/>
      <c r="IFY1" s="40"/>
      <c r="IFZ1" s="40"/>
      <c r="IGA1" s="40"/>
      <c r="IGB1" s="40"/>
      <c r="IGC1" s="40"/>
      <c r="IGD1" s="40"/>
      <c r="IGE1" s="40"/>
      <c r="IGF1" s="40"/>
      <c r="IGG1" s="40"/>
      <c r="IGH1" s="40"/>
      <c r="IGI1" s="40"/>
      <c r="IGJ1" s="40"/>
      <c r="IGK1" s="40"/>
      <c r="IGL1" s="40"/>
      <c r="IGM1" s="40"/>
      <c r="IGN1" s="40"/>
      <c r="IGO1" s="40"/>
      <c r="IGP1" s="40"/>
      <c r="IGQ1" s="40"/>
      <c r="IGR1" s="40"/>
      <c r="IGS1" s="40"/>
      <c r="IGT1" s="40"/>
      <c r="IGU1" s="40"/>
      <c r="IGV1" s="40"/>
      <c r="IGW1" s="40"/>
      <c r="IGX1" s="40"/>
      <c r="IGY1" s="40"/>
      <c r="IGZ1" s="40"/>
      <c r="IHA1" s="40"/>
      <c r="IHB1" s="40"/>
      <c r="IHC1" s="40"/>
      <c r="IHD1" s="40"/>
      <c r="IHE1" s="40"/>
      <c r="IHF1" s="40"/>
      <c r="IHG1" s="40"/>
      <c r="IHH1" s="40"/>
      <c r="IHI1" s="40"/>
      <c r="IHJ1" s="40"/>
      <c r="IHK1" s="40"/>
      <c r="IHL1" s="40"/>
      <c r="IHM1" s="40"/>
      <c r="IHN1" s="40"/>
      <c r="IHO1" s="40"/>
      <c r="IHP1" s="40"/>
      <c r="IHQ1" s="40"/>
      <c r="IHR1" s="40"/>
      <c r="IHS1" s="40"/>
      <c r="IHT1" s="40"/>
      <c r="IHU1" s="40"/>
      <c r="IHV1" s="40"/>
      <c r="IHW1" s="40"/>
      <c r="IHX1" s="40"/>
      <c r="IHY1" s="40"/>
      <c r="IHZ1" s="40"/>
      <c r="IIA1" s="40"/>
      <c r="IIB1" s="40"/>
      <c r="IIC1" s="40"/>
      <c r="IID1" s="40"/>
      <c r="IIE1" s="40"/>
      <c r="IIF1" s="40"/>
      <c r="IIG1" s="40"/>
      <c r="IIH1" s="40"/>
      <c r="III1" s="40"/>
      <c r="IIJ1" s="40"/>
      <c r="IIK1" s="40"/>
      <c r="IIL1" s="40"/>
      <c r="IIM1" s="40"/>
      <c r="IIN1" s="40"/>
      <c r="IIO1" s="40"/>
      <c r="IIP1" s="40"/>
      <c r="IIQ1" s="40"/>
      <c r="IIR1" s="40"/>
      <c r="IIS1" s="40"/>
      <c r="IIT1" s="40"/>
      <c r="IIU1" s="40"/>
      <c r="IIV1" s="40"/>
      <c r="IIW1" s="40"/>
      <c r="IIX1" s="40"/>
      <c r="IIY1" s="40"/>
      <c r="IIZ1" s="40"/>
      <c r="IJA1" s="40"/>
      <c r="IJB1" s="40"/>
      <c r="IJC1" s="40"/>
      <c r="IJD1" s="40"/>
      <c r="IJE1" s="40"/>
      <c r="IJF1" s="40"/>
      <c r="IJG1" s="40"/>
      <c r="IJH1" s="40"/>
      <c r="IJI1" s="40"/>
      <c r="IJJ1" s="40"/>
      <c r="IJK1" s="40"/>
      <c r="IJL1" s="40"/>
      <c r="IJM1" s="40"/>
      <c r="IJN1" s="40"/>
      <c r="IJO1" s="40"/>
      <c r="IJP1" s="40"/>
      <c r="IJQ1" s="40"/>
      <c r="IJR1" s="40"/>
      <c r="IJS1" s="40"/>
      <c r="IJT1" s="40"/>
      <c r="IJU1" s="40"/>
      <c r="IJV1" s="40"/>
      <c r="IJW1" s="40"/>
      <c r="IJX1" s="40"/>
      <c r="IJY1" s="40"/>
      <c r="IJZ1" s="40"/>
      <c r="IKA1" s="40"/>
      <c r="IKB1" s="40"/>
      <c r="IKC1" s="40"/>
      <c r="IKD1" s="40"/>
      <c r="IKE1" s="40"/>
      <c r="IKF1" s="40"/>
      <c r="IKG1" s="40"/>
      <c r="IKH1" s="40"/>
      <c r="IKI1" s="40"/>
      <c r="IKJ1" s="40"/>
      <c r="IKK1" s="40"/>
      <c r="IKL1" s="40"/>
      <c r="IKM1" s="40"/>
      <c r="IKN1" s="40"/>
      <c r="IKO1" s="40"/>
      <c r="IKP1" s="40"/>
      <c r="IKQ1" s="40"/>
      <c r="IKR1" s="40"/>
      <c r="IKS1" s="40"/>
      <c r="IKT1" s="40"/>
      <c r="IKU1" s="40"/>
      <c r="IKV1" s="40"/>
      <c r="IKW1" s="40"/>
      <c r="IKX1" s="40"/>
      <c r="IKY1" s="40"/>
      <c r="IKZ1" s="40"/>
      <c r="ILA1" s="40"/>
      <c r="ILB1" s="40"/>
      <c r="ILC1" s="40"/>
      <c r="ILD1" s="40"/>
      <c r="ILE1" s="40"/>
      <c r="ILF1" s="40"/>
      <c r="ILG1" s="40"/>
      <c r="ILH1" s="40"/>
      <c r="ILI1" s="40"/>
      <c r="ILJ1" s="40"/>
      <c r="ILK1" s="40"/>
      <c r="ILL1" s="40"/>
      <c r="ILM1" s="40"/>
      <c r="ILN1" s="40"/>
      <c r="ILO1" s="40"/>
      <c r="ILP1" s="40"/>
      <c r="ILQ1" s="40"/>
      <c r="ILR1" s="40"/>
      <c r="ILS1" s="40"/>
      <c r="ILT1" s="40"/>
      <c r="ILU1" s="40"/>
      <c r="ILV1" s="40"/>
      <c r="ILW1" s="40"/>
      <c r="ILX1" s="40"/>
      <c r="ILY1" s="40"/>
      <c r="ILZ1" s="40"/>
      <c r="IMA1" s="40"/>
      <c r="IMB1" s="40"/>
      <c r="IMC1" s="40"/>
      <c r="IMD1" s="40"/>
      <c r="IME1" s="40"/>
      <c r="IMF1" s="40"/>
      <c r="IMG1" s="40"/>
      <c r="IMH1" s="40"/>
      <c r="IMI1" s="40"/>
      <c r="IMJ1" s="40"/>
      <c r="IMK1" s="40"/>
      <c r="IML1" s="40"/>
      <c r="IMM1" s="40"/>
      <c r="IMN1" s="40"/>
      <c r="IMO1" s="40"/>
      <c r="IMP1" s="40"/>
      <c r="IMQ1" s="40"/>
      <c r="IMR1" s="40"/>
      <c r="IMS1" s="40"/>
      <c r="IMT1" s="40"/>
      <c r="IMU1" s="40"/>
      <c r="IMV1" s="40"/>
      <c r="IMW1" s="40"/>
      <c r="IMX1" s="40"/>
      <c r="IMY1" s="40"/>
      <c r="IMZ1" s="40"/>
      <c r="INA1" s="40"/>
      <c r="INB1" s="40"/>
      <c r="INC1" s="40"/>
      <c r="IND1" s="40"/>
      <c r="INE1" s="40"/>
      <c r="INF1" s="40"/>
      <c r="ING1" s="40"/>
      <c r="INH1" s="40"/>
      <c r="INI1" s="40"/>
      <c r="INJ1" s="40"/>
      <c r="INK1" s="40"/>
      <c r="INL1" s="40"/>
      <c r="INM1" s="40"/>
      <c r="INN1" s="40"/>
      <c r="INO1" s="40"/>
      <c r="INP1" s="40"/>
      <c r="INQ1" s="40"/>
      <c r="INR1" s="40"/>
      <c r="INS1" s="40"/>
      <c r="INT1" s="40"/>
      <c r="INU1" s="40"/>
      <c r="INV1" s="40"/>
      <c r="INW1" s="40"/>
      <c r="INX1" s="40"/>
      <c r="INY1" s="40"/>
      <c r="INZ1" s="40"/>
      <c r="IOA1" s="40"/>
      <c r="IOB1" s="40"/>
      <c r="IOC1" s="40"/>
      <c r="IOD1" s="40"/>
      <c r="IOE1" s="40"/>
      <c r="IOF1" s="40"/>
      <c r="IOG1" s="40"/>
      <c r="IOH1" s="40"/>
      <c r="IOI1" s="40"/>
      <c r="IOJ1" s="40"/>
      <c r="IOK1" s="40"/>
      <c r="IOL1" s="40"/>
      <c r="IOM1" s="40"/>
      <c r="ION1" s="40"/>
      <c r="IOO1" s="40"/>
      <c r="IOP1" s="40"/>
      <c r="IOQ1" s="40"/>
      <c r="IOR1" s="40"/>
      <c r="IOS1" s="40"/>
      <c r="IOT1" s="40"/>
      <c r="IOU1" s="40"/>
      <c r="IOV1" s="40"/>
      <c r="IOW1" s="40"/>
      <c r="IOX1" s="40"/>
      <c r="IOY1" s="40"/>
      <c r="IOZ1" s="40"/>
      <c r="IPA1" s="40"/>
      <c r="IPB1" s="40"/>
      <c r="IPC1" s="40"/>
      <c r="IPD1" s="40"/>
      <c r="IPE1" s="40"/>
      <c r="IPF1" s="40"/>
      <c r="IPG1" s="40"/>
      <c r="IPH1" s="40"/>
      <c r="IPI1" s="40"/>
      <c r="IPJ1" s="40"/>
      <c r="IPK1" s="40"/>
      <c r="IPL1" s="40"/>
      <c r="IPM1" s="40"/>
      <c r="IPN1" s="40"/>
      <c r="IPO1" s="40"/>
      <c r="IPP1" s="40"/>
      <c r="IPQ1" s="40"/>
      <c r="IPR1" s="40"/>
      <c r="IPS1" s="40"/>
      <c r="IPT1" s="40"/>
      <c r="IPU1" s="40"/>
      <c r="IPV1" s="40"/>
      <c r="IPW1" s="40"/>
      <c r="IPX1" s="40"/>
      <c r="IPY1" s="40"/>
      <c r="IPZ1" s="40"/>
      <c r="IQA1" s="40"/>
      <c r="IQB1" s="40"/>
      <c r="IQC1" s="40"/>
      <c r="IQD1" s="40"/>
      <c r="IQE1" s="40"/>
      <c r="IQF1" s="40"/>
      <c r="IQG1" s="40"/>
      <c r="IQH1" s="40"/>
      <c r="IQI1" s="40"/>
      <c r="IQJ1" s="40"/>
      <c r="IQK1" s="40"/>
      <c r="IQL1" s="40"/>
      <c r="IQM1" s="40"/>
      <c r="IQN1" s="40"/>
      <c r="IQO1" s="40"/>
      <c r="IQP1" s="40"/>
      <c r="IQQ1" s="40"/>
      <c r="IQR1" s="40"/>
      <c r="IQS1" s="40"/>
      <c r="IQT1" s="40"/>
      <c r="IQU1" s="40"/>
      <c r="IQV1" s="40"/>
      <c r="IQW1" s="40"/>
      <c r="IQX1" s="40"/>
      <c r="IQY1" s="40"/>
      <c r="IQZ1" s="40"/>
      <c r="IRA1" s="40"/>
      <c r="IRB1" s="40"/>
      <c r="IRC1" s="40"/>
      <c r="IRD1" s="40"/>
      <c r="IRE1" s="40"/>
      <c r="IRF1" s="40"/>
      <c r="IRG1" s="40"/>
      <c r="IRH1" s="40"/>
      <c r="IRI1" s="40"/>
      <c r="IRJ1" s="40"/>
      <c r="IRK1" s="40"/>
      <c r="IRL1" s="40"/>
      <c r="IRM1" s="40"/>
      <c r="IRN1" s="40"/>
      <c r="IRO1" s="40"/>
      <c r="IRP1" s="40"/>
      <c r="IRQ1" s="40"/>
      <c r="IRR1" s="40"/>
      <c r="IRS1" s="40"/>
      <c r="IRT1" s="40"/>
      <c r="IRU1" s="40"/>
      <c r="IRV1" s="40"/>
      <c r="IRW1" s="40"/>
      <c r="IRX1" s="40"/>
      <c r="IRY1" s="40"/>
      <c r="IRZ1" s="40"/>
      <c r="ISA1" s="40"/>
      <c r="ISB1" s="40"/>
      <c r="ISC1" s="40"/>
      <c r="ISD1" s="40"/>
      <c r="ISE1" s="40"/>
      <c r="ISF1" s="40"/>
      <c r="ISG1" s="40"/>
      <c r="ISH1" s="40"/>
      <c r="ISI1" s="40"/>
      <c r="ISJ1" s="40"/>
      <c r="ISK1" s="40"/>
      <c r="ISL1" s="40"/>
      <c r="ISM1" s="40"/>
      <c r="ISN1" s="40"/>
      <c r="ISO1" s="40"/>
      <c r="ISP1" s="40"/>
      <c r="ISQ1" s="40"/>
      <c r="ISR1" s="40"/>
      <c r="ISS1" s="40"/>
      <c r="IST1" s="40"/>
      <c r="ISU1" s="40"/>
      <c r="ISV1" s="40"/>
      <c r="ISW1" s="40"/>
      <c r="ISX1" s="40"/>
      <c r="ISY1" s="40"/>
      <c r="ISZ1" s="40"/>
      <c r="ITA1" s="40"/>
      <c r="ITB1" s="40"/>
      <c r="ITC1" s="40"/>
      <c r="ITD1" s="40"/>
      <c r="ITE1" s="40"/>
      <c r="ITF1" s="40"/>
      <c r="ITG1" s="40"/>
      <c r="ITH1" s="40"/>
      <c r="ITI1" s="40"/>
      <c r="ITJ1" s="40"/>
      <c r="ITK1" s="40"/>
      <c r="ITL1" s="40"/>
      <c r="ITM1" s="40"/>
      <c r="ITN1" s="40"/>
      <c r="ITO1" s="40"/>
      <c r="ITP1" s="40"/>
      <c r="ITQ1" s="40"/>
      <c r="ITR1" s="40"/>
      <c r="ITS1" s="40"/>
      <c r="ITT1" s="40"/>
      <c r="ITU1" s="40"/>
      <c r="ITV1" s="40"/>
      <c r="ITW1" s="40"/>
      <c r="ITX1" s="40"/>
      <c r="ITY1" s="40"/>
      <c r="ITZ1" s="40"/>
      <c r="IUA1" s="40"/>
      <c r="IUB1" s="40"/>
      <c r="IUC1" s="40"/>
      <c r="IUD1" s="40"/>
      <c r="IUE1" s="40"/>
      <c r="IUF1" s="40"/>
      <c r="IUG1" s="40"/>
      <c r="IUH1" s="40"/>
      <c r="IUI1" s="40"/>
      <c r="IUJ1" s="40"/>
      <c r="IUK1" s="40"/>
      <c r="IUL1" s="40"/>
      <c r="IUM1" s="40"/>
      <c r="IUN1" s="40"/>
      <c r="IUO1" s="40"/>
      <c r="IUP1" s="40"/>
      <c r="IUQ1" s="40"/>
      <c r="IUR1" s="40"/>
      <c r="IUS1" s="40"/>
      <c r="IUT1" s="40"/>
      <c r="IUU1" s="40"/>
      <c r="IUV1" s="40"/>
      <c r="IUW1" s="40"/>
      <c r="IUX1" s="40"/>
      <c r="IUY1" s="40"/>
      <c r="IUZ1" s="40"/>
      <c r="IVA1" s="40"/>
      <c r="IVB1" s="40"/>
      <c r="IVC1" s="40"/>
      <c r="IVD1" s="40"/>
      <c r="IVE1" s="40"/>
      <c r="IVF1" s="40"/>
      <c r="IVG1" s="40"/>
      <c r="IVH1" s="40"/>
      <c r="IVI1" s="40"/>
      <c r="IVJ1" s="40"/>
      <c r="IVK1" s="40"/>
      <c r="IVL1" s="40"/>
      <c r="IVM1" s="40"/>
      <c r="IVN1" s="40"/>
      <c r="IVO1" s="40"/>
      <c r="IVP1" s="40"/>
      <c r="IVQ1" s="40"/>
      <c r="IVR1" s="40"/>
      <c r="IVS1" s="40"/>
      <c r="IVT1" s="40"/>
      <c r="IVU1" s="40"/>
      <c r="IVV1" s="40"/>
      <c r="IVW1" s="40"/>
      <c r="IVX1" s="40"/>
      <c r="IVY1" s="40"/>
      <c r="IVZ1" s="40"/>
      <c r="IWA1" s="40"/>
      <c r="IWB1" s="40"/>
      <c r="IWC1" s="40"/>
      <c r="IWD1" s="40"/>
      <c r="IWE1" s="40"/>
      <c r="IWF1" s="40"/>
      <c r="IWG1" s="40"/>
      <c r="IWH1" s="40"/>
      <c r="IWI1" s="40"/>
      <c r="IWJ1" s="40"/>
      <c r="IWK1" s="40"/>
      <c r="IWL1" s="40"/>
      <c r="IWM1" s="40"/>
      <c r="IWN1" s="40"/>
      <c r="IWO1" s="40"/>
      <c r="IWP1" s="40"/>
      <c r="IWQ1" s="40"/>
      <c r="IWR1" s="40"/>
      <c r="IWS1" s="40"/>
      <c r="IWT1" s="40"/>
      <c r="IWU1" s="40"/>
      <c r="IWV1" s="40"/>
      <c r="IWW1" s="40"/>
      <c r="IWX1" s="40"/>
      <c r="IWY1" s="40"/>
      <c r="IWZ1" s="40"/>
      <c r="IXA1" s="40"/>
      <c r="IXB1" s="40"/>
      <c r="IXC1" s="40"/>
      <c r="IXD1" s="40"/>
      <c r="IXE1" s="40"/>
      <c r="IXF1" s="40"/>
      <c r="IXG1" s="40"/>
      <c r="IXH1" s="40"/>
      <c r="IXI1" s="40"/>
      <c r="IXJ1" s="40"/>
      <c r="IXK1" s="40"/>
      <c r="IXL1" s="40"/>
      <c r="IXM1" s="40"/>
      <c r="IXN1" s="40"/>
      <c r="IXO1" s="40"/>
      <c r="IXP1" s="40"/>
      <c r="IXQ1" s="40"/>
      <c r="IXR1" s="40"/>
      <c r="IXS1" s="40"/>
      <c r="IXT1" s="40"/>
      <c r="IXU1" s="40"/>
      <c r="IXV1" s="40"/>
      <c r="IXW1" s="40"/>
      <c r="IXX1" s="40"/>
      <c r="IXY1" s="40"/>
      <c r="IXZ1" s="40"/>
      <c r="IYA1" s="40"/>
      <c r="IYB1" s="40"/>
      <c r="IYC1" s="40"/>
      <c r="IYD1" s="40"/>
      <c r="IYE1" s="40"/>
      <c r="IYF1" s="40"/>
      <c r="IYG1" s="40"/>
      <c r="IYH1" s="40"/>
      <c r="IYI1" s="40"/>
      <c r="IYJ1" s="40"/>
      <c r="IYK1" s="40"/>
      <c r="IYL1" s="40"/>
      <c r="IYM1" s="40"/>
      <c r="IYN1" s="40"/>
      <c r="IYO1" s="40"/>
      <c r="IYP1" s="40"/>
      <c r="IYQ1" s="40"/>
      <c r="IYR1" s="40"/>
      <c r="IYS1" s="40"/>
      <c r="IYT1" s="40"/>
      <c r="IYU1" s="40"/>
      <c r="IYV1" s="40"/>
      <c r="IYW1" s="40"/>
      <c r="IYX1" s="40"/>
      <c r="IYY1" s="40"/>
      <c r="IYZ1" s="40"/>
      <c r="IZA1" s="40"/>
      <c r="IZB1" s="40"/>
      <c r="IZC1" s="40"/>
      <c r="IZD1" s="40"/>
      <c r="IZE1" s="40"/>
      <c r="IZF1" s="40"/>
      <c r="IZG1" s="40"/>
      <c r="IZH1" s="40"/>
      <c r="IZI1" s="40"/>
      <c r="IZJ1" s="40"/>
      <c r="IZK1" s="40"/>
      <c r="IZL1" s="40"/>
      <c r="IZM1" s="40"/>
      <c r="IZN1" s="40"/>
      <c r="IZO1" s="40"/>
      <c r="IZP1" s="40"/>
      <c r="IZQ1" s="40"/>
      <c r="IZR1" s="40"/>
      <c r="IZS1" s="40"/>
      <c r="IZT1" s="40"/>
      <c r="IZU1" s="40"/>
      <c r="IZV1" s="40"/>
      <c r="IZW1" s="40"/>
      <c r="IZX1" s="40"/>
      <c r="IZY1" s="40"/>
      <c r="IZZ1" s="40"/>
      <c r="JAA1" s="40"/>
      <c r="JAB1" s="40"/>
      <c r="JAC1" s="40"/>
      <c r="JAD1" s="40"/>
      <c r="JAE1" s="40"/>
      <c r="JAF1" s="40"/>
      <c r="JAG1" s="40"/>
      <c r="JAH1" s="40"/>
      <c r="JAI1" s="40"/>
      <c r="JAJ1" s="40"/>
      <c r="JAK1" s="40"/>
      <c r="JAL1" s="40"/>
      <c r="JAM1" s="40"/>
      <c r="JAN1" s="40"/>
      <c r="JAO1" s="40"/>
      <c r="JAP1" s="40"/>
      <c r="JAQ1" s="40"/>
      <c r="JAR1" s="40"/>
      <c r="JAS1" s="40"/>
      <c r="JAT1" s="40"/>
      <c r="JAU1" s="40"/>
      <c r="JAV1" s="40"/>
      <c r="JAW1" s="40"/>
      <c r="JAX1" s="40"/>
      <c r="JAY1" s="40"/>
      <c r="JAZ1" s="40"/>
      <c r="JBA1" s="40"/>
      <c r="JBB1" s="40"/>
      <c r="JBC1" s="40"/>
      <c r="JBD1" s="40"/>
      <c r="JBE1" s="40"/>
      <c r="JBF1" s="40"/>
      <c r="JBG1" s="40"/>
      <c r="JBH1" s="40"/>
      <c r="JBI1" s="40"/>
      <c r="JBJ1" s="40"/>
      <c r="JBK1" s="40"/>
      <c r="JBL1" s="40"/>
      <c r="JBM1" s="40"/>
      <c r="JBN1" s="40"/>
      <c r="JBO1" s="40"/>
      <c r="JBP1" s="40"/>
      <c r="JBQ1" s="40"/>
      <c r="JBR1" s="40"/>
      <c r="JBS1" s="40"/>
      <c r="JBT1" s="40"/>
      <c r="JBU1" s="40"/>
      <c r="JBV1" s="40"/>
      <c r="JBW1" s="40"/>
      <c r="JBX1" s="40"/>
      <c r="JBY1" s="40"/>
      <c r="JBZ1" s="40"/>
      <c r="JCA1" s="40"/>
      <c r="JCB1" s="40"/>
      <c r="JCC1" s="40"/>
      <c r="JCD1" s="40"/>
      <c r="JCE1" s="40"/>
      <c r="JCF1" s="40"/>
      <c r="JCG1" s="40"/>
      <c r="JCH1" s="40"/>
      <c r="JCI1" s="40"/>
      <c r="JCJ1" s="40"/>
      <c r="JCK1" s="40"/>
      <c r="JCL1" s="40"/>
      <c r="JCM1" s="40"/>
      <c r="JCN1" s="40"/>
      <c r="JCO1" s="40"/>
      <c r="JCP1" s="40"/>
      <c r="JCQ1" s="40"/>
      <c r="JCR1" s="40"/>
      <c r="JCS1" s="40"/>
      <c r="JCT1" s="40"/>
      <c r="JCU1" s="40"/>
      <c r="JCV1" s="40"/>
      <c r="JCW1" s="40"/>
      <c r="JCX1" s="40"/>
      <c r="JCY1" s="40"/>
      <c r="JCZ1" s="40"/>
      <c r="JDA1" s="40"/>
      <c r="JDB1" s="40"/>
      <c r="JDC1" s="40"/>
      <c r="JDD1" s="40"/>
      <c r="JDE1" s="40"/>
      <c r="JDF1" s="40"/>
      <c r="JDG1" s="40"/>
      <c r="JDH1" s="40"/>
      <c r="JDI1" s="40"/>
      <c r="JDJ1" s="40"/>
      <c r="JDK1" s="40"/>
      <c r="JDL1" s="40"/>
      <c r="JDM1" s="40"/>
      <c r="JDN1" s="40"/>
      <c r="JDO1" s="40"/>
      <c r="JDP1" s="40"/>
      <c r="JDQ1" s="40"/>
      <c r="JDR1" s="40"/>
      <c r="JDS1" s="40"/>
      <c r="JDT1" s="40"/>
      <c r="JDU1" s="40"/>
      <c r="JDV1" s="40"/>
      <c r="JDW1" s="40"/>
      <c r="JDX1" s="40"/>
      <c r="JDY1" s="40"/>
      <c r="JDZ1" s="40"/>
      <c r="JEA1" s="40"/>
      <c r="JEB1" s="40"/>
      <c r="JEC1" s="40"/>
      <c r="JED1" s="40"/>
      <c r="JEE1" s="40"/>
      <c r="JEF1" s="40"/>
      <c r="JEG1" s="40"/>
      <c r="JEH1" s="40"/>
      <c r="JEI1" s="40"/>
      <c r="JEJ1" s="40"/>
      <c r="JEK1" s="40"/>
      <c r="JEL1" s="40"/>
      <c r="JEM1" s="40"/>
      <c r="JEN1" s="40"/>
      <c r="JEO1" s="40"/>
      <c r="JEP1" s="40"/>
      <c r="JEQ1" s="40"/>
      <c r="JER1" s="40"/>
      <c r="JES1" s="40"/>
      <c r="JET1" s="40"/>
      <c r="JEU1" s="40"/>
      <c r="JEV1" s="40"/>
      <c r="JEW1" s="40"/>
      <c r="JEX1" s="40"/>
      <c r="JEY1" s="40"/>
      <c r="JEZ1" s="40"/>
      <c r="JFA1" s="40"/>
      <c r="JFB1" s="40"/>
      <c r="JFC1" s="40"/>
      <c r="JFD1" s="40"/>
      <c r="JFE1" s="40"/>
      <c r="JFF1" s="40"/>
      <c r="JFG1" s="40"/>
      <c r="JFH1" s="40"/>
      <c r="JFI1" s="40"/>
      <c r="JFJ1" s="40"/>
      <c r="JFK1" s="40"/>
      <c r="JFL1" s="40"/>
      <c r="JFM1" s="40"/>
      <c r="JFN1" s="40"/>
      <c r="JFO1" s="40"/>
      <c r="JFP1" s="40"/>
      <c r="JFQ1" s="40"/>
      <c r="JFR1" s="40"/>
      <c r="JFS1" s="40"/>
      <c r="JFT1" s="40"/>
      <c r="JFU1" s="40"/>
      <c r="JFV1" s="40"/>
      <c r="JFW1" s="40"/>
      <c r="JFX1" s="40"/>
      <c r="JFY1" s="40"/>
      <c r="JFZ1" s="40"/>
      <c r="JGA1" s="40"/>
      <c r="JGB1" s="40"/>
      <c r="JGC1" s="40"/>
      <c r="JGD1" s="40"/>
      <c r="JGE1" s="40"/>
      <c r="JGF1" s="40"/>
      <c r="JGG1" s="40"/>
      <c r="JGH1" s="40"/>
      <c r="JGI1" s="40"/>
      <c r="JGJ1" s="40"/>
      <c r="JGK1" s="40"/>
      <c r="JGL1" s="40"/>
      <c r="JGM1" s="40"/>
      <c r="JGN1" s="40"/>
      <c r="JGO1" s="40"/>
      <c r="JGP1" s="40"/>
      <c r="JGQ1" s="40"/>
      <c r="JGR1" s="40"/>
      <c r="JGS1" s="40"/>
      <c r="JGT1" s="40"/>
      <c r="JGU1" s="40"/>
      <c r="JGV1" s="40"/>
      <c r="JGW1" s="40"/>
      <c r="JGX1" s="40"/>
      <c r="JGY1" s="40"/>
      <c r="JGZ1" s="40"/>
      <c r="JHA1" s="40"/>
      <c r="JHB1" s="40"/>
      <c r="JHC1" s="40"/>
      <c r="JHD1" s="40"/>
      <c r="JHE1" s="40"/>
      <c r="JHF1" s="40"/>
      <c r="JHG1" s="40"/>
      <c r="JHH1" s="40"/>
      <c r="JHI1" s="40"/>
      <c r="JHJ1" s="40"/>
      <c r="JHK1" s="40"/>
      <c r="JHL1" s="40"/>
      <c r="JHM1" s="40"/>
      <c r="JHN1" s="40"/>
      <c r="JHO1" s="40"/>
      <c r="JHP1" s="40"/>
      <c r="JHQ1" s="40"/>
      <c r="JHR1" s="40"/>
      <c r="JHS1" s="40"/>
      <c r="JHT1" s="40"/>
      <c r="JHU1" s="40"/>
      <c r="JHV1" s="40"/>
      <c r="JHW1" s="40"/>
      <c r="JHX1" s="40"/>
      <c r="JHY1" s="40"/>
      <c r="JHZ1" s="40"/>
      <c r="JIA1" s="40"/>
      <c r="JIB1" s="40"/>
      <c r="JIC1" s="40"/>
      <c r="JID1" s="40"/>
      <c r="JIE1" s="40"/>
      <c r="JIF1" s="40"/>
      <c r="JIG1" s="40"/>
      <c r="JIH1" s="40"/>
      <c r="JII1" s="40"/>
      <c r="JIJ1" s="40"/>
      <c r="JIK1" s="40"/>
      <c r="JIL1" s="40"/>
      <c r="JIM1" s="40"/>
      <c r="JIN1" s="40"/>
      <c r="JIO1" s="40"/>
      <c r="JIP1" s="40"/>
      <c r="JIQ1" s="40"/>
      <c r="JIR1" s="40"/>
      <c r="JIS1" s="40"/>
      <c r="JIT1" s="40"/>
      <c r="JIU1" s="40"/>
      <c r="JIV1" s="40"/>
      <c r="JIW1" s="40"/>
      <c r="JIX1" s="40"/>
      <c r="JIY1" s="40"/>
      <c r="JIZ1" s="40"/>
      <c r="JJA1" s="40"/>
      <c r="JJB1" s="40"/>
      <c r="JJC1" s="40"/>
      <c r="JJD1" s="40"/>
      <c r="JJE1" s="40"/>
      <c r="JJF1" s="40"/>
      <c r="JJG1" s="40"/>
      <c r="JJH1" s="40"/>
      <c r="JJI1" s="40"/>
      <c r="JJJ1" s="40"/>
      <c r="JJK1" s="40"/>
      <c r="JJL1" s="40"/>
      <c r="JJM1" s="40"/>
      <c r="JJN1" s="40"/>
      <c r="JJO1" s="40"/>
      <c r="JJP1" s="40"/>
      <c r="JJQ1" s="40"/>
      <c r="JJR1" s="40"/>
      <c r="JJS1" s="40"/>
      <c r="JJT1" s="40"/>
      <c r="JJU1" s="40"/>
      <c r="JJV1" s="40"/>
      <c r="JJW1" s="40"/>
      <c r="JJX1" s="40"/>
      <c r="JJY1" s="40"/>
      <c r="JJZ1" s="40"/>
      <c r="JKA1" s="40"/>
      <c r="JKB1" s="40"/>
      <c r="JKC1" s="40"/>
      <c r="JKD1" s="40"/>
      <c r="JKE1" s="40"/>
      <c r="JKF1" s="40"/>
      <c r="JKG1" s="40"/>
      <c r="JKH1" s="40"/>
      <c r="JKI1" s="40"/>
      <c r="JKJ1" s="40"/>
      <c r="JKK1" s="40"/>
      <c r="JKL1" s="40"/>
      <c r="JKM1" s="40"/>
      <c r="JKN1" s="40"/>
      <c r="JKO1" s="40"/>
      <c r="JKP1" s="40"/>
      <c r="JKQ1" s="40"/>
      <c r="JKR1" s="40"/>
      <c r="JKS1" s="40"/>
      <c r="JKT1" s="40"/>
      <c r="JKU1" s="40"/>
      <c r="JKV1" s="40"/>
      <c r="JKW1" s="40"/>
      <c r="JKX1" s="40"/>
      <c r="JKY1" s="40"/>
      <c r="JKZ1" s="40"/>
      <c r="JLA1" s="40"/>
      <c r="JLB1" s="40"/>
      <c r="JLC1" s="40"/>
      <c r="JLD1" s="40"/>
      <c r="JLE1" s="40"/>
      <c r="JLF1" s="40"/>
      <c r="JLG1" s="40"/>
      <c r="JLH1" s="40"/>
      <c r="JLI1" s="40"/>
      <c r="JLJ1" s="40"/>
      <c r="JLK1" s="40"/>
      <c r="JLL1" s="40"/>
      <c r="JLM1" s="40"/>
      <c r="JLN1" s="40"/>
      <c r="JLO1" s="40"/>
      <c r="JLP1" s="40"/>
      <c r="JLQ1" s="40"/>
      <c r="JLR1" s="40"/>
      <c r="JLS1" s="40"/>
      <c r="JLT1" s="40"/>
      <c r="JLU1" s="40"/>
      <c r="JLV1" s="40"/>
      <c r="JLW1" s="40"/>
      <c r="JLX1" s="40"/>
      <c r="JLY1" s="40"/>
      <c r="JLZ1" s="40"/>
      <c r="JMA1" s="40"/>
      <c r="JMB1" s="40"/>
      <c r="JMC1" s="40"/>
      <c r="JMD1" s="40"/>
      <c r="JME1" s="40"/>
      <c r="JMF1" s="40"/>
      <c r="JMG1" s="40"/>
      <c r="JMH1" s="40"/>
      <c r="JMI1" s="40"/>
      <c r="JMJ1" s="40"/>
      <c r="JMK1" s="40"/>
      <c r="JML1" s="40"/>
      <c r="JMM1" s="40"/>
      <c r="JMN1" s="40"/>
      <c r="JMO1" s="40"/>
      <c r="JMP1" s="40"/>
      <c r="JMQ1" s="40"/>
      <c r="JMR1" s="40"/>
      <c r="JMS1" s="40"/>
      <c r="JMT1" s="40"/>
      <c r="JMU1" s="40"/>
      <c r="JMV1" s="40"/>
      <c r="JMW1" s="40"/>
      <c r="JMX1" s="40"/>
      <c r="JMY1" s="40"/>
      <c r="JMZ1" s="40"/>
      <c r="JNA1" s="40"/>
      <c r="JNB1" s="40"/>
      <c r="JNC1" s="40"/>
      <c r="JND1" s="40"/>
      <c r="JNE1" s="40"/>
      <c r="JNF1" s="40"/>
      <c r="JNG1" s="40"/>
      <c r="JNH1" s="40"/>
      <c r="JNI1" s="40"/>
      <c r="JNJ1" s="40"/>
      <c r="JNK1" s="40"/>
      <c r="JNL1" s="40"/>
      <c r="JNM1" s="40"/>
      <c r="JNN1" s="40"/>
      <c r="JNO1" s="40"/>
      <c r="JNP1" s="40"/>
      <c r="JNQ1" s="40"/>
      <c r="JNR1" s="40"/>
      <c r="JNS1" s="40"/>
      <c r="JNT1" s="40"/>
      <c r="JNU1" s="40"/>
      <c r="JNV1" s="40"/>
      <c r="JNW1" s="40"/>
      <c r="JNX1" s="40"/>
      <c r="JNY1" s="40"/>
      <c r="JNZ1" s="40"/>
      <c r="JOA1" s="40"/>
      <c r="JOB1" s="40"/>
      <c r="JOC1" s="40"/>
      <c r="JOD1" s="40"/>
      <c r="JOE1" s="40"/>
      <c r="JOF1" s="40"/>
      <c r="JOG1" s="40"/>
      <c r="JOH1" s="40"/>
      <c r="JOI1" s="40"/>
      <c r="JOJ1" s="40"/>
      <c r="JOK1" s="40"/>
      <c r="JOL1" s="40"/>
      <c r="JOM1" s="40"/>
      <c r="JON1" s="40"/>
      <c r="JOO1" s="40"/>
      <c r="JOP1" s="40"/>
      <c r="JOQ1" s="40"/>
      <c r="JOR1" s="40"/>
      <c r="JOS1" s="40"/>
      <c r="JOT1" s="40"/>
      <c r="JOU1" s="40"/>
      <c r="JOV1" s="40"/>
      <c r="JOW1" s="40"/>
      <c r="JOX1" s="40"/>
      <c r="JOY1" s="40"/>
      <c r="JOZ1" s="40"/>
      <c r="JPA1" s="40"/>
      <c r="JPB1" s="40"/>
      <c r="JPC1" s="40"/>
      <c r="JPD1" s="40"/>
      <c r="JPE1" s="40"/>
      <c r="JPF1" s="40"/>
      <c r="JPG1" s="40"/>
      <c r="JPH1" s="40"/>
      <c r="JPI1" s="40"/>
      <c r="JPJ1" s="40"/>
      <c r="JPK1" s="40"/>
      <c r="JPL1" s="40"/>
      <c r="JPM1" s="40"/>
      <c r="JPN1" s="40"/>
      <c r="JPO1" s="40"/>
      <c r="JPP1" s="40"/>
      <c r="JPQ1" s="40"/>
      <c r="JPR1" s="40"/>
      <c r="JPS1" s="40"/>
      <c r="JPT1" s="40"/>
      <c r="JPU1" s="40"/>
      <c r="JPV1" s="40"/>
      <c r="JPW1" s="40"/>
      <c r="JPX1" s="40"/>
      <c r="JPY1" s="40"/>
      <c r="JPZ1" s="40"/>
      <c r="JQA1" s="40"/>
      <c r="JQB1" s="40"/>
      <c r="JQC1" s="40"/>
      <c r="JQD1" s="40"/>
      <c r="JQE1" s="40"/>
      <c r="JQF1" s="40"/>
      <c r="JQG1" s="40"/>
      <c r="JQH1" s="40"/>
      <c r="JQI1" s="40"/>
      <c r="JQJ1" s="40"/>
      <c r="JQK1" s="40"/>
      <c r="JQL1" s="40"/>
      <c r="JQM1" s="40"/>
      <c r="JQN1" s="40"/>
      <c r="JQO1" s="40"/>
      <c r="JQP1" s="40"/>
      <c r="JQQ1" s="40"/>
      <c r="JQR1" s="40"/>
      <c r="JQS1" s="40"/>
      <c r="JQT1" s="40"/>
      <c r="JQU1" s="40"/>
      <c r="JQV1" s="40"/>
      <c r="JQW1" s="40"/>
      <c r="JQX1" s="40"/>
      <c r="JQY1" s="40"/>
      <c r="JQZ1" s="40"/>
      <c r="JRA1" s="40"/>
      <c r="JRB1" s="40"/>
      <c r="JRC1" s="40"/>
      <c r="JRD1" s="40"/>
      <c r="JRE1" s="40"/>
      <c r="JRF1" s="40"/>
      <c r="JRG1" s="40"/>
      <c r="JRH1" s="40"/>
      <c r="JRI1" s="40"/>
      <c r="JRJ1" s="40"/>
      <c r="JRK1" s="40"/>
      <c r="JRL1" s="40"/>
      <c r="JRM1" s="40"/>
      <c r="JRN1" s="40"/>
      <c r="JRO1" s="40"/>
      <c r="JRP1" s="40"/>
      <c r="JRQ1" s="40"/>
      <c r="JRR1" s="40"/>
      <c r="JRS1" s="40"/>
      <c r="JRT1" s="40"/>
      <c r="JRU1" s="40"/>
      <c r="JRV1" s="40"/>
      <c r="JRW1" s="40"/>
      <c r="JRX1" s="40"/>
      <c r="JRY1" s="40"/>
      <c r="JRZ1" s="40"/>
      <c r="JSA1" s="40"/>
      <c r="JSB1" s="40"/>
      <c r="JSC1" s="40"/>
      <c r="JSD1" s="40"/>
      <c r="JSE1" s="40"/>
      <c r="JSF1" s="40"/>
      <c r="JSG1" s="40"/>
      <c r="JSH1" s="40"/>
      <c r="JSI1" s="40"/>
      <c r="JSJ1" s="40"/>
      <c r="JSK1" s="40"/>
      <c r="JSL1" s="40"/>
      <c r="JSM1" s="40"/>
      <c r="JSN1" s="40"/>
      <c r="JSO1" s="40"/>
      <c r="JSP1" s="40"/>
      <c r="JSQ1" s="40"/>
      <c r="JSR1" s="40"/>
      <c r="JSS1" s="40"/>
      <c r="JST1" s="40"/>
      <c r="JSU1" s="40"/>
      <c r="JSV1" s="40"/>
      <c r="JSW1" s="40"/>
      <c r="JSX1" s="40"/>
      <c r="JSY1" s="40"/>
      <c r="JSZ1" s="40"/>
      <c r="JTA1" s="40"/>
      <c r="JTB1" s="40"/>
      <c r="JTC1" s="40"/>
      <c r="JTD1" s="40"/>
      <c r="JTE1" s="40"/>
      <c r="JTF1" s="40"/>
      <c r="JTG1" s="40"/>
      <c r="JTH1" s="40"/>
      <c r="JTI1" s="40"/>
      <c r="JTJ1" s="40"/>
      <c r="JTK1" s="40"/>
      <c r="JTL1" s="40"/>
      <c r="JTM1" s="40"/>
      <c r="JTN1" s="40"/>
      <c r="JTO1" s="40"/>
      <c r="JTP1" s="40"/>
      <c r="JTQ1" s="40"/>
      <c r="JTR1" s="40"/>
      <c r="JTS1" s="40"/>
      <c r="JTT1" s="40"/>
      <c r="JTU1" s="40"/>
      <c r="JTV1" s="40"/>
      <c r="JTW1" s="40"/>
      <c r="JTX1" s="40"/>
      <c r="JTY1" s="40"/>
      <c r="JTZ1" s="40"/>
      <c r="JUA1" s="40"/>
      <c r="JUB1" s="40"/>
      <c r="JUC1" s="40"/>
      <c r="JUD1" s="40"/>
      <c r="JUE1" s="40"/>
      <c r="JUF1" s="40"/>
      <c r="JUG1" s="40"/>
      <c r="JUH1" s="40"/>
      <c r="JUI1" s="40"/>
      <c r="JUJ1" s="40"/>
      <c r="JUK1" s="40"/>
      <c r="JUL1" s="40"/>
      <c r="JUM1" s="40"/>
      <c r="JUN1" s="40"/>
      <c r="JUO1" s="40"/>
      <c r="JUP1" s="40"/>
      <c r="JUQ1" s="40"/>
      <c r="JUR1" s="40"/>
      <c r="JUS1" s="40"/>
      <c r="JUT1" s="40"/>
      <c r="JUU1" s="40"/>
      <c r="JUV1" s="40"/>
      <c r="JUW1" s="40"/>
      <c r="JUX1" s="40"/>
      <c r="JUY1" s="40"/>
      <c r="JUZ1" s="40"/>
      <c r="JVA1" s="40"/>
      <c r="JVB1" s="40"/>
      <c r="JVC1" s="40"/>
      <c r="JVD1" s="40"/>
      <c r="JVE1" s="40"/>
      <c r="JVF1" s="40"/>
      <c r="JVG1" s="40"/>
      <c r="JVH1" s="40"/>
      <c r="JVI1" s="40"/>
      <c r="JVJ1" s="40"/>
      <c r="JVK1" s="40"/>
      <c r="JVL1" s="40"/>
      <c r="JVM1" s="40"/>
      <c r="JVN1" s="40"/>
      <c r="JVO1" s="40"/>
      <c r="JVP1" s="40"/>
      <c r="JVQ1" s="40"/>
      <c r="JVR1" s="40"/>
      <c r="JVS1" s="40"/>
      <c r="JVT1" s="40"/>
      <c r="JVU1" s="40"/>
      <c r="JVV1" s="40"/>
      <c r="JVW1" s="40"/>
      <c r="JVX1" s="40"/>
      <c r="JVY1" s="40"/>
      <c r="JVZ1" s="40"/>
      <c r="JWA1" s="40"/>
      <c r="JWB1" s="40"/>
      <c r="JWC1" s="40"/>
      <c r="JWD1" s="40"/>
      <c r="JWE1" s="40"/>
      <c r="JWF1" s="40"/>
      <c r="JWG1" s="40"/>
      <c r="JWH1" s="40"/>
      <c r="JWI1" s="40"/>
      <c r="JWJ1" s="40"/>
      <c r="JWK1" s="40"/>
      <c r="JWL1" s="40"/>
      <c r="JWM1" s="40"/>
      <c r="JWN1" s="40"/>
      <c r="JWO1" s="40"/>
      <c r="JWP1" s="40"/>
      <c r="JWQ1" s="40"/>
      <c r="JWR1" s="40"/>
      <c r="JWS1" s="40"/>
      <c r="JWT1" s="40"/>
      <c r="JWU1" s="40"/>
      <c r="JWV1" s="40"/>
      <c r="JWW1" s="40"/>
      <c r="JWX1" s="40"/>
      <c r="JWY1" s="40"/>
      <c r="JWZ1" s="40"/>
      <c r="JXA1" s="40"/>
      <c r="JXB1" s="40"/>
      <c r="JXC1" s="40"/>
      <c r="JXD1" s="40"/>
      <c r="JXE1" s="40"/>
      <c r="JXF1" s="40"/>
      <c r="JXG1" s="40"/>
      <c r="JXH1" s="40"/>
      <c r="JXI1" s="40"/>
      <c r="JXJ1" s="40"/>
      <c r="JXK1" s="40"/>
      <c r="JXL1" s="40"/>
      <c r="JXM1" s="40"/>
      <c r="JXN1" s="40"/>
      <c r="JXO1" s="40"/>
      <c r="JXP1" s="40"/>
      <c r="JXQ1" s="40"/>
      <c r="JXR1" s="40"/>
      <c r="JXS1" s="40"/>
      <c r="JXT1" s="40"/>
      <c r="JXU1" s="40"/>
      <c r="JXV1" s="40"/>
      <c r="JXW1" s="40"/>
      <c r="JXX1" s="40"/>
      <c r="JXY1" s="40"/>
      <c r="JXZ1" s="40"/>
      <c r="JYA1" s="40"/>
      <c r="JYB1" s="40"/>
      <c r="JYC1" s="40"/>
      <c r="JYD1" s="40"/>
      <c r="JYE1" s="40"/>
      <c r="JYF1" s="40"/>
      <c r="JYG1" s="40"/>
      <c r="JYH1" s="40"/>
      <c r="JYI1" s="40"/>
      <c r="JYJ1" s="40"/>
      <c r="JYK1" s="40"/>
      <c r="JYL1" s="40"/>
      <c r="JYM1" s="40"/>
      <c r="JYN1" s="40"/>
      <c r="JYO1" s="40"/>
      <c r="JYP1" s="40"/>
      <c r="JYQ1" s="40"/>
      <c r="JYR1" s="40"/>
      <c r="JYS1" s="40"/>
      <c r="JYT1" s="40"/>
      <c r="JYU1" s="40"/>
      <c r="JYV1" s="40"/>
      <c r="JYW1" s="40"/>
      <c r="JYX1" s="40"/>
      <c r="JYY1" s="40"/>
      <c r="JYZ1" s="40"/>
      <c r="JZA1" s="40"/>
      <c r="JZB1" s="40"/>
      <c r="JZC1" s="40"/>
      <c r="JZD1" s="40"/>
      <c r="JZE1" s="40"/>
      <c r="JZF1" s="40"/>
      <c r="JZG1" s="40"/>
      <c r="JZH1" s="40"/>
      <c r="JZI1" s="40"/>
      <c r="JZJ1" s="40"/>
      <c r="JZK1" s="40"/>
      <c r="JZL1" s="40"/>
      <c r="JZM1" s="40"/>
      <c r="JZN1" s="40"/>
      <c r="JZO1" s="40"/>
      <c r="JZP1" s="40"/>
      <c r="JZQ1" s="40"/>
      <c r="JZR1" s="40"/>
      <c r="JZS1" s="40"/>
      <c r="JZT1" s="40"/>
      <c r="JZU1" s="40"/>
      <c r="JZV1" s="40"/>
      <c r="JZW1" s="40"/>
      <c r="JZX1" s="40"/>
      <c r="JZY1" s="40"/>
      <c r="JZZ1" s="40"/>
      <c r="KAA1" s="40"/>
      <c r="KAB1" s="40"/>
      <c r="KAC1" s="40"/>
      <c r="KAD1" s="40"/>
      <c r="KAE1" s="40"/>
      <c r="KAF1" s="40"/>
      <c r="KAG1" s="40"/>
      <c r="KAH1" s="40"/>
      <c r="KAI1" s="40"/>
      <c r="KAJ1" s="40"/>
      <c r="KAK1" s="40"/>
      <c r="KAL1" s="40"/>
      <c r="KAM1" s="40"/>
      <c r="KAN1" s="40"/>
      <c r="KAO1" s="40"/>
      <c r="KAP1" s="40"/>
      <c r="KAQ1" s="40"/>
      <c r="KAR1" s="40"/>
      <c r="KAS1" s="40"/>
      <c r="KAT1" s="40"/>
      <c r="KAU1" s="40"/>
      <c r="KAV1" s="40"/>
      <c r="KAW1" s="40"/>
      <c r="KAX1" s="40"/>
      <c r="KAY1" s="40"/>
      <c r="KAZ1" s="40"/>
      <c r="KBA1" s="40"/>
      <c r="KBB1" s="40"/>
      <c r="KBC1" s="40"/>
      <c r="KBD1" s="40"/>
      <c r="KBE1" s="40"/>
      <c r="KBF1" s="40"/>
      <c r="KBG1" s="40"/>
      <c r="KBH1" s="40"/>
      <c r="KBI1" s="40"/>
      <c r="KBJ1" s="40"/>
      <c r="KBK1" s="40"/>
      <c r="KBL1" s="40"/>
      <c r="KBM1" s="40"/>
      <c r="KBN1" s="40"/>
      <c r="KBO1" s="40"/>
      <c r="KBP1" s="40"/>
      <c r="KBQ1" s="40"/>
      <c r="KBR1" s="40"/>
      <c r="KBS1" s="40"/>
      <c r="KBT1" s="40"/>
      <c r="KBU1" s="40"/>
      <c r="KBV1" s="40"/>
      <c r="KBW1" s="40"/>
      <c r="KBX1" s="40"/>
      <c r="KBY1" s="40"/>
      <c r="KBZ1" s="40"/>
      <c r="KCA1" s="40"/>
      <c r="KCB1" s="40"/>
      <c r="KCC1" s="40"/>
      <c r="KCD1" s="40"/>
      <c r="KCE1" s="40"/>
      <c r="KCF1" s="40"/>
      <c r="KCG1" s="40"/>
      <c r="KCH1" s="40"/>
      <c r="KCI1" s="40"/>
      <c r="KCJ1" s="40"/>
      <c r="KCK1" s="40"/>
      <c r="KCL1" s="40"/>
      <c r="KCM1" s="40"/>
      <c r="KCN1" s="40"/>
      <c r="KCO1" s="40"/>
      <c r="KCP1" s="40"/>
      <c r="KCQ1" s="40"/>
      <c r="KCR1" s="40"/>
      <c r="KCS1" s="40"/>
      <c r="KCT1" s="40"/>
      <c r="KCU1" s="40"/>
      <c r="KCV1" s="40"/>
      <c r="KCW1" s="40"/>
      <c r="KCX1" s="40"/>
      <c r="KCY1" s="40"/>
      <c r="KCZ1" s="40"/>
      <c r="KDA1" s="40"/>
      <c r="KDB1" s="40"/>
      <c r="KDC1" s="40"/>
      <c r="KDD1" s="40"/>
      <c r="KDE1" s="40"/>
      <c r="KDF1" s="40"/>
      <c r="KDG1" s="40"/>
      <c r="KDH1" s="40"/>
      <c r="KDI1" s="40"/>
      <c r="KDJ1" s="40"/>
      <c r="KDK1" s="40"/>
      <c r="KDL1" s="40"/>
      <c r="KDM1" s="40"/>
      <c r="KDN1" s="40"/>
      <c r="KDO1" s="40"/>
      <c r="KDP1" s="40"/>
      <c r="KDQ1" s="40"/>
      <c r="KDR1" s="40"/>
      <c r="KDS1" s="40"/>
      <c r="KDT1" s="40"/>
      <c r="KDU1" s="40"/>
      <c r="KDV1" s="40"/>
      <c r="KDW1" s="40"/>
      <c r="KDX1" s="40"/>
      <c r="KDY1" s="40"/>
      <c r="KDZ1" s="40"/>
      <c r="KEA1" s="40"/>
      <c r="KEB1" s="40"/>
      <c r="KEC1" s="40"/>
      <c r="KED1" s="40"/>
      <c r="KEE1" s="40"/>
      <c r="KEF1" s="40"/>
      <c r="KEG1" s="40"/>
      <c r="KEH1" s="40"/>
      <c r="KEI1" s="40"/>
      <c r="KEJ1" s="40"/>
      <c r="KEK1" s="40"/>
      <c r="KEL1" s="40"/>
      <c r="KEM1" s="40"/>
      <c r="KEN1" s="40"/>
      <c r="KEO1" s="40"/>
      <c r="KEP1" s="40"/>
      <c r="KEQ1" s="40"/>
      <c r="KER1" s="40"/>
      <c r="KES1" s="40"/>
      <c r="KET1" s="40"/>
      <c r="KEU1" s="40"/>
      <c r="KEV1" s="40"/>
      <c r="KEW1" s="40"/>
      <c r="KEX1" s="40"/>
      <c r="KEY1" s="40"/>
      <c r="KEZ1" s="40"/>
      <c r="KFA1" s="40"/>
      <c r="KFB1" s="40"/>
      <c r="KFC1" s="40"/>
      <c r="KFD1" s="40"/>
      <c r="KFE1" s="40"/>
      <c r="KFF1" s="40"/>
      <c r="KFG1" s="40"/>
      <c r="KFH1" s="40"/>
      <c r="KFI1" s="40"/>
      <c r="KFJ1" s="40"/>
      <c r="KFK1" s="40"/>
      <c r="KFL1" s="40"/>
      <c r="KFM1" s="40"/>
      <c r="KFN1" s="40"/>
      <c r="KFO1" s="40"/>
      <c r="KFP1" s="40"/>
      <c r="KFQ1" s="40"/>
      <c r="KFR1" s="40"/>
      <c r="KFS1" s="40"/>
      <c r="KFT1" s="40"/>
      <c r="KFU1" s="40"/>
      <c r="KFV1" s="40"/>
      <c r="KFW1" s="40"/>
      <c r="KFX1" s="40"/>
      <c r="KFY1" s="40"/>
      <c r="KFZ1" s="40"/>
      <c r="KGA1" s="40"/>
      <c r="KGB1" s="40"/>
      <c r="KGC1" s="40"/>
      <c r="KGD1" s="40"/>
      <c r="KGE1" s="40"/>
      <c r="KGF1" s="40"/>
      <c r="KGG1" s="40"/>
      <c r="KGH1" s="40"/>
      <c r="KGI1" s="40"/>
      <c r="KGJ1" s="40"/>
      <c r="KGK1" s="40"/>
      <c r="KGL1" s="40"/>
      <c r="KGM1" s="40"/>
      <c r="KGN1" s="40"/>
      <c r="KGO1" s="40"/>
      <c r="KGP1" s="40"/>
      <c r="KGQ1" s="40"/>
      <c r="KGR1" s="40"/>
      <c r="KGS1" s="40"/>
      <c r="KGT1" s="40"/>
      <c r="KGU1" s="40"/>
      <c r="KGV1" s="40"/>
      <c r="KGW1" s="40"/>
      <c r="KGX1" s="40"/>
      <c r="KGY1" s="40"/>
      <c r="KGZ1" s="40"/>
      <c r="KHA1" s="40"/>
      <c r="KHB1" s="40"/>
      <c r="KHC1" s="40"/>
      <c r="KHD1" s="40"/>
      <c r="KHE1" s="40"/>
      <c r="KHF1" s="40"/>
      <c r="KHG1" s="40"/>
      <c r="KHH1" s="40"/>
      <c r="KHI1" s="40"/>
      <c r="KHJ1" s="40"/>
      <c r="KHK1" s="40"/>
      <c r="KHL1" s="40"/>
      <c r="KHM1" s="40"/>
      <c r="KHN1" s="40"/>
      <c r="KHO1" s="40"/>
      <c r="KHP1" s="40"/>
      <c r="KHQ1" s="40"/>
      <c r="KHR1" s="40"/>
      <c r="KHS1" s="40"/>
      <c r="KHT1" s="40"/>
      <c r="KHU1" s="40"/>
      <c r="KHV1" s="40"/>
      <c r="KHW1" s="40"/>
      <c r="KHX1" s="40"/>
      <c r="KHY1" s="40"/>
      <c r="KHZ1" s="40"/>
      <c r="KIA1" s="40"/>
      <c r="KIB1" s="40"/>
      <c r="KIC1" s="40"/>
      <c r="KID1" s="40"/>
      <c r="KIE1" s="40"/>
      <c r="KIF1" s="40"/>
      <c r="KIG1" s="40"/>
      <c r="KIH1" s="40"/>
      <c r="KII1" s="40"/>
      <c r="KIJ1" s="40"/>
      <c r="KIK1" s="40"/>
      <c r="KIL1" s="40"/>
      <c r="KIM1" s="40"/>
      <c r="KIN1" s="40"/>
      <c r="KIO1" s="40"/>
      <c r="KIP1" s="40"/>
      <c r="KIQ1" s="40"/>
      <c r="KIR1" s="40"/>
      <c r="KIS1" s="40"/>
      <c r="KIT1" s="40"/>
      <c r="KIU1" s="40"/>
      <c r="KIV1" s="40"/>
      <c r="KIW1" s="40"/>
      <c r="KIX1" s="40"/>
      <c r="KIY1" s="40"/>
      <c r="KIZ1" s="40"/>
      <c r="KJA1" s="40"/>
      <c r="KJB1" s="40"/>
      <c r="KJC1" s="40"/>
      <c r="KJD1" s="40"/>
      <c r="KJE1" s="40"/>
      <c r="KJF1" s="40"/>
      <c r="KJG1" s="40"/>
      <c r="KJH1" s="40"/>
      <c r="KJI1" s="40"/>
      <c r="KJJ1" s="40"/>
      <c r="KJK1" s="40"/>
      <c r="KJL1" s="40"/>
      <c r="KJM1" s="40"/>
      <c r="KJN1" s="40"/>
      <c r="KJO1" s="40"/>
      <c r="KJP1" s="40"/>
      <c r="KJQ1" s="40"/>
      <c r="KJR1" s="40"/>
      <c r="KJS1" s="40"/>
      <c r="KJT1" s="40"/>
      <c r="KJU1" s="40"/>
      <c r="KJV1" s="40"/>
      <c r="KJW1" s="40"/>
      <c r="KJX1" s="40"/>
      <c r="KJY1" s="40"/>
      <c r="KJZ1" s="40"/>
      <c r="KKA1" s="40"/>
      <c r="KKB1" s="40"/>
      <c r="KKC1" s="40"/>
      <c r="KKD1" s="40"/>
      <c r="KKE1" s="40"/>
      <c r="KKF1" s="40"/>
      <c r="KKG1" s="40"/>
      <c r="KKH1" s="40"/>
      <c r="KKI1" s="40"/>
      <c r="KKJ1" s="40"/>
      <c r="KKK1" s="40"/>
      <c r="KKL1" s="40"/>
      <c r="KKM1" s="40"/>
      <c r="KKN1" s="40"/>
      <c r="KKO1" s="40"/>
      <c r="KKP1" s="40"/>
      <c r="KKQ1" s="40"/>
      <c r="KKR1" s="40"/>
      <c r="KKS1" s="40"/>
      <c r="KKT1" s="40"/>
      <c r="KKU1" s="40"/>
      <c r="KKV1" s="40"/>
      <c r="KKW1" s="40"/>
      <c r="KKX1" s="40"/>
      <c r="KKY1" s="40"/>
      <c r="KKZ1" s="40"/>
      <c r="KLA1" s="40"/>
      <c r="KLB1" s="40"/>
      <c r="KLC1" s="40"/>
      <c r="KLD1" s="40"/>
      <c r="KLE1" s="40"/>
      <c r="KLF1" s="40"/>
      <c r="KLG1" s="40"/>
      <c r="KLH1" s="40"/>
      <c r="KLI1" s="40"/>
      <c r="KLJ1" s="40"/>
      <c r="KLK1" s="40"/>
      <c r="KLL1" s="40"/>
      <c r="KLM1" s="40"/>
      <c r="KLN1" s="40"/>
      <c r="KLO1" s="40"/>
      <c r="KLP1" s="40"/>
      <c r="KLQ1" s="40"/>
      <c r="KLR1" s="40"/>
      <c r="KLS1" s="40"/>
      <c r="KLT1" s="40"/>
      <c r="KLU1" s="40"/>
      <c r="KLV1" s="40"/>
      <c r="KLW1" s="40"/>
      <c r="KLX1" s="40"/>
      <c r="KLY1" s="40"/>
      <c r="KLZ1" s="40"/>
      <c r="KMA1" s="40"/>
      <c r="KMB1" s="40"/>
      <c r="KMC1" s="40"/>
      <c r="KMD1" s="40"/>
      <c r="KME1" s="40"/>
      <c r="KMF1" s="40"/>
      <c r="KMG1" s="40"/>
      <c r="KMH1" s="40"/>
      <c r="KMI1" s="40"/>
      <c r="KMJ1" s="40"/>
      <c r="KMK1" s="40"/>
      <c r="KML1" s="40"/>
      <c r="KMM1" s="40"/>
      <c r="KMN1" s="40"/>
      <c r="KMO1" s="40"/>
      <c r="KMP1" s="40"/>
      <c r="KMQ1" s="40"/>
      <c r="KMR1" s="40"/>
      <c r="KMS1" s="40"/>
      <c r="KMT1" s="40"/>
      <c r="KMU1" s="40"/>
      <c r="KMV1" s="40"/>
      <c r="KMW1" s="40"/>
      <c r="KMX1" s="40"/>
      <c r="KMY1" s="40"/>
      <c r="KMZ1" s="40"/>
      <c r="KNA1" s="40"/>
      <c r="KNB1" s="40"/>
      <c r="KNC1" s="40"/>
      <c r="KND1" s="40"/>
      <c r="KNE1" s="40"/>
      <c r="KNF1" s="40"/>
      <c r="KNG1" s="40"/>
      <c r="KNH1" s="40"/>
      <c r="KNI1" s="40"/>
      <c r="KNJ1" s="40"/>
      <c r="KNK1" s="40"/>
      <c r="KNL1" s="40"/>
      <c r="KNM1" s="40"/>
      <c r="KNN1" s="40"/>
      <c r="KNO1" s="40"/>
      <c r="KNP1" s="40"/>
      <c r="KNQ1" s="40"/>
      <c r="KNR1" s="40"/>
      <c r="KNS1" s="40"/>
      <c r="KNT1" s="40"/>
      <c r="KNU1" s="40"/>
      <c r="KNV1" s="40"/>
      <c r="KNW1" s="40"/>
      <c r="KNX1" s="40"/>
      <c r="KNY1" s="40"/>
      <c r="KNZ1" s="40"/>
      <c r="KOA1" s="40"/>
      <c r="KOB1" s="40"/>
      <c r="KOC1" s="40"/>
      <c r="KOD1" s="40"/>
      <c r="KOE1" s="40"/>
      <c r="KOF1" s="40"/>
      <c r="KOG1" s="40"/>
      <c r="KOH1" s="40"/>
      <c r="KOI1" s="40"/>
      <c r="KOJ1" s="40"/>
      <c r="KOK1" s="40"/>
      <c r="KOL1" s="40"/>
      <c r="KOM1" s="40"/>
      <c r="KON1" s="40"/>
      <c r="KOO1" s="40"/>
      <c r="KOP1" s="40"/>
      <c r="KOQ1" s="40"/>
      <c r="KOR1" s="40"/>
      <c r="KOS1" s="40"/>
      <c r="KOT1" s="40"/>
      <c r="KOU1" s="40"/>
      <c r="KOV1" s="40"/>
      <c r="KOW1" s="40"/>
      <c r="KOX1" s="40"/>
      <c r="KOY1" s="40"/>
      <c r="KOZ1" s="40"/>
      <c r="KPA1" s="40"/>
      <c r="KPB1" s="40"/>
      <c r="KPC1" s="40"/>
      <c r="KPD1" s="40"/>
      <c r="KPE1" s="40"/>
      <c r="KPF1" s="40"/>
      <c r="KPG1" s="40"/>
      <c r="KPH1" s="40"/>
      <c r="KPI1" s="40"/>
      <c r="KPJ1" s="40"/>
      <c r="KPK1" s="40"/>
      <c r="KPL1" s="40"/>
      <c r="KPM1" s="40"/>
      <c r="KPN1" s="40"/>
      <c r="KPO1" s="40"/>
      <c r="KPP1" s="40"/>
      <c r="KPQ1" s="40"/>
      <c r="KPR1" s="40"/>
      <c r="KPS1" s="40"/>
      <c r="KPT1" s="40"/>
      <c r="KPU1" s="40"/>
      <c r="KPV1" s="40"/>
      <c r="KPW1" s="40"/>
      <c r="KPX1" s="40"/>
      <c r="KPY1" s="40"/>
      <c r="KPZ1" s="40"/>
      <c r="KQA1" s="40"/>
      <c r="KQB1" s="40"/>
      <c r="KQC1" s="40"/>
      <c r="KQD1" s="40"/>
      <c r="KQE1" s="40"/>
      <c r="KQF1" s="40"/>
      <c r="KQG1" s="40"/>
      <c r="KQH1" s="40"/>
      <c r="KQI1" s="40"/>
      <c r="KQJ1" s="40"/>
      <c r="KQK1" s="40"/>
      <c r="KQL1" s="40"/>
      <c r="KQM1" s="40"/>
      <c r="KQN1" s="40"/>
      <c r="KQO1" s="40"/>
      <c r="KQP1" s="40"/>
      <c r="KQQ1" s="40"/>
      <c r="KQR1" s="40"/>
      <c r="KQS1" s="40"/>
      <c r="KQT1" s="40"/>
      <c r="KQU1" s="40"/>
      <c r="KQV1" s="40"/>
      <c r="KQW1" s="40"/>
      <c r="KQX1" s="40"/>
      <c r="KQY1" s="40"/>
      <c r="KQZ1" s="40"/>
      <c r="KRA1" s="40"/>
      <c r="KRB1" s="40"/>
      <c r="KRC1" s="40"/>
      <c r="KRD1" s="40"/>
      <c r="KRE1" s="40"/>
      <c r="KRF1" s="40"/>
      <c r="KRG1" s="40"/>
      <c r="KRH1" s="40"/>
      <c r="KRI1" s="40"/>
      <c r="KRJ1" s="40"/>
      <c r="KRK1" s="40"/>
      <c r="KRL1" s="40"/>
      <c r="KRM1" s="40"/>
      <c r="KRN1" s="40"/>
      <c r="KRO1" s="40"/>
      <c r="KRP1" s="40"/>
      <c r="KRQ1" s="40"/>
      <c r="KRR1" s="40"/>
      <c r="KRS1" s="40"/>
      <c r="KRT1" s="40"/>
      <c r="KRU1" s="40"/>
      <c r="KRV1" s="40"/>
      <c r="KRW1" s="40"/>
      <c r="KRX1" s="40"/>
      <c r="KRY1" s="40"/>
      <c r="KRZ1" s="40"/>
      <c r="KSA1" s="40"/>
      <c r="KSB1" s="40"/>
      <c r="KSC1" s="40"/>
      <c r="KSD1" s="40"/>
      <c r="KSE1" s="40"/>
      <c r="KSF1" s="40"/>
      <c r="KSG1" s="40"/>
      <c r="KSH1" s="40"/>
      <c r="KSI1" s="40"/>
      <c r="KSJ1" s="40"/>
      <c r="KSK1" s="40"/>
      <c r="KSL1" s="40"/>
      <c r="KSM1" s="40"/>
      <c r="KSN1" s="40"/>
      <c r="KSO1" s="40"/>
      <c r="KSP1" s="40"/>
      <c r="KSQ1" s="40"/>
      <c r="KSR1" s="40"/>
      <c r="KSS1" s="40"/>
      <c r="KST1" s="40"/>
      <c r="KSU1" s="40"/>
      <c r="KSV1" s="40"/>
      <c r="KSW1" s="40"/>
      <c r="KSX1" s="40"/>
      <c r="KSY1" s="40"/>
      <c r="KSZ1" s="40"/>
      <c r="KTA1" s="40"/>
      <c r="KTB1" s="40"/>
      <c r="KTC1" s="40"/>
      <c r="KTD1" s="40"/>
      <c r="KTE1" s="40"/>
      <c r="KTF1" s="40"/>
      <c r="KTG1" s="40"/>
      <c r="KTH1" s="40"/>
      <c r="KTI1" s="40"/>
      <c r="KTJ1" s="40"/>
      <c r="KTK1" s="40"/>
      <c r="KTL1" s="40"/>
      <c r="KTM1" s="40"/>
      <c r="KTN1" s="40"/>
      <c r="KTO1" s="40"/>
      <c r="KTP1" s="40"/>
      <c r="KTQ1" s="40"/>
      <c r="KTR1" s="40"/>
      <c r="KTS1" s="40"/>
      <c r="KTT1" s="40"/>
      <c r="KTU1" s="40"/>
      <c r="KTV1" s="40"/>
      <c r="KTW1" s="40"/>
      <c r="KTX1" s="40"/>
      <c r="KTY1" s="40"/>
      <c r="KTZ1" s="40"/>
      <c r="KUA1" s="40"/>
      <c r="KUB1" s="40"/>
      <c r="KUC1" s="40"/>
      <c r="KUD1" s="40"/>
      <c r="KUE1" s="40"/>
      <c r="KUF1" s="40"/>
      <c r="KUG1" s="40"/>
      <c r="KUH1" s="40"/>
      <c r="KUI1" s="40"/>
      <c r="KUJ1" s="40"/>
      <c r="KUK1" s="40"/>
      <c r="KUL1" s="40"/>
      <c r="KUM1" s="40"/>
      <c r="KUN1" s="40"/>
      <c r="KUO1" s="40"/>
      <c r="KUP1" s="40"/>
      <c r="KUQ1" s="40"/>
      <c r="KUR1" s="40"/>
      <c r="KUS1" s="40"/>
      <c r="KUT1" s="40"/>
      <c r="KUU1" s="40"/>
      <c r="KUV1" s="40"/>
      <c r="KUW1" s="40"/>
      <c r="KUX1" s="40"/>
      <c r="KUY1" s="40"/>
      <c r="KUZ1" s="40"/>
      <c r="KVA1" s="40"/>
      <c r="KVB1" s="40"/>
      <c r="KVC1" s="40"/>
      <c r="KVD1" s="40"/>
      <c r="KVE1" s="40"/>
      <c r="KVF1" s="40"/>
      <c r="KVG1" s="40"/>
      <c r="KVH1" s="40"/>
      <c r="KVI1" s="40"/>
      <c r="KVJ1" s="40"/>
      <c r="KVK1" s="40"/>
      <c r="KVL1" s="40"/>
      <c r="KVM1" s="40"/>
      <c r="KVN1" s="40"/>
      <c r="KVO1" s="40"/>
      <c r="KVP1" s="40"/>
      <c r="KVQ1" s="40"/>
      <c r="KVR1" s="40"/>
      <c r="KVS1" s="40"/>
      <c r="KVT1" s="40"/>
      <c r="KVU1" s="40"/>
      <c r="KVV1" s="40"/>
      <c r="KVW1" s="40"/>
      <c r="KVX1" s="40"/>
      <c r="KVY1" s="40"/>
      <c r="KVZ1" s="40"/>
      <c r="KWA1" s="40"/>
      <c r="KWB1" s="40"/>
      <c r="KWC1" s="40"/>
      <c r="KWD1" s="40"/>
      <c r="KWE1" s="40"/>
      <c r="KWF1" s="40"/>
      <c r="KWG1" s="40"/>
      <c r="KWH1" s="40"/>
      <c r="KWI1" s="40"/>
      <c r="KWJ1" s="40"/>
      <c r="KWK1" s="40"/>
      <c r="KWL1" s="40"/>
      <c r="KWM1" s="40"/>
      <c r="KWN1" s="40"/>
      <c r="KWO1" s="40"/>
      <c r="KWP1" s="40"/>
      <c r="KWQ1" s="40"/>
      <c r="KWR1" s="40"/>
      <c r="KWS1" s="40"/>
      <c r="KWT1" s="40"/>
      <c r="KWU1" s="40"/>
      <c r="KWV1" s="40"/>
      <c r="KWW1" s="40"/>
      <c r="KWX1" s="40"/>
      <c r="KWY1" s="40"/>
      <c r="KWZ1" s="40"/>
      <c r="KXA1" s="40"/>
      <c r="KXB1" s="40"/>
      <c r="KXC1" s="40"/>
      <c r="KXD1" s="40"/>
      <c r="KXE1" s="40"/>
      <c r="KXF1" s="40"/>
      <c r="KXG1" s="40"/>
      <c r="KXH1" s="40"/>
      <c r="KXI1" s="40"/>
      <c r="KXJ1" s="40"/>
      <c r="KXK1" s="40"/>
      <c r="KXL1" s="40"/>
      <c r="KXM1" s="40"/>
      <c r="KXN1" s="40"/>
      <c r="KXO1" s="40"/>
      <c r="KXP1" s="40"/>
      <c r="KXQ1" s="40"/>
      <c r="KXR1" s="40"/>
      <c r="KXS1" s="40"/>
      <c r="KXT1" s="40"/>
      <c r="KXU1" s="40"/>
      <c r="KXV1" s="40"/>
      <c r="KXW1" s="40"/>
      <c r="KXX1" s="40"/>
      <c r="KXY1" s="40"/>
      <c r="KXZ1" s="40"/>
      <c r="KYA1" s="40"/>
      <c r="KYB1" s="40"/>
      <c r="KYC1" s="40"/>
      <c r="KYD1" s="40"/>
      <c r="KYE1" s="40"/>
      <c r="KYF1" s="40"/>
      <c r="KYG1" s="40"/>
      <c r="KYH1" s="40"/>
      <c r="KYI1" s="40"/>
      <c r="KYJ1" s="40"/>
      <c r="KYK1" s="40"/>
      <c r="KYL1" s="40"/>
      <c r="KYM1" s="40"/>
      <c r="KYN1" s="40"/>
      <c r="KYO1" s="40"/>
      <c r="KYP1" s="40"/>
      <c r="KYQ1" s="40"/>
      <c r="KYR1" s="40"/>
      <c r="KYS1" s="40"/>
      <c r="KYT1" s="40"/>
      <c r="KYU1" s="40"/>
      <c r="KYV1" s="40"/>
      <c r="KYW1" s="40"/>
      <c r="KYX1" s="40"/>
      <c r="KYY1" s="40"/>
      <c r="KYZ1" s="40"/>
      <c r="KZA1" s="40"/>
      <c r="KZB1" s="40"/>
      <c r="KZC1" s="40"/>
      <c r="KZD1" s="40"/>
      <c r="KZE1" s="40"/>
      <c r="KZF1" s="40"/>
      <c r="KZG1" s="40"/>
      <c r="KZH1" s="40"/>
      <c r="KZI1" s="40"/>
      <c r="KZJ1" s="40"/>
      <c r="KZK1" s="40"/>
      <c r="KZL1" s="40"/>
      <c r="KZM1" s="40"/>
      <c r="KZN1" s="40"/>
      <c r="KZO1" s="40"/>
      <c r="KZP1" s="40"/>
      <c r="KZQ1" s="40"/>
      <c r="KZR1" s="40"/>
      <c r="KZS1" s="40"/>
      <c r="KZT1" s="40"/>
      <c r="KZU1" s="40"/>
      <c r="KZV1" s="40"/>
      <c r="KZW1" s="40"/>
      <c r="KZX1" s="40"/>
      <c r="KZY1" s="40"/>
      <c r="KZZ1" s="40"/>
      <c r="LAA1" s="40"/>
      <c r="LAB1" s="40"/>
      <c r="LAC1" s="40"/>
      <c r="LAD1" s="40"/>
      <c r="LAE1" s="40"/>
      <c r="LAF1" s="40"/>
      <c r="LAG1" s="40"/>
      <c r="LAH1" s="40"/>
      <c r="LAI1" s="40"/>
      <c r="LAJ1" s="40"/>
      <c r="LAK1" s="40"/>
      <c r="LAL1" s="40"/>
      <c r="LAM1" s="40"/>
      <c r="LAN1" s="40"/>
      <c r="LAO1" s="40"/>
      <c r="LAP1" s="40"/>
      <c r="LAQ1" s="40"/>
      <c r="LAR1" s="40"/>
      <c r="LAS1" s="40"/>
      <c r="LAT1" s="40"/>
      <c r="LAU1" s="40"/>
      <c r="LAV1" s="40"/>
      <c r="LAW1" s="40"/>
      <c r="LAX1" s="40"/>
      <c r="LAY1" s="40"/>
      <c r="LAZ1" s="40"/>
      <c r="LBA1" s="40"/>
      <c r="LBB1" s="40"/>
      <c r="LBC1" s="40"/>
      <c r="LBD1" s="40"/>
      <c r="LBE1" s="40"/>
      <c r="LBF1" s="40"/>
      <c r="LBG1" s="40"/>
      <c r="LBH1" s="40"/>
      <c r="LBI1" s="40"/>
      <c r="LBJ1" s="40"/>
      <c r="LBK1" s="40"/>
      <c r="LBL1" s="40"/>
      <c r="LBM1" s="40"/>
      <c r="LBN1" s="40"/>
      <c r="LBO1" s="40"/>
      <c r="LBP1" s="40"/>
      <c r="LBQ1" s="40"/>
      <c r="LBR1" s="40"/>
      <c r="LBS1" s="40"/>
      <c r="LBT1" s="40"/>
      <c r="LBU1" s="40"/>
      <c r="LBV1" s="40"/>
      <c r="LBW1" s="40"/>
      <c r="LBX1" s="40"/>
      <c r="LBY1" s="40"/>
      <c r="LBZ1" s="40"/>
      <c r="LCA1" s="40"/>
      <c r="LCB1" s="40"/>
      <c r="LCC1" s="40"/>
      <c r="LCD1" s="40"/>
      <c r="LCE1" s="40"/>
      <c r="LCF1" s="40"/>
      <c r="LCG1" s="40"/>
      <c r="LCH1" s="40"/>
      <c r="LCI1" s="40"/>
      <c r="LCJ1" s="40"/>
      <c r="LCK1" s="40"/>
      <c r="LCL1" s="40"/>
      <c r="LCM1" s="40"/>
      <c r="LCN1" s="40"/>
      <c r="LCO1" s="40"/>
      <c r="LCP1" s="40"/>
      <c r="LCQ1" s="40"/>
      <c r="LCR1" s="40"/>
      <c r="LCS1" s="40"/>
      <c r="LCT1" s="40"/>
      <c r="LCU1" s="40"/>
      <c r="LCV1" s="40"/>
      <c r="LCW1" s="40"/>
      <c r="LCX1" s="40"/>
      <c r="LCY1" s="40"/>
      <c r="LCZ1" s="40"/>
      <c r="LDA1" s="40"/>
      <c r="LDB1" s="40"/>
      <c r="LDC1" s="40"/>
      <c r="LDD1" s="40"/>
      <c r="LDE1" s="40"/>
      <c r="LDF1" s="40"/>
      <c r="LDG1" s="40"/>
      <c r="LDH1" s="40"/>
      <c r="LDI1" s="40"/>
      <c r="LDJ1" s="40"/>
      <c r="LDK1" s="40"/>
      <c r="LDL1" s="40"/>
      <c r="LDM1" s="40"/>
      <c r="LDN1" s="40"/>
      <c r="LDO1" s="40"/>
      <c r="LDP1" s="40"/>
      <c r="LDQ1" s="40"/>
      <c r="LDR1" s="40"/>
      <c r="LDS1" s="40"/>
      <c r="LDT1" s="40"/>
      <c r="LDU1" s="40"/>
      <c r="LDV1" s="40"/>
      <c r="LDW1" s="40"/>
      <c r="LDX1" s="40"/>
      <c r="LDY1" s="40"/>
      <c r="LDZ1" s="40"/>
      <c r="LEA1" s="40"/>
      <c r="LEB1" s="40"/>
      <c r="LEC1" s="40"/>
      <c r="LED1" s="40"/>
      <c r="LEE1" s="40"/>
      <c r="LEF1" s="40"/>
      <c r="LEG1" s="40"/>
      <c r="LEH1" s="40"/>
      <c r="LEI1" s="40"/>
      <c r="LEJ1" s="40"/>
      <c r="LEK1" s="40"/>
      <c r="LEL1" s="40"/>
      <c r="LEM1" s="40"/>
      <c r="LEN1" s="40"/>
      <c r="LEO1" s="40"/>
      <c r="LEP1" s="40"/>
      <c r="LEQ1" s="40"/>
      <c r="LER1" s="40"/>
      <c r="LES1" s="40"/>
      <c r="LET1" s="40"/>
      <c r="LEU1" s="40"/>
      <c r="LEV1" s="40"/>
      <c r="LEW1" s="40"/>
      <c r="LEX1" s="40"/>
      <c r="LEY1" s="40"/>
      <c r="LEZ1" s="40"/>
      <c r="LFA1" s="40"/>
      <c r="LFB1" s="40"/>
      <c r="LFC1" s="40"/>
      <c r="LFD1" s="40"/>
      <c r="LFE1" s="40"/>
      <c r="LFF1" s="40"/>
      <c r="LFG1" s="40"/>
      <c r="LFH1" s="40"/>
      <c r="LFI1" s="40"/>
      <c r="LFJ1" s="40"/>
      <c r="LFK1" s="40"/>
      <c r="LFL1" s="40"/>
      <c r="LFM1" s="40"/>
      <c r="LFN1" s="40"/>
      <c r="LFO1" s="40"/>
      <c r="LFP1" s="40"/>
      <c r="LFQ1" s="40"/>
      <c r="LFR1" s="40"/>
      <c r="LFS1" s="40"/>
      <c r="LFT1" s="40"/>
      <c r="LFU1" s="40"/>
      <c r="LFV1" s="40"/>
      <c r="LFW1" s="40"/>
      <c r="LFX1" s="40"/>
      <c r="LFY1" s="40"/>
      <c r="LFZ1" s="40"/>
      <c r="LGA1" s="40"/>
      <c r="LGB1" s="40"/>
      <c r="LGC1" s="40"/>
      <c r="LGD1" s="40"/>
      <c r="LGE1" s="40"/>
      <c r="LGF1" s="40"/>
      <c r="LGG1" s="40"/>
      <c r="LGH1" s="40"/>
      <c r="LGI1" s="40"/>
      <c r="LGJ1" s="40"/>
      <c r="LGK1" s="40"/>
      <c r="LGL1" s="40"/>
      <c r="LGM1" s="40"/>
      <c r="LGN1" s="40"/>
      <c r="LGO1" s="40"/>
      <c r="LGP1" s="40"/>
      <c r="LGQ1" s="40"/>
      <c r="LGR1" s="40"/>
      <c r="LGS1" s="40"/>
      <c r="LGT1" s="40"/>
      <c r="LGU1" s="40"/>
      <c r="LGV1" s="40"/>
      <c r="LGW1" s="40"/>
      <c r="LGX1" s="40"/>
      <c r="LGY1" s="40"/>
      <c r="LGZ1" s="40"/>
      <c r="LHA1" s="40"/>
      <c r="LHB1" s="40"/>
      <c r="LHC1" s="40"/>
      <c r="LHD1" s="40"/>
      <c r="LHE1" s="40"/>
      <c r="LHF1" s="40"/>
      <c r="LHG1" s="40"/>
      <c r="LHH1" s="40"/>
      <c r="LHI1" s="40"/>
      <c r="LHJ1" s="40"/>
      <c r="LHK1" s="40"/>
      <c r="LHL1" s="40"/>
      <c r="LHM1" s="40"/>
      <c r="LHN1" s="40"/>
      <c r="LHO1" s="40"/>
      <c r="LHP1" s="40"/>
      <c r="LHQ1" s="40"/>
      <c r="LHR1" s="40"/>
      <c r="LHS1" s="40"/>
      <c r="LHT1" s="40"/>
      <c r="LHU1" s="40"/>
      <c r="LHV1" s="40"/>
      <c r="LHW1" s="40"/>
      <c r="LHX1" s="40"/>
      <c r="LHY1" s="40"/>
      <c r="LHZ1" s="40"/>
      <c r="LIA1" s="40"/>
      <c r="LIB1" s="40"/>
      <c r="LIC1" s="40"/>
      <c r="LID1" s="40"/>
      <c r="LIE1" s="40"/>
      <c r="LIF1" s="40"/>
      <c r="LIG1" s="40"/>
      <c r="LIH1" s="40"/>
      <c r="LII1" s="40"/>
      <c r="LIJ1" s="40"/>
      <c r="LIK1" s="40"/>
      <c r="LIL1" s="40"/>
      <c r="LIM1" s="40"/>
      <c r="LIN1" s="40"/>
      <c r="LIO1" s="40"/>
      <c r="LIP1" s="40"/>
      <c r="LIQ1" s="40"/>
      <c r="LIR1" s="40"/>
      <c r="LIS1" s="40"/>
      <c r="LIT1" s="40"/>
      <c r="LIU1" s="40"/>
      <c r="LIV1" s="40"/>
      <c r="LIW1" s="40"/>
      <c r="LIX1" s="40"/>
      <c r="LIY1" s="40"/>
      <c r="LIZ1" s="40"/>
      <c r="LJA1" s="40"/>
      <c r="LJB1" s="40"/>
      <c r="LJC1" s="40"/>
      <c r="LJD1" s="40"/>
      <c r="LJE1" s="40"/>
      <c r="LJF1" s="40"/>
      <c r="LJG1" s="40"/>
      <c r="LJH1" s="40"/>
      <c r="LJI1" s="40"/>
      <c r="LJJ1" s="40"/>
      <c r="LJK1" s="40"/>
      <c r="LJL1" s="40"/>
      <c r="LJM1" s="40"/>
      <c r="LJN1" s="40"/>
      <c r="LJO1" s="40"/>
      <c r="LJP1" s="40"/>
      <c r="LJQ1" s="40"/>
      <c r="LJR1" s="40"/>
      <c r="LJS1" s="40"/>
      <c r="LJT1" s="40"/>
      <c r="LJU1" s="40"/>
      <c r="LJV1" s="40"/>
      <c r="LJW1" s="40"/>
      <c r="LJX1" s="40"/>
      <c r="LJY1" s="40"/>
      <c r="LJZ1" s="40"/>
      <c r="LKA1" s="40"/>
      <c r="LKB1" s="40"/>
      <c r="LKC1" s="40"/>
      <c r="LKD1" s="40"/>
      <c r="LKE1" s="40"/>
      <c r="LKF1" s="40"/>
      <c r="LKG1" s="40"/>
      <c r="LKH1" s="40"/>
      <c r="LKI1" s="40"/>
      <c r="LKJ1" s="40"/>
      <c r="LKK1" s="40"/>
      <c r="LKL1" s="40"/>
      <c r="LKM1" s="40"/>
      <c r="LKN1" s="40"/>
      <c r="LKO1" s="40"/>
      <c r="LKP1" s="40"/>
      <c r="LKQ1" s="40"/>
      <c r="LKR1" s="40"/>
      <c r="LKS1" s="40"/>
      <c r="LKT1" s="40"/>
      <c r="LKU1" s="40"/>
      <c r="LKV1" s="40"/>
      <c r="LKW1" s="40"/>
      <c r="LKX1" s="40"/>
      <c r="LKY1" s="40"/>
      <c r="LKZ1" s="40"/>
      <c r="LLA1" s="40"/>
      <c r="LLB1" s="40"/>
      <c r="LLC1" s="40"/>
      <c r="LLD1" s="40"/>
      <c r="LLE1" s="40"/>
      <c r="LLF1" s="40"/>
      <c r="LLG1" s="40"/>
      <c r="LLH1" s="40"/>
      <c r="LLI1" s="40"/>
      <c r="LLJ1" s="40"/>
      <c r="LLK1" s="40"/>
      <c r="LLL1" s="40"/>
      <c r="LLM1" s="40"/>
      <c r="LLN1" s="40"/>
      <c r="LLO1" s="40"/>
      <c r="LLP1" s="40"/>
      <c r="LLQ1" s="40"/>
      <c r="LLR1" s="40"/>
      <c r="LLS1" s="40"/>
      <c r="LLT1" s="40"/>
      <c r="LLU1" s="40"/>
      <c r="LLV1" s="40"/>
      <c r="LLW1" s="40"/>
      <c r="LLX1" s="40"/>
      <c r="LLY1" s="40"/>
      <c r="LLZ1" s="40"/>
      <c r="LMA1" s="40"/>
      <c r="LMB1" s="40"/>
      <c r="LMC1" s="40"/>
      <c r="LMD1" s="40"/>
      <c r="LME1" s="40"/>
      <c r="LMF1" s="40"/>
      <c r="LMG1" s="40"/>
      <c r="LMH1" s="40"/>
      <c r="LMI1" s="40"/>
      <c r="LMJ1" s="40"/>
      <c r="LMK1" s="40"/>
      <c r="LML1" s="40"/>
      <c r="LMM1" s="40"/>
      <c r="LMN1" s="40"/>
      <c r="LMO1" s="40"/>
      <c r="LMP1" s="40"/>
      <c r="LMQ1" s="40"/>
      <c r="LMR1" s="40"/>
      <c r="LMS1" s="40"/>
      <c r="LMT1" s="40"/>
      <c r="LMU1" s="40"/>
      <c r="LMV1" s="40"/>
      <c r="LMW1" s="40"/>
      <c r="LMX1" s="40"/>
      <c r="LMY1" s="40"/>
      <c r="LMZ1" s="40"/>
      <c r="LNA1" s="40"/>
      <c r="LNB1" s="40"/>
      <c r="LNC1" s="40"/>
      <c r="LND1" s="40"/>
      <c r="LNE1" s="40"/>
      <c r="LNF1" s="40"/>
      <c r="LNG1" s="40"/>
      <c r="LNH1" s="40"/>
      <c r="LNI1" s="40"/>
      <c r="LNJ1" s="40"/>
      <c r="LNK1" s="40"/>
      <c r="LNL1" s="40"/>
      <c r="LNM1" s="40"/>
      <c r="LNN1" s="40"/>
      <c r="LNO1" s="40"/>
      <c r="LNP1" s="40"/>
      <c r="LNQ1" s="40"/>
      <c r="LNR1" s="40"/>
      <c r="LNS1" s="40"/>
      <c r="LNT1" s="40"/>
      <c r="LNU1" s="40"/>
      <c r="LNV1" s="40"/>
      <c r="LNW1" s="40"/>
      <c r="LNX1" s="40"/>
      <c r="LNY1" s="40"/>
      <c r="LNZ1" s="40"/>
      <c r="LOA1" s="40"/>
      <c r="LOB1" s="40"/>
      <c r="LOC1" s="40"/>
      <c r="LOD1" s="40"/>
      <c r="LOE1" s="40"/>
      <c r="LOF1" s="40"/>
      <c r="LOG1" s="40"/>
      <c r="LOH1" s="40"/>
      <c r="LOI1" s="40"/>
      <c r="LOJ1" s="40"/>
      <c r="LOK1" s="40"/>
      <c r="LOL1" s="40"/>
      <c r="LOM1" s="40"/>
      <c r="LON1" s="40"/>
      <c r="LOO1" s="40"/>
      <c r="LOP1" s="40"/>
      <c r="LOQ1" s="40"/>
      <c r="LOR1" s="40"/>
      <c r="LOS1" s="40"/>
      <c r="LOT1" s="40"/>
      <c r="LOU1" s="40"/>
      <c r="LOV1" s="40"/>
      <c r="LOW1" s="40"/>
      <c r="LOX1" s="40"/>
      <c r="LOY1" s="40"/>
      <c r="LOZ1" s="40"/>
      <c r="LPA1" s="40"/>
      <c r="LPB1" s="40"/>
      <c r="LPC1" s="40"/>
      <c r="LPD1" s="40"/>
      <c r="LPE1" s="40"/>
      <c r="LPF1" s="40"/>
      <c r="LPG1" s="40"/>
      <c r="LPH1" s="40"/>
      <c r="LPI1" s="40"/>
      <c r="LPJ1" s="40"/>
      <c r="LPK1" s="40"/>
      <c r="LPL1" s="40"/>
      <c r="LPM1" s="40"/>
      <c r="LPN1" s="40"/>
      <c r="LPO1" s="40"/>
      <c r="LPP1" s="40"/>
      <c r="LPQ1" s="40"/>
      <c r="LPR1" s="40"/>
      <c r="LPS1" s="40"/>
      <c r="LPT1" s="40"/>
      <c r="LPU1" s="40"/>
      <c r="LPV1" s="40"/>
      <c r="LPW1" s="40"/>
      <c r="LPX1" s="40"/>
      <c r="LPY1" s="40"/>
      <c r="LPZ1" s="40"/>
      <c r="LQA1" s="40"/>
      <c r="LQB1" s="40"/>
      <c r="LQC1" s="40"/>
      <c r="LQD1" s="40"/>
      <c r="LQE1" s="40"/>
      <c r="LQF1" s="40"/>
      <c r="LQG1" s="40"/>
      <c r="LQH1" s="40"/>
      <c r="LQI1" s="40"/>
      <c r="LQJ1" s="40"/>
      <c r="LQK1" s="40"/>
      <c r="LQL1" s="40"/>
      <c r="LQM1" s="40"/>
      <c r="LQN1" s="40"/>
      <c r="LQO1" s="40"/>
      <c r="LQP1" s="40"/>
      <c r="LQQ1" s="40"/>
      <c r="LQR1" s="40"/>
      <c r="LQS1" s="40"/>
      <c r="LQT1" s="40"/>
      <c r="LQU1" s="40"/>
      <c r="LQV1" s="40"/>
      <c r="LQW1" s="40"/>
      <c r="LQX1" s="40"/>
      <c r="LQY1" s="40"/>
      <c r="LQZ1" s="40"/>
      <c r="LRA1" s="40"/>
      <c r="LRB1" s="40"/>
      <c r="LRC1" s="40"/>
      <c r="LRD1" s="40"/>
      <c r="LRE1" s="40"/>
      <c r="LRF1" s="40"/>
      <c r="LRG1" s="40"/>
      <c r="LRH1" s="40"/>
      <c r="LRI1" s="40"/>
      <c r="LRJ1" s="40"/>
      <c r="LRK1" s="40"/>
      <c r="LRL1" s="40"/>
      <c r="LRM1" s="40"/>
      <c r="LRN1" s="40"/>
      <c r="LRO1" s="40"/>
      <c r="LRP1" s="40"/>
      <c r="LRQ1" s="40"/>
      <c r="LRR1" s="40"/>
      <c r="LRS1" s="40"/>
      <c r="LRT1" s="40"/>
      <c r="LRU1" s="40"/>
      <c r="LRV1" s="40"/>
      <c r="LRW1" s="40"/>
      <c r="LRX1" s="40"/>
      <c r="LRY1" s="40"/>
      <c r="LRZ1" s="40"/>
      <c r="LSA1" s="40"/>
      <c r="LSB1" s="40"/>
      <c r="LSC1" s="40"/>
      <c r="LSD1" s="40"/>
      <c r="LSE1" s="40"/>
      <c r="LSF1" s="40"/>
      <c r="LSG1" s="40"/>
      <c r="LSH1" s="40"/>
      <c r="LSI1" s="40"/>
      <c r="LSJ1" s="40"/>
      <c r="LSK1" s="40"/>
      <c r="LSL1" s="40"/>
      <c r="LSM1" s="40"/>
      <c r="LSN1" s="40"/>
      <c r="LSO1" s="40"/>
      <c r="LSP1" s="40"/>
      <c r="LSQ1" s="40"/>
      <c r="LSR1" s="40"/>
      <c r="LSS1" s="40"/>
      <c r="LST1" s="40"/>
      <c r="LSU1" s="40"/>
      <c r="LSV1" s="40"/>
      <c r="LSW1" s="40"/>
      <c r="LSX1" s="40"/>
      <c r="LSY1" s="40"/>
      <c r="LSZ1" s="40"/>
      <c r="LTA1" s="40"/>
      <c r="LTB1" s="40"/>
      <c r="LTC1" s="40"/>
      <c r="LTD1" s="40"/>
      <c r="LTE1" s="40"/>
      <c r="LTF1" s="40"/>
      <c r="LTG1" s="40"/>
      <c r="LTH1" s="40"/>
      <c r="LTI1" s="40"/>
      <c r="LTJ1" s="40"/>
      <c r="LTK1" s="40"/>
      <c r="LTL1" s="40"/>
      <c r="LTM1" s="40"/>
      <c r="LTN1" s="40"/>
      <c r="LTO1" s="40"/>
      <c r="LTP1" s="40"/>
      <c r="LTQ1" s="40"/>
      <c r="LTR1" s="40"/>
      <c r="LTS1" s="40"/>
      <c r="LTT1" s="40"/>
      <c r="LTU1" s="40"/>
      <c r="LTV1" s="40"/>
      <c r="LTW1" s="40"/>
      <c r="LTX1" s="40"/>
      <c r="LTY1" s="40"/>
      <c r="LTZ1" s="40"/>
      <c r="LUA1" s="40"/>
      <c r="LUB1" s="40"/>
      <c r="LUC1" s="40"/>
      <c r="LUD1" s="40"/>
      <c r="LUE1" s="40"/>
      <c r="LUF1" s="40"/>
      <c r="LUG1" s="40"/>
      <c r="LUH1" s="40"/>
      <c r="LUI1" s="40"/>
      <c r="LUJ1" s="40"/>
      <c r="LUK1" s="40"/>
      <c r="LUL1" s="40"/>
      <c r="LUM1" s="40"/>
      <c r="LUN1" s="40"/>
      <c r="LUO1" s="40"/>
      <c r="LUP1" s="40"/>
      <c r="LUQ1" s="40"/>
      <c r="LUR1" s="40"/>
      <c r="LUS1" s="40"/>
      <c r="LUT1" s="40"/>
      <c r="LUU1" s="40"/>
      <c r="LUV1" s="40"/>
      <c r="LUW1" s="40"/>
      <c r="LUX1" s="40"/>
      <c r="LUY1" s="40"/>
      <c r="LUZ1" s="40"/>
      <c r="LVA1" s="40"/>
      <c r="LVB1" s="40"/>
      <c r="LVC1" s="40"/>
      <c r="LVD1" s="40"/>
      <c r="LVE1" s="40"/>
      <c r="LVF1" s="40"/>
      <c r="LVG1" s="40"/>
      <c r="LVH1" s="40"/>
      <c r="LVI1" s="40"/>
      <c r="LVJ1" s="40"/>
      <c r="LVK1" s="40"/>
      <c r="LVL1" s="40"/>
      <c r="LVM1" s="40"/>
      <c r="LVN1" s="40"/>
      <c r="LVO1" s="40"/>
      <c r="LVP1" s="40"/>
      <c r="LVQ1" s="40"/>
      <c r="LVR1" s="40"/>
      <c r="LVS1" s="40"/>
      <c r="LVT1" s="40"/>
      <c r="LVU1" s="40"/>
      <c r="LVV1" s="40"/>
      <c r="LVW1" s="40"/>
      <c r="LVX1" s="40"/>
      <c r="LVY1" s="40"/>
      <c r="LVZ1" s="40"/>
      <c r="LWA1" s="40"/>
      <c r="LWB1" s="40"/>
      <c r="LWC1" s="40"/>
      <c r="LWD1" s="40"/>
      <c r="LWE1" s="40"/>
      <c r="LWF1" s="40"/>
      <c r="LWG1" s="40"/>
      <c r="LWH1" s="40"/>
      <c r="LWI1" s="40"/>
      <c r="LWJ1" s="40"/>
      <c r="LWK1" s="40"/>
      <c r="LWL1" s="40"/>
      <c r="LWM1" s="40"/>
      <c r="LWN1" s="40"/>
      <c r="LWO1" s="40"/>
      <c r="LWP1" s="40"/>
      <c r="LWQ1" s="40"/>
      <c r="LWR1" s="40"/>
      <c r="LWS1" s="40"/>
      <c r="LWT1" s="40"/>
      <c r="LWU1" s="40"/>
      <c r="LWV1" s="40"/>
      <c r="LWW1" s="40"/>
      <c r="LWX1" s="40"/>
      <c r="LWY1" s="40"/>
      <c r="LWZ1" s="40"/>
      <c r="LXA1" s="40"/>
      <c r="LXB1" s="40"/>
      <c r="LXC1" s="40"/>
      <c r="LXD1" s="40"/>
      <c r="LXE1" s="40"/>
      <c r="LXF1" s="40"/>
      <c r="LXG1" s="40"/>
      <c r="LXH1" s="40"/>
      <c r="LXI1" s="40"/>
      <c r="LXJ1" s="40"/>
      <c r="LXK1" s="40"/>
      <c r="LXL1" s="40"/>
      <c r="LXM1" s="40"/>
      <c r="LXN1" s="40"/>
      <c r="LXO1" s="40"/>
      <c r="LXP1" s="40"/>
      <c r="LXQ1" s="40"/>
      <c r="LXR1" s="40"/>
      <c r="LXS1" s="40"/>
      <c r="LXT1" s="40"/>
      <c r="LXU1" s="40"/>
      <c r="LXV1" s="40"/>
      <c r="LXW1" s="40"/>
      <c r="LXX1" s="40"/>
      <c r="LXY1" s="40"/>
      <c r="LXZ1" s="40"/>
      <c r="LYA1" s="40"/>
      <c r="LYB1" s="40"/>
      <c r="LYC1" s="40"/>
      <c r="LYD1" s="40"/>
      <c r="LYE1" s="40"/>
      <c r="LYF1" s="40"/>
      <c r="LYG1" s="40"/>
      <c r="LYH1" s="40"/>
      <c r="LYI1" s="40"/>
      <c r="LYJ1" s="40"/>
      <c r="LYK1" s="40"/>
      <c r="LYL1" s="40"/>
      <c r="LYM1" s="40"/>
      <c r="LYN1" s="40"/>
      <c r="LYO1" s="40"/>
      <c r="LYP1" s="40"/>
      <c r="LYQ1" s="40"/>
      <c r="LYR1" s="40"/>
      <c r="LYS1" s="40"/>
      <c r="LYT1" s="40"/>
      <c r="LYU1" s="40"/>
      <c r="LYV1" s="40"/>
      <c r="LYW1" s="40"/>
      <c r="LYX1" s="40"/>
      <c r="LYY1" s="40"/>
      <c r="LYZ1" s="40"/>
      <c r="LZA1" s="40"/>
      <c r="LZB1" s="40"/>
      <c r="LZC1" s="40"/>
      <c r="LZD1" s="40"/>
      <c r="LZE1" s="40"/>
      <c r="LZF1" s="40"/>
      <c r="LZG1" s="40"/>
      <c r="LZH1" s="40"/>
      <c r="LZI1" s="40"/>
      <c r="LZJ1" s="40"/>
      <c r="LZK1" s="40"/>
      <c r="LZL1" s="40"/>
      <c r="LZM1" s="40"/>
      <c r="LZN1" s="40"/>
      <c r="LZO1" s="40"/>
      <c r="LZP1" s="40"/>
      <c r="LZQ1" s="40"/>
      <c r="LZR1" s="40"/>
      <c r="LZS1" s="40"/>
      <c r="LZT1" s="40"/>
      <c r="LZU1" s="40"/>
      <c r="LZV1" s="40"/>
      <c r="LZW1" s="40"/>
      <c r="LZX1" s="40"/>
      <c r="LZY1" s="40"/>
      <c r="LZZ1" s="40"/>
      <c r="MAA1" s="40"/>
      <c r="MAB1" s="40"/>
      <c r="MAC1" s="40"/>
      <c r="MAD1" s="40"/>
      <c r="MAE1" s="40"/>
      <c r="MAF1" s="40"/>
      <c r="MAG1" s="40"/>
      <c r="MAH1" s="40"/>
      <c r="MAI1" s="40"/>
      <c r="MAJ1" s="40"/>
      <c r="MAK1" s="40"/>
      <c r="MAL1" s="40"/>
      <c r="MAM1" s="40"/>
      <c r="MAN1" s="40"/>
      <c r="MAO1" s="40"/>
      <c r="MAP1" s="40"/>
      <c r="MAQ1" s="40"/>
      <c r="MAR1" s="40"/>
      <c r="MAS1" s="40"/>
      <c r="MAT1" s="40"/>
      <c r="MAU1" s="40"/>
      <c r="MAV1" s="40"/>
      <c r="MAW1" s="40"/>
      <c r="MAX1" s="40"/>
      <c r="MAY1" s="40"/>
      <c r="MAZ1" s="40"/>
      <c r="MBA1" s="40"/>
      <c r="MBB1" s="40"/>
      <c r="MBC1" s="40"/>
      <c r="MBD1" s="40"/>
      <c r="MBE1" s="40"/>
      <c r="MBF1" s="40"/>
      <c r="MBG1" s="40"/>
      <c r="MBH1" s="40"/>
      <c r="MBI1" s="40"/>
      <c r="MBJ1" s="40"/>
      <c r="MBK1" s="40"/>
      <c r="MBL1" s="40"/>
      <c r="MBM1" s="40"/>
      <c r="MBN1" s="40"/>
      <c r="MBO1" s="40"/>
      <c r="MBP1" s="40"/>
      <c r="MBQ1" s="40"/>
      <c r="MBR1" s="40"/>
      <c r="MBS1" s="40"/>
      <c r="MBT1" s="40"/>
      <c r="MBU1" s="40"/>
      <c r="MBV1" s="40"/>
      <c r="MBW1" s="40"/>
      <c r="MBX1" s="40"/>
      <c r="MBY1" s="40"/>
      <c r="MBZ1" s="40"/>
      <c r="MCA1" s="40"/>
      <c r="MCB1" s="40"/>
      <c r="MCC1" s="40"/>
      <c r="MCD1" s="40"/>
      <c r="MCE1" s="40"/>
      <c r="MCF1" s="40"/>
      <c r="MCG1" s="40"/>
      <c r="MCH1" s="40"/>
      <c r="MCI1" s="40"/>
      <c r="MCJ1" s="40"/>
      <c r="MCK1" s="40"/>
      <c r="MCL1" s="40"/>
      <c r="MCM1" s="40"/>
      <c r="MCN1" s="40"/>
      <c r="MCO1" s="40"/>
      <c r="MCP1" s="40"/>
      <c r="MCQ1" s="40"/>
      <c r="MCR1" s="40"/>
      <c r="MCS1" s="40"/>
      <c r="MCT1" s="40"/>
      <c r="MCU1" s="40"/>
      <c r="MCV1" s="40"/>
      <c r="MCW1" s="40"/>
      <c r="MCX1" s="40"/>
      <c r="MCY1" s="40"/>
      <c r="MCZ1" s="40"/>
      <c r="MDA1" s="40"/>
      <c r="MDB1" s="40"/>
      <c r="MDC1" s="40"/>
      <c r="MDD1" s="40"/>
      <c r="MDE1" s="40"/>
      <c r="MDF1" s="40"/>
      <c r="MDG1" s="40"/>
      <c r="MDH1" s="40"/>
      <c r="MDI1" s="40"/>
      <c r="MDJ1" s="40"/>
      <c r="MDK1" s="40"/>
      <c r="MDL1" s="40"/>
      <c r="MDM1" s="40"/>
      <c r="MDN1" s="40"/>
      <c r="MDO1" s="40"/>
      <c r="MDP1" s="40"/>
      <c r="MDQ1" s="40"/>
      <c r="MDR1" s="40"/>
      <c r="MDS1" s="40"/>
      <c r="MDT1" s="40"/>
      <c r="MDU1" s="40"/>
      <c r="MDV1" s="40"/>
      <c r="MDW1" s="40"/>
      <c r="MDX1" s="40"/>
      <c r="MDY1" s="40"/>
      <c r="MDZ1" s="40"/>
      <c r="MEA1" s="40"/>
      <c r="MEB1" s="40"/>
      <c r="MEC1" s="40"/>
      <c r="MED1" s="40"/>
      <c r="MEE1" s="40"/>
      <c r="MEF1" s="40"/>
      <c r="MEG1" s="40"/>
      <c r="MEH1" s="40"/>
      <c r="MEI1" s="40"/>
      <c r="MEJ1" s="40"/>
      <c r="MEK1" s="40"/>
      <c r="MEL1" s="40"/>
      <c r="MEM1" s="40"/>
      <c r="MEN1" s="40"/>
      <c r="MEO1" s="40"/>
      <c r="MEP1" s="40"/>
      <c r="MEQ1" s="40"/>
      <c r="MER1" s="40"/>
      <c r="MES1" s="40"/>
      <c r="MET1" s="40"/>
      <c r="MEU1" s="40"/>
      <c r="MEV1" s="40"/>
      <c r="MEW1" s="40"/>
      <c r="MEX1" s="40"/>
      <c r="MEY1" s="40"/>
      <c r="MEZ1" s="40"/>
      <c r="MFA1" s="40"/>
      <c r="MFB1" s="40"/>
      <c r="MFC1" s="40"/>
      <c r="MFD1" s="40"/>
      <c r="MFE1" s="40"/>
      <c r="MFF1" s="40"/>
      <c r="MFG1" s="40"/>
      <c r="MFH1" s="40"/>
      <c r="MFI1" s="40"/>
      <c r="MFJ1" s="40"/>
      <c r="MFK1" s="40"/>
      <c r="MFL1" s="40"/>
      <c r="MFM1" s="40"/>
      <c r="MFN1" s="40"/>
      <c r="MFO1" s="40"/>
      <c r="MFP1" s="40"/>
      <c r="MFQ1" s="40"/>
      <c r="MFR1" s="40"/>
      <c r="MFS1" s="40"/>
      <c r="MFT1" s="40"/>
      <c r="MFU1" s="40"/>
      <c r="MFV1" s="40"/>
      <c r="MFW1" s="40"/>
      <c r="MFX1" s="40"/>
      <c r="MFY1" s="40"/>
      <c r="MFZ1" s="40"/>
      <c r="MGA1" s="40"/>
      <c r="MGB1" s="40"/>
      <c r="MGC1" s="40"/>
      <c r="MGD1" s="40"/>
      <c r="MGE1" s="40"/>
      <c r="MGF1" s="40"/>
      <c r="MGG1" s="40"/>
      <c r="MGH1" s="40"/>
      <c r="MGI1" s="40"/>
      <c r="MGJ1" s="40"/>
      <c r="MGK1" s="40"/>
      <c r="MGL1" s="40"/>
      <c r="MGM1" s="40"/>
      <c r="MGN1" s="40"/>
      <c r="MGO1" s="40"/>
      <c r="MGP1" s="40"/>
      <c r="MGQ1" s="40"/>
      <c r="MGR1" s="40"/>
      <c r="MGS1" s="40"/>
      <c r="MGT1" s="40"/>
      <c r="MGU1" s="40"/>
      <c r="MGV1" s="40"/>
      <c r="MGW1" s="40"/>
      <c r="MGX1" s="40"/>
      <c r="MGY1" s="40"/>
      <c r="MGZ1" s="40"/>
      <c r="MHA1" s="40"/>
      <c r="MHB1" s="40"/>
      <c r="MHC1" s="40"/>
      <c r="MHD1" s="40"/>
      <c r="MHE1" s="40"/>
      <c r="MHF1" s="40"/>
      <c r="MHG1" s="40"/>
      <c r="MHH1" s="40"/>
      <c r="MHI1" s="40"/>
      <c r="MHJ1" s="40"/>
      <c r="MHK1" s="40"/>
      <c r="MHL1" s="40"/>
      <c r="MHM1" s="40"/>
      <c r="MHN1" s="40"/>
      <c r="MHO1" s="40"/>
      <c r="MHP1" s="40"/>
      <c r="MHQ1" s="40"/>
      <c r="MHR1" s="40"/>
      <c r="MHS1" s="40"/>
      <c r="MHT1" s="40"/>
      <c r="MHU1" s="40"/>
      <c r="MHV1" s="40"/>
      <c r="MHW1" s="40"/>
      <c r="MHX1" s="40"/>
      <c r="MHY1" s="40"/>
      <c r="MHZ1" s="40"/>
      <c r="MIA1" s="40"/>
      <c r="MIB1" s="40"/>
      <c r="MIC1" s="40"/>
      <c r="MID1" s="40"/>
      <c r="MIE1" s="40"/>
      <c r="MIF1" s="40"/>
      <c r="MIG1" s="40"/>
      <c r="MIH1" s="40"/>
      <c r="MII1" s="40"/>
      <c r="MIJ1" s="40"/>
      <c r="MIK1" s="40"/>
      <c r="MIL1" s="40"/>
      <c r="MIM1" s="40"/>
      <c r="MIN1" s="40"/>
      <c r="MIO1" s="40"/>
      <c r="MIP1" s="40"/>
      <c r="MIQ1" s="40"/>
      <c r="MIR1" s="40"/>
      <c r="MIS1" s="40"/>
      <c r="MIT1" s="40"/>
      <c r="MIU1" s="40"/>
      <c r="MIV1" s="40"/>
      <c r="MIW1" s="40"/>
      <c r="MIX1" s="40"/>
      <c r="MIY1" s="40"/>
      <c r="MIZ1" s="40"/>
      <c r="MJA1" s="40"/>
      <c r="MJB1" s="40"/>
      <c r="MJC1" s="40"/>
      <c r="MJD1" s="40"/>
      <c r="MJE1" s="40"/>
      <c r="MJF1" s="40"/>
      <c r="MJG1" s="40"/>
      <c r="MJH1" s="40"/>
      <c r="MJI1" s="40"/>
      <c r="MJJ1" s="40"/>
      <c r="MJK1" s="40"/>
      <c r="MJL1" s="40"/>
      <c r="MJM1" s="40"/>
      <c r="MJN1" s="40"/>
      <c r="MJO1" s="40"/>
      <c r="MJP1" s="40"/>
      <c r="MJQ1" s="40"/>
      <c r="MJR1" s="40"/>
      <c r="MJS1" s="40"/>
      <c r="MJT1" s="40"/>
      <c r="MJU1" s="40"/>
      <c r="MJV1" s="40"/>
      <c r="MJW1" s="40"/>
      <c r="MJX1" s="40"/>
      <c r="MJY1" s="40"/>
      <c r="MJZ1" s="40"/>
      <c r="MKA1" s="40"/>
      <c r="MKB1" s="40"/>
      <c r="MKC1" s="40"/>
      <c r="MKD1" s="40"/>
      <c r="MKE1" s="40"/>
      <c r="MKF1" s="40"/>
      <c r="MKG1" s="40"/>
      <c r="MKH1" s="40"/>
      <c r="MKI1" s="40"/>
      <c r="MKJ1" s="40"/>
      <c r="MKK1" s="40"/>
      <c r="MKL1" s="40"/>
      <c r="MKM1" s="40"/>
      <c r="MKN1" s="40"/>
      <c r="MKO1" s="40"/>
      <c r="MKP1" s="40"/>
      <c r="MKQ1" s="40"/>
      <c r="MKR1" s="40"/>
      <c r="MKS1" s="40"/>
      <c r="MKT1" s="40"/>
      <c r="MKU1" s="40"/>
      <c r="MKV1" s="40"/>
      <c r="MKW1" s="40"/>
      <c r="MKX1" s="40"/>
      <c r="MKY1" s="40"/>
      <c r="MKZ1" s="40"/>
      <c r="MLA1" s="40"/>
      <c r="MLB1" s="40"/>
      <c r="MLC1" s="40"/>
      <c r="MLD1" s="40"/>
      <c r="MLE1" s="40"/>
      <c r="MLF1" s="40"/>
      <c r="MLG1" s="40"/>
      <c r="MLH1" s="40"/>
      <c r="MLI1" s="40"/>
      <c r="MLJ1" s="40"/>
      <c r="MLK1" s="40"/>
      <c r="MLL1" s="40"/>
      <c r="MLM1" s="40"/>
      <c r="MLN1" s="40"/>
      <c r="MLO1" s="40"/>
      <c r="MLP1" s="40"/>
      <c r="MLQ1" s="40"/>
      <c r="MLR1" s="40"/>
      <c r="MLS1" s="40"/>
      <c r="MLT1" s="40"/>
      <c r="MLU1" s="40"/>
      <c r="MLV1" s="40"/>
      <c r="MLW1" s="40"/>
      <c r="MLX1" s="40"/>
      <c r="MLY1" s="40"/>
      <c r="MLZ1" s="40"/>
      <c r="MMA1" s="40"/>
      <c r="MMB1" s="40"/>
      <c r="MMC1" s="40"/>
      <c r="MMD1" s="40"/>
      <c r="MME1" s="40"/>
      <c r="MMF1" s="40"/>
      <c r="MMG1" s="40"/>
      <c r="MMH1" s="40"/>
      <c r="MMI1" s="40"/>
      <c r="MMJ1" s="40"/>
      <c r="MMK1" s="40"/>
      <c r="MML1" s="40"/>
      <c r="MMM1" s="40"/>
      <c r="MMN1" s="40"/>
      <c r="MMO1" s="40"/>
      <c r="MMP1" s="40"/>
      <c r="MMQ1" s="40"/>
      <c r="MMR1" s="40"/>
      <c r="MMS1" s="40"/>
      <c r="MMT1" s="40"/>
      <c r="MMU1" s="40"/>
      <c r="MMV1" s="40"/>
      <c r="MMW1" s="40"/>
      <c r="MMX1" s="40"/>
      <c r="MMY1" s="40"/>
      <c r="MMZ1" s="40"/>
      <c r="MNA1" s="40"/>
      <c r="MNB1" s="40"/>
      <c r="MNC1" s="40"/>
      <c r="MND1" s="40"/>
      <c r="MNE1" s="40"/>
      <c r="MNF1" s="40"/>
      <c r="MNG1" s="40"/>
      <c r="MNH1" s="40"/>
      <c r="MNI1" s="40"/>
      <c r="MNJ1" s="40"/>
      <c r="MNK1" s="40"/>
      <c r="MNL1" s="40"/>
      <c r="MNM1" s="40"/>
      <c r="MNN1" s="40"/>
      <c r="MNO1" s="40"/>
      <c r="MNP1" s="40"/>
      <c r="MNQ1" s="40"/>
      <c r="MNR1" s="40"/>
      <c r="MNS1" s="40"/>
      <c r="MNT1" s="40"/>
      <c r="MNU1" s="40"/>
      <c r="MNV1" s="40"/>
      <c r="MNW1" s="40"/>
      <c r="MNX1" s="40"/>
      <c r="MNY1" s="40"/>
      <c r="MNZ1" s="40"/>
      <c r="MOA1" s="40"/>
      <c r="MOB1" s="40"/>
      <c r="MOC1" s="40"/>
      <c r="MOD1" s="40"/>
      <c r="MOE1" s="40"/>
      <c r="MOF1" s="40"/>
      <c r="MOG1" s="40"/>
      <c r="MOH1" s="40"/>
      <c r="MOI1" s="40"/>
      <c r="MOJ1" s="40"/>
      <c r="MOK1" s="40"/>
      <c r="MOL1" s="40"/>
      <c r="MOM1" s="40"/>
      <c r="MON1" s="40"/>
      <c r="MOO1" s="40"/>
      <c r="MOP1" s="40"/>
      <c r="MOQ1" s="40"/>
      <c r="MOR1" s="40"/>
      <c r="MOS1" s="40"/>
      <c r="MOT1" s="40"/>
      <c r="MOU1" s="40"/>
      <c r="MOV1" s="40"/>
      <c r="MOW1" s="40"/>
      <c r="MOX1" s="40"/>
      <c r="MOY1" s="40"/>
      <c r="MOZ1" s="40"/>
      <c r="MPA1" s="40"/>
      <c r="MPB1" s="40"/>
      <c r="MPC1" s="40"/>
      <c r="MPD1" s="40"/>
      <c r="MPE1" s="40"/>
      <c r="MPF1" s="40"/>
      <c r="MPG1" s="40"/>
      <c r="MPH1" s="40"/>
      <c r="MPI1" s="40"/>
      <c r="MPJ1" s="40"/>
      <c r="MPK1" s="40"/>
      <c r="MPL1" s="40"/>
      <c r="MPM1" s="40"/>
      <c r="MPN1" s="40"/>
      <c r="MPO1" s="40"/>
      <c r="MPP1" s="40"/>
      <c r="MPQ1" s="40"/>
      <c r="MPR1" s="40"/>
      <c r="MPS1" s="40"/>
      <c r="MPT1" s="40"/>
      <c r="MPU1" s="40"/>
      <c r="MPV1" s="40"/>
      <c r="MPW1" s="40"/>
      <c r="MPX1" s="40"/>
      <c r="MPY1" s="40"/>
      <c r="MPZ1" s="40"/>
      <c r="MQA1" s="40"/>
      <c r="MQB1" s="40"/>
      <c r="MQC1" s="40"/>
      <c r="MQD1" s="40"/>
      <c r="MQE1" s="40"/>
      <c r="MQF1" s="40"/>
      <c r="MQG1" s="40"/>
      <c r="MQH1" s="40"/>
      <c r="MQI1" s="40"/>
      <c r="MQJ1" s="40"/>
      <c r="MQK1" s="40"/>
      <c r="MQL1" s="40"/>
      <c r="MQM1" s="40"/>
      <c r="MQN1" s="40"/>
      <c r="MQO1" s="40"/>
      <c r="MQP1" s="40"/>
      <c r="MQQ1" s="40"/>
      <c r="MQR1" s="40"/>
      <c r="MQS1" s="40"/>
      <c r="MQT1" s="40"/>
      <c r="MQU1" s="40"/>
      <c r="MQV1" s="40"/>
      <c r="MQW1" s="40"/>
      <c r="MQX1" s="40"/>
      <c r="MQY1" s="40"/>
      <c r="MQZ1" s="40"/>
      <c r="MRA1" s="40"/>
      <c r="MRB1" s="40"/>
      <c r="MRC1" s="40"/>
      <c r="MRD1" s="40"/>
      <c r="MRE1" s="40"/>
      <c r="MRF1" s="40"/>
      <c r="MRG1" s="40"/>
      <c r="MRH1" s="40"/>
      <c r="MRI1" s="40"/>
      <c r="MRJ1" s="40"/>
      <c r="MRK1" s="40"/>
      <c r="MRL1" s="40"/>
      <c r="MRM1" s="40"/>
      <c r="MRN1" s="40"/>
      <c r="MRO1" s="40"/>
      <c r="MRP1" s="40"/>
      <c r="MRQ1" s="40"/>
      <c r="MRR1" s="40"/>
      <c r="MRS1" s="40"/>
      <c r="MRT1" s="40"/>
      <c r="MRU1" s="40"/>
      <c r="MRV1" s="40"/>
      <c r="MRW1" s="40"/>
      <c r="MRX1" s="40"/>
      <c r="MRY1" s="40"/>
      <c r="MRZ1" s="40"/>
      <c r="MSA1" s="40"/>
      <c r="MSB1" s="40"/>
      <c r="MSC1" s="40"/>
      <c r="MSD1" s="40"/>
      <c r="MSE1" s="40"/>
      <c r="MSF1" s="40"/>
      <c r="MSG1" s="40"/>
      <c r="MSH1" s="40"/>
      <c r="MSI1" s="40"/>
      <c r="MSJ1" s="40"/>
      <c r="MSK1" s="40"/>
      <c r="MSL1" s="40"/>
      <c r="MSM1" s="40"/>
      <c r="MSN1" s="40"/>
      <c r="MSO1" s="40"/>
      <c r="MSP1" s="40"/>
      <c r="MSQ1" s="40"/>
      <c r="MSR1" s="40"/>
      <c r="MSS1" s="40"/>
      <c r="MST1" s="40"/>
      <c r="MSU1" s="40"/>
      <c r="MSV1" s="40"/>
      <c r="MSW1" s="40"/>
      <c r="MSX1" s="40"/>
      <c r="MSY1" s="40"/>
      <c r="MSZ1" s="40"/>
      <c r="MTA1" s="40"/>
      <c r="MTB1" s="40"/>
      <c r="MTC1" s="40"/>
      <c r="MTD1" s="40"/>
      <c r="MTE1" s="40"/>
      <c r="MTF1" s="40"/>
      <c r="MTG1" s="40"/>
      <c r="MTH1" s="40"/>
      <c r="MTI1" s="40"/>
      <c r="MTJ1" s="40"/>
      <c r="MTK1" s="40"/>
      <c r="MTL1" s="40"/>
      <c r="MTM1" s="40"/>
      <c r="MTN1" s="40"/>
      <c r="MTO1" s="40"/>
      <c r="MTP1" s="40"/>
      <c r="MTQ1" s="40"/>
      <c r="MTR1" s="40"/>
      <c r="MTS1" s="40"/>
      <c r="MTT1" s="40"/>
      <c r="MTU1" s="40"/>
      <c r="MTV1" s="40"/>
      <c r="MTW1" s="40"/>
      <c r="MTX1" s="40"/>
      <c r="MTY1" s="40"/>
      <c r="MTZ1" s="40"/>
      <c r="MUA1" s="40"/>
      <c r="MUB1" s="40"/>
      <c r="MUC1" s="40"/>
      <c r="MUD1" s="40"/>
      <c r="MUE1" s="40"/>
      <c r="MUF1" s="40"/>
      <c r="MUG1" s="40"/>
      <c r="MUH1" s="40"/>
      <c r="MUI1" s="40"/>
      <c r="MUJ1" s="40"/>
      <c r="MUK1" s="40"/>
      <c r="MUL1" s="40"/>
      <c r="MUM1" s="40"/>
      <c r="MUN1" s="40"/>
      <c r="MUO1" s="40"/>
      <c r="MUP1" s="40"/>
      <c r="MUQ1" s="40"/>
      <c r="MUR1" s="40"/>
      <c r="MUS1" s="40"/>
      <c r="MUT1" s="40"/>
      <c r="MUU1" s="40"/>
      <c r="MUV1" s="40"/>
      <c r="MUW1" s="40"/>
      <c r="MUX1" s="40"/>
      <c r="MUY1" s="40"/>
      <c r="MUZ1" s="40"/>
      <c r="MVA1" s="40"/>
      <c r="MVB1" s="40"/>
      <c r="MVC1" s="40"/>
      <c r="MVD1" s="40"/>
      <c r="MVE1" s="40"/>
      <c r="MVF1" s="40"/>
      <c r="MVG1" s="40"/>
      <c r="MVH1" s="40"/>
      <c r="MVI1" s="40"/>
      <c r="MVJ1" s="40"/>
      <c r="MVK1" s="40"/>
      <c r="MVL1" s="40"/>
      <c r="MVM1" s="40"/>
      <c r="MVN1" s="40"/>
      <c r="MVO1" s="40"/>
      <c r="MVP1" s="40"/>
      <c r="MVQ1" s="40"/>
      <c r="MVR1" s="40"/>
      <c r="MVS1" s="40"/>
      <c r="MVT1" s="40"/>
      <c r="MVU1" s="40"/>
      <c r="MVV1" s="40"/>
      <c r="MVW1" s="40"/>
      <c r="MVX1" s="40"/>
      <c r="MVY1" s="40"/>
      <c r="MVZ1" s="40"/>
      <c r="MWA1" s="40"/>
      <c r="MWB1" s="40"/>
      <c r="MWC1" s="40"/>
      <c r="MWD1" s="40"/>
      <c r="MWE1" s="40"/>
      <c r="MWF1" s="40"/>
      <c r="MWG1" s="40"/>
      <c r="MWH1" s="40"/>
      <c r="MWI1" s="40"/>
      <c r="MWJ1" s="40"/>
      <c r="MWK1" s="40"/>
      <c r="MWL1" s="40"/>
      <c r="MWM1" s="40"/>
      <c r="MWN1" s="40"/>
      <c r="MWO1" s="40"/>
      <c r="MWP1" s="40"/>
      <c r="MWQ1" s="40"/>
      <c r="MWR1" s="40"/>
      <c r="MWS1" s="40"/>
      <c r="MWT1" s="40"/>
      <c r="MWU1" s="40"/>
      <c r="MWV1" s="40"/>
      <c r="MWW1" s="40"/>
      <c r="MWX1" s="40"/>
      <c r="MWY1" s="40"/>
      <c r="MWZ1" s="40"/>
      <c r="MXA1" s="40"/>
      <c r="MXB1" s="40"/>
      <c r="MXC1" s="40"/>
      <c r="MXD1" s="40"/>
      <c r="MXE1" s="40"/>
      <c r="MXF1" s="40"/>
      <c r="MXG1" s="40"/>
      <c r="MXH1" s="40"/>
      <c r="MXI1" s="40"/>
      <c r="MXJ1" s="40"/>
      <c r="MXK1" s="40"/>
      <c r="MXL1" s="40"/>
      <c r="MXM1" s="40"/>
      <c r="MXN1" s="40"/>
      <c r="MXO1" s="40"/>
      <c r="MXP1" s="40"/>
      <c r="MXQ1" s="40"/>
      <c r="MXR1" s="40"/>
      <c r="MXS1" s="40"/>
      <c r="MXT1" s="40"/>
      <c r="MXU1" s="40"/>
      <c r="MXV1" s="40"/>
      <c r="MXW1" s="40"/>
      <c r="MXX1" s="40"/>
      <c r="MXY1" s="40"/>
      <c r="MXZ1" s="40"/>
      <c r="MYA1" s="40"/>
      <c r="MYB1" s="40"/>
      <c r="MYC1" s="40"/>
      <c r="MYD1" s="40"/>
      <c r="MYE1" s="40"/>
      <c r="MYF1" s="40"/>
      <c r="MYG1" s="40"/>
      <c r="MYH1" s="40"/>
      <c r="MYI1" s="40"/>
      <c r="MYJ1" s="40"/>
      <c r="MYK1" s="40"/>
      <c r="MYL1" s="40"/>
      <c r="MYM1" s="40"/>
      <c r="MYN1" s="40"/>
      <c r="MYO1" s="40"/>
      <c r="MYP1" s="40"/>
      <c r="MYQ1" s="40"/>
      <c r="MYR1" s="40"/>
      <c r="MYS1" s="40"/>
      <c r="MYT1" s="40"/>
      <c r="MYU1" s="40"/>
      <c r="MYV1" s="40"/>
      <c r="MYW1" s="40"/>
      <c r="MYX1" s="40"/>
      <c r="MYY1" s="40"/>
      <c r="MYZ1" s="40"/>
      <c r="MZA1" s="40"/>
      <c r="MZB1" s="40"/>
      <c r="MZC1" s="40"/>
      <c r="MZD1" s="40"/>
      <c r="MZE1" s="40"/>
      <c r="MZF1" s="40"/>
      <c r="MZG1" s="40"/>
      <c r="MZH1" s="40"/>
      <c r="MZI1" s="40"/>
      <c r="MZJ1" s="40"/>
      <c r="MZK1" s="40"/>
      <c r="MZL1" s="40"/>
      <c r="MZM1" s="40"/>
      <c r="MZN1" s="40"/>
      <c r="MZO1" s="40"/>
      <c r="MZP1" s="40"/>
      <c r="MZQ1" s="40"/>
      <c r="MZR1" s="40"/>
      <c r="MZS1" s="40"/>
      <c r="MZT1" s="40"/>
      <c r="MZU1" s="40"/>
      <c r="MZV1" s="40"/>
      <c r="MZW1" s="40"/>
      <c r="MZX1" s="40"/>
      <c r="MZY1" s="40"/>
      <c r="MZZ1" s="40"/>
      <c r="NAA1" s="40"/>
      <c r="NAB1" s="40"/>
      <c r="NAC1" s="40"/>
      <c r="NAD1" s="40"/>
      <c r="NAE1" s="40"/>
      <c r="NAF1" s="40"/>
      <c r="NAG1" s="40"/>
      <c r="NAH1" s="40"/>
      <c r="NAI1" s="40"/>
      <c r="NAJ1" s="40"/>
      <c r="NAK1" s="40"/>
      <c r="NAL1" s="40"/>
      <c r="NAM1" s="40"/>
      <c r="NAN1" s="40"/>
      <c r="NAO1" s="40"/>
      <c r="NAP1" s="40"/>
      <c r="NAQ1" s="40"/>
      <c r="NAR1" s="40"/>
      <c r="NAS1" s="40"/>
      <c r="NAT1" s="40"/>
      <c r="NAU1" s="40"/>
      <c r="NAV1" s="40"/>
      <c r="NAW1" s="40"/>
      <c r="NAX1" s="40"/>
      <c r="NAY1" s="40"/>
      <c r="NAZ1" s="40"/>
      <c r="NBA1" s="40"/>
      <c r="NBB1" s="40"/>
      <c r="NBC1" s="40"/>
      <c r="NBD1" s="40"/>
      <c r="NBE1" s="40"/>
      <c r="NBF1" s="40"/>
      <c r="NBG1" s="40"/>
      <c r="NBH1" s="40"/>
      <c r="NBI1" s="40"/>
      <c r="NBJ1" s="40"/>
      <c r="NBK1" s="40"/>
      <c r="NBL1" s="40"/>
      <c r="NBM1" s="40"/>
      <c r="NBN1" s="40"/>
      <c r="NBO1" s="40"/>
      <c r="NBP1" s="40"/>
      <c r="NBQ1" s="40"/>
      <c r="NBR1" s="40"/>
      <c r="NBS1" s="40"/>
      <c r="NBT1" s="40"/>
      <c r="NBU1" s="40"/>
      <c r="NBV1" s="40"/>
      <c r="NBW1" s="40"/>
      <c r="NBX1" s="40"/>
      <c r="NBY1" s="40"/>
      <c r="NBZ1" s="40"/>
      <c r="NCA1" s="40"/>
      <c r="NCB1" s="40"/>
      <c r="NCC1" s="40"/>
      <c r="NCD1" s="40"/>
      <c r="NCE1" s="40"/>
      <c r="NCF1" s="40"/>
      <c r="NCG1" s="40"/>
      <c r="NCH1" s="40"/>
      <c r="NCI1" s="40"/>
      <c r="NCJ1" s="40"/>
      <c r="NCK1" s="40"/>
      <c r="NCL1" s="40"/>
      <c r="NCM1" s="40"/>
      <c r="NCN1" s="40"/>
      <c r="NCO1" s="40"/>
      <c r="NCP1" s="40"/>
      <c r="NCQ1" s="40"/>
      <c r="NCR1" s="40"/>
      <c r="NCS1" s="40"/>
      <c r="NCT1" s="40"/>
      <c r="NCU1" s="40"/>
      <c r="NCV1" s="40"/>
      <c r="NCW1" s="40"/>
      <c r="NCX1" s="40"/>
      <c r="NCY1" s="40"/>
      <c r="NCZ1" s="40"/>
      <c r="NDA1" s="40"/>
      <c r="NDB1" s="40"/>
      <c r="NDC1" s="40"/>
      <c r="NDD1" s="40"/>
      <c r="NDE1" s="40"/>
      <c r="NDF1" s="40"/>
      <c r="NDG1" s="40"/>
      <c r="NDH1" s="40"/>
      <c r="NDI1" s="40"/>
      <c r="NDJ1" s="40"/>
      <c r="NDK1" s="40"/>
      <c r="NDL1" s="40"/>
      <c r="NDM1" s="40"/>
      <c r="NDN1" s="40"/>
      <c r="NDO1" s="40"/>
      <c r="NDP1" s="40"/>
      <c r="NDQ1" s="40"/>
      <c r="NDR1" s="40"/>
      <c r="NDS1" s="40"/>
      <c r="NDT1" s="40"/>
      <c r="NDU1" s="40"/>
      <c r="NDV1" s="40"/>
      <c r="NDW1" s="40"/>
      <c r="NDX1" s="40"/>
      <c r="NDY1" s="40"/>
      <c r="NDZ1" s="40"/>
      <c r="NEA1" s="40"/>
      <c r="NEB1" s="40"/>
      <c r="NEC1" s="40"/>
      <c r="NED1" s="40"/>
      <c r="NEE1" s="40"/>
      <c r="NEF1" s="40"/>
      <c r="NEG1" s="40"/>
      <c r="NEH1" s="40"/>
      <c r="NEI1" s="40"/>
      <c r="NEJ1" s="40"/>
      <c r="NEK1" s="40"/>
      <c r="NEL1" s="40"/>
      <c r="NEM1" s="40"/>
      <c r="NEN1" s="40"/>
      <c r="NEO1" s="40"/>
      <c r="NEP1" s="40"/>
      <c r="NEQ1" s="40"/>
      <c r="NER1" s="40"/>
      <c r="NES1" s="40"/>
      <c r="NET1" s="40"/>
      <c r="NEU1" s="40"/>
      <c r="NEV1" s="40"/>
      <c r="NEW1" s="40"/>
      <c r="NEX1" s="40"/>
      <c r="NEY1" s="40"/>
      <c r="NEZ1" s="40"/>
      <c r="NFA1" s="40"/>
      <c r="NFB1" s="40"/>
      <c r="NFC1" s="40"/>
      <c r="NFD1" s="40"/>
      <c r="NFE1" s="40"/>
      <c r="NFF1" s="40"/>
      <c r="NFG1" s="40"/>
      <c r="NFH1" s="40"/>
      <c r="NFI1" s="40"/>
      <c r="NFJ1" s="40"/>
      <c r="NFK1" s="40"/>
      <c r="NFL1" s="40"/>
      <c r="NFM1" s="40"/>
      <c r="NFN1" s="40"/>
      <c r="NFO1" s="40"/>
      <c r="NFP1" s="40"/>
      <c r="NFQ1" s="40"/>
      <c r="NFR1" s="40"/>
      <c r="NFS1" s="40"/>
      <c r="NFT1" s="40"/>
      <c r="NFU1" s="40"/>
      <c r="NFV1" s="40"/>
      <c r="NFW1" s="40"/>
      <c r="NFX1" s="40"/>
      <c r="NFY1" s="40"/>
      <c r="NFZ1" s="40"/>
      <c r="NGA1" s="40"/>
      <c r="NGB1" s="40"/>
      <c r="NGC1" s="40"/>
      <c r="NGD1" s="40"/>
      <c r="NGE1" s="40"/>
      <c r="NGF1" s="40"/>
      <c r="NGG1" s="40"/>
      <c r="NGH1" s="40"/>
      <c r="NGI1" s="40"/>
      <c r="NGJ1" s="40"/>
      <c r="NGK1" s="40"/>
      <c r="NGL1" s="40"/>
      <c r="NGM1" s="40"/>
      <c r="NGN1" s="40"/>
      <c r="NGO1" s="40"/>
      <c r="NGP1" s="40"/>
      <c r="NGQ1" s="40"/>
      <c r="NGR1" s="40"/>
      <c r="NGS1" s="40"/>
      <c r="NGT1" s="40"/>
      <c r="NGU1" s="40"/>
      <c r="NGV1" s="40"/>
      <c r="NGW1" s="40"/>
      <c r="NGX1" s="40"/>
      <c r="NGY1" s="40"/>
      <c r="NGZ1" s="40"/>
      <c r="NHA1" s="40"/>
      <c r="NHB1" s="40"/>
      <c r="NHC1" s="40"/>
      <c r="NHD1" s="40"/>
      <c r="NHE1" s="40"/>
      <c r="NHF1" s="40"/>
      <c r="NHG1" s="40"/>
      <c r="NHH1" s="40"/>
      <c r="NHI1" s="40"/>
      <c r="NHJ1" s="40"/>
      <c r="NHK1" s="40"/>
      <c r="NHL1" s="40"/>
      <c r="NHM1" s="40"/>
      <c r="NHN1" s="40"/>
      <c r="NHO1" s="40"/>
      <c r="NHP1" s="40"/>
      <c r="NHQ1" s="40"/>
      <c r="NHR1" s="40"/>
      <c r="NHS1" s="40"/>
      <c r="NHT1" s="40"/>
      <c r="NHU1" s="40"/>
      <c r="NHV1" s="40"/>
      <c r="NHW1" s="40"/>
      <c r="NHX1" s="40"/>
      <c r="NHY1" s="40"/>
      <c r="NHZ1" s="40"/>
      <c r="NIA1" s="40"/>
      <c r="NIB1" s="40"/>
      <c r="NIC1" s="40"/>
      <c r="NID1" s="40"/>
      <c r="NIE1" s="40"/>
      <c r="NIF1" s="40"/>
      <c r="NIG1" s="40"/>
      <c r="NIH1" s="40"/>
      <c r="NII1" s="40"/>
      <c r="NIJ1" s="40"/>
      <c r="NIK1" s="40"/>
      <c r="NIL1" s="40"/>
      <c r="NIM1" s="40"/>
      <c r="NIN1" s="40"/>
      <c r="NIO1" s="40"/>
      <c r="NIP1" s="40"/>
      <c r="NIQ1" s="40"/>
      <c r="NIR1" s="40"/>
      <c r="NIS1" s="40"/>
      <c r="NIT1" s="40"/>
      <c r="NIU1" s="40"/>
      <c r="NIV1" s="40"/>
      <c r="NIW1" s="40"/>
      <c r="NIX1" s="40"/>
      <c r="NIY1" s="40"/>
      <c r="NIZ1" s="40"/>
      <c r="NJA1" s="40"/>
      <c r="NJB1" s="40"/>
      <c r="NJC1" s="40"/>
      <c r="NJD1" s="40"/>
      <c r="NJE1" s="40"/>
      <c r="NJF1" s="40"/>
      <c r="NJG1" s="40"/>
      <c r="NJH1" s="40"/>
      <c r="NJI1" s="40"/>
      <c r="NJJ1" s="40"/>
      <c r="NJK1" s="40"/>
      <c r="NJL1" s="40"/>
      <c r="NJM1" s="40"/>
      <c r="NJN1" s="40"/>
      <c r="NJO1" s="40"/>
      <c r="NJP1" s="40"/>
      <c r="NJQ1" s="40"/>
      <c r="NJR1" s="40"/>
      <c r="NJS1" s="40"/>
      <c r="NJT1" s="40"/>
      <c r="NJU1" s="40"/>
      <c r="NJV1" s="40"/>
      <c r="NJW1" s="40"/>
      <c r="NJX1" s="40"/>
      <c r="NJY1" s="40"/>
      <c r="NJZ1" s="40"/>
      <c r="NKA1" s="40"/>
      <c r="NKB1" s="40"/>
      <c r="NKC1" s="40"/>
      <c r="NKD1" s="40"/>
      <c r="NKE1" s="40"/>
      <c r="NKF1" s="40"/>
      <c r="NKG1" s="40"/>
      <c r="NKH1" s="40"/>
      <c r="NKI1" s="40"/>
      <c r="NKJ1" s="40"/>
      <c r="NKK1" s="40"/>
      <c r="NKL1" s="40"/>
      <c r="NKM1" s="40"/>
      <c r="NKN1" s="40"/>
      <c r="NKO1" s="40"/>
      <c r="NKP1" s="40"/>
      <c r="NKQ1" s="40"/>
      <c r="NKR1" s="40"/>
      <c r="NKS1" s="40"/>
      <c r="NKT1" s="40"/>
      <c r="NKU1" s="40"/>
      <c r="NKV1" s="40"/>
      <c r="NKW1" s="40"/>
      <c r="NKX1" s="40"/>
      <c r="NKY1" s="40"/>
      <c r="NKZ1" s="40"/>
      <c r="NLA1" s="40"/>
      <c r="NLB1" s="40"/>
      <c r="NLC1" s="40"/>
      <c r="NLD1" s="40"/>
      <c r="NLE1" s="40"/>
      <c r="NLF1" s="40"/>
      <c r="NLG1" s="40"/>
      <c r="NLH1" s="40"/>
      <c r="NLI1" s="40"/>
      <c r="NLJ1" s="40"/>
      <c r="NLK1" s="40"/>
      <c r="NLL1" s="40"/>
      <c r="NLM1" s="40"/>
      <c r="NLN1" s="40"/>
      <c r="NLO1" s="40"/>
      <c r="NLP1" s="40"/>
      <c r="NLQ1" s="40"/>
      <c r="NLR1" s="40"/>
      <c r="NLS1" s="40"/>
      <c r="NLT1" s="40"/>
      <c r="NLU1" s="40"/>
      <c r="NLV1" s="40"/>
      <c r="NLW1" s="40"/>
      <c r="NLX1" s="40"/>
      <c r="NLY1" s="40"/>
      <c r="NLZ1" s="40"/>
      <c r="NMA1" s="40"/>
      <c r="NMB1" s="40"/>
      <c r="NMC1" s="40"/>
      <c r="NMD1" s="40"/>
      <c r="NME1" s="40"/>
      <c r="NMF1" s="40"/>
      <c r="NMG1" s="40"/>
      <c r="NMH1" s="40"/>
      <c r="NMI1" s="40"/>
      <c r="NMJ1" s="40"/>
      <c r="NMK1" s="40"/>
      <c r="NML1" s="40"/>
      <c r="NMM1" s="40"/>
      <c r="NMN1" s="40"/>
      <c r="NMO1" s="40"/>
      <c r="NMP1" s="40"/>
      <c r="NMQ1" s="40"/>
      <c r="NMR1" s="40"/>
      <c r="NMS1" s="40"/>
      <c r="NMT1" s="40"/>
      <c r="NMU1" s="40"/>
      <c r="NMV1" s="40"/>
      <c r="NMW1" s="40"/>
      <c r="NMX1" s="40"/>
      <c r="NMY1" s="40"/>
      <c r="NMZ1" s="40"/>
      <c r="NNA1" s="40"/>
      <c r="NNB1" s="40"/>
      <c r="NNC1" s="40"/>
      <c r="NND1" s="40"/>
      <c r="NNE1" s="40"/>
      <c r="NNF1" s="40"/>
      <c r="NNG1" s="40"/>
      <c r="NNH1" s="40"/>
      <c r="NNI1" s="40"/>
      <c r="NNJ1" s="40"/>
      <c r="NNK1" s="40"/>
      <c r="NNL1" s="40"/>
      <c r="NNM1" s="40"/>
      <c r="NNN1" s="40"/>
      <c r="NNO1" s="40"/>
      <c r="NNP1" s="40"/>
      <c r="NNQ1" s="40"/>
      <c r="NNR1" s="40"/>
      <c r="NNS1" s="40"/>
      <c r="NNT1" s="40"/>
      <c r="NNU1" s="40"/>
      <c r="NNV1" s="40"/>
      <c r="NNW1" s="40"/>
      <c r="NNX1" s="40"/>
      <c r="NNY1" s="40"/>
      <c r="NNZ1" s="40"/>
      <c r="NOA1" s="40"/>
      <c r="NOB1" s="40"/>
      <c r="NOC1" s="40"/>
      <c r="NOD1" s="40"/>
      <c r="NOE1" s="40"/>
      <c r="NOF1" s="40"/>
      <c r="NOG1" s="40"/>
      <c r="NOH1" s="40"/>
      <c r="NOI1" s="40"/>
      <c r="NOJ1" s="40"/>
      <c r="NOK1" s="40"/>
      <c r="NOL1" s="40"/>
      <c r="NOM1" s="40"/>
      <c r="NON1" s="40"/>
      <c r="NOO1" s="40"/>
      <c r="NOP1" s="40"/>
      <c r="NOQ1" s="40"/>
      <c r="NOR1" s="40"/>
      <c r="NOS1" s="40"/>
      <c r="NOT1" s="40"/>
      <c r="NOU1" s="40"/>
      <c r="NOV1" s="40"/>
      <c r="NOW1" s="40"/>
      <c r="NOX1" s="40"/>
      <c r="NOY1" s="40"/>
      <c r="NOZ1" s="40"/>
      <c r="NPA1" s="40"/>
      <c r="NPB1" s="40"/>
      <c r="NPC1" s="40"/>
      <c r="NPD1" s="40"/>
      <c r="NPE1" s="40"/>
      <c r="NPF1" s="40"/>
      <c r="NPG1" s="40"/>
      <c r="NPH1" s="40"/>
      <c r="NPI1" s="40"/>
      <c r="NPJ1" s="40"/>
      <c r="NPK1" s="40"/>
      <c r="NPL1" s="40"/>
      <c r="NPM1" s="40"/>
      <c r="NPN1" s="40"/>
      <c r="NPO1" s="40"/>
      <c r="NPP1" s="40"/>
      <c r="NPQ1" s="40"/>
      <c r="NPR1" s="40"/>
      <c r="NPS1" s="40"/>
      <c r="NPT1" s="40"/>
      <c r="NPU1" s="40"/>
      <c r="NPV1" s="40"/>
      <c r="NPW1" s="40"/>
      <c r="NPX1" s="40"/>
      <c r="NPY1" s="40"/>
      <c r="NPZ1" s="40"/>
      <c r="NQA1" s="40"/>
      <c r="NQB1" s="40"/>
      <c r="NQC1" s="40"/>
      <c r="NQD1" s="40"/>
      <c r="NQE1" s="40"/>
      <c r="NQF1" s="40"/>
      <c r="NQG1" s="40"/>
      <c r="NQH1" s="40"/>
      <c r="NQI1" s="40"/>
      <c r="NQJ1" s="40"/>
      <c r="NQK1" s="40"/>
      <c r="NQL1" s="40"/>
      <c r="NQM1" s="40"/>
      <c r="NQN1" s="40"/>
      <c r="NQO1" s="40"/>
      <c r="NQP1" s="40"/>
      <c r="NQQ1" s="40"/>
      <c r="NQR1" s="40"/>
      <c r="NQS1" s="40"/>
      <c r="NQT1" s="40"/>
      <c r="NQU1" s="40"/>
      <c r="NQV1" s="40"/>
      <c r="NQW1" s="40"/>
      <c r="NQX1" s="40"/>
      <c r="NQY1" s="40"/>
      <c r="NQZ1" s="40"/>
      <c r="NRA1" s="40"/>
      <c r="NRB1" s="40"/>
      <c r="NRC1" s="40"/>
      <c r="NRD1" s="40"/>
      <c r="NRE1" s="40"/>
      <c r="NRF1" s="40"/>
      <c r="NRG1" s="40"/>
      <c r="NRH1" s="40"/>
      <c r="NRI1" s="40"/>
      <c r="NRJ1" s="40"/>
      <c r="NRK1" s="40"/>
      <c r="NRL1" s="40"/>
      <c r="NRM1" s="40"/>
      <c r="NRN1" s="40"/>
      <c r="NRO1" s="40"/>
      <c r="NRP1" s="40"/>
      <c r="NRQ1" s="40"/>
      <c r="NRR1" s="40"/>
      <c r="NRS1" s="40"/>
      <c r="NRT1" s="40"/>
      <c r="NRU1" s="40"/>
      <c r="NRV1" s="40"/>
      <c r="NRW1" s="40"/>
      <c r="NRX1" s="40"/>
      <c r="NRY1" s="40"/>
      <c r="NRZ1" s="40"/>
      <c r="NSA1" s="40"/>
      <c r="NSB1" s="40"/>
      <c r="NSC1" s="40"/>
      <c r="NSD1" s="40"/>
      <c r="NSE1" s="40"/>
      <c r="NSF1" s="40"/>
      <c r="NSG1" s="40"/>
      <c r="NSH1" s="40"/>
      <c r="NSI1" s="40"/>
      <c r="NSJ1" s="40"/>
      <c r="NSK1" s="40"/>
      <c r="NSL1" s="40"/>
      <c r="NSM1" s="40"/>
      <c r="NSN1" s="40"/>
      <c r="NSO1" s="40"/>
      <c r="NSP1" s="40"/>
      <c r="NSQ1" s="40"/>
      <c r="NSR1" s="40"/>
      <c r="NSS1" s="40"/>
      <c r="NST1" s="40"/>
      <c r="NSU1" s="40"/>
      <c r="NSV1" s="40"/>
      <c r="NSW1" s="40"/>
      <c r="NSX1" s="40"/>
      <c r="NSY1" s="40"/>
      <c r="NSZ1" s="40"/>
      <c r="NTA1" s="40"/>
      <c r="NTB1" s="40"/>
      <c r="NTC1" s="40"/>
      <c r="NTD1" s="40"/>
      <c r="NTE1" s="40"/>
      <c r="NTF1" s="40"/>
      <c r="NTG1" s="40"/>
      <c r="NTH1" s="40"/>
      <c r="NTI1" s="40"/>
      <c r="NTJ1" s="40"/>
      <c r="NTK1" s="40"/>
      <c r="NTL1" s="40"/>
      <c r="NTM1" s="40"/>
      <c r="NTN1" s="40"/>
      <c r="NTO1" s="40"/>
      <c r="NTP1" s="40"/>
      <c r="NTQ1" s="40"/>
      <c r="NTR1" s="40"/>
      <c r="NTS1" s="40"/>
      <c r="NTT1" s="40"/>
      <c r="NTU1" s="40"/>
      <c r="NTV1" s="40"/>
      <c r="NTW1" s="40"/>
      <c r="NTX1" s="40"/>
      <c r="NTY1" s="40"/>
      <c r="NTZ1" s="40"/>
      <c r="NUA1" s="40"/>
      <c r="NUB1" s="40"/>
      <c r="NUC1" s="40"/>
      <c r="NUD1" s="40"/>
      <c r="NUE1" s="40"/>
      <c r="NUF1" s="40"/>
      <c r="NUG1" s="40"/>
      <c r="NUH1" s="40"/>
      <c r="NUI1" s="40"/>
      <c r="NUJ1" s="40"/>
      <c r="NUK1" s="40"/>
      <c r="NUL1" s="40"/>
      <c r="NUM1" s="40"/>
      <c r="NUN1" s="40"/>
      <c r="NUO1" s="40"/>
      <c r="NUP1" s="40"/>
      <c r="NUQ1" s="40"/>
      <c r="NUR1" s="40"/>
      <c r="NUS1" s="40"/>
      <c r="NUT1" s="40"/>
      <c r="NUU1" s="40"/>
      <c r="NUV1" s="40"/>
      <c r="NUW1" s="40"/>
      <c r="NUX1" s="40"/>
      <c r="NUY1" s="40"/>
      <c r="NUZ1" s="40"/>
      <c r="NVA1" s="40"/>
      <c r="NVB1" s="40"/>
      <c r="NVC1" s="40"/>
      <c r="NVD1" s="40"/>
      <c r="NVE1" s="40"/>
      <c r="NVF1" s="40"/>
      <c r="NVG1" s="40"/>
      <c r="NVH1" s="40"/>
      <c r="NVI1" s="40"/>
      <c r="NVJ1" s="40"/>
      <c r="NVK1" s="40"/>
      <c r="NVL1" s="40"/>
      <c r="NVM1" s="40"/>
      <c r="NVN1" s="40"/>
      <c r="NVO1" s="40"/>
      <c r="NVP1" s="40"/>
      <c r="NVQ1" s="40"/>
      <c r="NVR1" s="40"/>
      <c r="NVS1" s="40"/>
      <c r="NVT1" s="40"/>
      <c r="NVU1" s="40"/>
      <c r="NVV1" s="40"/>
      <c r="NVW1" s="40"/>
      <c r="NVX1" s="40"/>
      <c r="NVY1" s="40"/>
      <c r="NVZ1" s="40"/>
      <c r="NWA1" s="40"/>
      <c r="NWB1" s="40"/>
      <c r="NWC1" s="40"/>
      <c r="NWD1" s="40"/>
      <c r="NWE1" s="40"/>
      <c r="NWF1" s="40"/>
      <c r="NWG1" s="40"/>
      <c r="NWH1" s="40"/>
      <c r="NWI1" s="40"/>
      <c r="NWJ1" s="40"/>
      <c r="NWK1" s="40"/>
      <c r="NWL1" s="40"/>
      <c r="NWM1" s="40"/>
      <c r="NWN1" s="40"/>
      <c r="NWO1" s="40"/>
      <c r="NWP1" s="40"/>
      <c r="NWQ1" s="40"/>
      <c r="NWR1" s="40"/>
      <c r="NWS1" s="40"/>
      <c r="NWT1" s="40"/>
      <c r="NWU1" s="40"/>
      <c r="NWV1" s="40"/>
      <c r="NWW1" s="40"/>
      <c r="NWX1" s="40"/>
      <c r="NWY1" s="40"/>
      <c r="NWZ1" s="40"/>
      <c r="NXA1" s="40"/>
      <c r="NXB1" s="40"/>
      <c r="NXC1" s="40"/>
      <c r="NXD1" s="40"/>
      <c r="NXE1" s="40"/>
      <c r="NXF1" s="40"/>
      <c r="NXG1" s="40"/>
      <c r="NXH1" s="40"/>
      <c r="NXI1" s="40"/>
      <c r="NXJ1" s="40"/>
      <c r="NXK1" s="40"/>
      <c r="NXL1" s="40"/>
      <c r="NXM1" s="40"/>
      <c r="NXN1" s="40"/>
      <c r="NXO1" s="40"/>
      <c r="NXP1" s="40"/>
      <c r="NXQ1" s="40"/>
      <c r="NXR1" s="40"/>
      <c r="NXS1" s="40"/>
      <c r="NXT1" s="40"/>
      <c r="NXU1" s="40"/>
      <c r="NXV1" s="40"/>
      <c r="NXW1" s="40"/>
      <c r="NXX1" s="40"/>
      <c r="NXY1" s="40"/>
      <c r="NXZ1" s="40"/>
      <c r="NYA1" s="40"/>
      <c r="NYB1" s="40"/>
      <c r="NYC1" s="40"/>
      <c r="NYD1" s="40"/>
      <c r="NYE1" s="40"/>
      <c r="NYF1" s="40"/>
      <c r="NYG1" s="40"/>
      <c r="NYH1" s="40"/>
      <c r="NYI1" s="40"/>
      <c r="NYJ1" s="40"/>
      <c r="NYK1" s="40"/>
      <c r="NYL1" s="40"/>
      <c r="NYM1" s="40"/>
      <c r="NYN1" s="40"/>
      <c r="NYO1" s="40"/>
      <c r="NYP1" s="40"/>
      <c r="NYQ1" s="40"/>
      <c r="NYR1" s="40"/>
      <c r="NYS1" s="40"/>
      <c r="NYT1" s="40"/>
      <c r="NYU1" s="40"/>
      <c r="NYV1" s="40"/>
      <c r="NYW1" s="40"/>
      <c r="NYX1" s="40"/>
      <c r="NYY1" s="40"/>
      <c r="NYZ1" s="40"/>
      <c r="NZA1" s="40"/>
      <c r="NZB1" s="40"/>
      <c r="NZC1" s="40"/>
      <c r="NZD1" s="40"/>
      <c r="NZE1" s="40"/>
      <c r="NZF1" s="40"/>
      <c r="NZG1" s="40"/>
      <c r="NZH1" s="40"/>
      <c r="NZI1" s="40"/>
      <c r="NZJ1" s="40"/>
      <c r="NZK1" s="40"/>
      <c r="NZL1" s="40"/>
      <c r="NZM1" s="40"/>
      <c r="NZN1" s="40"/>
      <c r="NZO1" s="40"/>
      <c r="NZP1" s="40"/>
      <c r="NZQ1" s="40"/>
      <c r="NZR1" s="40"/>
      <c r="NZS1" s="40"/>
      <c r="NZT1" s="40"/>
      <c r="NZU1" s="40"/>
      <c r="NZV1" s="40"/>
      <c r="NZW1" s="40"/>
      <c r="NZX1" s="40"/>
      <c r="NZY1" s="40"/>
      <c r="NZZ1" s="40"/>
      <c r="OAA1" s="40"/>
      <c r="OAB1" s="40"/>
      <c r="OAC1" s="40"/>
      <c r="OAD1" s="40"/>
      <c r="OAE1" s="40"/>
      <c r="OAF1" s="40"/>
      <c r="OAG1" s="40"/>
      <c r="OAH1" s="40"/>
      <c r="OAI1" s="40"/>
      <c r="OAJ1" s="40"/>
      <c r="OAK1" s="40"/>
      <c r="OAL1" s="40"/>
      <c r="OAM1" s="40"/>
      <c r="OAN1" s="40"/>
      <c r="OAO1" s="40"/>
      <c r="OAP1" s="40"/>
      <c r="OAQ1" s="40"/>
      <c r="OAR1" s="40"/>
      <c r="OAS1" s="40"/>
      <c r="OAT1" s="40"/>
      <c r="OAU1" s="40"/>
      <c r="OAV1" s="40"/>
      <c r="OAW1" s="40"/>
      <c r="OAX1" s="40"/>
      <c r="OAY1" s="40"/>
      <c r="OAZ1" s="40"/>
      <c r="OBA1" s="40"/>
      <c r="OBB1" s="40"/>
      <c r="OBC1" s="40"/>
      <c r="OBD1" s="40"/>
      <c r="OBE1" s="40"/>
      <c r="OBF1" s="40"/>
      <c r="OBG1" s="40"/>
      <c r="OBH1" s="40"/>
      <c r="OBI1" s="40"/>
      <c r="OBJ1" s="40"/>
      <c r="OBK1" s="40"/>
      <c r="OBL1" s="40"/>
      <c r="OBM1" s="40"/>
      <c r="OBN1" s="40"/>
      <c r="OBO1" s="40"/>
      <c r="OBP1" s="40"/>
      <c r="OBQ1" s="40"/>
      <c r="OBR1" s="40"/>
      <c r="OBS1" s="40"/>
      <c r="OBT1" s="40"/>
      <c r="OBU1" s="40"/>
      <c r="OBV1" s="40"/>
      <c r="OBW1" s="40"/>
      <c r="OBX1" s="40"/>
      <c r="OBY1" s="40"/>
      <c r="OBZ1" s="40"/>
      <c r="OCA1" s="40"/>
      <c r="OCB1" s="40"/>
      <c r="OCC1" s="40"/>
      <c r="OCD1" s="40"/>
      <c r="OCE1" s="40"/>
      <c r="OCF1" s="40"/>
      <c r="OCG1" s="40"/>
      <c r="OCH1" s="40"/>
      <c r="OCI1" s="40"/>
      <c r="OCJ1" s="40"/>
      <c r="OCK1" s="40"/>
      <c r="OCL1" s="40"/>
      <c r="OCM1" s="40"/>
      <c r="OCN1" s="40"/>
      <c r="OCO1" s="40"/>
      <c r="OCP1" s="40"/>
      <c r="OCQ1" s="40"/>
      <c r="OCR1" s="40"/>
      <c r="OCS1" s="40"/>
      <c r="OCT1" s="40"/>
      <c r="OCU1" s="40"/>
      <c r="OCV1" s="40"/>
      <c r="OCW1" s="40"/>
      <c r="OCX1" s="40"/>
      <c r="OCY1" s="40"/>
      <c r="OCZ1" s="40"/>
      <c r="ODA1" s="40"/>
      <c r="ODB1" s="40"/>
      <c r="ODC1" s="40"/>
      <c r="ODD1" s="40"/>
      <c r="ODE1" s="40"/>
      <c r="ODF1" s="40"/>
      <c r="ODG1" s="40"/>
      <c r="ODH1" s="40"/>
      <c r="ODI1" s="40"/>
      <c r="ODJ1" s="40"/>
      <c r="ODK1" s="40"/>
      <c r="ODL1" s="40"/>
      <c r="ODM1" s="40"/>
      <c r="ODN1" s="40"/>
      <c r="ODO1" s="40"/>
      <c r="ODP1" s="40"/>
      <c r="ODQ1" s="40"/>
      <c r="ODR1" s="40"/>
      <c r="ODS1" s="40"/>
      <c r="ODT1" s="40"/>
      <c r="ODU1" s="40"/>
      <c r="ODV1" s="40"/>
      <c r="ODW1" s="40"/>
      <c r="ODX1" s="40"/>
      <c r="ODY1" s="40"/>
      <c r="ODZ1" s="40"/>
      <c r="OEA1" s="40"/>
      <c r="OEB1" s="40"/>
      <c r="OEC1" s="40"/>
      <c r="OED1" s="40"/>
      <c r="OEE1" s="40"/>
      <c r="OEF1" s="40"/>
      <c r="OEG1" s="40"/>
      <c r="OEH1" s="40"/>
      <c r="OEI1" s="40"/>
      <c r="OEJ1" s="40"/>
      <c r="OEK1" s="40"/>
      <c r="OEL1" s="40"/>
      <c r="OEM1" s="40"/>
      <c r="OEN1" s="40"/>
      <c r="OEO1" s="40"/>
      <c r="OEP1" s="40"/>
      <c r="OEQ1" s="40"/>
      <c r="OER1" s="40"/>
      <c r="OES1" s="40"/>
      <c r="OET1" s="40"/>
      <c r="OEU1" s="40"/>
      <c r="OEV1" s="40"/>
      <c r="OEW1" s="40"/>
      <c r="OEX1" s="40"/>
      <c r="OEY1" s="40"/>
      <c r="OEZ1" s="40"/>
      <c r="OFA1" s="40"/>
      <c r="OFB1" s="40"/>
      <c r="OFC1" s="40"/>
      <c r="OFD1" s="40"/>
      <c r="OFE1" s="40"/>
      <c r="OFF1" s="40"/>
      <c r="OFG1" s="40"/>
      <c r="OFH1" s="40"/>
      <c r="OFI1" s="40"/>
      <c r="OFJ1" s="40"/>
      <c r="OFK1" s="40"/>
      <c r="OFL1" s="40"/>
      <c r="OFM1" s="40"/>
      <c r="OFN1" s="40"/>
      <c r="OFO1" s="40"/>
      <c r="OFP1" s="40"/>
      <c r="OFQ1" s="40"/>
      <c r="OFR1" s="40"/>
      <c r="OFS1" s="40"/>
      <c r="OFT1" s="40"/>
      <c r="OFU1" s="40"/>
      <c r="OFV1" s="40"/>
      <c r="OFW1" s="40"/>
      <c r="OFX1" s="40"/>
      <c r="OFY1" s="40"/>
      <c r="OFZ1" s="40"/>
      <c r="OGA1" s="40"/>
      <c r="OGB1" s="40"/>
      <c r="OGC1" s="40"/>
      <c r="OGD1" s="40"/>
      <c r="OGE1" s="40"/>
      <c r="OGF1" s="40"/>
      <c r="OGG1" s="40"/>
      <c r="OGH1" s="40"/>
      <c r="OGI1" s="40"/>
      <c r="OGJ1" s="40"/>
      <c r="OGK1" s="40"/>
      <c r="OGL1" s="40"/>
      <c r="OGM1" s="40"/>
      <c r="OGN1" s="40"/>
      <c r="OGO1" s="40"/>
      <c r="OGP1" s="40"/>
      <c r="OGQ1" s="40"/>
      <c r="OGR1" s="40"/>
      <c r="OGS1" s="40"/>
      <c r="OGT1" s="40"/>
      <c r="OGU1" s="40"/>
      <c r="OGV1" s="40"/>
      <c r="OGW1" s="40"/>
      <c r="OGX1" s="40"/>
      <c r="OGY1" s="40"/>
      <c r="OGZ1" s="40"/>
      <c r="OHA1" s="40"/>
      <c r="OHB1" s="40"/>
      <c r="OHC1" s="40"/>
      <c r="OHD1" s="40"/>
      <c r="OHE1" s="40"/>
      <c r="OHF1" s="40"/>
      <c r="OHG1" s="40"/>
      <c r="OHH1" s="40"/>
      <c r="OHI1" s="40"/>
      <c r="OHJ1" s="40"/>
      <c r="OHK1" s="40"/>
      <c r="OHL1" s="40"/>
      <c r="OHM1" s="40"/>
      <c r="OHN1" s="40"/>
      <c r="OHO1" s="40"/>
      <c r="OHP1" s="40"/>
      <c r="OHQ1" s="40"/>
      <c r="OHR1" s="40"/>
      <c r="OHS1" s="40"/>
      <c r="OHT1" s="40"/>
      <c r="OHU1" s="40"/>
      <c r="OHV1" s="40"/>
      <c r="OHW1" s="40"/>
      <c r="OHX1" s="40"/>
      <c r="OHY1" s="40"/>
      <c r="OHZ1" s="40"/>
      <c r="OIA1" s="40"/>
      <c r="OIB1" s="40"/>
      <c r="OIC1" s="40"/>
      <c r="OID1" s="40"/>
      <c r="OIE1" s="40"/>
      <c r="OIF1" s="40"/>
      <c r="OIG1" s="40"/>
      <c r="OIH1" s="40"/>
      <c r="OII1" s="40"/>
      <c r="OIJ1" s="40"/>
      <c r="OIK1" s="40"/>
      <c r="OIL1" s="40"/>
      <c r="OIM1" s="40"/>
      <c r="OIN1" s="40"/>
      <c r="OIO1" s="40"/>
      <c r="OIP1" s="40"/>
      <c r="OIQ1" s="40"/>
      <c r="OIR1" s="40"/>
      <c r="OIS1" s="40"/>
      <c r="OIT1" s="40"/>
      <c r="OIU1" s="40"/>
      <c r="OIV1" s="40"/>
      <c r="OIW1" s="40"/>
      <c r="OIX1" s="40"/>
      <c r="OIY1" s="40"/>
      <c r="OIZ1" s="40"/>
      <c r="OJA1" s="40"/>
      <c r="OJB1" s="40"/>
      <c r="OJC1" s="40"/>
      <c r="OJD1" s="40"/>
      <c r="OJE1" s="40"/>
      <c r="OJF1" s="40"/>
      <c r="OJG1" s="40"/>
      <c r="OJH1" s="40"/>
      <c r="OJI1" s="40"/>
      <c r="OJJ1" s="40"/>
      <c r="OJK1" s="40"/>
      <c r="OJL1" s="40"/>
      <c r="OJM1" s="40"/>
      <c r="OJN1" s="40"/>
      <c r="OJO1" s="40"/>
      <c r="OJP1" s="40"/>
      <c r="OJQ1" s="40"/>
      <c r="OJR1" s="40"/>
      <c r="OJS1" s="40"/>
      <c r="OJT1" s="40"/>
      <c r="OJU1" s="40"/>
      <c r="OJV1" s="40"/>
      <c r="OJW1" s="40"/>
      <c r="OJX1" s="40"/>
      <c r="OJY1" s="40"/>
      <c r="OJZ1" s="40"/>
      <c r="OKA1" s="40"/>
      <c r="OKB1" s="40"/>
      <c r="OKC1" s="40"/>
      <c r="OKD1" s="40"/>
      <c r="OKE1" s="40"/>
      <c r="OKF1" s="40"/>
      <c r="OKG1" s="40"/>
      <c r="OKH1" s="40"/>
      <c r="OKI1" s="40"/>
      <c r="OKJ1" s="40"/>
      <c r="OKK1" s="40"/>
      <c r="OKL1" s="40"/>
      <c r="OKM1" s="40"/>
      <c r="OKN1" s="40"/>
      <c r="OKO1" s="40"/>
      <c r="OKP1" s="40"/>
      <c r="OKQ1" s="40"/>
      <c r="OKR1" s="40"/>
      <c r="OKS1" s="40"/>
      <c r="OKT1" s="40"/>
      <c r="OKU1" s="40"/>
      <c r="OKV1" s="40"/>
      <c r="OKW1" s="40"/>
      <c r="OKX1" s="40"/>
      <c r="OKY1" s="40"/>
      <c r="OKZ1" s="40"/>
      <c r="OLA1" s="40"/>
      <c r="OLB1" s="40"/>
      <c r="OLC1" s="40"/>
      <c r="OLD1" s="40"/>
      <c r="OLE1" s="40"/>
      <c r="OLF1" s="40"/>
      <c r="OLG1" s="40"/>
      <c r="OLH1" s="40"/>
      <c r="OLI1" s="40"/>
      <c r="OLJ1" s="40"/>
      <c r="OLK1" s="40"/>
      <c r="OLL1" s="40"/>
      <c r="OLM1" s="40"/>
      <c r="OLN1" s="40"/>
      <c r="OLO1" s="40"/>
      <c r="OLP1" s="40"/>
      <c r="OLQ1" s="40"/>
      <c r="OLR1" s="40"/>
      <c r="OLS1" s="40"/>
      <c r="OLT1" s="40"/>
      <c r="OLU1" s="40"/>
      <c r="OLV1" s="40"/>
      <c r="OLW1" s="40"/>
      <c r="OLX1" s="40"/>
      <c r="OLY1" s="40"/>
      <c r="OLZ1" s="40"/>
      <c r="OMA1" s="40"/>
      <c r="OMB1" s="40"/>
      <c r="OMC1" s="40"/>
      <c r="OMD1" s="40"/>
      <c r="OME1" s="40"/>
      <c r="OMF1" s="40"/>
      <c r="OMG1" s="40"/>
      <c r="OMH1" s="40"/>
      <c r="OMI1" s="40"/>
      <c r="OMJ1" s="40"/>
      <c r="OMK1" s="40"/>
      <c r="OML1" s="40"/>
      <c r="OMM1" s="40"/>
      <c r="OMN1" s="40"/>
      <c r="OMO1" s="40"/>
      <c r="OMP1" s="40"/>
      <c r="OMQ1" s="40"/>
      <c r="OMR1" s="40"/>
      <c r="OMS1" s="40"/>
      <c r="OMT1" s="40"/>
      <c r="OMU1" s="40"/>
      <c r="OMV1" s="40"/>
      <c r="OMW1" s="40"/>
      <c r="OMX1" s="40"/>
      <c r="OMY1" s="40"/>
      <c r="OMZ1" s="40"/>
      <c r="ONA1" s="40"/>
      <c r="ONB1" s="40"/>
      <c r="ONC1" s="40"/>
      <c r="OND1" s="40"/>
      <c r="ONE1" s="40"/>
      <c r="ONF1" s="40"/>
      <c r="ONG1" s="40"/>
      <c r="ONH1" s="40"/>
      <c r="ONI1" s="40"/>
      <c r="ONJ1" s="40"/>
      <c r="ONK1" s="40"/>
      <c r="ONL1" s="40"/>
      <c r="ONM1" s="40"/>
      <c r="ONN1" s="40"/>
      <c r="ONO1" s="40"/>
      <c r="ONP1" s="40"/>
      <c r="ONQ1" s="40"/>
      <c r="ONR1" s="40"/>
      <c r="ONS1" s="40"/>
      <c r="ONT1" s="40"/>
      <c r="ONU1" s="40"/>
      <c r="ONV1" s="40"/>
      <c r="ONW1" s="40"/>
      <c r="ONX1" s="40"/>
      <c r="ONY1" s="40"/>
      <c r="ONZ1" s="40"/>
      <c r="OOA1" s="40"/>
      <c r="OOB1" s="40"/>
      <c r="OOC1" s="40"/>
      <c r="OOD1" s="40"/>
      <c r="OOE1" s="40"/>
      <c r="OOF1" s="40"/>
      <c r="OOG1" s="40"/>
      <c r="OOH1" s="40"/>
      <c r="OOI1" s="40"/>
      <c r="OOJ1" s="40"/>
      <c r="OOK1" s="40"/>
      <c r="OOL1" s="40"/>
      <c r="OOM1" s="40"/>
      <c r="OON1" s="40"/>
      <c r="OOO1" s="40"/>
      <c r="OOP1" s="40"/>
      <c r="OOQ1" s="40"/>
      <c r="OOR1" s="40"/>
      <c r="OOS1" s="40"/>
      <c r="OOT1" s="40"/>
      <c r="OOU1" s="40"/>
      <c r="OOV1" s="40"/>
      <c r="OOW1" s="40"/>
      <c r="OOX1" s="40"/>
      <c r="OOY1" s="40"/>
      <c r="OOZ1" s="40"/>
      <c r="OPA1" s="40"/>
      <c r="OPB1" s="40"/>
      <c r="OPC1" s="40"/>
      <c r="OPD1" s="40"/>
      <c r="OPE1" s="40"/>
      <c r="OPF1" s="40"/>
      <c r="OPG1" s="40"/>
      <c r="OPH1" s="40"/>
      <c r="OPI1" s="40"/>
      <c r="OPJ1" s="40"/>
      <c r="OPK1" s="40"/>
      <c r="OPL1" s="40"/>
      <c r="OPM1" s="40"/>
      <c r="OPN1" s="40"/>
      <c r="OPO1" s="40"/>
      <c r="OPP1" s="40"/>
      <c r="OPQ1" s="40"/>
      <c r="OPR1" s="40"/>
      <c r="OPS1" s="40"/>
      <c r="OPT1" s="40"/>
      <c r="OPU1" s="40"/>
      <c r="OPV1" s="40"/>
      <c r="OPW1" s="40"/>
      <c r="OPX1" s="40"/>
      <c r="OPY1" s="40"/>
      <c r="OPZ1" s="40"/>
      <c r="OQA1" s="40"/>
      <c r="OQB1" s="40"/>
      <c r="OQC1" s="40"/>
      <c r="OQD1" s="40"/>
      <c r="OQE1" s="40"/>
      <c r="OQF1" s="40"/>
      <c r="OQG1" s="40"/>
      <c r="OQH1" s="40"/>
      <c r="OQI1" s="40"/>
      <c r="OQJ1" s="40"/>
      <c r="OQK1" s="40"/>
      <c r="OQL1" s="40"/>
      <c r="OQM1" s="40"/>
      <c r="OQN1" s="40"/>
      <c r="OQO1" s="40"/>
      <c r="OQP1" s="40"/>
      <c r="OQQ1" s="40"/>
      <c r="OQR1" s="40"/>
      <c r="OQS1" s="40"/>
      <c r="OQT1" s="40"/>
      <c r="OQU1" s="40"/>
      <c r="OQV1" s="40"/>
      <c r="OQW1" s="40"/>
      <c r="OQX1" s="40"/>
      <c r="OQY1" s="40"/>
      <c r="OQZ1" s="40"/>
      <c r="ORA1" s="40"/>
      <c r="ORB1" s="40"/>
      <c r="ORC1" s="40"/>
      <c r="ORD1" s="40"/>
      <c r="ORE1" s="40"/>
      <c r="ORF1" s="40"/>
      <c r="ORG1" s="40"/>
      <c r="ORH1" s="40"/>
      <c r="ORI1" s="40"/>
      <c r="ORJ1" s="40"/>
      <c r="ORK1" s="40"/>
      <c r="ORL1" s="40"/>
      <c r="ORM1" s="40"/>
      <c r="ORN1" s="40"/>
      <c r="ORO1" s="40"/>
      <c r="ORP1" s="40"/>
      <c r="ORQ1" s="40"/>
      <c r="ORR1" s="40"/>
      <c r="ORS1" s="40"/>
      <c r="ORT1" s="40"/>
      <c r="ORU1" s="40"/>
      <c r="ORV1" s="40"/>
      <c r="ORW1" s="40"/>
      <c r="ORX1" s="40"/>
      <c r="ORY1" s="40"/>
      <c r="ORZ1" s="40"/>
      <c r="OSA1" s="40"/>
      <c r="OSB1" s="40"/>
      <c r="OSC1" s="40"/>
      <c r="OSD1" s="40"/>
      <c r="OSE1" s="40"/>
      <c r="OSF1" s="40"/>
      <c r="OSG1" s="40"/>
      <c r="OSH1" s="40"/>
      <c r="OSI1" s="40"/>
      <c r="OSJ1" s="40"/>
      <c r="OSK1" s="40"/>
      <c r="OSL1" s="40"/>
      <c r="OSM1" s="40"/>
      <c r="OSN1" s="40"/>
      <c r="OSO1" s="40"/>
      <c r="OSP1" s="40"/>
      <c r="OSQ1" s="40"/>
      <c r="OSR1" s="40"/>
      <c r="OSS1" s="40"/>
      <c r="OST1" s="40"/>
      <c r="OSU1" s="40"/>
      <c r="OSV1" s="40"/>
      <c r="OSW1" s="40"/>
      <c r="OSX1" s="40"/>
      <c r="OSY1" s="40"/>
      <c r="OSZ1" s="40"/>
      <c r="OTA1" s="40"/>
      <c r="OTB1" s="40"/>
      <c r="OTC1" s="40"/>
      <c r="OTD1" s="40"/>
      <c r="OTE1" s="40"/>
      <c r="OTF1" s="40"/>
      <c r="OTG1" s="40"/>
      <c r="OTH1" s="40"/>
      <c r="OTI1" s="40"/>
      <c r="OTJ1" s="40"/>
      <c r="OTK1" s="40"/>
      <c r="OTL1" s="40"/>
      <c r="OTM1" s="40"/>
      <c r="OTN1" s="40"/>
      <c r="OTO1" s="40"/>
      <c r="OTP1" s="40"/>
      <c r="OTQ1" s="40"/>
      <c r="OTR1" s="40"/>
      <c r="OTS1" s="40"/>
      <c r="OTT1" s="40"/>
      <c r="OTU1" s="40"/>
      <c r="OTV1" s="40"/>
      <c r="OTW1" s="40"/>
      <c r="OTX1" s="40"/>
      <c r="OTY1" s="40"/>
      <c r="OTZ1" s="40"/>
      <c r="OUA1" s="40"/>
      <c r="OUB1" s="40"/>
      <c r="OUC1" s="40"/>
      <c r="OUD1" s="40"/>
      <c r="OUE1" s="40"/>
      <c r="OUF1" s="40"/>
      <c r="OUG1" s="40"/>
      <c r="OUH1" s="40"/>
      <c r="OUI1" s="40"/>
      <c r="OUJ1" s="40"/>
      <c r="OUK1" s="40"/>
      <c r="OUL1" s="40"/>
      <c r="OUM1" s="40"/>
      <c r="OUN1" s="40"/>
      <c r="OUO1" s="40"/>
      <c r="OUP1" s="40"/>
      <c r="OUQ1" s="40"/>
      <c r="OUR1" s="40"/>
      <c r="OUS1" s="40"/>
      <c r="OUT1" s="40"/>
      <c r="OUU1" s="40"/>
      <c r="OUV1" s="40"/>
      <c r="OUW1" s="40"/>
      <c r="OUX1" s="40"/>
      <c r="OUY1" s="40"/>
      <c r="OUZ1" s="40"/>
      <c r="OVA1" s="40"/>
      <c r="OVB1" s="40"/>
      <c r="OVC1" s="40"/>
      <c r="OVD1" s="40"/>
      <c r="OVE1" s="40"/>
      <c r="OVF1" s="40"/>
      <c r="OVG1" s="40"/>
      <c r="OVH1" s="40"/>
      <c r="OVI1" s="40"/>
      <c r="OVJ1" s="40"/>
      <c r="OVK1" s="40"/>
      <c r="OVL1" s="40"/>
      <c r="OVM1" s="40"/>
      <c r="OVN1" s="40"/>
      <c r="OVO1" s="40"/>
      <c r="OVP1" s="40"/>
      <c r="OVQ1" s="40"/>
      <c r="OVR1" s="40"/>
      <c r="OVS1" s="40"/>
      <c r="OVT1" s="40"/>
      <c r="OVU1" s="40"/>
      <c r="OVV1" s="40"/>
      <c r="OVW1" s="40"/>
      <c r="OVX1" s="40"/>
      <c r="OVY1" s="40"/>
      <c r="OVZ1" s="40"/>
      <c r="OWA1" s="40"/>
      <c r="OWB1" s="40"/>
      <c r="OWC1" s="40"/>
      <c r="OWD1" s="40"/>
      <c r="OWE1" s="40"/>
      <c r="OWF1" s="40"/>
      <c r="OWG1" s="40"/>
      <c r="OWH1" s="40"/>
      <c r="OWI1" s="40"/>
      <c r="OWJ1" s="40"/>
      <c r="OWK1" s="40"/>
      <c r="OWL1" s="40"/>
      <c r="OWM1" s="40"/>
      <c r="OWN1" s="40"/>
      <c r="OWO1" s="40"/>
      <c r="OWP1" s="40"/>
      <c r="OWQ1" s="40"/>
      <c r="OWR1" s="40"/>
      <c r="OWS1" s="40"/>
      <c r="OWT1" s="40"/>
      <c r="OWU1" s="40"/>
      <c r="OWV1" s="40"/>
      <c r="OWW1" s="40"/>
      <c r="OWX1" s="40"/>
      <c r="OWY1" s="40"/>
      <c r="OWZ1" s="40"/>
      <c r="OXA1" s="40"/>
      <c r="OXB1" s="40"/>
      <c r="OXC1" s="40"/>
      <c r="OXD1" s="40"/>
      <c r="OXE1" s="40"/>
      <c r="OXF1" s="40"/>
      <c r="OXG1" s="40"/>
      <c r="OXH1" s="40"/>
      <c r="OXI1" s="40"/>
      <c r="OXJ1" s="40"/>
      <c r="OXK1" s="40"/>
      <c r="OXL1" s="40"/>
      <c r="OXM1" s="40"/>
      <c r="OXN1" s="40"/>
      <c r="OXO1" s="40"/>
      <c r="OXP1" s="40"/>
      <c r="OXQ1" s="40"/>
      <c r="OXR1" s="40"/>
      <c r="OXS1" s="40"/>
      <c r="OXT1" s="40"/>
      <c r="OXU1" s="40"/>
      <c r="OXV1" s="40"/>
      <c r="OXW1" s="40"/>
      <c r="OXX1" s="40"/>
      <c r="OXY1" s="40"/>
      <c r="OXZ1" s="40"/>
      <c r="OYA1" s="40"/>
      <c r="OYB1" s="40"/>
      <c r="OYC1" s="40"/>
      <c r="OYD1" s="40"/>
      <c r="OYE1" s="40"/>
      <c r="OYF1" s="40"/>
      <c r="OYG1" s="40"/>
      <c r="OYH1" s="40"/>
      <c r="OYI1" s="40"/>
      <c r="OYJ1" s="40"/>
      <c r="OYK1" s="40"/>
      <c r="OYL1" s="40"/>
      <c r="OYM1" s="40"/>
      <c r="OYN1" s="40"/>
      <c r="OYO1" s="40"/>
      <c r="OYP1" s="40"/>
      <c r="OYQ1" s="40"/>
      <c r="OYR1" s="40"/>
      <c r="OYS1" s="40"/>
      <c r="OYT1" s="40"/>
      <c r="OYU1" s="40"/>
      <c r="OYV1" s="40"/>
      <c r="OYW1" s="40"/>
      <c r="OYX1" s="40"/>
      <c r="OYY1" s="40"/>
      <c r="OYZ1" s="40"/>
      <c r="OZA1" s="40"/>
      <c r="OZB1" s="40"/>
      <c r="OZC1" s="40"/>
      <c r="OZD1" s="40"/>
      <c r="OZE1" s="40"/>
      <c r="OZF1" s="40"/>
      <c r="OZG1" s="40"/>
      <c r="OZH1" s="40"/>
      <c r="OZI1" s="40"/>
      <c r="OZJ1" s="40"/>
      <c r="OZK1" s="40"/>
      <c r="OZL1" s="40"/>
      <c r="OZM1" s="40"/>
      <c r="OZN1" s="40"/>
      <c r="OZO1" s="40"/>
      <c r="OZP1" s="40"/>
      <c r="OZQ1" s="40"/>
      <c r="OZR1" s="40"/>
      <c r="OZS1" s="40"/>
      <c r="OZT1" s="40"/>
      <c r="OZU1" s="40"/>
      <c r="OZV1" s="40"/>
      <c r="OZW1" s="40"/>
      <c r="OZX1" s="40"/>
      <c r="OZY1" s="40"/>
      <c r="OZZ1" s="40"/>
      <c r="PAA1" s="40"/>
      <c r="PAB1" s="40"/>
      <c r="PAC1" s="40"/>
      <c r="PAD1" s="40"/>
      <c r="PAE1" s="40"/>
      <c r="PAF1" s="40"/>
      <c r="PAG1" s="40"/>
      <c r="PAH1" s="40"/>
      <c r="PAI1" s="40"/>
      <c r="PAJ1" s="40"/>
      <c r="PAK1" s="40"/>
      <c r="PAL1" s="40"/>
      <c r="PAM1" s="40"/>
      <c r="PAN1" s="40"/>
      <c r="PAO1" s="40"/>
      <c r="PAP1" s="40"/>
      <c r="PAQ1" s="40"/>
      <c r="PAR1" s="40"/>
      <c r="PAS1" s="40"/>
      <c r="PAT1" s="40"/>
      <c r="PAU1" s="40"/>
      <c r="PAV1" s="40"/>
      <c r="PAW1" s="40"/>
      <c r="PAX1" s="40"/>
      <c r="PAY1" s="40"/>
      <c r="PAZ1" s="40"/>
      <c r="PBA1" s="40"/>
      <c r="PBB1" s="40"/>
      <c r="PBC1" s="40"/>
      <c r="PBD1" s="40"/>
      <c r="PBE1" s="40"/>
      <c r="PBF1" s="40"/>
      <c r="PBG1" s="40"/>
      <c r="PBH1" s="40"/>
      <c r="PBI1" s="40"/>
      <c r="PBJ1" s="40"/>
      <c r="PBK1" s="40"/>
      <c r="PBL1" s="40"/>
      <c r="PBM1" s="40"/>
      <c r="PBN1" s="40"/>
      <c r="PBO1" s="40"/>
      <c r="PBP1" s="40"/>
      <c r="PBQ1" s="40"/>
      <c r="PBR1" s="40"/>
      <c r="PBS1" s="40"/>
      <c r="PBT1" s="40"/>
      <c r="PBU1" s="40"/>
      <c r="PBV1" s="40"/>
      <c r="PBW1" s="40"/>
      <c r="PBX1" s="40"/>
      <c r="PBY1" s="40"/>
      <c r="PBZ1" s="40"/>
      <c r="PCA1" s="40"/>
      <c r="PCB1" s="40"/>
      <c r="PCC1" s="40"/>
      <c r="PCD1" s="40"/>
      <c r="PCE1" s="40"/>
      <c r="PCF1" s="40"/>
      <c r="PCG1" s="40"/>
      <c r="PCH1" s="40"/>
      <c r="PCI1" s="40"/>
      <c r="PCJ1" s="40"/>
      <c r="PCK1" s="40"/>
      <c r="PCL1" s="40"/>
      <c r="PCM1" s="40"/>
      <c r="PCN1" s="40"/>
      <c r="PCO1" s="40"/>
      <c r="PCP1" s="40"/>
      <c r="PCQ1" s="40"/>
      <c r="PCR1" s="40"/>
      <c r="PCS1" s="40"/>
      <c r="PCT1" s="40"/>
      <c r="PCU1" s="40"/>
      <c r="PCV1" s="40"/>
      <c r="PCW1" s="40"/>
      <c r="PCX1" s="40"/>
      <c r="PCY1" s="40"/>
      <c r="PCZ1" s="40"/>
      <c r="PDA1" s="40"/>
      <c r="PDB1" s="40"/>
      <c r="PDC1" s="40"/>
      <c r="PDD1" s="40"/>
      <c r="PDE1" s="40"/>
      <c r="PDF1" s="40"/>
      <c r="PDG1" s="40"/>
      <c r="PDH1" s="40"/>
      <c r="PDI1" s="40"/>
      <c r="PDJ1" s="40"/>
      <c r="PDK1" s="40"/>
      <c r="PDL1" s="40"/>
      <c r="PDM1" s="40"/>
      <c r="PDN1" s="40"/>
      <c r="PDO1" s="40"/>
      <c r="PDP1" s="40"/>
      <c r="PDQ1" s="40"/>
      <c r="PDR1" s="40"/>
      <c r="PDS1" s="40"/>
      <c r="PDT1" s="40"/>
      <c r="PDU1" s="40"/>
      <c r="PDV1" s="40"/>
      <c r="PDW1" s="40"/>
      <c r="PDX1" s="40"/>
      <c r="PDY1" s="40"/>
      <c r="PDZ1" s="40"/>
      <c r="PEA1" s="40"/>
      <c r="PEB1" s="40"/>
      <c r="PEC1" s="40"/>
      <c r="PED1" s="40"/>
      <c r="PEE1" s="40"/>
      <c r="PEF1" s="40"/>
      <c r="PEG1" s="40"/>
      <c r="PEH1" s="40"/>
      <c r="PEI1" s="40"/>
      <c r="PEJ1" s="40"/>
      <c r="PEK1" s="40"/>
      <c r="PEL1" s="40"/>
      <c r="PEM1" s="40"/>
      <c r="PEN1" s="40"/>
      <c r="PEO1" s="40"/>
      <c r="PEP1" s="40"/>
      <c r="PEQ1" s="40"/>
      <c r="PER1" s="40"/>
      <c r="PES1" s="40"/>
      <c r="PET1" s="40"/>
      <c r="PEU1" s="40"/>
      <c r="PEV1" s="40"/>
      <c r="PEW1" s="40"/>
      <c r="PEX1" s="40"/>
      <c r="PEY1" s="40"/>
      <c r="PEZ1" s="40"/>
      <c r="PFA1" s="40"/>
      <c r="PFB1" s="40"/>
      <c r="PFC1" s="40"/>
      <c r="PFD1" s="40"/>
      <c r="PFE1" s="40"/>
      <c r="PFF1" s="40"/>
      <c r="PFG1" s="40"/>
      <c r="PFH1" s="40"/>
      <c r="PFI1" s="40"/>
      <c r="PFJ1" s="40"/>
      <c r="PFK1" s="40"/>
      <c r="PFL1" s="40"/>
      <c r="PFM1" s="40"/>
      <c r="PFN1" s="40"/>
      <c r="PFO1" s="40"/>
      <c r="PFP1" s="40"/>
      <c r="PFQ1" s="40"/>
      <c r="PFR1" s="40"/>
      <c r="PFS1" s="40"/>
      <c r="PFT1" s="40"/>
      <c r="PFU1" s="40"/>
      <c r="PFV1" s="40"/>
      <c r="PFW1" s="40"/>
      <c r="PFX1" s="40"/>
      <c r="PFY1" s="40"/>
      <c r="PFZ1" s="40"/>
      <c r="PGA1" s="40"/>
      <c r="PGB1" s="40"/>
      <c r="PGC1" s="40"/>
      <c r="PGD1" s="40"/>
      <c r="PGE1" s="40"/>
      <c r="PGF1" s="40"/>
      <c r="PGG1" s="40"/>
      <c r="PGH1" s="40"/>
      <c r="PGI1" s="40"/>
      <c r="PGJ1" s="40"/>
      <c r="PGK1" s="40"/>
      <c r="PGL1" s="40"/>
      <c r="PGM1" s="40"/>
      <c r="PGN1" s="40"/>
      <c r="PGO1" s="40"/>
      <c r="PGP1" s="40"/>
      <c r="PGQ1" s="40"/>
      <c r="PGR1" s="40"/>
      <c r="PGS1" s="40"/>
      <c r="PGT1" s="40"/>
      <c r="PGU1" s="40"/>
      <c r="PGV1" s="40"/>
      <c r="PGW1" s="40"/>
      <c r="PGX1" s="40"/>
      <c r="PGY1" s="40"/>
      <c r="PGZ1" s="40"/>
      <c r="PHA1" s="40"/>
      <c r="PHB1" s="40"/>
      <c r="PHC1" s="40"/>
      <c r="PHD1" s="40"/>
      <c r="PHE1" s="40"/>
      <c r="PHF1" s="40"/>
      <c r="PHG1" s="40"/>
      <c r="PHH1" s="40"/>
      <c r="PHI1" s="40"/>
      <c r="PHJ1" s="40"/>
      <c r="PHK1" s="40"/>
      <c r="PHL1" s="40"/>
      <c r="PHM1" s="40"/>
      <c r="PHN1" s="40"/>
      <c r="PHO1" s="40"/>
      <c r="PHP1" s="40"/>
      <c r="PHQ1" s="40"/>
      <c r="PHR1" s="40"/>
      <c r="PHS1" s="40"/>
      <c r="PHT1" s="40"/>
      <c r="PHU1" s="40"/>
      <c r="PHV1" s="40"/>
      <c r="PHW1" s="40"/>
      <c r="PHX1" s="40"/>
      <c r="PHY1" s="40"/>
      <c r="PHZ1" s="40"/>
      <c r="PIA1" s="40"/>
      <c r="PIB1" s="40"/>
      <c r="PIC1" s="40"/>
      <c r="PID1" s="40"/>
      <c r="PIE1" s="40"/>
      <c r="PIF1" s="40"/>
      <c r="PIG1" s="40"/>
      <c r="PIH1" s="40"/>
      <c r="PII1" s="40"/>
      <c r="PIJ1" s="40"/>
      <c r="PIK1" s="40"/>
      <c r="PIL1" s="40"/>
      <c r="PIM1" s="40"/>
      <c r="PIN1" s="40"/>
      <c r="PIO1" s="40"/>
      <c r="PIP1" s="40"/>
      <c r="PIQ1" s="40"/>
      <c r="PIR1" s="40"/>
      <c r="PIS1" s="40"/>
      <c r="PIT1" s="40"/>
      <c r="PIU1" s="40"/>
      <c r="PIV1" s="40"/>
      <c r="PIW1" s="40"/>
      <c r="PIX1" s="40"/>
      <c r="PIY1" s="40"/>
      <c r="PIZ1" s="40"/>
      <c r="PJA1" s="40"/>
      <c r="PJB1" s="40"/>
      <c r="PJC1" s="40"/>
      <c r="PJD1" s="40"/>
      <c r="PJE1" s="40"/>
      <c r="PJF1" s="40"/>
      <c r="PJG1" s="40"/>
      <c r="PJH1" s="40"/>
      <c r="PJI1" s="40"/>
      <c r="PJJ1" s="40"/>
      <c r="PJK1" s="40"/>
      <c r="PJL1" s="40"/>
      <c r="PJM1" s="40"/>
      <c r="PJN1" s="40"/>
      <c r="PJO1" s="40"/>
      <c r="PJP1" s="40"/>
      <c r="PJQ1" s="40"/>
      <c r="PJR1" s="40"/>
      <c r="PJS1" s="40"/>
      <c r="PJT1" s="40"/>
      <c r="PJU1" s="40"/>
      <c r="PJV1" s="40"/>
      <c r="PJW1" s="40"/>
      <c r="PJX1" s="40"/>
      <c r="PJY1" s="40"/>
      <c r="PJZ1" s="40"/>
      <c r="PKA1" s="40"/>
      <c r="PKB1" s="40"/>
      <c r="PKC1" s="40"/>
      <c r="PKD1" s="40"/>
      <c r="PKE1" s="40"/>
      <c r="PKF1" s="40"/>
      <c r="PKG1" s="40"/>
      <c r="PKH1" s="40"/>
      <c r="PKI1" s="40"/>
      <c r="PKJ1" s="40"/>
      <c r="PKK1" s="40"/>
      <c r="PKL1" s="40"/>
      <c r="PKM1" s="40"/>
      <c r="PKN1" s="40"/>
      <c r="PKO1" s="40"/>
      <c r="PKP1" s="40"/>
      <c r="PKQ1" s="40"/>
      <c r="PKR1" s="40"/>
      <c r="PKS1" s="40"/>
      <c r="PKT1" s="40"/>
      <c r="PKU1" s="40"/>
      <c r="PKV1" s="40"/>
      <c r="PKW1" s="40"/>
      <c r="PKX1" s="40"/>
      <c r="PKY1" s="40"/>
      <c r="PKZ1" s="40"/>
      <c r="PLA1" s="40"/>
      <c r="PLB1" s="40"/>
      <c r="PLC1" s="40"/>
      <c r="PLD1" s="40"/>
      <c r="PLE1" s="40"/>
      <c r="PLF1" s="40"/>
      <c r="PLG1" s="40"/>
      <c r="PLH1" s="40"/>
      <c r="PLI1" s="40"/>
      <c r="PLJ1" s="40"/>
      <c r="PLK1" s="40"/>
      <c r="PLL1" s="40"/>
      <c r="PLM1" s="40"/>
      <c r="PLN1" s="40"/>
      <c r="PLO1" s="40"/>
      <c r="PLP1" s="40"/>
      <c r="PLQ1" s="40"/>
      <c r="PLR1" s="40"/>
      <c r="PLS1" s="40"/>
      <c r="PLT1" s="40"/>
      <c r="PLU1" s="40"/>
      <c r="PLV1" s="40"/>
      <c r="PLW1" s="40"/>
      <c r="PLX1" s="40"/>
      <c r="PLY1" s="40"/>
      <c r="PLZ1" s="40"/>
      <c r="PMA1" s="40"/>
      <c r="PMB1" s="40"/>
      <c r="PMC1" s="40"/>
      <c r="PMD1" s="40"/>
      <c r="PME1" s="40"/>
      <c r="PMF1" s="40"/>
      <c r="PMG1" s="40"/>
      <c r="PMH1" s="40"/>
      <c r="PMI1" s="40"/>
      <c r="PMJ1" s="40"/>
      <c r="PMK1" s="40"/>
      <c r="PML1" s="40"/>
      <c r="PMM1" s="40"/>
      <c r="PMN1" s="40"/>
      <c r="PMO1" s="40"/>
      <c r="PMP1" s="40"/>
      <c r="PMQ1" s="40"/>
      <c r="PMR1" s="40"/>
      <c r="PMS1" s="40"/>
      <c r="PMT1" s="40"/>
      <c r="PMU1" s="40"/>
      <c r="PMV1" s="40"/>
      <c r="PMW1" s="40"/>
      <c r="PMX1" s="40"/>
      <c r="PMY1" s="40"/>
      <c r="PMZ1" s="40"/>
      <c r="PNA1" s="40"/>
      <c r="PNB1" s="40"/>
      <c r="PNC1" s="40"/>
      <c r="PND1" s="40"/>
      <c r="PNE1" s="40"/>
      <c r="PNF1" s="40"/>
      <c r="PNG1" s="40"/>
      <c r="PNH1" s="40"/>
      <c r="PNI1" s="40"/>
      <c r="PNJ1" s="40"/>
      <c r="PNK1" s="40"/>
      <c r="PNL1" s="40"/>
      <c r="PNM1" s="40"/>
      <c r="PNN1" s="40"/>
      <c r="PNO1" s="40"/>
      <c r="PNP1" s="40"/>
      <c r="PNQ1" s="40"/>
      <c r="PNR1" s="40"/>
      <c r="PNS1" s="40"/>
      <c r="PNT1" s="40"/>
      <c r="PNU1" s="40"/>
      <c r="PNV1" s="40"/>
      <c r="PNW1" s="40"/>
      <c r="PNX1" s="40"/>
      <c r="PNY1" s="40"/>
      <c r="PNZ1" s="40"/>
      <c r="POA1" s="40"/>
      <c r="POB1" s="40"/>
      <c r="POC1" s="40"/>
      <c r="POD1" s="40"/>
      <c r="POE1" s="40"/>
      <c r="POF1" s="40"/>
      <c r="POG1" s="40"/>
      <c r="POH1" s="40"/>
      <c r="POI1" s="40"/>
      <c r="POJ1" s="40"/>
      <c r="POK1" s="40"/>
      <c r="POL1" s="40"/>
      <c r="POM1" s="40"/>
      <c r="PON1" s="40"/>
      <c r="POO1" s="40"/>
      <c r="POP1" s="40"/>
      <c r="POQ1" s="40"/>
      <c r="POR1" s="40"/>
      <c r="POS1" s="40"/>
      <c r="POT1" s="40"/>
      <c r="POU1" s="40"/>
      <c r="POV1" s="40"/>
      <c r="POW1" s="40"/>
      <c r="POX1" s="40"/>
      <c r="POY1" s="40"/>
      <c r="POZ1" s="40"/>
      <c r="PPA1" s="40"/>
      <c r="PPB1" s="40"/>
      <c r="PPC1" s="40"/>
      <c r="PPD1" s="40"/>
      <c r="PPE1" s="40"/>
      <c r="PPF1" s="40"/>
      <c r="PPG1" s="40"/>
      <c r="PPH1" s="40"/>
      <c r="PPI1" s="40"/>
      <c r="PPJ1" s="40"/>
      <c r="PPK1" s="40"/>
      <c r="PPL1" s="40"/>
      <c r="PPM1" s="40"/>
      <c r="PPN1" s="40"/>
      <c r="PPO1" s="40"/>
      <c r="PPP1" s="40"/>
      <c r="PPQ1" s="40"/>
      <c r="PPR1" s="40"/>
      <c r="PPS1" s="40"/>
      <c r="PPT1" s="40"/>
      <c r="PPU1" s="40"/>
      <c r="PPV1" s="40"/>
      <c r="PPW1" s="40"/>
      <c r="PPX1" s="40"/>
      <c r="PPY1" s="40"/>
      <c r="PPZ1" s="40"/>
      <c r="PQA1" s="40"/>
      <c r="PQB1" s="40"/>
      <c r="PQC1" s="40"/>
      <c r="PQD1" s="40"/>
      <c r="PQE1" s="40"/>
      <c r="PQF1" s="40"/>
      <c r="PQG1" s="40"/>
      <c r="PQH1" s="40"/>
      <c r="PQI1" s="40"/>
      <c r="PQJ1" s="40"/>
      <c r="PQK1" s="40"/>
      <c r="PQL1" s="40"/>
      <c r="PQM1" s="40"/>
      <c r="PQN1" s="40"/>
      <c r="PQO1" s="40"/>
      <c r="PQP1" s="40"/>
      <c r="PQQ1" s="40"/>
      <c r="PQR1" s="40"/>
      <c r="PQS1" s="40"/>
      <c r="PQT1" s="40"/>
      <c r="PQU1" s="40"/>
      <c r="PQV1" s="40"/>
      <c r="PQW1" s="40"/>
      <c r="PQX1" s="40"/>
      <c r="PQY1" s="40"/>
      <c r="PQZ1" s="40"/>
      <c r="PRA1" s="40"/>
      <c r="PRB1" s="40"/>
      <c r="PRC1" s="40"/>
      <c r="PRD1" s="40"/>
      <c r="PRE1" s="40"/>
      <c r="PRF1" s="40"/>
      <c r="PRG1" s="40"/>
      <c r="PRH1" s="40"/>
      <c r="PRI1" s="40"/>
      <c r="PRJ1" s="40"/>
      <c r="PRK1" s="40"/>
      <c r="PRL1" s="40"/>
      <c r="PRM1" s="40"/>
      <c r="PRN1" s="40"/>
      <c r="PRO1" s="40"/>
      <c r="PRP1" s="40"/>
      <c r="PRQ1" s="40"/>
      <c r="PRR1" s="40"/>
      <c r="PRS1" s="40"/>
      <c r="PRT1" s="40"/>
      <c r="PRU1" s="40"/>
      <c r="PRV1" s="40"/>
      <c r="PRW1" s="40"/>
      <c r="PRX1" s="40"/>
      <c r="PRY1" s="40"/>
      <c r="PRZ1" s="40"/>
      <c r="PSA1" s="40"/>
      <c r="PSB1" s="40"/>
      <c r="PSC1" s="40"/>
      <c r="PSD1" s="40"/>
      <c r="PSE1" s="40"/>
      <c r="PSF1" s="40"/>
      <c r="PSG1" s="40"/>
      <c r="PSH1" s="40"/>
      <c r="PSI1" s="40"/>
      <c r="PSJ1" s="40"/>
      <c r="PSK1" s="40"/>
      <c r="PSL1" s="40"/>
      <c r="PSM1" s="40"/>
      <c r="PSN1" s="40"/>
      <c r="PSO1" s="40"/>
      <c r="PSP1" s="40"/>
      <c r="PSQ1" s="40"/>
      <c r="PSR1" s="40"/>
      <c r="PSS1" s="40"/>
      <c r="PST1" s="40"/>
      <c r="PSU1" s="40"/>
      <c r="PSV1" s="40"/>
      <c r="PSW1" s="40"/>
      <c r="PSX1" s="40"/>
      <c r="PSY1" s="40"/>
      <c r="PSZ1" s="40"/>
      <c r="PTA1" s="40"/>
      <c r="PTB1" s="40"/>
      <c r="PTC1" s="40"/>
      <c r="PTD1" s="40"/>
      <c r="PTE1" s="40"/>
      <c r="PTF1" s="40"/>
      <c r="PTG1" s="40"/>
      <c r="PTH1" s="40"/>
      <c r="PTI1" s="40"/>
      <c r="PTJ1" s="40"/>
      <c r="PTK1" s="40"/>
      <c r="PTL1" s="40"/>
      <c r="PTM1" s="40"/>
      <c r="PTN1" s="40"/>
      <c r="PTO1" s="40"/>
      <c r="PTP1" s="40"/>
      <c r="PTQ1" s="40"/>
      <c r="PTR1" s="40"/>
      <c r="PTS1" s="40"/>
      <c r="PTT1" s="40"/>
      <c r="PTU1" s="40"/>
      <c r="PTV1" s="40"/>
      <c r="PTW1" s="40"/>
      <c r="PTX1" s="40"/>
      <c r="PTY1" s="40"/>
      <c r="PTZ1" s="40"/>
      <c r="PUA1" s="40"/>
      <c r="PUB1" s="40"/>
      <c r="PUC1" s="40"/>
      <c r="PUD1" s="40"/>
      <c r="PUE1" s="40"/>
      <c r="PUF1" s="40"/>
      <c r="PUG1" s="40"/>
      <c r="PUH1" s="40"/>
      <c r="PUI1" s="40"/>
      <c r="PUJ1" s="40"/>
      <c r="PUK1" s="40"/>
      <c r="PUL1" s="40"/>
      <c r="PUM1" s="40"/>
      <c r="PUN1" s="40"/>
      <c r="PUO1" s="40"/>
      <c r="PUP1" s="40"/>
      <c r="PUQ1" s="40"/>
      <c r="PUR1" s="40"/>
      <c r="PUS1" s="40"/>
      <c r="PUT1" s="40"/>
      <c r="PUU1" s="40"/>
      <c r="PUV1" s="40"/>
      <c r="PUW1" s="40"/>
      <c r="PUX1" s="40"/>
      <c r="PUY1" s="40"/>
      <c r="PUZ1" s="40"/>
      <c r="PVA1" s="40"/>
      <c r="PVB1" s="40"/>
      <c r="PVC1" s="40"/>
      <c r="PVD1" s="40"/>
      <c r="PVE1" s="40"/>
      <c r="PVF1" s="40"/>
      <c r="PVG1" s="40"/>
      <c r="PVH1" s="40"/>
      <c r="PVI1" s="40"/>
      <c r="PVJ1" s="40"/>
      <c r="PVK1" s="40"/>
      <c r="PVL1" s="40"/>
      <c r="PVM1" s="40"/>
      <c r="PVN1" s="40"/>
      <c r="PVO1" s="40"/>
      <c r="PVP1" s="40"/>
      <c r="PVQ1" s="40"/>
      <c r="PVR1" s="40"/>
      <c r="PVS1" s="40"/>
      <c r="PVT1" s="40"/>
      <c r="PVU1" s="40"/>
      <c r="PVV1" s="40"/>
      <c r="PVW1" s="40"/>
      <c r="PVX1" s="40"/>
      <c r="PVY1" s="40"/>
      <c r="PVZ1" s="40"/>
      <c r="PWA1" s="40"/>
      <c r="PWB1" s="40"/>
      <c r="PWC1" s="40"/>
      <c r="PWD1" s="40"/>
      <c r="PWE1" s="40"/>
      <c r="PWF1" s="40"/>
      <c r="PWG1" s="40"/>
      <c r="PWH1" s="40"/>
      <c r="PWI1" s="40"/>
      <c r="PWJ1" s="40"/>
      <c r="PWK1" s="40"/>
      <c r="PWL1" s="40"/>
      <c r="PWM1" s="40"/>
      <c r="PWN1" s="40"/>
      <c r="PWO1" s="40"/>
      <c r="PWP1" s="40"/>
      <c r="PWQ1" s="40"/>
      <c r="PWR1" s="40"/>
      <c r="PWS1" s="40"/>
      <c r="PWT1" s="40"/>
      <c r="PWU1" s="40"/>
      <c r="PWV1" s="40"/>
      <c r="PWW1" s="40"/>
      <c r="PWX1" s="40"/>
      <c r="PWY1" s="40"/>
      <c r="PWZ1" s="40"/>
      <c r="PXA1" s="40"/>
      <c r="PXB1" s="40"/>
      <c r="PXC1" s="40"/>
      <c r="PXD1" s="40"/>
      <c r="PXE1" s="40"/>
      <c r="PXF1" s="40"/>
      <c r="PXG1" s="40"/>
      <c r="PXH1" s="40"/>
      <c r="PXI1" s="40"/>
      <c r="PXJ1" s="40"/>
      <c r="PXK1" s="40"/>
      <c r="PXL1" s="40"/>
      <c r="PXM1" s="40"/>
      <c r="PXN1" s="40"/>
      <c r="PXO1" s="40"/>
      <c r="PXP1" s="40"/>
      <c r="PXQ1" s="40"/>
      <c r="PXR1" s="40"/>
      <c r="PXS1" s="40"/>
      <c r="PXT1" s="40"/>
      <c r="PXU1" s="40"/>
      <c r="PXV1" s="40"/>
      <c r="PXW1" s="40"/>
      <c r="PXX1" s="40"/>
      <c r="PXY1" s="40"/>
      <c r="PXZ1" s="40"/>
      <c r="PYA1" s="40"/>
      <c r="PYB1" s="40"/>
      <c r="PYC1" s="40"/>
      <c r="PYD1" s="40"/>
      <c r="PYE1" s="40"/>
      <c r="PYF1" s="40"/>
      <c r="PYG1" s="40"/>
      <c r="PYH1" s="40"/>
      <c r="PYI1" s="40"/>
      <c r="PYJ1" s="40"/>
      <c r="PYK1" s="40"/>
      <c r="PYL1" s="40"/>
      <c r="PYM1" s="40"/>
      <c r="PYN1" s="40"/>
      <c r="PYO1" s="40"/>
      <c r="PYP1" s="40"/>
      <c r="PYQ1" s="40"/>
      <c r="PYR1" s="40"/>
      <c r="PYS1" s="40"/>
      <c r="PYT1" s="40"/>
      <c r="PYU1" s="40"/>
      <c r="PYV1" s="40"/>
      <c r="PYW1" s="40"/>
      <c r="PYX1" s="40"/>
      <c r="PYY1" s="40"/>
      <c r="PYZ1" s="40"/>
      <c r="PZA1" s="40"/>
      <c r="PZB1" s="40"/>
      <c r="PZC1" s="40"/>
      <c r="PZD1" s="40"/>
      <c r="PZE1" s="40"/>
      <c r="PZF1" s="40"/>
      <c r="PZG1" s="40"/>
      <c r="PZH1" s="40"/>
      <c r="PZI1" s="40"/>
      <c r="PZJ1" s="40"/>
      <c r="PZK1" s="40"/>
      <c r="PZL1" s="40"/>
      <c r="PZM1" s="40"/>
      <c r="PZN1" s="40"/>
      <c r="PZO1" s="40"/>
      <c r="PZP1" s="40"/>
      <c r="PZQ1" s="40"/>
      <c r="PZR1" s="40"/>
      <c r="PZS1" s="40"/>
      <c r="PZT1" s="40"/>
      <c r="PZU1" s="40"/>
      <c r="PZV1" s="40"/>
      <c r="PZW1" s="40"/>
      <c r="PZX1" s="40"/>
      <c r="PZY1" s="40"/>
      <c r="PZZ1" s="40"/>
      <c r="QAA1" s="40"/>
      <c r="QAB1" s="40"/>
      <c r="QAC1" s="40"/>
      <c r="QAD1" s="40"/>
      <c r="QAE1" s="40"/>
      <c r="QAF1" s="40"/>
      <c r="QAG1" s="40"/>
      <c r="QAH1" s="40"/>
      <c r="QAI1" s="40"/>
      <c r="QAJ1" s="40"/>
      <c r="QAK1" s="40"/>
      <c r="QAL1" s="40"/>
      <c r="QAM1" s="40"/>
      <c r="QAN1" s="40"/>
      <c r="QAO1" s="40"/>
      <c r="QAP1" s="40"/>
      <c r="QAQ1" s="40"/>
      <c r="QAR1" s="40"/>
      <c r="QAS1" s="40"/>
      <c r="QAT1" s="40"/>
      <c r="QAU1" s="40"/>
      <c r="QAV1" s="40"/>
      <c r="QAW1" s="40"/>
      <c r="QAX1" s="40"/>
      <c r="QAY1" s="40"/>
      <c r="QAZ1" s="40"/>
      <c r="QBA1" s="40"/>
      <c r="QBB1" s="40"/>
      <c r="QBC1" s="40"/>
      <c r="QBD1" s="40"/>
      <c r="QBE1" s="40"/>
      <c r="QBF1" s="40"/>
      <c r="QBG1" s="40"/>
      <c r="QBH1" s="40"/>
      <c r="QBI1" s="40"/>
      <c r="QBJ1" s="40"/>
      <c r="QBK1" s="40"/>
      <c r="QBL1" s="40"/>
      <c r="QBM1" s="40"/>
      <c r="QBN1" s="40"/>
      <c r="QBO1" s="40"/>
      <c r="QBP1" s="40"/>
      <c r="QBQ1" s="40"/>
      <c r="QBR1" s="40"/>
      <c r="QBS1" s="40"/>
      <c r="QBT1" s="40"/>
      <c r="QBU1" s="40"/>
      <c r="QBV1" s="40"/>
      <c r="QBW1" s="40"/>
      <c r="QBX1" s="40"/>
      <c r="QBY1" s="40"/>
      <c r="QBZ1" s="40"/>
      <c r="QCA1" s="40"/>
      <c r="QCB1" s="40"/>
      <c r="QCC1" s="40"/>
      <c r="QCD1" s="40"/>
      <c r="QCE1" s="40"/>
      <c r="QCF1" s="40"/>
      <c r="QCG1" s="40"/>
      <c r="QCH1" s="40"/>
      <c r="QCI1" s="40"/>
      <c r="QCJ1" s="40"/>
      <c r="QCK1" s="40"/>
      <c r="QCL1" s="40"/>
      <c r="QCM1" s="40"/>
      <c r="QCN1" s="40"/>
      <c r="QCO1" s="40"/>
      <c r="QCP1" s="40"/>
      <c r="QCQ1" s="40"/>
      <c r="QCR1" s="40"/>
      <c r="QCS1" s="40"/>
      <c r="QCT1" s="40"/>
      <c r="QCU1" s="40"/>
      <c r="QCV1" s="40"/>
      <c r="QCW1" s="40"/>
      <c r="QCX1" s="40"/>
      <c r="QCY1" s="40"/>
      <c r="QCZ1" s="40"/>
      <c r="QDA1" s="40"/>
      <c r="QDB1" s="40"/>
      <c r="QDC1" s="40"/>
      <c r="QDD1" s="40"/>
      <c r="QDE1" s="40"/>
      <c r="QDF1" s="40"/>
      <c r="QDG1" s="40"/>
      <c r="QDH1" s="40"/>
      <c r="QDI1" s="40"/>
      <c r="QDJ1" s="40"/>
      <c r="QDK1" s="40"/>
      <c r="QDL1" s="40"/>
      <c r="QDM1" s="40"/>
      <c r="QDN1" s="40"/>
      <c r="QDO1" s="40"/>
      <c r="QDP1" s="40"/>
      <c r="QDQ1" s="40"/>
      <c r="QDR1" s="40"/>
      <c r="QDS1" s="40"/>
      <c r="QDT1" s="40"/>
      <c r="QDU1" s="40"/>
      <c r="QDV1" s="40"/>
      <c r="QDW1" s="40"/>
      <c r="QDX1" s="40"/>
      <c r="QDY1" s="40"/>
      <c r="QDZ1" s="40"/>
      <c r="QEA1" s="40"/>
      <c r="QEB1" s="40"/>
      <c r="QEC1" s="40"/>
      <c r="QED1" s="40"/>
      <c r="QEE1" s="40"/>
      <c r="QEF1" s="40"/>
      <c r="QEG1" s="40"/>
      <c r="QEH1" s="40"/>
      <c r="QEI1" s="40"/>
      <c r="QEJ1" s="40"/>
      <c r="QEK1" s="40"/>
      <c r="QEL1" s="40"/>
      <c r="QEM1" s="40"/>
      <c r="QEN1" s="40"/>
      <c r="QEO1" s="40"/>
      <c r="QEP1" s="40"/>
      <c r="QEQ1" s="40"/>
      <c r="QER1" s="40"/>
      <c r="QES1" s="40"/>
      <c r="QET1" s="40"/>
      <c r="QEU1" s="40"/>
      <c r="QEV1" s="40"/>
      <c r="QEW1" s="40"/>
      <c r="QEX1" s="40"/>
      <c r="QEY1" s="40"/>
      <c r="QEZ1" s="40"/>
      <c r="QFA1" s="40"/>
      <c r="QFB1" s="40"/>
      <c r="QFC1" s="40"/>
      <c r="QFD1" s="40"/>
      <c r="QFE1" s="40"/>
      <c r="QFF1" s="40"/>
      <c r="QFG1" s="40"/>
      <c r="QFH1" s="40"/>
      <c r="QFI1" s="40"/>
      <c r="QFJ1" s="40"/>
      <c r="QFK1" s="40"/>
      <c r="QFL1" s="40"/>
      <c r="QFM1" s="40"/>
      <c r="QFN1" s="40"/>
      <c r="QFO1" s="40"/>
      <c r="QFP1" s="40"/>
      <c r="QFQ1" s="40"/>
      <c r="QFR1" s="40"/>
      <c r="QFS1" s="40"/>
      <c r="QFT1" s="40"/>
      <c r="QFU1" s="40"/>
      <c r="QFV1" s="40"/>
      <c r="QFW1" s="40"/>
      <c r="QFX1" s="40"/>
      <c r="QFY1" s="40"/>
      <c r="QFZ1" s="40"/>
      <c r="QGA1" s="40"/>
      <c r="QGB1" s="40"/>
      <c r="QGC1" s="40"/>
      <c r="QGD1" s="40"/>
      <c r="QGE1" s="40"/>
      <c r="QGF1" s="40"/>
      <c r="QGG1" s="40"/>
      <c r="QGH1" s="40"/>
      <c r="QGI1" s="40"/>
      <c r="QGJ1" s="40"/>
      <c r="QGK1" s="40"/>
      <c r="QGL1" s="40"/>
      <c r="QGM1" s="40"/>
      <c r="QGN1" s="40"/>
      <c r="QGO1" s="40"/>
      <c r="QGP1" s="40"/>
      <c r="QGQ1" s="40"/>
      <c r="QGR1" s="40"/>
      <c r="QGS1" s="40"/>
      <c r="QGT1" s="40"/>
      <c r="QGU1" s="40"/>
      <c r="QGV1" s="40"/>
      <c r="QGW1" s="40"/>
      <c r="QGX1" s="40"/>
      <c r="QGY1" s="40"/>
      <c r="QGZ1" s="40"/>
      <c r="QHA1" s="40"/>
      <c r="QHB1" s="40"/>
      <c r="QHC1" s="40"/>
      <c r="QHD1" s="40"/>
      <c r="QHE1" s="40"/>
      <c r="QHF1" s="40"/>
      <c r="QHG1" s="40"/>
      <c r="QHH1" s="40"/>
      <c r="QHI1" s="40"/>
      <c r="QHJ1" s="40"/>
      <c r="QHK1" s="40"/>
      <c r="QHL1" s="40"/>
      <c r="QHM1" s="40"/>
      <c r="QHN1" s="40"/>
      <c r="QHO1" s="40"/>
      <c r="QHP1" s="40"/>
      <c r="QHQ1" s="40"/>
      <c r="QHR1" s="40"/>
      <c r="QHS1" s="40"/>
      <c r="QHT1" s="40"/>
      <c r="QHU1" s="40"/>
      <c r="QHV1" s="40"/>
      <c r="QHW1" s="40"/>
      <c r="QHX1" s="40"/>
      <c r="QHY1" s="40"/>
      <c r="QHZ1" s="40"/>
      <c r="QIA1" s="40"/>
      <c r="QIB1" s="40"/>
      <c r="QIC1" s="40"/>
      <c r="QID1" s="40"/>
      <c r="QIE1" s="40"/>
      <c r="QIF1" s="40"/>
      <c r="QIG1" s="40"/>
      <c r="QIH1" s="40"/>
      <c r="QII1" s="40"/>
      <c r="QIJ1" s="40"/>
      <c r="QIK1" s="40"/>
      <c r="QIL1" s="40"/>
      <c r="QIM1" s="40"/>
      <c r="QIN1" s="40"/>
      <c r="QIO1" s="40"/>
      <c r="QIP1" s="40"/>
      <c r="QIQ1" s="40"/>
      <c r="QIR1" s="40"/>
      <c r="QIS1" s="40"/>
      <c r="QIT1" s="40"/>
      <c r="QIU1" s="40"/>
      <c r="QIV1" s="40"/>
      <c r="QIW1" s="40"/>
      <c r="QIX1" s="40"/>
      <c r="QIY1" s="40"/>
      <c r="QIZ1" s="40"/>
      <c r="QJA1" s="40"/>
      <c r="QJB1" s="40"/>
      <c r="QJC1" s="40"/>
      <c r="QJD1" s="40"/>
      <c r="QJE1" s="40"/>
      <c r="QJF1" s="40"/>
      <c r="QJG1" s="40"/>
      <c r="QJH1" s="40"/>
      <c r="QJI1" s="40"/>
      <c r="QJJ1" s="40"/>
      <c r="QJK1" s="40"/>
      <c r="QJL1" s="40"/>
      <c r="QJM1" s="40"/>
      <c r="QJN1" s="40"/>
      <c r="QJO1" s="40"/>
      <c r="QJP1" s="40"/>
      <c r="QJQ1" s="40"/>
      <c r="QJR1" s="40"/>
      <c r="QJS1" s="40"/>
      <c r="QJT1" s="40"/>
      <c r="QJU1" s="40"/>
      <c r="QJV1" s="40"/>
      <c r="QJW1" s="40"/>
      <c r="QJX1" s="40"/>
      <c r="QJY1" s="40"/>
      <c r="QJZ1" s="40"/>
      <c r="QKA1" s="40"/>
      <c r="QKB1" s="40"/>
      <c r="QKC1" s="40"/>
      <c r="QKD1" s="40"/>
      <c r="QKE1" s="40"/>
      <c r="QKF1" s="40"/>
      <c r="QKG1" s="40"/>
      <c r="QKH1" s="40"/>
      <c r="QKI1" s="40"/>
      <c r="QKJ1" s="40"/>
      <c r="QKK1" s="40"/>
      <c r="QKL1" s="40"/>
      <c r="QKM1" s="40"/>
      <c r="QKN1" s="40"/>
      <c r="QKO1" s="40"/>
      <c r="QKP1" s="40"/>
      <c r="QKQ1" s="40"/>
      <c r="QKR1" s="40"/>
      <c r="QKS1" s="40"/>
      <c r="QKT1" s="40"/>
      <c r="QKU1" s="40"/>
      <c r="QKV1" s="40"/>
      <c r="QKW1" s="40"/>
      <c r="QKX1" s="40"/>
      <c r="QKY1" s="40"/>
      <c r="QKZ1" s="40"/>
      <c r="QLA1" s="40"/>
      <c r="QLB1" s="40"/>
      <c r="QLC1" s="40"/>
      <c r="QLD1" s="40"/>
      <c r="QLE1" s="40"/>
      <c r="QLF1" s="40"/>
      <c r="QLG1" s="40"/>
      <c r="QLH1" s="40"/>
      <c r="QLI1" s="40"/>
      <c r="QLJ1" s="40"/>
      <c r="QLK1" s="40"/>
      <c r="QLL1" s="40"/>
      <c r="QLM1" s="40"/>
      <c r="QLN1" s="40"/>
      <c r="QLO1" s="40"/>
      <c r="QLP1" s="40"/>
      <c r="QLQ1" s="40"/>
      <c r="QLR1" s="40"/>
      <c r="QLS1" s="40"/>
      <c r="QLT1" s="40"/>
      <c r="QLU1" s="40"/>
      <c r="QLV1" s="40"/>
      <c r="QLW1" s="40"/>
      <c r="QLX1" s="40"/>
      <c r="QLY1" s="40"/>
      <c r="QLZ1" s="40"/>
      <c r="QMA1" s="40"/>
      <c r="QMB1" s="40"/>
      <c r="QMC1" s="40"/>
      <c r="QMD1" s="40"/>
      <c r="QME1" s="40"/>
      <c r="QMF1" s="40"/>
      <c r="QMG1" s="40"/>
      <c r="QMH1" s="40"/>
      <c r="QMI1" s="40"/>
      <c r="QMJ1" s="40"/>
      <c r="QMK1" s="40"/>
      <c r="QML1" s="40"/>
      <c r="QMM1" s="40"/>
      <c r="QMN1" s="40"/>
      <c r="QMO1" s="40"/>
      <c r="QMP1" s="40"/>
      <c r="QMQ1" s="40"/>
      <c r="QMR1" s="40"/>
      <c r="QMS1" s="40"/>
      <c r="QMT1" s="40"/>
      <c r="QMU1" s="40"/>
      <c r="QMV1" s="40"/>
      <c r="QMW1" s="40"/>
      <c r="QMX1" s="40"/>
      <c r="QMY1" s="40"/>
      <c r="QMZ1" s="40"/>
      <c r="QNA1" s="40"/>
      <c r="QNB1" s="40"/>
      <c r="QNC1" s="40"/>
      <c r="QND1" s="40"/>
      <c r="QNE1" s="40"/>
      <c r="QNF1" s="40"/>
      <c r="QNG1" s="40"/>
      <c r="QNH1" s="40"/>
      <c r="QNI1" s="40"/>
      <c r="QNJ1" s="40"/>
      <c r="QNK1" s="40"/>
      <c r="QNL1" s="40"/>
      <c r="QNM1" s="40"/>
      <c r="QNN1" s="40"/>
      <c r="QNO1" s="40"/>
      <c r="QNP1" s="40"/>
      <c r="QNQ1" s="40"/>
      <c r="QNR1" s="40"/>
      <c r="QNS1" s="40"/>
      <c r="QNT1" s="40"/>
      <c r="QNU1" s="40"/>
      <c r="QNV1" s="40"/>
      <c r="QNW1" s="40"/>
      <c r="QNX1" s="40"/>
      <c r="QNY1" s="40"/>
      <c r="QNZ1" s="40"/>
      <c r="QOA1" s="40"/>
      <c r="QOB1" s="40"/>
      <c r="QOC1" s="40"/>
      <c r="QOD1" s="40"/>
      <c r="QOE1" s="40"/>
      <c r="QOF1" s="40"/>
      <c r="QOG1" s="40"/>
      <c r="QOH1" s="40"/>
      <c r="QOI1" s="40"/>
      <c r="QOJ1" s="40"/>
      <c r="QOK1" s="40"/>
      <c r="QOL1" s="40"/>
      <c r="QOM1" s="40"/>
      <c r="QON1" s="40"/>
      <c r="QOO1" s="40"/>
      <c r="QOP1" s="40"/>
      <c r="QOQ1" s="40"/>
      <c r="QOR1" s="40"/>
      <c r="QOS1" s="40"/>
      <c r="QOT1" s="40"/>
      <c r="QOU1" s="40"/>
      <c r="QOV1" s="40"/>
      <c r="QOW1" s="40"/>
      <c r="QOX1" s="40"/>
      <c r="QOY1" s="40"/>
      <c r="QOZ1" s="40"/>
      <c r="QPA1" s="40"/>
      <c r="QPB1" s="40"/>
      <c r="QPC1" s="40"/>
      <c r="QPD1" s="40"/>
      <c r="QPE1" s="40"/>
      <c r="QPF1" s="40"/>
      <c r="QPG1" s="40"/>
      <c r="QPH1" s="40"/>
      <c r="QPI1" s="40"/>
      <c r="QPJ1" s="40"/>
      <c r="QPK1" s="40"/>
      <c r="QPL1" s="40"/>
      <c r="QPM1" s="40"/>
      <c r="QPN1" s="40"/>
      <c r="QPO1" s="40"/>
      <c r="QPP1" s="40"/>
      <c r="QPQ1" s="40"/>
      <c r="QPR1" s="40"/>
      <c r="QPS1" s="40"/>
      <c r="QPT1" s="40"/>
      <c r="QPU1" s="40"/>
      <c r="QPV1" s="40"/>
      <c r="QPW1" s="40"/>
      <c r="QPX1" s="40"/>
      <c r="QPY1" s="40"/>
      <c r="QPZ1" s="40"/>
      <c r="QQA1" s="40"/>
      <c r="QQB1" s="40"/>
      <c r="QQC1" s="40"/>
      <c r="QQD1" s="40"/>
      <c r="QQE1" s="40"/>
      <c r="QQF1" s="40"/>
      <c r="QQG1" s="40"/>
      <c r="QQH1" s="40"/>
      <c r="QQI1" s="40"/>
      <c r="QQJ1" s="40"/>
      <c r="QQK1" s="40"/>
      <c r="QQL1" s="40"/>
      <c r="QQM1" s="40"/>
      <c r="QQN1" s="40"/>
      <c r="QQO1" s="40"/>
      <c r="QQP1" s="40"/>
      <c r="QQQ1" s="40"/>
      <c r="QQR1" s="40"/>
      <c r="QQS1" s="40"/>
      <c r="QQT1" s="40"/>
      <c r="QQU1" s="40"/>
      <c r="QQV1" s="40"/>
      <c r="QQW1" s="40"/>
      <c r="QQX1" s="40"/>
      <c r="QQY1" s="40"/>
      <c r="QQZ1" s="40"/>
      <c r="QRA1" s="40"/>
      <c r="QRB1" s="40"/>
      <c r="QRC1" s="40"/>
      <c r="QRD1" s="40"/>
      <c r="QRE1" s="40"/>
      <c r="QRF1" s="40"/>
      <c r="QRG1" s="40"/>
      <c r="QRH1" s="40"/>
      <c r="QRI1" s="40"/>
      <c r="QRJ1" s="40"/>
      <c r="QRK1" s="40"/>
      <c r="QRL1" s="40"/>
      <c r="QRM1" s="40"/>
      <c r="QRN1" s="40"/>
      <c r="QRO1" s="40"/>
      <c r="QRP1" s="40"/>
      <c r="QRQ1" s="40"/>
      <c r="QRR1" s="40"/>
      <c r="QRS1" s="40"/>
      <c r="QRT1" s="40"/>
      <c r="QRU1" s="40"/>
      <c r="QRV1" s="40"/>
      <c r="QRW1" s="40"/>
      <c r="QRX1" s="40"/>
      <c r="QRY1" s="40"/>
      <c r="QRZ1" s="40"/>
      <c r="QSA1" s="40"/>
      <c r="QSB1" s="40"/>
      <c r="QSC1" s="40"/>
      <c r="QSD1" s="40"/>
      <c r="QSE1" s="40"/>
      <c r="QSF1" s="40"/>
      <c r="QSG1" s="40"/>
      <c r="QSH1" s="40"/>
      <c r="QSI1" s="40"/>
      <c r="QSJ1" s="40"/>
      <c r="QSK1" s="40"/>
      <c r="QSL1" s="40"/>
      <c r="QSM1" s="40"/>
      <c r="QSN1" s="40"/>
      <c r="QSO1" s="40"/>
      <c r="QSP1" s="40"/>
      <c r="QSQ1" s="40"/>
      <c r="QSR1" s="40"/>
      <c r="QSS1" s="40"/>
      <c r="QST1" s="40"/>
      <c r="QSU1" s="40"/>
      <c r="QSV1" s="40"/>
      <c r="QSW1" s="40"/>
      <c r="QSX1" s="40"/>
      <c r="QSY1" s="40"/>
      <c r="QSZ1" s="40"/>
      <c r="QTA1" s="40"/>
      <c r="QTB1" s="40"/>
      <c r="QTC1" s="40"/>
      <c r="QTD1" s="40"/>
      <c r="QTE1" s="40"/>
      <c r="QTF1" s="40"/>
      <c r="QTG1" s="40"/>
      <c r="QTH1" s="40"/>
      <c r="QTI1" s="40"/>
      <c r="QTJ1" s="40"/>
      <c r="QTK1" s="40"/>
      <c r="QTL1" s="40"/>
      <c r="QTM1" s="40"/>
      <c r="QTN1" s="40"/>
      <c r="QTO1" s="40"/>
      <c r="QTP1" s="40"/>
      <c r="QTQ1" s="40"/>
      <c r="QTR1" s="40"/>
      <c r="QTS1" s="40"/>
      <c r="QTT1" s="40"/>
      <c r="QTU1" s="40"/>
      <c r="QTV1" s="40"/>
      <c r="QTW1" s="40"/>
      <c r="QTX1" s="40"/>
      <c r="QTY1" s="40"/>
      <c r="QTZ1" s="40"/>
      <c r="QUA1" s="40"/>
      <c r="QUB1" s="40"/>
      <c r="QUC1" s="40"/>
      <c r="QUD1" s="40"/>
      <c r="QUE1" s="40"/>
      <c r="QUF1" s="40"/>
      <c r="QUG1" s="40"/>
      <c r="QUH1" s="40"/>
      <c r="QUI1" s="40"/>
      <c r="QUJ1" s="40"/>
      <c r="QUK1" s="40"/>
      <c r="QUL1" s="40"/>
      <c r="QUM1" s="40"/>
      <c r="QUN1" s="40"/>
      <c r="QUO1" s="40"/>
      <c r="QUP1" s="40"/>
      <c r="QUQ1" s="40"/>
      <c r="QUR1" s="40"/>
      <c r="QUS1" s="40"/>
      <c r="QUT1" s="40"/>
      <c r="QUU1" s="40"/>
      <c r="QUV1" s="40"/>
      <c r="QUW1" s="40"/>
      <c r="QUX1" s="40"/>
      <c r="QUY1" s="40"/>
      <c r="QUZ1" s="40"/>
      <c r="QVA1" s="40"/>
      <c r="QVB1" s="40"/>
      <c r="QVC1" s="40"/>
      <c r="QVD1" s="40"/>
      <c r="QVE1" s="40"/>
      <c r="QVF1" s="40"/>
      <c r="QVG1" s="40"/>
      <c r="QVH1" s="40"/>
      <c r="QVI1" s="40"/>
      <c r="QVJ1" s="40"/>
      <c r="QVK1" s="40"/>
      <c r="QVL1" s="40"/>
      <c r="QVM1" s="40"/>
      <c r="QVN1" s="40"/>
      <c r="QVO1" s="40"/>
      <c r="QVP1" s="40"/>
      <c r="QVQ1" s="40"/>
      <c r="QVR1" s="40"/>
      <c r="QVS1" s="40"/>
      <c r="QVT1" s="40"/>
      <c r="QVU1" s="40"/>
      <c r="QVV1" s="40"/>
      <c r="QVW1" s="40"/>
      <c r="QVX1" s="40"/>
      <c r="QVY1" s="40"/>
      <c r="QVZ1" s="40"/>
      <c r="QWA1" s="40"/>
      <c r="QWB1" s="40"/>
      <c r="QWC1" s="40"/>
      <c r="QWD1" s="40"/>
      <c r="QWE1" s="40"/>
      <c r="QWF1" s="40"/>
      <c r="QWG1" s="40"/>
      <c r="QWH1" s="40"/>
      <c r="QWI1" s="40"/>
      <c r="QWJ1" s="40"/>
      <c r="QWK1" s="40"/>
      <c r="QWL1" s="40"/>
      <c r="QWM1" s="40"/>
      <c r="QWN1" s="40"/>
      <c r="QWO1" s="40"/>
      <c r="QWP1" s="40"/>
      <c r="QWQ1" s="40"/>
      <c r="QWR1" s="40"/>
      <c r="QWS1" s="40"/>
      <c r="QWT1" s="40"/>
      <c r="QWU1" s="40"/>
      <c r="QWV1" s="40"/>
      <c r="QWW1" s="40"/>
      <c r="QWX1" s="40"/>
      <c r="QWY1" s="40"/>
      <c r="QWZ1" s="40"/>
      <c r="QXA1" s="40"/>
      <c r="QXB1" s="40"/>
      <c r="QXC1" s="40"/>
      <c r="QXD1" s="40"/>
      <c r="QXE1" s="40"/>
      <c r="QXF1" s="40"/>
      <c r="QXG1" s="40"/>
      <c r="QXH1" s="40"/>
      <c r="QXI1" s="40"/>
      <c r="QXJ1" s="40"/>
      <c r="QXK1" s="40"/>
      <c r="QXL1" s="40"/>
      <c r="QXM1" s="40"/>
      <c r="QXN1" s="40"/>
      <c r="QXO1" s="40"/>
      <c r="QXP1" s="40"/>
      <c r="QXQ1" s="40"/>
      <c r="QXR1" s="40"/>
      <c r="QXS1" s="40"/>
      <c r="QXT1" s="40"/>
      <c r="QXU1" s="40"/>
      <c r="QXV1" s="40"/>
      <c r="QXW1" s="40"/>
      <c r="QXX1" s="40"/>
      <c r="QXY1" s="40"/>
      <c r="QXZ1" s="40"/>
      <c r="QYA1" s="40"/>
      <c r="QYB1" s="40"/>
      <c r="QYC1" s="40"/>
      <c r="QYD1" s="40"/>
      <c r="QYE1" s="40"/>
      <c r="QYF1" s="40"/>
      <c r="QYG1" s="40"/>
      <c r="QYH1" s="40"/>
      <c r="QYI1" s="40"/>
      <c r="QYJ1" s="40"/>
      <c r="QYK1" s="40"/>
      <c r="QYL1" s="40"/>
      <c r="QYM1" s="40"/>
      <c r="QYN1" s="40"/>
      <c r="QYO1" s="40"/>
      <c r="QYP1" s="40"/>
      <c r="QYQ1" s="40"/>
      <c r="QYR1" s="40"/>
      <c r="QYS1" s="40"/>
      <c r="QYT1" s="40"/>
      <c r="QYU1" s="40"/>
      <c r="QYV1" s="40"/>
      <c r="QYW1" s="40"/>
      <c r="QYX1" s="40"/>
      <c r="QYY1" s="40"/>
      <c r="QYZ1" s="40"/>
      <c r="QZA1" s="40"/>
      <c r="QZB1" s="40"/>
      <c r="QZC1" s="40"/>
      <c r="QZD1" s="40"/>
      <c r="QZE1" s="40"/>
      <c r="QZF1" s="40"/>
      <c r="QZG1" s="40"/>
      <c r="QZH1" s="40"/>
      <c r="QZI1" s="40"/>
      <c r="QZJ1" s="40"/>
      <c r="QZK1" s="40"/>
      <c r="QZL1" s="40"/>
      <c r="QZM1" s="40"/>
      <c r="QZN1" s="40"/>
      <c r="QZO1" s="40"/>
      <c r="QZP1" s="40"/>
      <c r="QZQ1" s="40"/>
      <c r="QZR1" s="40"/>
      <c r="QZS1" s="40"/>
      <c r="QZT1" s="40"/>
      <c r="QZU1" s="40"/>
      <c r="QZV1" s="40"/>
      <c r="QZW1" s="40"/>
      <c r="QZX1" s="40"/>
      <c r="QZY1" s="40"/>
      <c r="QZZ1" s="40"/>
      <c r="RAA1" s="40"/>
      <c r="RAB1" s="40"/>
      <c r="RAC1" s="40"/>
      <c r="RAD1" s="40"/>
      <c r="RAE1" s="40"/>
      <c r="RAF1" s="40"/>
      <c r="RAG1" s="40"/>
      <c r="RAH1" s="40"/>
      <c r="RAI1" s="40"/>
      <c r="RAJ1" s="40"/>
      <c r="RAK1" s="40"/>
      <c r="RAL1" s="40"/>
      <c r="RAM1" s="40"/>
      <c r="RAN1" s="40"/>
      <c r="RAO1" s="40"/>
      <c r="RAP1" s="40"/>
      <c r="RAQ1" s="40"/>
      <c r="RAR1" s="40"/>
      <c r="RAS1" s="40"/>
      <c r="RAT1" s="40"/>
      <c r="RAU1" s="40"/>
      <c r="RAV1" s="40"/>
      <c r="RAW1" s="40"/>
      <c r="RAX1" s="40"/>
      <c r="RAY1" s="40"/>
      <c r="RAZ1" s="40"/>
      <c r="RBA1" s="40"/>
      <c r="RBB1" s="40"/>
      <c r="RBC1" s="40"/>
      <c r="RBD1" s="40"/>
      <c r="RBE1" s="40"/>
      <c r="RBF1" s="40"/>
      <c r="RBG1" s="40"/>
      <c r="RBH1" s="40"/>
      <c r="RBI1" s="40"/>
      <c r="RBJ1" s="40"/>
      <c r="RBK1" s="40"/>
      <c r="RBL1" s="40"/>
      <c r="RBM1" s="40"/>
      <c r="RBN1" s="40"/>
      <c r="RBO1" s="40"/>
      <c r="RBP1" s="40"/>
      <c r="RBQ1" s="40"/>
      <c r="RBR1" s="40"/>
      <c r="RBS1" s="40"/>
      <c r="RBT1" s="40"/>
      <c r="RBU1" s="40"/>
      <c r="RBV1" s="40"/>
      <c r="RBW1" s="40"/>
      <c r="RBX1" s="40"/>
      <c r="RBY1" s="40"/>
      <c r="RBZ1" s="40"/>
      <c r="RCA1" s="40"/>
      <c r="RCB1" s="40"/>
      <c r="RCC1" s="40"/>
      <c r="RCD1" s="40"/>
      <c r="RCE1" s="40"/>
      <c r="RCF1" s="40"/>
      <c r="RCG1" s="40"/>
      <c r="RCH1" s="40"/>
      <c r="RCI1" s="40"/>
      <c r="RCJ1" s="40"/>
      <c r="RCK1" s="40"/>
      <c r="RCL1" s="40"/>
      <c r="RCM1" s="40"/>
      <c r="RCN1" s="40"/>
      <c r="RCO1" s="40"/>
      <c r="RCP1" s="40"/>
      <c r="RCQ1" s="40"/>
      <c r="RCR1" s="40"/>
      <c r="RCS1" s="40"/>
      <c r="RCT1" s="40"/>
      <c r="RCU1" s="40"/>
      <c r="RCV1" s="40"/>
      <c r="RCW1" s="40"/>
      <c r="RCX1" s="40"/>
      <c r="RCY1" s="40"/>
      <c r="RCZ1" s="40"/>
      <c r="RDA1" s="40"/>
      <c r="RDB1" s="40"/>
      <c r="RDC1" s="40"/>
      <c r="RDD1" s="40"/>
      <c r="RDE1" s="40"/>
      <c r="RDF1" s="40"/>
      <c r="RDG1" s="40"/>
      <c r="RDH1" s="40"/>
      <c r="RDI1" s="40"/>
      <c r="RDJ1" s="40"/>
      <c r="RDK1" s="40"/>
      <c r="RDL1" s="40"/>
      <c r="RDM1" s="40"/>
      <c r="RDN1" s="40"/>
      <c r="RDO1" s="40"/>
      <c r="RDP1" s="40"/>
      <c r="RDQ1" s="40"/>
      <c r="RDR1" s="40"/>
      <c r="RDS1" s="40"/>
      <c r="RDT1" s="40"/>
      <c r="RDU1" s="40"/>
      <c r="RDV1" s="40"/>
      <c r="RDW1" s="40"/>
      <c r="RDX1" s="40"/>
      <c r="RDY1" s="40"/>
      <c r="RDZ1" s="40"/>
      <c r="REA1" s="40"/>
      <c r="REB1" s="40"/>
      <c r="REC1" s="40"/>
      <c r="RED1" s="40"/>
      <c r="REE1" s="40"/>
      <c r="REF1" s="40"/>
      <c r="REG1" s="40"/>
      <c r="REH1" s="40"/>
      <c r="REI1" s="40"/>
      <c r="REJ1" s="40"/>
      <c r="REK1" s="40"/>
      <c r="REL1" s="40"/>
      <c r="REM1" s="40"/>
      <c r="REN1" s="40"/>
      <c r="REO1" s="40"/>
      <c r="REP1" s="40"/>
      <c r="REQ1" s="40"/>
      <c r="RER1" s="40"/>
      <c r="RES1" s="40"/>
      <c r="RET1" s="40"/>
      <c r="REU1" s="40"/>
      <c r="REV1" s="40"/>
      <c r="REW1" s="40"/>
      <c r="REX1" s="40"/>
      <c r="REY1" s="40"/>
      <c r="REZ1" s="40"/>
      <c r="RFA1" s="40"/>
      <c r="RFB1" s="40"/>
      <c r="RFC1" s="40"/>
      <c r="RFD1" s="40"/>
      <c r="RFE1" s="40"/>
      <c r="RFF1" s="40"/>
      <c r="RFG1" s="40"/>
      <c r="RFH1" s="40"/>
      <c r="RFI1" s="40"/>
      <c r="RFJ1" s="40"/>
      <c r="RFK1" s="40"/>
      <c r="RFL1" s="40"/>
      <c r="RFM1" s="40"/>
      <c r="RFN1" s="40"/>
      <c r="RFO1" s="40"/>
      <c r="RFP1" s="40"/>
      <c r="RFQ1" s="40"/>
      <c r="RFR1" s="40"/>
      <c r="RFS1" s="40"/>
      <c r="RFT1" s="40"/>
      <c r="RFU1" s="40"/>
      <c r="RFV1" s="40"/>
      <c r="RFW1" s="40"/>
      <c r="RFX1" s="40"/>
      <c r="RFY1" s="40"/>
      <c r="RFZ1" s="40"/>
      <c r="RGA1" s="40"/>
      <c r="RGB1" s="40"/>
      <c r="RGC1" s="40"/>
      <c r="RGD1" s="40"/>
      <c r="RGE1" s="40"/>
      <c r="RGF1" s="40"/>
      <c r="RGG1" s="40"/>
      <c r="RGH1" s="40"/>
      <c r="RGI1" s="40"/>
      <c r="RGJ1" s="40"/>
      <c r="RGK1" s="40"/>
      <c r="RGL1" s="40"/>
      <c r="RGM1" s="40"/>
      <c r="RGN1" s="40"/>
      <c r="RGO1" s="40"/>
      <c r="RGP1" s="40"/>
      <c r="RGQ1" s="40"/>
      <c r="RGR1" s="40"/>
      <c r="RGS1" s="40"/>
      <c r="RGT1" s="40"/>
      <c r="RGU1" s="40"/>
      <c r="RGV1" s="40"/>
      <c r="RGW1" s="40"/>
      <c r="RGX1" s="40"/>
      <c r="RGY1" s="40"/>
      <c r="RGZ1" s="40"/>
      <c r="RHA1" s="40"/>
      <c r="RHB1" s="40"/>
      <c r="RHC1" s="40"/>
      <c r="RHD1" s="40"/>
      <c r="RHE1" s="40"/>
      <c r="RHF1" s="40"/>
      <c r="RHG1" s="40"/>
      <c r="RHH1" s="40"/>
      <c r="RHI1" s="40"/>
      <c r="RHJ1" s="40"/>
      <c r="RHK1" s="40"/>
      <c r="RHL1" s="40"/>
      <c r="RHM1" s="40"/>
      <c r="RHN1" s="40"/>
      <c r="RHO1" s="40"/>
      <c r="RHP1" s="40"/>
      <c r="RHQ1" s="40"/>
      <c r="RHR1" s="40"/>
      <c r="RHS1" s="40"/>
      <c r="RHT1" s="40"/>
      <c r="RHU1" s="40"/>
      <c r="RHV1" s="40"/>
      <c r="RHW1" s="40"/>
      <c r="RHX1" s="40"/>
      <c r="RHY1" s="40"/>
      <c r="RHZ1" s="40"/>
      <c r="RIA1" s="40"/>
      <c r="RIB1" s="40"/>
      <c r="RIC1" s="40"/>
      <c r="RID1" s="40"/>
      <c r="RIE1" s="40"/>
      <c r="RIF1" s="40"/>
      <c r="RIG1" s="40"/>
      <c r="RIH1" s="40"/>
      <c r="RII1" s="40"/>
      <c r="RIJ1" s="40"/>
      <c r="RIK1" s="40"/>
      <c r="RIL1" s="40"/>
      <c r="RIM1" s="40"/>
      <c r="RIN1" s="40"/>
      <c r="RIO1" s="40"/>
      <c r="RIP1" s="40"/>
      <c r="RIQ1" s="40"/>
      <c r="RIR1" s="40"/>
      <c r="RIS1" s="40"/>
      <c r="RIT1" s="40"/>
      <c r="RIU1" s="40"/>
      <c r="RIV1" s="40"/>
      <c r="RIW1" s="40"/>
      <c r="RIX1" s="40"/>
      <c r="RIY1" s="40"/>
      <c r="RIZ1" s="40"/>
      <c r="RJA1" s="40"/>
      <c r="RJB1" s="40"/>
      <c r="RJC1" s="40"/>
      <c r="RJD1" s="40"/>
      <c r="RJE1" s="40"/>
      <c r="RJF1" s="40"/>
      <c r="RJG1" s="40"/>
      <c r="RJH1" s="40"/>
      <c r="RJI1" s="40"/>
      <c r="RJJ1" s="40"/>
      <c r="RJK1" s="40"/>
      <c r="RJL1" s="40"/>
      <c r="RJM1" s="40"/>
      <c r="RJN1" s="40"/>
      <c r="RJO1" s="40"/>
      <c r="RJP1" s="40"/>
      <c r="RJQ1" s="40"/>
      <c r="RJR1" s="40"/>
      <c r="RJS1" s="40"/>
      <c r="RJT1" s="40"/>
      <c r="RJU1" s="40"/>
      <c r="RJV1" s="40"/>
      <c r="RJW1" s="40"/>
      <c r="RJX1" s="40"/>
      <c r="RJY1" s="40"/>
      <c r="RJZ1" s="40"/>
      <c r="RKA1" s="40"/>
      <c r="RKB1" s="40"/>
      <c r="RKC1" s="40"/>
      <c r="RKD1" s="40"/>
      <c r="RKE1" s="40"/>
      <c r="RKF1" s="40"/>
      <c r="RKG1" s="40"/>
      <c r="RKH1" s="40"/>
      <c r="RKI1" s="40"/>
      <c r="RKJ1" s="40"/>
      <c r="RKK1" s="40"/>
      <c r="RKL1" s="40"/>
      <c r="RKM1" s="40"/>
      <c r="RKN1" s="40"/>
      <c r="RKO1" s="40"/>
      <c r="RKP1" s="40"/>
      <c r="RKQ1" s="40"/>
      <c r="RKR1" s="40"/>
      <c r="RKS1" s="40"/>
      <c r="RKT1" s="40"/>
      <c r="RKU1" s="40"/>
      <c r="RKV1" s="40"/>
      <c r="RKW1" s="40"/>
      <c r="RKX1" s="40"/>
      <c r="RKY1" s="40"/>
      <c r="RKZ1" s="40"/>
      <c r="RLA1" s="40"/>
      <c r="RLB1" s="40"/>
      <c r="RLC1" s="40"/>
      <c r="RLD1" s="40"/>
      <c r="RLE1" s="40"/>
      <c r="RLF1" s="40"/>
      <c r="RLG1" s="40"/>
      <c r="RLH1" s="40"/>
      <c r="RLI1" s="40"/>
      <c r="RLJ1" s="40"/>
      <c r="RLK1" s="40"/>
      <c r="RLL1" s="40"/>
      <c r="RLM1" s="40"/>
      <c r="RLN1" s="40"/>
      <c r="RLO1" s="40"/>
      <c r="RLP1" s="40"/>
      <c r="RLQ1" s="40"/>
      <c r="RLR1" s="40"/>
      <c r="RLS1" s="40"/>
      <c r="RLT1" s="40"/>
      <c r="RLU1" s="40"/>
      <c r="RLV1" s="40"/>
      <c r="RLW1" s="40"/>
      <c r="RLX1" s="40"/>
      <c r="RLY1" s="40"/>
      <c r="RLZ1" s="40"/>
      <c r="RMA1" s="40"/>
      <c r="RMB1" s="40"/>
      <c r="RMC1" s="40"/>
      <c r="RMD1" s="40"/>
      <c r="RME1" s="40"/>
      <c r="RMF1" s="40"/>
      <c r="RMG1" s="40"/>
      <c r="RMH1" s="40"/>
      <c r="RMI1" s="40"/>
      <c r="RMJ1" s="40"/>
      <c r="RMK1" s="40"/>
      <c r="RML1" s="40"/>
      <c r="RMM1" s="40"/>
      <c r="RMN1" s="40"/>
      <c r="RMO1" s="40"/>
      <c r="RMP1" s="40"/>
      <c r="RMQ1" s="40"/>
      <c r="RMR1" s="40"/>
      <c r="RMS1" s="40"/>
      <c r="RMT1" s="40"/>
      <c r="RMU1" s="40"/>
      <c r="RMV1" s="40"/>
      <c r="RMW1" s="40"/>
      <c r="RMX1" s="40"/>
      <c r="RMY1" s="40"/>
      <c r="RMZ1" s="40"/>
      <c r="RNA1" s="40"/>
      <c r="RNB1" s="40"/>
      <c r="RNC1" s="40"/>
      <c r="RND1" s="40"/>
      <c r="RNE1" s="40"/>
      <c r="RNF1" s="40"/>
      <c r="RNG1" s="40"/>
      <c r="RNH1" s="40"/>
      <c r="RNI1" s="40"/>
      <c r="RNJ1" s="40"/>
      <c r="RNK1" s="40"/>
      <c r="RNL1" s="40"/>
      <c r="RNM1" s="40"/>
      <c r="RNN1" s="40"/>
      <c r="RNO1" s="40"/>
      <c r="RNP1" s="40"/>
      <c r="RNQ1" s="40"/>
      <c r="RNR1" s="40"/>
      <c r="RNS1" s="40"/>
      <c r="RNT1" s="40"/>
      <c r="RNU1" s="40"/>
      <c r="RNV1" s="40"/>
      <c r="RNW1" s="40"/>
      <c r="RNX1" s="40"/>
      <c r="RNY1" s="40"/>
      <c r="RNZ1" s="40"/>
      <c r="ROA1" s="40"/>
      <c r="ROB1" s="40"/>
      <c r="ROC1" s="40"/>
      <c r="ROD1" s="40"/>
      <c r="ROE1" s="40"/>
      <c r="ROF1" s="40"/>
      <c r="ROG1" s="40"/>
      <c r="ROH1" s="40"/>
      <c r="ROI1" s="40"/>
      <c r="ROJ1" s="40"/>
      <c r="ROK1" s="40"/>
      <c r="ROL1" s="40"/>
      <c r="ROM1" s="40"/>
      <c r="RON1" s="40"/>
      <c r="ROO1" s="40"/>
      <c r="ROP1" s="40"/>
      <c r="ROQ1" s="40"/>
      <c r="ROR1" s="40"/>
      <c r="ROS1" s="40"/>
      <c r="ROT1" s="40"/>
      <c r="ROU1" s="40"/>
      <c r="ROV1" s="40"/>
      <c r="ROW1" s="40"/>
      <c r="ROX1" s="40"/>
      <c r="ROY1" s="40"/>
      <c r="ROZ1" s="40"/>
      <c r="RPA1" s="40"/>
      <c r="RPB1" s="40"/>
      <c r="RPC1" s="40"/>
      <c r="RPD1" s="40"/>
      <c r="RPE1" s="40"/>
      <c r="RPF1" s="40"/>
      <c r="RPG1" s="40"/>
      <c r="RPH1" s="40"/>
      <c r="RPI1" s="40"/>
      <c r="RPJ1" s="40"/>
      <c r="RPK1" s="40"/>
      <c r="RPL1" s="40"/>
      <c r="RPM1" s="40"/>
      <c r="RPN1" s="40"/>
      <c r="RPO1" s="40"/>
      <c r="RPP1" s="40"/>
      <c r="RPQ1" s="40"/>
      <c r="RPR1" s="40"/>
      <c r="RPS1" s="40"/>
      <c r="RPT1" s="40"/>
      <c r="RPU1" s="40"/>
      <c r="RPV1" s="40"/>
      <c r="RPW1" s="40"/>
      <c r="RPX1" s="40"/>
      <c r="RPY1" s="40"/>
      <c r="RPZ1" s="40"/>
      <c r="RQA1" s="40"/>
      <c r="RQB1" s="40"/>
      <c r="RQC1" s="40"/>
      <c r="RQD1" s="40"/>
      <c r="RQE1" s="40"/>
      <c r="RQF1" s="40"/>
      <c r="RQG1" s="40"/>
      <c r="RQH1" s="40"/>
      <c r="RQI1" s="40"/>
      <c r="RQJ1" s="40"/>
      <c r="RQK1" s="40"/>
      <c r="RQL1" s="40"/>
      <c r="RQM1" s="40"/>
      <c r="RQN1" s="40"/>
      <c r="RQO1" s="40"/>
      <c r="RQP1" s="40"/>
      <c r="RQQ1" s="40"/>
      <c r="RQR1" s="40"/>
      <c r="RQS1" s="40"/>
      <c r="RQT1" s="40"/>
      <c r="RQU1" s="40"/>
      <c r="RQV1" s="40"/>
      <c r="RQW1" s="40"/>
      <c r="RQX1" s="40"/>
      <c r="RQY1" s="40"/>
      <c r="RQZ1" s="40"/>
      <c r="RRA1" s="40"/>
      <c r="RRB1" s="40"/>
      <c r="RRC1" s="40"/>
      <c r="RRD1" s="40"/>
      <c r="RRE1" s="40"/>
      <c r="RRF1" s="40"/>
      <c r="RRG1" s="40"/>
      <c r="RRH1" s="40"/>
      <c r="RRI1" s="40"/>
      <c r="RRJ1" s="40"/>
      <c r="RRK1" s="40"/>
      <c r="RRL1" s="40"/>
      <c r="RRM1" s="40"/>
      <c r="RRN1" s="40"/>
      <c r="RRO1" s="40"/>
      <c r="RRP1" s="40"/>
      <c r="RRQ1" s="40"/>
      <c r="RRR1" s="40"/>
      <c r="RRS1" s="40"/>
      <c r="RRT1" s="40"/>
      <c r="RRU1" s="40"/>
      <c r="RRV1" s="40"/>
      <c r="RRW1" s="40"/>
      <c r="RRX1" s="40"/>
      <c r="RRY1" s="40"/>
      <c r="RRZ1" s="40"/>
      <c r="RSA1" s="40"/>
      <c r="RSB1" s="40"/>
      <c r="RSC1" s="40"/>
      <c r="RSD1" s="40"/>
      <c r="RSE1" s="40"/>
      <c r="RSF1" s="40"/>
      <c r="RSG1" s="40"/>
      <c r="RSH1" s="40"/>
      <c r="RSI1" s="40"/>
      <c r="RSJ1" s="40"/>
      <c r="RSK1" s="40"/>
      <c r="RSL1" s="40"/>
      <c r="RSM1" s="40"/>
      <c r="RSN1" s="40"/>
      <c r="RSO1" s="40"/>
      <c r="RSP1" s="40"/>
      <c r="RSQ1" s="40"/>
      <c r="RSR1" s="40"/>
      <c r="RSS1" s="40"/>
      <c r="RST1" s="40"/>
      <c r="RSU1" s="40"/>
      <c r="RSV1" s="40"/>
      <c r="RSW1" s="40"/>
      <c r="RSX1" s="40"/>
      <c r="RSY1" s="40"/>
      <c r="RSZ1" s="40"/>
      <c r="RTA1" s="40"/>
      <c r="RTB1" s="40"/>
      <c r="RTC1" s="40"/>
      <c r="RTD1" s="40"/>
      <c r="RTE1" s="40"/>
      <c r="RTF1" s="40"/>
      <c r="RTG1" s="40"/>
      <c r="RTH1" s="40"/>
      <c r="RTI1" s="40"/>
      <c r="RTJ1" s="40"/>
      <c r="RTK1" s="40"/>
      <c r="RTL1" s="40"/>
      <c r="RTM1" s="40"/>
      <c r="RTN1" s="40"/>
      <c r="RTO1" s="40"/>
      <c r="RTP1" s="40"/>
      <c r="RTQ1" s="40"/>
      <c r="RTR1" s="40"/>
      <c r="RTS1" s="40"/>
      <c r="RTT1" s="40"/>
      <c r="RTU1" s="40"/>
      <c r="RTV1" s="40"/>
      <c r="RTW1" s="40"/>
      <c r="RTX1" s="40"/>
      <c r="RTY1" s="40"/>
      <c r="RTZ1" s="40"/>
      <c r="RUA1" s="40"/>
      <c r="RUB1" s="40"/>
      <c r="RUC1" s="40"/>
      <c r="RUD1" s="40"/>
      <c r="RUE1" s="40"/>
      <c r="RUF1" s="40"/>
      <c r="RUG1" s="40"/>
      <c r="RUH1" s="40"/>
      <c r="RUI1" s="40"/>
      <c r="RUJ1" s="40"/>
      <c r="RUK1" s="40"/>
      <c r="RUL1" s="40"/>
      <c r="RUM1" s="40"/>
      <c r="RUN1" s="40"/>
      <c r="RUO1" s="40"/>
      <c r="RUP1" s="40"/>
      <c r="RUQ1" s="40"/>
      <c r="RUR1" s="40"/>
      <c r="RUS1" s="40"/>
      <c r="RUT1" s="40"/>
      <c r="RUU1" s="40"/>
      <c r="RUV1" s="40"/>
      <c r="RUW1" s="40"/>
      <c r="RUX1" s="40"/>
      <c r="RUY1" s="40"/>
      <c r="RUZ1" s="40"/>
      <c r="RVA1" s="40"/>
      <c r="RVB1" s="40"/>
      <c r="RVC1" s="40"/>
      <c r="RVD1" s="40"/>
      <c r="RVE1" s="40"/>
      <c r="RVF1" s="40"/>
      <c r="RVG1" s="40"/>
      <c r="RVH1" s="40"/>
      <c r="RVI1" s="40"/>
      <c r="RVJ1" s="40"/>
      <c r="RVK1" s="40"/>
      <c r="RVL1" s="40"/>
      <c r="RVM1" s="40"/>
      <c r="RVN1" s="40"/>
      <c r="RVO1" s="40"/>
      <c r="RVP1" s="40"/>
      <c r="RVQ1" s="40"/>
      <c r="RVR1" s="40"/>
      <c r="RVS1" s="40"/>
      <c r="RVT1" s="40"/>
      <c r="RVU1" s="40"/>
      <c r="RVV1" s="40"/>
      <c r="RVW1" s="40"/>
      <c r="RVX1" s="40"/>
      <c r="RVY1" s="40"/>
      <c r="RVZ1" s="40"/>
      <c r="RWA1" s="40"/>
      <c r="RWB1" s="40"/>
      <c r="RWC1" s="40"/>
      <c r="RWD1" s="40"/>
      <c r="RWE1" s="40"/>
      <c r="RWF1" s="40"/>
      <c r="RWG1" s="40"/>
      <c r="RWH1" s="40"/>
      <c r="RWI1" s="40"/>
      <c r="RWJ1" s="40"/>
      <c r="RWK1" s="40"/>
      <c r="RWL1" s="40"/>
      <c r="RWM1" s="40"/>
      <c r="RWN1" s="40"/>
      <c r="RWO1" s="40"/>
      <c r="RWP1" s="40"/>
      <c r="RWQ1" s="40"/>
      <c r="RWR1" s="40"/>
      <c r="RWS1" s="40"/>
      <c r="RWT1" s="40"/>
      <c r="RWU1" s="40"/>
      <c r="RWV1" s="40"/>
      <c r="RWW1" s="40"/>
      <c r="RWX1" s="40"/>
      <c r="RWY1" s="40"/>
      <c r="RWZ1" s="40"/>
      <c r="RXA1" s="40"/>
      <c r="RXB1" s="40"/>
      <c r="RXC1" s="40"/>
      <c r="RXD1" s="40"/>
      <c r="RXE1" s="40"/>
      <c r="RXF1" s="40"/>
      <c r="RXG1" s="40"/>
      <c r="RXH1" s="40"/>
      <c r="RXI1" s="40"/>
      <c r="RXJ1" s="40"/>
      <c r="RXK1" s="40"/>
      <c r="RXL1" s="40"/>
      <c r="RXM1" s="40"/>
      <c r="RXN1" s="40"/>
      <c r="RXO1" s="40"/>
      <c r="RXP1" s="40"/>
      <c r="RXQ1" s="40"/>
      <c r="RXR1" s="40"/>
      <c r="RXS1" s="40"/>
      <c r="RXT1" s="40"/>
      <c r="RXU1" s="40"/>
      <c r="RXV1" s="40"/>
      <c r="RXW1" s="40"/>
      <c r="RXX1" s="40"/>
      <c r="RXY1" s="40"/>
      <c r="RXZ1" s="40"/>
      <c r="RYA1" s="40"/>
      <c r="RYB1" s="40"/>
      <c r="RYC1" s="40"/>
      <c r="RYD1" s="40"/>
      <c r="RYE1" s="40"/>
      <c r="RYF1" s="40"/>
      <c r="RYG1" s="40"/>
      <c r="RYH1" s="40"/>
      <c r="RYI1" s="40"/>
      <c r="RYJ1" s="40"/>
      <c r="RYK1" s="40"/>
      <c r="RYL1" s="40"/>
      <c r="RYM1" s="40"/>
      <c r="RYN1" s="40"/>
      <c r="RYO1" s="40"/>
      <c r="RYP1" s="40"/>
      <c r="RYQ1" s="40"/>
      <c r="RYR1" s="40"/>
      <c r="RYS1" s="40"/>
      <c r="RYT1" s="40"/>
      <c r="RYU1" s="40"/>
      <c r="RYV1" s="40"/>
      <c r="RYW1" s="40"/>
      <c r="RYX1" s="40"/>
      <c r="RYY1" s="40"/>
      <c r="RYZ1" s="40"/>
      <c r="RZA1" s="40"/>
      <c r="RZB1" s="40"/>
      <c r="RZC1" s="40"/>
      <c r="RZD1" s="40"/>
      <c r="RZE1" s="40"/>
      <c r="RZF1" s="40"/>
      <c r="RZG1" s="40"/>
      <c r="RZH1" s="40"/>
      <c r="RZI1" s="40"/>
      <c r="RZJ1" s="40"/>
      <c r="RZK1" s="40"/>
      <c r="RZL1" s="40"/>
      <c r="RZM1" s="40"/>
      <c r="RZN1" s="40"/>
      <c r="RZO1" s="40"/>
      <c r="RZP1" s="40"/>
      <c r="RZQ1" s="40"/>
      <c r="RZR1" s="40"/>
      <c r="RZS1" s="40"/>
      <c r="RZT1" s="40"/>
      <c r="RZU1" s="40"/>
      <c r="RZV1" s="40"/>
      <c r="RZW1" s="40"/>
      <c r="RZX1" s="40"/>
      <c r="RZY1" s="40"/>
      <c r="RZZ1" s="40"/>
      <c r="SAA1" s="40"/>
      <c r="SAB1" s="40"/>
      <c r="SAC1" s="40"/>
      <c r="SAD1" s="40"/>
      <c r="SAE1" s="40"/>
      <c r="SAF1" s="40"/>
      <c r="SAG1" s="40"/>
      <c r="SAH1" s="40"/>
      <c r="SAI1" s="40"/>
      <c r="SAJ1" s="40"/>
      <c r="SAK1" s="40"/>
      <c r="SAL1" s="40"/>
      <c r="SAM1" s="40"/>
      <c r="SAN1" s="40"/>
      <c r="SAO1" s="40"/>
      <c r="SAP1" s="40"/>
      <c r="SAQ1" s="40"/>
      <c r="SAR1" s="40"/>
      <c r="SAS1" s="40"/>
      <c r="SAT1" s="40"/>
      <c r="SAU1" s="40"/>
      <c r="SAV1" s="40"/>
      <c r="SAW1" s="40"/>
      <c r="SAX1" s="40"/>
      <c r="SAY1" s="40"/>
      <c r="SAZ1" s="40"/>
      <c r="SBA1" s="40"/>
      <c r="SBB1" s="40"/>
      <c r="SBC1" s="40"/>
      <c r="SBD1" s="40"/>
      <c r="SBE1" s="40"/>
      <c r="SBF1" s="40"/>
      <c r="SBG1" s="40"/>
      <c r="SBH1" s="40"/>
      <c r="SBI1" s="40"/>
      <c r="SBJ1" s="40"/>
      <c r="SBK1" s="40"/>
      <c r="SBL1" s="40"/>
      <c r="SBM1" s="40"/>
      <c r="SBN1" s="40"/>
      <c r="SBO1" s="40"/>
      <c r="SBP1" s="40"/>
      <c r="SBQ1" s="40"/>
      <c r="SBR1" s="40"/>
      <c r="SBS1" s="40"/>
      <c r="SBT1" s="40"/>
      <c r="SBU1" s="40"/>
      <c r="SBV1" s="40"/>
      <c r="SBW1" s="40"/>
      <c r="SBX1" s="40"/>
      <c r="SBY1" s="40"/>
      <c r="SBZ1" s="40"/>
      <c r="SCA1" s="40"/>
      <c r="SCB1" s="40"/>
      <c r="SCC1" s="40"/>
      <c r="SCD1" s="40"/>
      <c r="SCE1" s="40"/>
      <c r="SCF1" s="40"/>
      <c r="SCG1" s="40"/>
      <c r="SCH1" s="40"/>
      <c r="SCI1" s="40"/>
      <c r="SCJ1" s="40"/>
      <c r="SCK1" s="40"/>
      <c r="SCL1" s="40"/>
      <c r="SCM1" s="40"/>
      <c r="SCN1" s="40"/>
      <c r="SCO1" s="40"/>
      <c r="SCP1" s="40"/>
      <c r="SCQ1" s="40"/>
      <c r="SCR1" s="40"/>
      <c r="SCS1" s="40"/>
      <c r="SCT1" s="40"/>
      <c r="SCU1" s="40"/>
      <c r="SCV1" s="40"/>
      <c r="SCW1" s="40"/>
      <c r="SCX1" s="40"/>
      <c r="SCY1" s="40"/>
      <c r="SCZ1" s="40"/>
      <c r="SDA1" s="40"/>
      <c r="SDB1" s="40"/>
      <c r="SDC1" s="40"/>
      <c r="SDD1" s="40"/>
      <c r="SDE1" s="40"/>
      <c r="SDF1" s="40"/>
      <c r="SDG1" s="40"/>
      <c r="SDH1" s="40"/>
      <c r="SDI1" s="40"/>
      <c r="SDJ1" s="40"/>
      <c r="SDK1" s="40"/>
      <c r="SDL1" s="40"/>
      <c r="SDM1" s="40"/>
      <c r="SDN1" s="40"/>
      <c r="SDO1" s="40"/>
      <c r="SDP1" s="40"/>
      <c r="SDQ1" s="40"/>
      <c r="SDR1" s="40"/>
      <c r="SDS1" s="40"/>
      <c r="SDT1" s="40"/>
      <c r="SDU1" s="40"/>
      <c r="SDV1" s="40"/>
      <c r="SDW1" s="40"/>
      <c r="SDX1" s="40"/>
      <c r="SDY1" s="40"/>
      <c r="SDZ1" s="40"/>
      <c r="SEA1" s="40"/>
      <c r="SEB1" s="40"/>
      <c r="SEC1" s="40"/>
      <c r="SED1" s="40"/>
      <c r="SEE1" s="40"/>
      <c r="SEF1" s="40"/>
      <c r="SEG1" s="40"/>
      <c r="SEH1" s="40"/>
      <c r="SEI1" s="40"/>
      <c r="SEJ1" s="40"/>
      <c r="SEK1" s="40"/>
      <c r="SEL1" s="40"/>
      <c r="SEM1" s="40"/>
      <c r="SEN1" s="40"/>
      <c r="SEO1" s="40"/>
      <c r="SEP1" s="40"/>
      <c r="SEQ1" s="40"/>
      <c r="SER1" s="40"/>
      <c r="SES1" s="40"/>
      <c r="SET1" s="40"/>
      <c r="SEU1" s="40"/>
      <c r="SEV1" s="40"/>
      <c r="SEW1" s="40"/>
      <c r="SEX1" s="40"/>
      <c r="SEY1" s="40"/>
      <c r="SEZ1" s="40"/>
      <c r="SFA1" s="40"/>
      <c r="SFB1" s="40"/>
      <c r="SFC1" s="40"/>
      <c r="SFD1" s="40"/>
      <c r="SFE1" s="40"/>
      <c r="SFF1" s="40"/>
      <c r="SFG1" s="40"/>
      <c r="SFH1" s="40"/>
      <c r="SFI1" s="40"/>
      <c r="SFJ1" s="40"/>
      <c r="SFK1" s="40"/>
      <c r="SFL1" s="40"/>
      <c r="SFM1" s="40"/>
      <c r="SFN1" s="40"/>
      <c r="SFO1" s="40"/>
      <c r="SFP1" s="40"/>
      <c r="SFQ1" s="40"/>
      <c r="SFR1" s="40"/>
      <c r="SFS1" s="40"/>
      <c r="SFT1" s="40"/>
      <c r="SFU1" s="40"/>
      <c r="SFV1" s="40"/>
      <c r="SFW1" s="40"/>
      <c r="SFX1" s="40"/>
      <c r="SFY1" s="40"/>
      <c r="SFZ1" s="40"/>
      <c r="SGA1" s="40"/>
      <c r="SGB1" s="40"/>
      <c r="SGC1" s="40"/>
      <c r="SGD1" s="40"/>
      <c r="SGE1" s="40"/>
      <c r="SGF1" s="40"/>
      <c r="SGG1" s="40"/>
      <c r="SGH1" s="40"/>
      <c r="SGI1" s="40"/>
      <c r="SGJ1" s="40"/>
      <c r="SGK1" s="40"/>
      <c r="SGL1" s="40"/>
      <c r="SGM1" s="40"/>
      <c r="SGN1" s="40"/>
      <c r="SGO1" s="40"/>
      <c r="SGP1" s="40"/>
      <c r="SGQ1" s="40"/>
      <c r="SGR1" s="40"/>
      <c r="SGS1" s="40"/>
      <c r="SGT1" s="40"/>
      <c r="SGU1" s="40"/>
      <c r="SGV1" s="40"/>
      <c r="SGW1" s="40"/>
      <c r="SGX1" s="40"/>
      <c r="SGY1" s="40"/>
      <c r="SGZ1" s="40"/>
      <c r="SHA1" s="40"/>
      <c r="SHB1" s="40"/>
      <c r="SHC1" s="40"/>
      <c r="SHD1" s="40"/>
      <c r="SHE1" s="40"/>
      <c r="SHF1" s="40"/>
      <c r="SHG1" s="40"/>
      <c r="SHH1" s="40"/>
      <c r="SHI1" s="40"/>
      <c r="SHJ1" s="40"/>
      <c r="SHK1" s="40"/>
      <c r="SHL1" s="40"/>
      <c r="SHM1" s="40"/>
      <c r="SHN1" s="40"/>
      <c r="SHO1" s="40"/>
      <c r="SHP1" s="40"/>
      <c r="SHQ1" s="40"/>
      <c r="SHR1" s="40"/>
      <c r="SHS1" s="40"/>
      <c r="SHT1" s="40"/>
      <c r="SHU1" s="40"/>
      <c r="SHV1" s="40"/>
      <c r="SHW1" s="40"/>
      <c r="SHX1" s="40"/>
      <c r="SHY1" s="40"/>
      <c r="SHZ1" s="40"/>
      <c r="SIA1" s="40"/>
      <c r="SIB1" s="40"/>
      <c r="SIC1" s="40"/>
      <c r="SID1" s="40"/>
      <c r="SIE1" s="40"/>
      <c r="SIF1" s="40"/>
      <c r="SIG1" s="40"/>
      <c r="SIH1" s="40"/>
      <c r="SII1" s="40"/>
      <c r="SIJ1" s="40"/>
      <c r="SIK1" s="40"/>
      <c r="SIL1" s="40"/>
      <c r="SIM1" s="40"/>
      <c r="SIN1" s="40"/>
      <c r="SIO1" s="40"/>
      <c r="SIP1" s="40"/>
      <c r="SIQ1" s="40"/>
      <c r="SIR1" s="40"/>
      <c r="SIS1" s="40"/>
      <c r="SIT1" s="40"/>
      <c r="SIU1" s="40"/>
      <c r="SIV1" s="40"/>
      <c r="SIW1" s="40"/>
      <c r="SIX1" s="40"/>
      <c r="SIY1" s="40"/>
      <c r="SIZ1" s="40"/>
      <c r="SJA1" s="40"/>
      <c r="SJB1" s="40"/>
      <c r="SJC1" s="40"/>
      <c r="SJD1" s="40"/>
      <c r="SJE1" s="40"/>
      <c r="SJF1" s="40"/>
      <c r="SJG1" s="40"/>
      <c r="SJH1" s="40"/>
      <c r="SJI1" s="40"/>
      <c r="SJJ1" s="40"/>
      <c r="SJK1" s="40"/>
      <c r="SJL1" s="40"/>
      <c r="SJM1" s="40"/>
      <c r="SJN1" s="40"/>
      <c r="SJO1" s="40"/>
      <c r="SJP1" s="40"/>
      <c r="SJQ1" s="40"/>
      <c r="SJR1" s="40"/>
      <c r="SJS1" s="40"/>
      <c r="SJT1" s="40"/>
      <c r="SJU1" s="40"/>
      <c r="SJV1" s="40"/>
      <c r="SJW1" s="40"/>
      <c r="SJX1" s="40"/>
      <c r="SJY1" s="40"/>
      <c r="SJZ1" s="40"/>
      <c r="SKA1" s="40"/>
      <c r="SKB1" s="40"/>
      <c r="SKC1" s="40"/>
      <c r="SKD1" s="40"/>
      <c r="SKE1" s="40"/>
      <c r="SKF1" s="40"/>
      <c r="SKG1" s="40"/>
      <c r="SKH1" s="40"/>
      <c r="SKI1" s="40"/>
      <c r="SKJ1" s="40"/>
      <c r="SKK1" s="40"/>
      <c r="SKL1" s="40"/>
      <c r="SKM1" s="40"/>
      <c r="SKN1" s="40"/>
      <c r="SKO1" s="40"/>
      <c r="SKP1" s="40"/>
      <c r="SKQ1" s="40"/>
      <c r="SKR1" s="40"/>
      <c r="SKS1" s="40"/>
      <c r="SKT1" s="40"/>
      <c r="SKU1" s="40"/>
      <c r="SKV1" s="40"/>
      <c r="SKW1" s="40"/>
      <c r="SKX1" s="40"/>
      <c r="SKY1" s="40"/>
      <c r="SKZ1" s="40"/>
      <c r="SLA1" s="40"/>
      <c r="SLB1" s="40"/>
      <c r="SLC1" s="40"/>
      <c r="SLD1" s="40"/>
      <c r="SLE1" s="40"/>
      <c r="SLF1" s="40"/>
      <c r="SLG1" s="40"/>
      <c r="SLH1" s="40"/>
      <c r="SLI1" s="40"/>
      <c r="SLJ1" s="40"/>
      <c r="SLK1" s="40"/>
      <c r="SLL1" s="40"/>
      <c r="SLM1" s="40"/>
      <c r="SLN1" s="40"/>
      <c r="SLO1" s="40"/>
      <c r="SLP1" s="40"/>
      <c r="SLQ1" s="40"/>
      <c r="SLR1" s="40"/>
      <c r="SLS1" s="40"/>
      <c r="SLT1" s="40"/>
      <c r="SLU1" s="40"/>
      <c r="SLV1" s="40"/>
      <c r="SLW1" s="40"/>
      <c r="SLX1" s="40"/>
      <c r="SLY1" s="40"/>
      <c r="SLZ1" s="40"/>
      <c r="SMA1" s="40"/>
      <c r="SMB1" s="40"/>
      <c r="SMC1" s="40"/>
      <c r="SMD1" s="40"/>
      <c r="SME1" s="40"/>
      <c r="SMF1" s="40"/>
      <c r="SMG1" s="40"/>
      <c r="SMH1" s="40"/>
      <c r="SMI1" s="40"/>
      <c r="SMJ1" s="40"/>
      <c r="SMK1" s="40"/>
      <c r="SML1" s="40"/>
      <c r="SMM1" s="40"/>
      <c r="SMN1" s="40"/>
      <c r="SMO1" s="40"/>
      <c r="SMP1" s="40"/>
      <c r="SMQ1" s="40"/>
      <c r="SMR1" s="40"/>
      <c r="SMS1" s="40"/>
      <c r="SMT1" s="40"/>
      <c r="SMU1" s="40"/>
      <c r="SMV1" s="40"/>
      <c r="SMW1" s="40"/>
      <c r="SMX1" s="40"/>
      <c r="SMY1" s="40"/>
      <c r="SMZ1" s="40"/>
      <c r="SNA1" s="40"/>
      <c r="SNB1" s="40"/>
      <c r="SNC1" s="40"/>
      <c r="SND1" s="40"/>
      <c r="SNE1" s="40"/>
      <c r="SNF1" s="40"/>
      <c r="SNG1" s="40"/>
      <c r="SNH1" s="40"/>
      <c r="SNI1" s="40"/>
      <c r="SNJ1" s="40"/>
      <c r="SNK1" s="40"/>
      <c r="SNL1" s="40"/>
      <c r="SNM1" s="40"/>
      <c r="SNN1" s="40"/>
      <c r="SNO1" s="40"/>
      <c r="SNP1" s="40"/>
      <c r="SNQ1" s="40"/>
      <c r="SNR1" s="40"/>
      <c r="SNS1" s="40"/>
      <c r="SNT1" s="40"/>
      <c r="SNU1" s="40"/>
      <c r="SNV1" s="40"/>
      <c r="SNW1" s="40"/>
      <c r="SNX1" s="40"/>
      <c r="SNY1" s="40"/>
      <c r="SNZ1" s="40"/>
      <c r="SOA1" s="40"/>
      <c r="SOB1" s="40"/>
      <c r="SOC1" s="40"/>
      <c r="SOD1" s="40"/>
      <c r="SOE1" s="40"/>
      <c r="SOF1" s="40"/>
      <c r="SOG1" s="40"/>
      <c r="SOH1" s="40"/>
      <c r="SOI1" s="40"/>
      <c r="SOJ1" s="40"/>
      <c r="SOK1" s="40"/>
      <c r="SOL1" s="40"/>
      <c r="SOM1" s="40"/>
      <c r="SON1" s="40"/>
      <c r="SOO1" s="40"/>
      <c r="SOP1" s="40"/>
      <c r="SOQ1" s="40"/>
      <c r="SOR1" s="40"/>
      <c r="SOS1" s="40"/>
      <c r="SOT1" s="40"/>
      <c r="SOU1" s="40"/>
      <c r="SOV1" s="40"/>
      <c r="SOW1" s="40"/>
      <c r="SOX1" s="40"/>
      <c r="SOY1" s="40"/>
      <c r="SOZ1" s="40"/>
      <c r="SPA1" s="40"/>
      <c r="SPB1" s="40"/>
      <c r="SPC1" s="40"/>
      <c r="SPD1" s="40"/>
      <c r="SPE1" s="40"/>
      <c r="SPF1" s="40"/>
      <c r="SPG1" s="40"/>
      <c r="SPH1" s="40"/>
      <c r="SPI1" s="40"/>
      <c r="SPJ1" s="40"/>
      <c r="SPK1" s="40"/>
      <c r="SPL1" s="40"/>
      <c r="SPM1" s="40"/>
      <c r="SPN1" s="40"/>
      <c r="SPO1" s="40"/>
      <c r="SPP1" s="40"/>
      <c r="SPQ1" s="40"/>
      <c r="SPR1" s="40"/>
      <c r="SPS1" s="40"/>
      <c r="SPT1" s="40"/>
      <c r="SPU1" s="40"/>
      <c r="SPV1" s="40"/>
      <c r="SPW1" s="40"/>
      <c r="SPX1" s="40"/>
      <c r="SPY1" s="40"/>
      <c r="SPZ1" s="40"/>
      <c r="SQA1" s="40"/>
      <c r="SQB1" s="40"/>
      <c r="SQC1" s="40"/>
      <c r="SQD1" s="40"/>
      <c r="SQE1" s="40"/>
      <c r="SQF1" s="40"/>
      <c r="SQG1" s="40"/>
      <c r="SQH1" s="40"/>
      <c r="SQI1" s="40"/>
      <c r="SQJ1" s="40"/>
      <c r="SQK1" s="40"/>
      <c r="SQL1" s="40"/>
      <c r="SQM1" s="40"/>
      <c r="SQN1" s="40"/>
      <c r="SQO1" s="40"/>
      <c r="SQP1" s="40"/>
      <c r="SQQ1" s="40"/>
      <c r="SQR1" s="40"/>
      <c r="SQS1" s="40"/>
      <c r="SQT1" s="40"/>
      <c r="SQU1" s="40"/>
      <c r="SQV1" s="40"/>
      <c r="SQW1" s="40"/>
      <c r="SQX1" s="40"/>
      <c r="SQY1" s="40"/>
      <c r="SQZ1" s="40"/>
      <c r="SRA1" s="40"/>
      <c r="SRB1" s="40"/>
      <c r="SRC1" s="40"/>
      <c r="SRD1" s="40"/>
      <c r="SRE1" s="40"/>
      <c r="SRF1" s="40"/>
      <c r="SRG1" s="40"/>
      <c r="SRH1" s="40"/>
      <c r="SRI1" s="40"/>
      <c r="SRJ1" s="40"/>
      <c r="SRK1" s="40"/>
      <c r="SRL1" s="40"/>
      <c r="SRM1" s="40"/>
      <c r="SRN1" s="40"/>
      <c r="SRO1" s="40"/>
      <c r="SRP1" s="40"/>
      <c r="SRQ1" s="40"/>
      <c r="SRR1" s="40"/>
      <c r="SRS1" s="40"/>
      <c r="SRT1" s="40"/>
      <c r="SRU1" s="40"/>
      <c r="SRV1" s="40"/>
      <c r="SRW1" s="40"/>
      <c r="SRX1" s="40"/>
      <c r="SRY1" s="40"/>
      <c r="SRZ1" s="40"/>
      <c r="SSA1" s="40"/>
      <c r="SSB1" s="40"/>
      <c r="SSC1" s="40"/>
      <c r="SSD1" s="40"/>
      <c r="SSE1" s="40"/>
      <c r="SSF1" s="40"/>
      <c r="SSG1" s="40"/>
      <c r="SSH1" s="40"/>
      <c r="SSI1" s="40"/>
      <c r="SSJ1" s="40"/>
      <c r="SSK1" s="40"/>
      <c r="SSL1" s="40"/>
      <c r="SSM1" s="40"/>
      <c r="SSN1" s="40"/>
      <c r="SSO1" s="40"/>
      <c r="SSP1" s="40"/>
      <c r="SSQ1" s="40"/>
      <c r="SSR1" s="40"/>
      <c r="SSS1" s="40"/>
      <c r="SST1" s="40"/>
      <c r="SSU1" s="40"/>
      <c r="SSV1" s="40"/>
      <c r="SSW1" s="40"/>
      <c r="SSX1" s="40"/>
      <c r="SSY1" s="40"/>
      <c r="SSZ1" s="40"/>
      <c r="STA1" s="40"/>
      <c r="STB1" s="40"/>
      <c r="STC1" s="40"/>
      <c r="STD1" s="40"/>
      <c r="STE1" s="40"/>
      <c r="STF1" s="40"/>
      <c r="STG1" s="40"/>
      <c r="STH1" s="40"/>
      <c r="STI1" s="40"/>
      <c r="STJ1" s="40"/>
      <c r="STK1" s="40"/>
      <c r="STL1" s="40"/>
      <c r="STM1" s="40"/>
      <c r="STN1" s="40"/>
      <c r="STO1" s="40"/>
      <c r="STP1" s="40"/>
      <c r="STQ1" s="40"/>
      <c r="STR1" s="40"/>
      <c r="STS1" s="40"/>
      <c r="STT1" s="40"/>
      <c r="STU1" s="40"/>
      <c r="STV1" s="40"/>
      <c r="STW1" s="40"/>
      <c r="STX1" s="40"/>
      <c r="STY1" s="40"/>
      <c r="STZ1" s="40"/>
      <c r="SUA1" s="40"/>
      <c r="SUB1" s="40"/>
      <c r="SUC1" s="40"/>
      <c r="SUD1" s="40"/>
      <c r="SUE1" s="40"/>
      <c r="SUF1" s="40"/>
      <c r="SUG1" s="40"/>
      <c r="SUH1" s="40"/>
      <c r="SUI1" s="40"/>
      <c r="SUJ1" s="40"/>
      <c r="SUK1" s="40"/>
      <c r="SUL1" s="40"/>
      <c r="SUM1" s="40"/>
      <c r="SUN1" s="40"/>
      <c r="SUO1" s="40"/>
      <c r="SUP1" s="40"/>
      <c r="SUQ1" s="40"/>
      <c r="SUR1" s="40"/>
      <c r="SUS1" s="40"/>
      <c r="SUT1" s="40"/>
      <c r="SUU1" s="40"/>
      <c r="SUV1" s="40"/>
      <c r="SUW1" s="40"/>
      <c r="SUX1" s="40"/>
      <c r="SUY1" s="40"/>
      <c r="SUZ1" s="40"/>
      <c r="SVA1" s="40"/>
      <c r="SVB1" s="40"/>
      <c r="SVC1" s="40"/>
      <c r="SVD1" s="40"/>
      <c r="SVE1" s="40"/>
      <c r="SVF1" s="40"/>
      <c r="SVG1" s="40"/>
      <c r="SVH1" s="40"/>
      <c r="SVI1" s="40"/>
      <c r="SVJ1" s="40"/>
      <c r="SVK1" s="40"/>
      <c r="SVL1" s="40"/>
      <c r="SVM1" s="40"/>
      <c r="SVN1" s="40"/>
      <c r="SVO1" s="40"/>
      <c r="SVP1" s="40"/>
      <c r="SVQ1" s="40"/>
      <c r="SVR1" s="40"/>
      <c r="SVS1" s="40"/>
      <c r="SVT1" s="40"/>
      <c r="SVU1" s="40"/>
      <c r="SVV1" s="40"/>
      <c r="SVW1" s="40"/>
      <c r="SVX1" s="40"/>
      <c r="SVY1" s="40"/>
      <c r="SVZ1" s="40"/>
      <c r="SWA1" s="40"/>
      <c r="SWB1" s="40"/>
      <c r="SWC1" s="40"/>
      <c r="SWD1" s="40"/>
      <c r="SWE1" s="40"/>
      <c r="SWF1" s="40"/>
      <c r="SWG1" s="40"/>
      <c r="SWH1" s="40"/>
      <c r="SWI1" s="40"/>
      <c r="SWJ1" s="40"/>
      <c r="SWK1" s="40"/>
      <c r="SWL1" s="40"/>
      <c r="SWM1" s="40"/>
      <c r="SWN1" s="40"/>
      <c r="SWO1" s="40"/>
      <c r="SWP1" s="40"/>
      <c r="SWQ1" s="40"/>
      <c r="SWR1" s="40"/>
      <c r="SWS1" s="40"/>
      <c r="SWT1" s="40"/>
      <c r="SWU1" s="40"/>
      <c r="SWV1" s="40"/>
      <c r="SWW1" s="40"/>
      <c r="SWX1" s="40"/>
      <c r="SWY1" s="40"/>
      <c r="SWZ1" s="40"/>
      <c r="SXA1" s="40"/>
      <c r="SXB1" s="40"/>
      <c r="SXC1" s="40"/>
      <c r="SXD1" s="40"/>
      <c r="SXE1" s="40"/>
      <c r="SXF1" s="40"/>
      <c r="SXG1" s="40"/>
      <c r="SXH1" s="40"/>
      <c r="SXI1" s="40"/>
      <c r="SXJ1" s="40"/>
      <c r="SXK1" s="40"/>
      <c r="SXL1" s="40"/>
      <c r="SXM1" s="40"/>
      <c r="SXN1" s="40"/>
      <c r="SXO1" s="40"/>
      <c r="SXP1" s="40"/>
      <c r="SXQ1" s="40"/>
      <c r="SXR1" s="40"/>
      <c r="SXS1" s="40"/>
      <c r="SXT1" s="40"/>
      <c r="SXU1" s="40"/>
      <c r="SXV1" s="40"/>
      <c r="SXW1" s="40"/>
      <c r="SXX1" s="40"/>
      <c r="SXY1" s="40"/>
      <c r="SXZ1" s="40"/>
      <c r="SYA1" s="40"/>
      <c r="SYB1" s="40"/>
      <c r="SYC1" s="40"/>
      <c r="SYD1" s="40"/>
      <c r="SYE1" s="40"/>
      <c r="SYF1" s="40"/>
      <c r="SYG1" s="40"/>
      <c r="SYH1" s="40"/>
      <c r="SYI1" s="40"/>
      <c r="SYJ1" s="40"/>
      <c r="SYK1" s="40"/>
      <c r="SYL1" s="40"/>
      <c r="SYM1" s="40"/>
      <c r="SYN1" s="40"/>
      <c r="SYO1" s="40"/>
      <c r="SYP1" s="40"/>
      <c r="SYQ1" s="40"/>
      <c r="SYR1" s="40"/>
      <c r="SYS1" s="40"/>
      <c r="SYT1" s="40"/>
      <c r="SYU1" s="40"/>
      <c r="SYV1" s="40"/>
      <c r="SYW1" s="40"/>
      <c r="SYX1" s="40"/>
      <c r="SYY1" s="40"/>
      <c r="SYZ1" s="40"/>
      <c r="SZA1" s="40"/>
      <c r="SZB1" s="40"/>
      <c r="SZC1" s="40"/>
      <c r="SZD1" s="40"/>
      <c r="SZE1" s="40"/>
      <c r="SZF1" s="40"/>
      <c r="SZG1" s="40"/>
      <c r="SZH1" s="40"/>
      <c r="SZI1" s="40"/>
      <c r="SZJ1" s="40"/>
      <c r="SZK1" s="40"/>
      <c r="SZL1" s="40"/>
      <c r="SZM1" s="40"/>
      <c r="SZN1" s="40"/>
      <c r="SZO1" s="40"/>
      <c r="SZP1" s="40"/>
      <c r="SZQ1" s="40"/>
      <c r="SZR1" s="40"/>
      <c r="SZS1" s="40"/>
      <c r="SZT1" s="40"/>
      <c r="SZU1" s="40"/>
      <c r="SZV1" s="40"/>
      <c r="SZW1" s="40"/>
      <c r="SZX1" s="40"/>
      <c r="SZY1" s="40"/>
      <c r="SZZ1" s="40"/>
      <c r="TAA1" s="40"/>
      <c r="TAB1" s="40"/>
      <c r="TAC1" s="40"/>
      <c r="TAD1" s="40"/>
      <c r="TAE1" s="40"/>
      <c r="TAF1" s="40"/>
      <c r="TAG1" s="40"/>
      <c r="TAH1" s="40"/>
      <c r="TAI1" s="40"/>
      <c r="TAJ1" s="40"/>
      <c r="TAK1" s="40"/>
      <c r="TAL1" s="40"/>
      <c r="TAM1" s="40"/>
      <c r="TAN1" s="40"/>
      <c r="TAO1" s="40"/>
      <c r="TAP1" s="40"/>
      <c r="TAQ1" s="40"/>
      <c r="TAR1" s="40"/>
      <c r="TAS1" s="40"/>
      <c r="TAT1" s="40"/>
      <c r="TAU1" s="40"/>
      <c r="TAV1" s="40"/>
      <c r="TAW1" s="40"/>
      <c r="TAX1" s="40"/>
      <c r="TAY1" s="40"/>
      <c r="TAZ1" s="40"/>
      <c r="TBA1" s="40"/>
      <c r="TBB1" s="40"/>
      <c r="TBC1" s="40"/>
      <c r="TBD1" s="40"/>
      <c r="TBE1" s="40"/>
      <c r="TBF1" s="40"/>
      <c r="TBG1" s="40"/>
      <c r="TBH1" s="40"/>
      <c r="TBI1" s="40"/>
      <c r="TBJ1" s="40"/>
      <c r="TBK1" s="40"/>
      <c r="TBL1" s="40"/>
      <c r="TBM1" s="40"/>
      <c r="TBN1" s="40"/>
      <c r="TBO1" s="40"/>
      <c r="TBP1" s="40"/>
      <c r="TBQ1" s="40"/>
      <c r="TBR1" s="40"/>
      <c r="TBS1" s="40"/>
      <c r="TBT1" s="40"/>
      <c r="TBU1" s="40"/>
      <c r="TBV1" s="40"/>
      <c r="TBW1" s="40"/>
      <c r="TBX1" s="40"/>
      <c r="TBY1" s="40"/>
      <c r="TBZ1" s="40"/>
      <c r="TCA1" s="40"/>
      <c r="TCB1" s="40"/>
      <c r="TCC1" s="40"/>
      <c r="TCD1" s="40"/>
      <c r="TCE1" s="40"/>
      <c r="TCF1" s="40"/>
      <c r="TCG1" s="40"/>
      <c r="TCH1" s="40"/>
      <c r="TCI1" s="40"/>
      <c r="TCJ1" s="40"/>
      <c r="TCK1" s="40"/>
      <c r="TCL1" s="40"/>
      <c r="TCM1" s="40"/>
      <c r="TCN1" s="40"/>
      <c r="TCO1" s="40"/>
      <c r="TCP1" s="40"/>
      <c r="TCQ1" s="40"/>
      <c r="TCR1" s="40"/>
      <c r="TCS1" s="40"/>
      <c r="TCT1" s="40"/>
      <c r="TCU1" s="40"/>
      <c r="TCV1" s="40"/>
      <c r="TCW1" s="40"/>
      <c r="TCX1" s="40"/>
      <c r="TCY1" s="40"/>
      <c r="TCZ1" s="40"/>
      <c r="TDA1" s="40"/>
      <c r="TDB1" s="40"/>
      <c r="TDC1" s="40"/>
      <c r="TDD1" s="40"/>
      <c r="TDE1" s="40"/>
      <c r="TDF1" s="40"/>
      <c r="TDG1" s="40"/>
      <c r="TDH1" s="40"/>
      <c r="TDI1" s="40"/>
      <c r="TDJ1" s="40"/>
      <c r="TDK1" s="40"/>
      <c r="TDL1" s="40"/>
      <c r="TDM1" s="40"/>
      <c r="TDN1" s="40"/>
      <c r="TDO1" s="40"/>
      <c r="TDP1" s="40"/>
      <c r="TDQ1" s="40"/>
      <c r="TDR1" s="40"/>
      <c r="TDS1" s="40"/>
      <c r="TDT1" s="40"/>
      <c r="TDU1" s="40"/>
      <c r="TDV1" s="40"/>
      <c r="TDW1" s="40"/>
      <c r="TDX1" s="40"/>
      <c r="TDY1" s="40"/>
      <c r="TDZ1" s="40"/>
      <c r="TEA1" s="40"/>
      <c r="TEB1" s="40"/>
      <c r="TEC1" s="40"/>
      <c r="TED1" s="40"/>
      <c r="TEE1" s="40"/>
      <c r="TEF1" s="40"/>
      <c r="TEG1" s="40"/>
      <c r="TEH1" s="40"/>
      <c r="TEI1" s="40"/>
      <c r="TEJ1" s="40"/>
      <c r="TEK1" s="40"/>
      <c r="TEL1" s="40"/>
      <c r="TEM1" s="40"/>
      <c r="TEN1" s="40"/>
      <c r="TEO1" s="40"/>
      <c r="TEP1" s="40"/>
      <c r="TEQ1" s="40"/>
      <c r="TER1" s="40"/>
      <c r="TES1" s="40"/>
      <c r="TET1" s="40"/>
      <c r="TEU1" s="40"/>
      <c r="TEV1" s="40"/>
      <c r="TEW1" s="40"/>
      <c r="TEX1" s="40"/>
      <c r="TEY1" s="40"/>
      <c r="TEZ1" s="40"/>
      <c r="TFA1" s="40"/>
      <c r="TFB1" s="40"/>
      <c r="TFC1" s="40"/>
      <c r="TFD1" s="40"/>
      <c r="TFE1" s="40"/>
      <c r="TFF1" s="40"/>
      <c r="TFG1" s="40"/>
      <c r="TFH1" s="40"/>
      <c r="TFI1" s="40"/>
      <c r="TFJ1" s="40"/>
      <c r="TFK1" s="40"/>
      <c r="TFL1" s="40"/>
      <c r="TFM1" s="40"/>
      <c r="TFN1" s="40"/>
      <c r="TFO1" s="40"/>
      <c r="TFP1" s="40"/>
      <c r="TFQ1" s="40"/>
      <c r="TFR1" s="40"/>
      <c r="TFS1" s="40"/>
      <c r="TFT1" s="40"/>
      <c r="TFU1" s="40"/>
      <c r="TFV1" s="40"/>
      <c r="TFW1" s="40"/>
      <c r="TFX1" s="40"/>
      <c r="TFY1" s="40"/>
      <c r="TFZ1" s="40"/>
      <c r="TGA1" s="40"/>
      <c r="TGB1" s="40"/>
      <c r="TGC1" s="40"/>
      <c r="TGD1" s="40"/>
      <c r="TGE1" s="40"/>
      <c r="TGF1" s="40"/>
      <c r="TGG1" s="40"/>
      <c r="TGH1" s="40"/>
      <c r="TGI1" s="40"/>
      <c r="TGJ1" s="40"/>
      <c r="TGK1" s="40"/>
      <c r="TGL1" s="40"/>
      <c r="TGM1" s="40"/>
      <c r="TGN1" s="40"/>
      <c r="TGO1" s="40"/>
      <c r="TGP1" s="40"/>
      <c r="TGQ1" s="40"/>
      <c r="TGR1" s="40"/>
      <c r="TGS1" s="40"/>
      <c r="TGT1" s="40"/>
      <c r="TGU1" s="40"/>
      <c r="TGV1" s="40"/>
      <c r="TGW1" s="40"/>
      <c r="TGX1" s="40"/>
      <c r="TGY1" s="40"/>
      <c r="TGZ1" s="40"/>
      <c r="THA1" s="40"/>
      <c r="THB1" s="40"/>
      <c r="THC1" s="40"/>
      <c r="THD1" s="40"/>
      <c r="THE1" s="40"/>
      <c r="THF1" s="40"/>
      <c r="THG1" s="40"/>
      <c r="THH1" s="40"/>
      <c r="THI1" s="40"/>
      <c r="THJ1" s="40"/>
      <c r="THK1" s="40"/>
      <c r="THL1" s="40"/>
      <c r="THM1" s="40"/>
      <c r="THN1" s="40"/>
      <c r="THO1" s="40"/>
      <c r="THP1" s="40"/>
      <c r="THQ1" s="40"/>
      <c r="THR1" s="40"/>
      <c r="THS1" s="40"/>
      <c r="THT1" s="40"/>
      <c r="THU1" s="40"/>
      <c r="THV1" s="40"/>
      <c r="THW1" s="40"/>
      <c r="THX1" s="40"/>
      <c r="THY1" s="40"/>
      <c r="THZ1" s="40"/>
      <c r="TIA1" s="40"/>
      <c r="TIB1" s="40"/>
      <c r="TIC1" s="40"/>
      <c r="TID1" s="40"/>
      <c r="TIE1" s="40"/>
      <c r="TIF1" s="40"/>
      <c r="TIG1" s="40"/>
      <c r="TIH1" s="40"/>
      <c r="TII1" s="40"/>
      <c r="TIJ1" s="40"/>
      <c r="TIK1" s="40"/>
      <c r="TIL1" s="40"/>
      <c r="TIM1" s="40"/>
      <c r="TIN1" s="40"/>
      <c r="TIO1" s="40"/>
      <c r="TIP1" s="40"/>
      <c r="TIQ1" s="40"/>
      <c r="TIR1" s="40"/>
      <c r="TIS1" s="40"/>
      <c r="TIT1" s="40"/>
      <c r="TIU1" s="40"/>
      <c r="TIV1" s="40"/>
      <c r="TIW1" s="40"/>
      <c r="TIX1" s="40"/>
      <c r="TIY1" s="40"/>
      <c r="TIZ1" s="40"/>
      <c r="TJA1" s="40"/>
      <c r="TJB1" s="40"/>
      <c r="TJC1" s="40"/>
      <c r="TJD1" s="40"/>
      <c r="TJE1" s="40"/>
      <c r="TJF1" s="40"/>
      <c r="TJG1" s="40"/>
      <c r="TJH1" s="40"/>
      <c r="TJI1" s="40"/>
      <c r="TJJ1" s="40"/>
      <c r="TJK1" s="40"/>
      <c r="TJL1" s="40"/>
      <c r="TJM1" s="40"/>
      <c r="TJN1" s="40"/>
      <c r="TJO1" s="40"/>
      <c r="TJP1" s="40"/>
      <c r="TJQ1" s="40"/>
      <c r="TJR1" s="40"/>
      <c r="TJS1" s="40"/>
      <c r="TJT1" s="40"/>
      <c r="TJU1" s="40"/>
      <c r="TJV1" s="40"/>
      <c r="TJW1" s="40"/>
      <c r="TJX1" s="40"/>
      <c r="TJY1" s="40"/>
      <c r="TJZ1" s="40"/>
      <c r="TKA1" s="40"/>
      <c r="TKB1" s="40"/>
      <c r="TKC1" s="40"/>
      <c r="TKD1" s="40"/>
      <c r="TKE1" s="40"/>
      <c r="TKF1" s="40"/>
      <c r="TKG1" s="40"/>
      <c r="TKH1" s="40"/>
      <c r="TKI1" s="40"/>
      <c r="TKJ1" s="40"/>
      <c r="TKK1" s="40"/>
      <c r="TKL1" s="40"/>
      <c r="TKM1" s="40"/>
      <c r="TKN1" s="40"/>
      <c r="TKO1" s="40"/>
      <c r="TKP1" s="40"/>
      <c r="TKQ1" s="40"/>
      <c r="TKR1" s="40"/>
      <c r="TKS1" s="40"/>
      <c r="TKT1" s="40"/>
      <c r="TKU1" s="40"/>
      <c r="TKV1" s="40"/>
      <c r="TKW1" s="40"/>
      <c r="TKX1" s="40"/>
      <c r="TKY1" s="40"/>
      <c r="TKZ1" s="40"/>
      <c r="TLA1" s="40"/>
      <c r="TLB1" s="40"/>
      <c r="TLC1" s="40"/>
      <c r="TLD1" s="40"/>
      <c r="TLE1" s="40"/>
      <c r="TLF1" s="40"/>
      <c r="TLG1" s="40"/>
      <c r="TLH1" s="40"/>
      <c r="TLI1" s="40"/>
      <c r="TLJ1" s="40"/>
      <c r="TLK1" s="40"/>
      <c r="TLL1" s="40"/>
      <c r="TLM1" s="40"/>
      <c r="TLN1" s="40"/>
      <c r="TLO1" s="40"/>
      <c r="TLP1" s="40"/>
      <c r="TLQ1" s="40"/>
      <c r="TLR1" s="40"/>
      <c r="TLS1" s="40"/>
      <c r="TLT1" s="40"/>
      <c r="TLU1" s="40"/>
      <c r="TLV1" s="40"/>
      <c r="TLW1" s="40"/>
      <c r="TLX1" s="40"/>
      <c r="TLY1" s="40"/>
      <c r="TLZ1" s="40"/>
      <c r="TMA1" s="40"/>
      <c r="TMB1" s="40"/>
      <c r="TMC1" s="40"/>
      <c r="TMD1" s="40"/>
      <c r="TME1" s="40"/>
      <c r="TMF1" s="40"/>
      <c r="TMG1" s="40"/>
      <c r="TMH1" s="40"/>
      <c r="TMI1" s="40"/>
      <c r="TMJ1" s="40"/>
      <c r="TMK1" s="40"/>
      <c r="TML1" s="40"/>
      <c r="TMM1" s="40"/>
      <c r="TMN1" s="40"/>
      <c r="TMO1" s="40"/>
      <c r="TMP1" s="40"/>
      <c r="TMQ1" s="40"/>
      <c r="TMR1" s="40"/>
      <c r="TMS1" s="40"/>
      <c r="TMT1" s="40"/>
      <c r="TMU1" s="40"/>
      <c r="TMV1" s="40"/>
      <c r="TMW1" s="40"/>
      <c r="TMX1" s="40"/>
      <c r="TMY1" s="40"/>
      <c r="TMZ1" s="40"/>
      <c r="TNA1" s="40"/>
      <c r="TNB1" s="40"/>
      <c r="TNC1" s="40"/>
      <c r="TND1" s="40"/>
      <c r="TNE1" s="40"/>
      <c r="TNF1" s="40"/>
      <c r="TNG1" s="40"/>
      <c r="TNH1" s="40"/>
      <c r="TNI1" s="40"/>
      <c r="TNJ1" s="40"/>
      <c r="TNK1" s="40"/>
      <c r="TNL1" s="40"/>
      <c r="TNM1" s="40"/>
      <c r="TNN1" s="40"/>
      <c r="TNO1" s="40"/>
      <c r="TNP1" s="40"/>
      <c r="TNQ1" s="40"/>
      <c r="TNR1" s="40"/>
      <c r="TNS1" s="40"/>
      <c r="TNT1" s="40"/>
      <c r="TNU1" s="40"/>
      <c r="TNV1" s="40"/>
      <c r="TNW1" s="40"/>
      <c r="TNX1" s="40"/>
      <c r="TNY1" s="40"/>
      <c r="TNZ1" s="40"/>
      <c r="TOA1" s="40"/>
      <c r="TOB1" s="40"/>
      <c r="TOC1" s="40"/>
      <c r="TOD1" s="40"/>
      <c r="TOE1" s="40"/>
      <c r="TOF1" s="40"/>
      <c r="TOG1" s="40"/>
      <c r="TOH1" s="40"/>
      <c r="TOI1" s="40"/>
      <c r="TOJ1" s="40"/>
      <c r="TOK1" s="40"/>
      <c r="TOL1" s="40"/>
      <c r="TOM1" s="40"/>
      <c r="TON1" s="40"/>
      <c r="TOO1" s="40"/>
      <c r="TOP1" s="40"/>
      <c r="TOQ1" s="40"/>
      <c r="TOR1" s="40"/>
      <c r="TOS1" s="40"/>
      <c r="TOT1" s="40"/>
      <c r="TOU1" s="40"/>
      <c r="TOV1" s="40"/>
      <c r="TOW1" s="40"/>
      <c r="TOX1" s="40"/>
      <c r="TOY1" s="40"/>
      <c r="TOZ1" s="40"/>
      <c r="TPA1" s="40"/>
      <c r="TPB1" s="40"/>
      <c r="TPC1" s="40"/>
      <c r="TPD1" s="40"/>
      <c r="TPE1" s="40"/>
      <c r="TPF1" s="40"/>
      <c r="TPG1" s="40"/>
      <c r="TPH1" s="40"/>
      <c r="TPI1" s="40"/>
      <c r="TPJ1" s="40"/>
      <c r="TPK1" s="40"/>
      <c r="TPL1" s="40"/>
      <c r="TPM1" s="40"/>
      <c r="TPN1" s="40"/>
      <c r="TPO1" s="40"/>
      <c r="TPP1" s="40"/>
      <c r="TPQ1" s="40"/>
      <c r="TPR1" s="40"/>
      <c r="TPS1" s="40"/>
      <c r="TPT1" s="40"/>
      <c r="TPU1" s="40"/>
      <c r="TPV1" s="40"/>
      <c r="TPW1" s="40"/>
      <c r="TPX1" s="40"/>
      <c r="TPY1" s="40"/>
      <c r="TPZ1" s="40"/>
      <c r="TQA1" s="40"/>
      <c r="TQB1" s="40"/>
      <c r="TQC1" s="40"/>
      <c r="TQD1" s="40"/>
      <c r="TQE1" s="40"/>
      <c r="TQF1" s="40"/>
      <c r="TQG1" s="40"/>
      <c r="TQH1" s="40"/>
      <c r="TQI1" s="40"/>
      <c r="TQJ1" s="40"/>
      <c r="TQK1" s="40"/>
      <c r="TQL1" s="40"/>
      <c r="TQM1" s="40"/>
      <c r="TQN1" s="40"/>
      <c r="TQO1" s="40"/>
      <c r="TQP1" s="40"/>
      <c r="TQQ1" s="40"/>
      <c r="TQR1" s="40"/>
      <c r="TQS1" s="40"/>
      <c r="TQT1" s="40"/>
      <c r="TQU1" s="40"/>
      <c r="TQV1" s="40"/>
      <c r="TQW1" s="40"/>
      <c r="TQX1" s="40"/>
      <c r="TQY1" s="40"/>
      <c r="TQZ1" s="40"/>
      <c r="TRA1" s="40"/>
      <c r="TRB1" s="40"/>
      <c r="TRC1" s="40"/>
      <c r="TRD1" s="40"/>
      <c r="TRE1" s="40"/>
      <c r="TRF1" s="40"/>
      <c r="TRG1" s="40"/>
      <c r="TRH1" s="40"/>
      <c r="TRI1" s="40"/>
      <c r="TRJ1" s="40"/>
      <c r="TRK1" s="40"/>
      <c r="TRL1" s="40"/>
      <c r="TRM1" s="40"/>
      <c r="TRN1" s="40"/>
      <c r="TRO1" s="40"/>
      <c r="TRP1" s="40"/>
      <c r="TRQ1" s="40"/>
      <c r="TRR1" s="40"/>
      <c r="TRS1" s="40"/>
      <c r="TRT1" s="40"/>
      <c r="TRU1" s="40"/>
      <c r="TRV1" s="40"/>
      <c r="TRW1" s="40"/>
      <c r="TRX1" s="40"/>
      <c r="TRY1" s="40"/>
      <c r="TRZ1" s="40"/>
      <c r="TSA1" s="40"/>
      <c r="TSB1" s="40"/>
      <c r="TSC1" s="40"/>
      <c r="TSD1" s="40"/>
      <c r="TSE1" s="40"/>
      <c r="TSF1" s="40"/>
      <c r="TSG1" s="40"/>
      <c r="TSH1" s="40"/>
      <c r="TSI1" s="40"/>
      <c r="TSJ1" s="40"/>
      <c r="TSK1" s="40"/>
      <c r="TSL1" s="40"/>
      <c r="TSM1" s="40"/>
      <c r="TSN1" s="40"/>
      <c r="TSO1" s="40"/>
      <c r="TSP1" s="40"/>
      <c r="TSQ1" s="40"/>
      <c r="TSR1" s="40"/>
      <c r="TSS1" s="40"/>
      <c r="TST1" s="40"/>
      <c r="TSU1" s="40"/>
      <c r="TSV1" s="40"/>
      <c r="TSW1" s="40"/>
      <c r="TSX1" s="40"/>
      <c r="TSY1" s="40"/>
      <c r="TSZ1" s="40"/>
      <c r="TTA1" s="40"/>
      <c r="TTB1" s="40"/>
      <c r="TTC1" s="40"/>
      <c r="TTD1" s="40"/>
      <c r="TTE1" s="40"/>
      <c r="TTF1" s="40"/>
      <c r="TTG1" s="40"/>
      <c r="TTH1" s="40"/>
      <c r="TTI1" s="40"/>
      <c r="TTJ1" s="40"/>
      <c r="TTK1" s="40"/>
      <c r="TTL1" s="40"/>
      <c r="TTM1" s="40"/>
      <c r="TTN1" s="40"/>
      <c r="TTO1" s="40"/>
      <c r="TTP1" s="40"/>
      <c r="TTQ1" s="40"/>
      <c r="TTR1" s="40"/>
      <c r="TTS1" s="40"/>
      <c r="TTT1" s="40"/>
      <c r="TTU1" s="40"/>
      <c r="TTV1" s="40"/>
      <c r="TTW1" s="40"/>
      <c r="TTX1" s="40"/>
      <c r="TTY1" s="40"/>
      <c r="TTZ1" s="40"/>
      <c r="TUA1" s="40"/>
      <c r="TUB1" s="40"/>
      <c r="TUC1" s="40"/>
      <c r="TUD1" s="40"/>
      <c r="TUE1" s="40"/>
      <c r="TUF1" s="40"/>
      <c r="TUG1" s="40"/>
      <c r="TUH1" s="40"/>
      <c r="TUI1" s="40"/>
      <c r="TUJ1" s="40"/>
      <c r="TUK1" s="40"/>
      <c r="TUL1" s="40"/>
      <c r="TUM1" s="40"/>
      <c r="TUN1" s="40"/>
      <c r="TUO1" s="40"/>
      <c r="TUP1" s="40"/>
      <c r="TUQ1" s="40"/>
      <c r="TUR1" s="40"/>
      <c r="TUS1" s="40"/>
      <c r="TUT1" s="40"/>
      <c r="TUU1" s="40"/>
      <c r="TUV1" s="40"/>
      <c r="TUW1" s="40"/>
      <c r="TUX1" s="40"/>
      <c r="TUY1" s="40"/>
      <c r="TUZ1" s="40"/>
      <c r="TVA1" s="40"/>
      <c r="TVB1" s="40"/>
      <c r="TVC1" s="40"/>
      <c r="TVD1" s="40"/>
      <c r="TVE1" s="40"/>
      <c r="TVF1" s="40"/>
      <c r="TVG1" s="40"/>
      <c r="TVH1" s="40"/>
      <c r="TVI1" s="40"/>
      <c r="TVJ1" s="40"/>
      <c r="TVK1" s="40"/>
      <c r="TVL1" s="40"/>
      <c r="TVM1" s="40"/>
      <c r="TVN1" s="40"/>
      <c r="TVO1" s="40"/>
      <c r="TVP1" s="40"/>
      <c r="TVQ1" s="40"/>
      <c r="TVR1" s="40"/>
      <c r="TVS1" s="40"/>
      <c r="TVT1" s="40"/>
      <c r="TVU1" s="40"/>
      <c r="TVV1" s="40"/>
      <c r="TVW1" s="40"/>
      <c r="TVX1" s="40"/>
      <c r="TVY1" s="40"/>
      <c r="TVZ1" s="40"/>
      <c r="TWA1" s="40"/>
      <c r="TWB1" s="40"/>
      <c r="TWC1" s="40"/>
      <c r="TWD1" s="40"/>
      <c r="TWE1" s="40"/>
      <c r="TWF1" s="40"/>
      <c r="TWG1" s="40"/>
      <c r="TWH1" s="40"/>
      <c r="TWI1" s="40"/>
      <c r="TWJ1" s="40"/>
      <c r="TWK1" s="40"/>
      <c r="TWL1" s="40"/>
      <c r="TWM1" s="40"/>
      <c r="TWN1" s="40"/>
      <c r="TWO1" s="40"/>
      <c r="TWP1" s="40"/>
      <c r="TWQ1" s="40"/>
      <c r="TWR1" s="40"/>
      <c r="TWS1" s="40"/>
      <c r="TWT1" s="40"/>
      <c r="TWU1" s="40"/>
      <c r="TWV1" s="40"/>
      <c r="TWW1" s="40"/>
      <c r="TWX1" s="40"/>
      <c r="TWY1" s="40"/>
      <c r="TWZ1" s="40"/>
      <c r="TXA1" s="40"/>
      <c r="TXB1" s="40"/>
      <c r="TXC1" s="40"/>
      <c r="TXD1" s="40"/>
      <c r="TXE1" s="40"/>
      <c r="TXF1" s="40"/>
      <c r="TXG1" s="40"/>
      <c r="TXH1" s="40"/>
      <c r="TXI1" s="40"/>
      <c r="TXJ1" s="40"/>
      <c r="TXK1" s="40"/>
      <c r="TXL1" s="40"/>
      <c r="TXM1" s="40"/>
      <c r="TXN1" s="40"/>
      <c r="TXO1" s="40"/>
      <c r="TXP1" s="40"/>
      <c r="TXQ1" s="40"/>
      <c r="TXR1" s="40"/>
      <c r="TXS1" s="40"/>
      <c r="TXT1" s="40"/>
      <c r="TXU1" s="40"/>
      <c r="TXV1" s="40"/>
      <c r="TXW1" s="40"/>
      <c r="TXX1" s="40"/>
      <c r="TXY1" s="40"/>
      <c r="TXZ1" s="40"/>
      <c r="TYA1" s="40"/>
      <c r="TYB1" s="40"/>
      <c r="TYC1" s="40"/>
      <c r="TYD1" s="40"/>
      <c r="TYE1" s="40"/>
      <c r="TYF1" s="40"/>
      <c r="TYG1" s="40"/>
      <c r="TYH1" s="40"/>
      <c r="TYI1" s="40"/>
      <c r="TYJ1" s="40"/>
      <c r="TYK1" s="40"/>
      <c r="TYL1" s="40"/>
      <c r="TYM1" s="40"/>
      <c r="TYN1" s="40"/>
      <c r="TYO1" s="40"/>
      <c r="TYP1" s="40"/>
      <c r="TYQ1" s="40"/>
      <c r="TYR1" s="40"/>
      <c r="TYS1" s="40"/>
      <c r="TYT1" s="40"/>
      <c r="TYU1" s="40"/>
      <c r="TYV1" s="40"/>
      <c r="TYW1" s="40"/>
      <c r="TYX1" s="40"/>
      <c r="TYY1" s="40"/>
      <c r="TYZ1" s="40"/>
      <c r="TZA1" s="40"/>
      <c r="TZB1" s="40"/>
      <c r="TZC1" s="40"/>
      <c r="TZD1" s="40"/>
      <c r="TZE1" s="40"/>
      <c r="TZF1" s="40"/>
      <c r="TZG1" s="40"/>
      <c r="TZH1" s="40"/>
      <c r="TZI1" s="40"/>
      <c r="TZJ1" s="40"/>
      <c r="TZK1" s="40"/>
      <c r="TZL1" s="40"/>
      <c r="TZM1" s="40"/>
      <c r="TZN1" s="40"/>
      <c r="TZO1" s="40"/>
      <c r="TZP1" s="40"/>
      <c r="TZQ1" s="40"/>
      <c r="TZR1" s="40"/>
      <c r="TZS1" s="40"/>
      <c r="TZT1" s="40"/>
      <c r="TZU1" s="40"/>
      <c r="TZV1" s="40"/>
      <c r="TZW1" s="40"/>
      <c r="TZX1" s="40"/>
      <c r="TZY1" s="40"/>
      <c r="TZZ1" s="40"/>
      <c r="UAA1" s="40"/>
      <c r="UAB1" s="40"/>
      <c r="UAC1" s="40"/>
      <c r="UAD1" s="40"/>
      <c r="UAE1" s="40"/>
      <c r="UAF1" s="40"/>
      <c r="UAG1" s="40"/>
      <c r="UAH1" s="40"/>
      <c r="UAI1" s="40"/>
      <c r="UAJ1" s="40"/>
      <c r="UAK1" s="40"/>
      <c r="UAL1" s="40"/>
      <c r="UAM1" s="40"/>
      <c r="UAN1" s="40"/>
      <c r="UAO1" s="40"/>
      <c r="UAP1" s="40"/>
      <c r="UAQ1" s="40"/>
      <c r="UAR1" s="40"/>
      <c r="UAS1" s="40"/>
      <c r="UAT1" s="40"/>
      <c r="UAU1" s="40"/>
      <c r="UAV1" s="40"/>
      <c r="UAW1" s="40"/>
      <c r="UAX1" s="40"/>
      <c r="UAY1" s="40"/>
      <c r="UAZ1" s="40"/>
      <c r="UBA1" s="40"/>
      <c r="UBB1" s="40"/>
      <c r="UBC1" s="40"/>
      <c r="UBD1" s="40"/>
      <c r="UBE1" s="40"/>
      <c r="UBF1" s="40"/>
      <c r="UBG1" s="40"/>
      <c r="UBH1" s="40"/>
      <c r="UBI1" s="40"/>
      <c r="UBJ1" s="40"/>
      <c r="UBK1" s="40"/>
      <c r="UBL1" s="40"/>
      <c r="UBM1" s="40"/>
      <c r="UBN1" s="40"/>
      <c r="UBO1" s="40"/>
      <c r="UBP1" s="40"/>
      <c r="UBQ1" s="40"/>
      <c r="UBR1" s="40"/>
      <c r="UBS1" s="40"/>
      <c r="UBT1" s="40"/>
      <c r="UBU1" s="40"/>
      <c r="UBV1" s="40"/>
      <c r="UBW1" s="40"/>
      <c r="UBX1" s="40"/>
      <c r="UBY1" s="40"/>
      <c r="UBZ1" s="40"/>
      <c r="UCA1" s="40"/>
      <c r="UCB1" s="40"/>
      <c r="UCC1" s="40"/>
      <c r="UCD1" s="40"/>
      <c r="UCE1" s="40"/>
      <c r="UCF1" s="40"/>
      <c r="UCG1" s="40"/>
      <c r="UCH1" s="40"/>
      <c r="UCI1" s="40"/>
      <c r="UCJ1" s="40"/>
      <c r="UCK1" s="40"/>
      <c r="UCL1" s="40"/>
      <c r="UCM1" s="40"/>
      <c r="UCN1" s="40"/>
      <c r="UCO1" s="40"/>
      <c r="UCP1" s="40"/>
      <c r="UCQ1" s="40"/>
      <c r="UCR1" s="40"/>
      <c r="UCS1" s="40"/>
      <c r="UCT1" s="40"/>
      <c r="UCU1" s="40"/>
      <c r="UCV1" s="40"/>
      <c r="UCW1" s="40"/>
      <c r="UCX1" s="40"/>
      <c r="UCY1" s="40"/>
      <c r="UCZ1" s="40"/>
      <c r="UDA1" s="40"/>
      <c r="UDB1" s="40"/>
      <c r="UDC1" s="40"/>
      <c r="UDD1" s="40"/>
      <c r="UDE1" s="40"/>
      <c r="UDF1" s="40"/>
      <c r="UDG1" s="40"/>
      <c r="UDH1" s="40"/>
      <c r="UDI1" s="40"/>
      <c r="UDJ1" s="40"/>
      <c r="UDK1" s="40"/>
      <c r="UDL1" s="40"/>
      <c r="UDM1" s="40"/>
      <c r="UDN1" s="40"/>
      <c r="UDO1" s="40"/>
      <c r="UDP1" s="40"/>
      <c r="UDQ1" s="40"/>
      <c r="UDR1" s="40"/>
      <c r="UDS1" s="40"/>
      <c r="UDT1" s="40"/>
      <c r="UDU1" s="40"/>
      <c r="UDV1" s="40"/>
      <c r="UDW1" s="40"/>
      <c r="UDX1" s="40"/>
      <c r="UDY1" s="40"/>
      <c r="UDZ1" s="40"/>
      <c r="UEA1" s="40"/>
      <c r="UEB1" s="40"/>
      <c r="UEC1" s="40"/>
      <c r="UED1" s="40"/>
      <c r="UEE1" s="40"/>
      <c r="UEF1" s="40"/>
      <c r="UEG1" s="40"/>
      <c r="UEH1" s="40"/>
      <c r="UEI1" s="40"/>
      <c r="UEJ1" s="40"/>
      <c r="UEK1" s="40"/>
      <c r="UEL1" s="40"/>
      <c r="UEM1" s="40"/>
      <c r="UEN1" s="40"/>
      <c r="UEO1" s="40"/>
      <c r="UEP1" s="40"/>
      <c r="UEQ1" s="40"/>
      <c r="UER1" s="40"/>
      <c r="UES1" s="40"/>
      <c r="UET1" s="40"/>
      <c r="UEU1" s="40"/>
      <c r="UEV1" s="40"/>
      <c r="UEW1" s="40"/>
      <c r="UEX1" s="40"/>
      <c r="UEY1" s="40"/>
      <c r="UEZ1" s="40"/>
      <c r="UFA1" s="40"/>
      <c r="UFB1" s="40"/>
      <c r="UFC1" s="40"/>
      <c r="UFD1" s="40"/>
      <c r="UFE1" s="40"/>
      <c r="UFF1" s="40"/>
      <c r="UFG1" s="40"/>
      <c r="UFH1" s="40"/>
      <c r="UFI1" s="40"/>
      <c r="UFJ1" s="40"/>
      <c r="UFK1" s="40"/>
      <c r="UFL1" s="40"/>
      <c r="UFM1" s="40"/>
      <c r="UFN1" s="40"/>
      <c r="UFO1" s="40"/>
      <c r="UFP1" s="40"/>
      <c r="UFQ1" s="40"/>
      <c r="UFR1" s="40"/>
      <c r="UFS1" s="40"/>
      <c r="UFT1" s="40"/>
      <c r="UFU1" s="40"/>
      <c r="UFV1" s="40"/>
      <c r="UFW1" s="40"/>
      <c r="UFX1" s="40"/>
      <c r="UFY1" s="40"/>
      <c r="UFZ1" s="40"/>
      <c r="UGA1" s="40"/>
      <c r="UGB1" s="40"/>
      <c r="UGC1" s="40"/>
      <c r="UGD1" s="40"/>
      <c r="UGE1" s="40"/>
      <c r="UGF1" s="40"/>
      <c r="UGG1" s="40"/>
      <c r="UGH1" s="40"/>
      <c r="UGI1" s="40"/>
      <c r="UGJ1" s="40"/>
      <c r="UGK1" s="40"/>
      <c r="UGL1" s="40"/>
      <c r="UGM1" s="40"/>
      <c r="UGN1" s="40"/>
      <c r="UGO1" s="40"/>
      <c r="UGP1" s="40"/>
      <c r="UGQ1" s="40"/>
      <c r="UGR1" s="40"/>
      <c r="UGS1" s="40"/>
      <c r="UGT1" s="40"/>
      <c r="UGU1" s="40"/>
      <c r="UGV1" s="40"/>
      <c r="UGW1" s="40"/>
      <c r="UGX1" s="40"/>
      <c r="UGY1" s="40"/>
      <c r="UGZ1" s="40"/>
      <c r="UHA1" s="40"/>
      <c r="UHB1" s="40"/>
      <c r="UHC1" s="40"/>
      <c r="UHD1" s="40"/>
      <c r="UHE1" s="40"/>
      <c r="UHF1" s="40"/>
      <c r="UHG1" s="40"/>
      <c r="UHH1" s="40"/>
      <c r="UHI1" s="40"/>
      <c r="UHJ1" s="40"/>
      <c r="UHK1" s="40"/>
      <c r="UHL1" s="40"/>
      <c r="UHM1" s="40"/>
      <c r="UHN1" s="40"/>
      <c r="UHO1" s="40"/>
      <c r="UHP1" s="40"/>
      <c r="UHQ1" s="40"/>
      <c r="UHR1" s="40"/>
      <c r="UHS1" s="40"/>
      <c r="UHT1" s="40"/>
      <c r="UHU1" s="40"/>
      <c r="UHV1" s="40"/>
      <c r="UHW1" s="40"/>
      <c r="UHX1" s="40"/>
      <c r="UHY1" s="40"/>
      <c r="UHZ1" s="40"/>
      <c r="UIA1" s="40"/>
      <c r="UIB1" s="40"/>
      <c r="UIC1" s="40"/>
      <c r="UID1" s="40"/>
      <c r="UIE1" s="40"/>
      <c r="UIF1" s="40"/>
      <c r="UIG1" s="40"/>
      <c r="UIH1" s="40"/>
      <c r="UII1" s="40"/>
      <c r="UIJ1" s="40"/>
      <c r="UIK1" s="40"/>
      <c r="UIL1" s="40"/>
      <c r="UIM1" s="40"/>
      <c r="UIN1" s="40"/>
      <c r="UIO1" s="40"/>
      <c r="UIP1" s="40"/>
      <c r="UIQ1" s="40"/>
      <c r="UIR1" s="40"/>
      <c r="UIS1" s="40"/>
      <c r="UIT1" s="40"/>
      <c r="UIU1" s="40"/>
      <c r="UIV1" s="40"/>
      <c r="UIW1" s="40"/>
      <c r="UIX1" s="40"/>
      <c r="UIY1" s="40"/>
      <c r="UIZ1" s="40"/>
      <c r="UJA1" s="40"/>
      <c r="UJB1" s="40"/>
      <c r="UJC1" s="40"/>
      <c r="UJD1" s="40"/>
      <c r="UJE1" s="40"/>
      <c r="UJF1" s="40"/>
      <c r="UJG1" s="40"/>
      <c r="UJH1" s="40"/>
      <c r="UJI1" s="40"/>
      <c r="UJJ1" s="40"/>
      <c r="UJK1" s="40"/>
      <c r="UJL1" s="40"/>
      <c r="UJM1" s="40"/>
      <c r="UJN1" s="40"/>
      <c r="UJO1" s="40"/>
      <c r="UJP1" s="40"/>
      <c r="UJQ1" s="40"/>
      <c r="UJR1" s="40"/>
      <c r="UJS1" s="40"/>
      <c r="UJT1" s="40"/>
      <c r="UJU1" s="40"/>
      <c r="UJV1" s="40"/>
      <c r="UJW1" s="40"/>
      <c r="UJX1" s="40"/>
      <c r="UJY1" s="40"/>
      <c r="UJZ1" s="40"/>
      <c r="UKA1" s="40"/>
      <c r="UKB1" s="40"/>
      <c r="UKC1" s="40"/>
      <c r="UKD1" s="40"/>
      <c r="UKE1" s="40"/>
      <c r="UKF1" s="40"/>
      <c r="UKG1" s="40"/>
      <c r="UKH1" s="40"/>
      <c r="UKI1" s="40"/>
      <c r="UKJ1" s="40"/>
      <c r="UKK1" s="40"/>
      <c r="UKL1" s="40"/>
      <c r="UKM1" s="40"/>
      <c r="UKN1" s="40"/>
      <c r="UKO1" s="40"/>
      <c r="UKP1" s="40"/>
      <c r="UKQ1" s="40"/>
      <c r="UKR1" s="40"/>
      <c r="UKS1" s="40"/>
      <c r="UKT1" s="40"/>
      <c r="UKU1" s="40"/>
      <c r="UKV1" s="40"/>
      <c r="UKW1" s="40"/>
      <c r="UKX1" s="40"/>
      <c r="UKY1" s="40"/>
      <c r="UKZ1" s="40"/>
      <c r="ULA1" s="40"/>
      <c r="ULB1" s="40"/>
      <c r="ULC1" s="40"/>
      <c r="ULD1" s="40"/>
      <c r="ULE1" s="40"/>
      <c r="ULF1" s="40"/>
      <c r="ULG1" s="40"/>
      <c r="ULH1" s="40"/>
      <c r="ULI1" s="40"/>
      <c r="ULJ1" s="40"/>
      <c r="ULK1" s="40"/>
      <c r="ULL1" s="40"/>
      <c r="ULM1" s="40"/>
      <c r="ULN1" s="40"/>
      <c r="ULO1" s="40"/>
      <c r="ULP1" s="40"/>
      <c r="ULQ1" s="40"/>
      <c r="ULR1" s="40"/>
      <c r="ULS1" s="40"/>
      <c r="ULT1" s="40"/>
      <c r="ULU1" s="40"/>
      <c r="ULV1" s="40"/>
      <c r="ULW1" s="40"/>
      <c r="ULX1" s="40"/>
      <c r="ULY1" s="40"/>
      <c r="ULZ1" s="40"/>
      <c r="UMA1" s="40"/>
      <c r="UMB1" s="40"/>
      <c r="UMC1" s="40"/>
      <c r="UMD1" s="40"/>
      <c r="UME1" s="40"/>
      <c r="UMF1" s="40"/>
      <c r="UMG1" s="40"/>
      <c r="UMH1" s="40"/>
      <c r="UMI1" s="40"/>
      <c r="UMJ1" s="40"/>
      <c r="UMK1" s="40"/>
      <c r="UML1" s="40"/>
      <c r="UMM1" s="40"/>
      <c r="UMN1" s="40"/>
      <c r="UMO1" s="40"/>
      <c r="UMP1" s="40"/>
      <c r="UMQ1" s="40"/>
      <c r="UMR1" s="40"/>
      <c r="UMS1" s="40"/>
      <c r="UMT1" s="40"/>
      <c r="UMU1" s="40"/>
      <c r="UMV1" s="40"/>
      <c r="UMW1" s="40"/>
      <c r="UMX1" s="40"/>
      <c r="UMY1" s="40"/>
      <c r="UMZ1" s="40"/>
      <c r="UNA1" s="40"/>
      <c r="UNB1" s="40"/>
      <c r="UNC1" s="40"/>
      <c r="UND1" s="40"/>
      <c r="UNE1" s="40"/>
      <c r="UNF1" s="40"/>
      <c r="UNG1" s="40"/>
      <c r="UNH1" s="40"/>
      <c r="UNI1" s="40"/>
      <c r="UNJ1" s="40"/>
      <c r="UNK1" s="40"/>
      <c r="UNL1" s="40"/>
      <c r="UNM1" s="40"/>
      <c r="UNN1" s="40"/>
      <c r="UNO1" s="40"/>
      <c r="UNP1" s="40"/>
      <c r="UNQ1" s="40"/>
      <c r="UNR1" s="40"/>
      <c r="UNS1" s="40"/>
      <c r="UNT1" s="40"/>
      <c r="UNU1" s="40"/>
      <c r="UNV1" s="40"/>
      <c r="UNW1" s="40"/>
      <c r="UNX1" s="40"/>
      <c r="UNY1" s="40"/>
      <c r="UNZ1" s="40"/>
      <c r="UOA1" s="40"/>
      <c r="UOB1" s="40"/>
      <c r="UOC1" s="40"/>
      <c r="UOD1" s="40"/>
      <c r="UOE1" s="40"/>
      <c r="UOF1" s="40"/>
      <c r="UOG1" s="40"/>
      <c r="UOH1" s="40"/>
      <c r="UOI1" s="40"/>
      <c r="UOJ1" s="40"/>
      <c r="UOK1" s="40"/>
      <c r="UOL1" s="40"/>
      <c r="UOM1" s="40"/>
      <c r="UON1" s="40"/>
      <c r="UOO1" s="40"/>
      <c r="UOP1" s="40"/>
      <c r="UOQ1" s="40"/>
      <c r="UOR1" s="40"/>
      <c r="UOS1" s="40"/>
      <c r="UOT1" s="40"/>
      <c r="UOU1" s="40"/>
      <c r="UOV1" s="40"/>
      <c r="UOW1" s="40"/>
      <c r="UOX1" s="40"/>
      <c r="UOY1" s="40"/>
      <c r="UOZ1" s="40"/>
      <c r="UPA1" s="40"/>
      <c r="UPB1" s="40"/>
      <c r="UPC1" s="40"/>
      <c r="UPD1" s="40"/>
      <c r="UPE1" s="40"/>
      <c r="UPF1" s="40"/>
      <c r="UPG1" s="40"/>
      <c r="UPH1" s="40"/>
      <c r="UPI1" s="40"/>
      <c r="UPJ1" s="40"/>
      <c r="UPK1" s="40"/>
      <c r="UPL1" s="40"/>
      <c r="UPM1" s="40"/>
      <c r="UPN1" s="40"/>
      <c r="UPO1" s="40"/>
      <c r="UPP1" s="40"/>
      <c r="UPQ1" s="40"/>
      <c r="UPR1" s="40"/>
      <c r="UPS1" s="40"/>
      <c r="UPT1" s="40"/>
      <c r="UPU1" s="40"/>
      <c r="UPV1" s="40"/>
      <c r="UPW1" s="40"/>
      <c r="UPX1" s="40"/>
      <c r="UPY1" s="40"/>
      <c r="UPZ1" s="40"/>
      <c r="UQA1" s="40"/>
      <c r="UQB1" s="40"/>
      <c r="UQC1" s="40"/>
      <c r="UQD1" s="40"/>
      <c r="UQE1" s="40"/>
      <c r="UQF1" s="40"/>
      <c r="UQG1" s="40"/>
      <c r="UQH1" s="40"/>
      <c r="UQI1" s="40"/>
      <c r="UQJ1" s="40"/>
      <c r="UQK1" s="40"/>
      <c r="UQL1" s="40"/>
      <c r="UQM1" s="40"/>
      <c r="UQN1" s="40"/>
      <c r="UQO1" s="40"/>
      <c r="UQP1" s="40"/>
      <c r="UQQ1" s="40"/>
      <c r="UQR1" s="40"/>
      <c r="UQS1" s="40"/>
      <c r="UQT1" s="40"/>
      <c r="UQU1" s="40"/>
      <c r="UQV1" s="40"/>
      <c r="UQW1" s="40"/>
      <c r="UQX1" s="40"/>
      <c r="UQY1" s="40"/>
      <c r="UQZ1" s="40"/>
      <c r="URA1" s="40"/>
      <c r="URB1" s="40"/>
      <c r="URC1" s="40"/>
      <c r="URD1" s="40"/>
      <c r="URE1" s="40"/>
      <c r="URF1" s="40"/>
      <c r="URG1" s="40"/>
      <c r="URH1" s="40"/>
      <c r="URI1" s="40"/>
      <c r="URJ1" s="40"/>
      <c r="URK1" s="40"/>
      <c r="URL1" s="40"/>
      <c r="URM1" s="40"/>
      <c r="URN1" s="40"/>
      <c r="URO1" s="40"/>
      <c r="URP1" s="40"/>
      <c r="URQ1" s="40"/>
      <c r="URR1" s="40"/>
      <c r="URS1" s="40"/>
      <c r="URT1" s="40"/>
      <c r="URU1" s="40"/>
      <c r="URV1" s="40"/>
      <c r="URW1" s="40"/>
      <c r="URX1" s="40"/>
      <c r="URY1" s="40"/>
      <c r="URZ1" s="40"/>
      <c r="USA1" s="40"/>
      <c r="USB1" s="40"/>
      <c r="USC1" s="40"/>
      <c r="USD1" s="40"/>
      <c r="USE1" s="40"/>
      <c r="USF1" s="40"/>
      <c r="USG1" s="40"/>
      <c r="USH1" s="40"/>
      <c r="USI1" s="40"/>
      <c r="USJ1" s="40"/>
      <c r="USK1" s="40"/>
      <c r="USL1" s="40"/>
      <c r="USM1" s="40"/>
      <c r="USN1" s="40"/>
      <c r="USO1" s="40"/>
      <c r="USP1" s="40"/>
      <c r="USQ1" s="40"/>
      <c r="USR1" s="40"/>
      <c r="USS1" s="40"/>
      <c r="UST1" s="40"/>
      <c r="USU1" s="40"/>
      <c r="USV1" s="40"/>
      <c r="USW1" s="40"/>
      <c r="USX1" s="40"/>
      <c r="USY1" s="40"/>
      <c r="USZ1" s="40"/>
      <c r="UTA1" s="40"/>
      <c r="UTB1" s="40"/>
      <c r="UTC1" s="40"/>
      <c r="UTD1" s="40"/>
      <c r="UTE1" s="40"/>
      <c r="UTF1" s="40"/>
      <c r="UTG1" s="40"/>
      <c r="UTH1" s="40"/>
      <c r="UTI1" s="40"/>
      <c r="UTJ1" s="40"/>
      <c r="UTK1" s="40"/>
      <c r="UTL1" s="40"/>
      <c r="UTM1" s="40"/>
      <c r="UTN1" s="40"/>
      <c r="UTO1" s="40"/>
      <c r="UTP1" s="40"/>
      <c r="UTQ1" s="40"/>
      <c r="UTR1" s="40"/>
      <c r="UTS1" s="40"/>
      <c r="UTT1" s="40"/>
      <c r="UTU1" s="40"/>
      <c r="UTV1" s="40"/>
      <c r="UTW1" s="40"/>
      <c r="UTX1" s="40"/>
      <c r="UTY1" s="40"/>
      <c r="UTZ1" s="40"/>
      <c r="UUA1" s="40"/>
      <c r="UUB1" s="40"/>
      <c r="UUC1" s="40"/>
      <c r="UUD1" s="40"/>
      <c r="UUE1" s="40"/>
      <c r="UUF1" s="40"/>
      <c r="UUG1" s="40"/>
      <c r="UUH1" s="40"/>
      <c r="UUI1" s="40"/>
      <c r="UUJ1" s="40"/>
      <c r="UUK1" s="40"/>
      <c r="UUL1" s="40"/>
      <c r="UUM1" s="40"/>
      <c r="UUN1" s="40"/>
      <c r="UUO1" s="40"/>
      <c r="UUP1" s="40"/>
      <c r="UUQ1" s="40"/>
      <c r="UUR1" s="40"/>
      <c r="UUS1" s="40"/>
      <c r="UUT1" s="40"/>
      <c r="UUU1" s="40"/>
      <c r="UUV1" s="40"/>
      <c r="UUW1" s="40"/>
      <c r="UUX1" s="40"/>
      <c r="UUY1" s="40"/>
      <c r="UUZ1" s="40"/>
      <c r="UVA1" s="40"/>
      <c r="UVB1" s="40"/>
      <c r="UVC1" s="40"/>
      <c r="UVD1" s="40"/>
      <c r="UVE1" s="40"/>
      <c r="UVF1" s="40"/>
      <c r="UVG1" s="40"/>
      <c r="UVH1" s="40"/>
      <c r="UVI1" s="40"/>
      <c r="UVJ1" s="40"/>
      <c r="UVK1" s="40"/>
      <c r="UVL1" s="40"/>
      <c r="UVM1" s="40"/>
      <c r="UVN1" s="40"/>
      <c r="UVO1" s="40"/>
      <c r="UVP1" s="40"/>
      <c r="UVQ1" s="40"/>
      <c r="UVR1" s="40"/>
      <c r="UVS1" s="40"/>
      <c r="UVT1" s="40"/>
      <c r="UVU1" s="40"/>
      <c r="UVV1" s="40"/>
      <c r="UVW1" s="40"/>
      <c r="UVX1" s="40"/>
      <c r="UVY1" s="40"/>
      <c r="UVZ1" s="40"/>
      <c r="UWA1" s="40"/>
      <c r="UWB1" s="40"/>
      <c r="UWC1" s="40"/>
      <c r="UWD1" s="40"/>
      <c r="UWE1" s="40"/>
      <c r="UWF1" s="40"/>
      <c r="UWG1" s="40"/>
      <c r="UWH1" s="40"/>
      <c r="UWI1" s="40"/>
      <c r="UWJ1" s="40"/>
      <c r="UWK1" s="40"/>
      <c r="UWL1" s="40"/>
      <c r="UWM1" s="40"/>
      <c r="UWN1" s="40"/>
      <c r="UWO1" s="40"/>
      <c r="UWP1" s="40"/>
      <c r="UWQ1" s="40"/>
      <c r="UWR1" s="40"/>
      <c r="UWS1" s="40"/>
      <c r="UWT1" s="40"/>
      <c r="UWU1" s="40"/>
      <c r="UWV1" s="40"/>
      <c r="UWW1" s="40"/>
      <c r="UWX1" s="40"/>
      <c r="UWY1" s="40"/>
      <c r="UWZ1" s="40"/>
      <c r="UXA1" s="40"/>
      <c r="UXB1" s="40"/>
      <c r="UXC1" s="40"/>
      <c r="UXD1" s="40"/>
      <c r="UXE1" s="40"/>
      <c r="UXF1" s="40"/>
      <c r="UXG1" s="40"/>
      <c r="UXH1" s="40"/>
      <c r="UXI1" s="40"/>
      <c r="UXJ1" s="40"/>
      <c r="UXK1" s="40"/>
      <c r="UXL1" s="40"/>
      <c r="UXM1" s="40"/>
      <c r="UXN1" s="40"/>
      <c r="UXO1" s="40"/>
      <c r="UXP1" s="40"/>
      <c r="UXQ1" s="40"/>
      <c r="UXR1" s="40"/>
      <c r="UXS1" s="40"/>
      <c r="UXT1" s="40"/>
      <c r="UXU1" s="40"/>
      <c r="UXV1" s="40"/>
      <c r="UXW1" s="40"/>
      <c r="UXX1" s="40"/>
      <c r="UXY1" s="40"/>
      <c r="UXZ1" s="40"/>
      <c r="UYA1" s="40"/>
      <c r="UYB1" s="40"/>
      <c r="UYC1" s="40"/>
      <c r="UYD1" s="40"/>
      <c r="UYE1" s="40"/>
      <c r="UYF1" s="40"/>
      <c r="UYG1" s="40"/>
      <c r="UYH1" s="40"/>
      <c r="UYI1" s="40"/>
      <c r="UYJ1" s="40"/>
      <c r="UYK1" s="40"/>
      <c r="UYL1" s="40"/>
      <c r="UYM1" s="40"/>
      <c r="UYN1" s="40"/>
      <c r="UYO1" s="40"/>
      <c r="UYP1" s="40"/>
      <c r="UYQ1" s="40"/>
      <c r="UYR1" s="40"/>
      <c r="UYS1" s="40"/>
      <c r="UYT1" s="40"/>
      <c r="UYU1" s="40"/>
      <c r="UYV1" s="40"/>
      <c r="UYW1" s="40"/>
      <c r="UYX1" s="40"/>
      <c r="UYY1" s="40"/>
      <c r="UYZ1" s="40"/>
      <c r="UZA1" s="40"/>
      <c r="UZB1" s="40"/>
      <c r="UZC1" s="40"/>
      <c r="UZD1" s="40"/>
      <c r="UZE1" s="40"/>
      <c r="UZF1" s="40"/>
      <c r="UZG1" s="40"/>
      <c r="UZH1" s="40"/>
      <c r="UZI1" s="40"/>
      <c r="UZJ1" s="40"/>
      <c r="UZK1" s="40"/>
      <c r="UZL1" s="40"/>
      <c r="UZM1" s="40"/>
      <c r="UZN1" s="40"/>
      <c r="UZO1" s="40"/>
      <c r="UZP1" s="40"/>
      <c r="UZQ1" s="40"/>
      <c r="UZR1" s="40"/>
      <c r="UZS1" s="40"/>
      <c r="UZT1" s="40"/>
      <c r="UZU1" s="40"/>
      <c r="UZV1" s="40"/>
      <c r="UZW1" s="40"/>
      <c r="UZX1" s="40"/>
      <c r="UZY1" s="40"/>
      <c r="UZZ1" s="40"/>
      <c r="VAA1" s="40"/>
      <c r="VAB1" s="40"/>
      <c r="VAC1" s="40"/>
      <c r="VAD1" s="40"/>
      <c r="VAE1" s="40"/>
      <c r="VAF1" s="40"/>
      <c r="VAG1" s="40"/>
      <c r="VAH1" s="40"/>
      <c r="VAI1" s="40"/>
      <c r="VAJ1" s="40"/>
      <c r="VAK1" s="40"/>
      <c r="VAL1" s="40"/>
      <c r="VAM1" s="40"/>
      <c r="VAN1" s="40"/>
      <c r="VAO1" s="40"/>
      <c r="VAP1" s="40"/>
      <c r="VAQ1" s="40"/>
      <c r="VAR1" s="40"/>
      <c r="VAS1" s="40"/>
      <c r="VAT1" s="40"/>
      <c r="VAU1" s="40"/>
      <c r="VAV1" s="40"/>
      <c r="VAW1" s="40"/>
      <c r="VAX1" s="40"/>
      <c r="VAY1" s="40"/>
      <c r="VAZ1" s="40"/>
      <c r="VBA1" s="40"/>
      <c r="VBB1" s="40"/>
      <c r="VBC1" s="40"/>
      <c r="VBD1" s="40"/>
      <c r="VBE1" s="40"/>
      <c r="VBF1" s="40"/>
      <c r="VBG1" s="40"/>
      <c r="VBH1" s="40"/>
      <c r="VBI1" s="40"/>
      <c r="VBJ1" s="40"/>
      <c r="VBK1" s="40"/>
      <c r="VBL1" s="40"/>
      <c r="VBM1" s="40"/>
      <c r="VBN1" s="40"/>
      <c r="VBO1" s="40"/>
      <c r="VBP1" s="40"/>
      <c r="VBQ1" s="40"/>
      <c r="VBR1" s="40"/>
      <c r="VBS1" s="40"/>
      <c r="VBT1" s="40"/>
      <c r="VBU1" s="40"/>
      <c r="VBV1" s="40"/>
      <c r="VBW1" s="40"/>
      <c r="VBX1" s="40"/>
      <c r="VBY1" s="40"/>
      <c r="VBZ1" s="40"/>
      <c r="VCA1" s="40"/>
      <c r="VCB1" s="40"/>
      <c r="VCC1" s="40"/>
      <c r="VCD1" s="40"/>
      <c r="VCE1" s="40"/>
      <c r="VCF1" s="40"/>
      <c r="VCG1" s="40"/>
      <c r="VCH1" s="40"/>
      <c r="VCI1" s="40"/>
      <c r="VCJ1" s="40"/>
      <c r="VCK1" s="40"/>
      <c r="VCL1" s="40"/>
      <c r="VCM1" s="40"/>
      <c r="VCN1" s="40"/>
      <c r="VCO1" s="40"/>
      <c r="VCP1" s="40"/>
      <c r="VCQ1" s="40"/>
      <c r="VCR1" s="40"/>
      <c r="VCS1" s="40"/>
      <c r="VCT1" s="40"/>
      <c r="VCU1" s="40"/>
      <c r="VCV1" s="40"/>
      <c r="VCW1" s="40"/>
      <c r="VCX1" s="40"/>
      <c r="VCY1" s="40"/>
      <c r="VCZ1" s="40"/>
      <c r="VDA1" s="40"/>
      <c r="VDB1" s="40"/>
      <c r="VDC1" s="40"/>
      <c r="VDD1" s="40"/>
      <c r="VDE1" s="40"/>
      <c r="VDF1" s="40"/>
      <c r="VDG1" s="40"/>
      <c r="VDH1" s="40"/>
      <c r="VDI1" s="40"/>
      <c r="VDJ1" s="40"/>
      <c r="VDK1" s="40"/>
      <c r="VDL1" s="40"/>
      <c r="VDM1" s="40"/>
      <c r="VDN1" s="40"/>
      <c r="VDO1" s="40"/>
      <c r="VDP1" s="40"/>
      <c r="VDQ1" s="40"/>
      <c r="VDR1" s="40"/>
      <c r="VDS1" s="40"/>
      <c r="VDT1" s="40"/>
      <c r="VDU1" s="40"/>
      <c r="VDV1" s="40"/>
      <c r="VDW1" s="40"/>
      <c r="VDX1" s="40"/>
      <c r="VDY1" s="40"/>
      <c r="VDZ1" s="40"/>
      <c r="VEA1" s="40"/>
      <c r="VEB1" s="40"/>
      <c r="VEC1" s="40"/>
      <c r="VED1" s="40"/>
      <c r="VEE1" s="40"/>
      <c r="VEF1" s="40"/>
      <c r="VEG1" s="40"/>
      <c r="VEH1" s="40"/>
      <c r="VEI1" s="40"/>
      <c r="VEJ1" s="40"/>
      <c r="VEK1" s="40"/>
      <c r="VEL1" s="40"/>
      <c r="VEM1" s="40"/>
      <c r="VEN1" s="40"/>
      <c r="VEO1" s="40"/>
      <c r="VEP1" s="40"/>
      <c r="VEQ1" s="40"/>
      <c r="VER1" s="40"/>
      <c r="VES1" s="40"/>
      <c r="VET1" s="40"/>
      <c r="VEU1" s="40"/>
      <c r="VEV1" s="40"/>
      <c r="VEW1" s="40"/>
      <c r="VEX1" s="40"/>
      <c r="VEY1" s="40"/>
      <c r="VEZ1" s="40"/>
      <c r="VFA1" s="40"/>
      <c r="VFB1" s="40"/>
      <c r="VFC1" s="40"/>
      <c r="VFD1" s="40"/>
      <c r="VFE1" s="40"/>
      <c r="VFF1" s="40"/>
      <c r="VFG1" s="40"/>
      <c r="VFH1" s="40"/>
      <c r="VFI1" s="40"/>
      <c r="VFJ1" s="40"/>
      <c r="VFK1" s="40"/>
      <c r="VFL1" s="40"/>
      <c r="VFM1" s="40"/>
      <c r="VFN1" s="40"/>
      <c r="VFO1" s="40"/>
      <c r="VFP1" s="40"/>
      <c r="VFQ1" s="40"/>
      <c r="VFR1" s="40"/>
      <c r="VFS1" s="40"/>
      <c r="VFT1" s="40"/>
      <c r="VFU1" s="40"/>
      <c r="VFV1" s="40"/>
      <c r="VFW1" s="40"/>
      <c r="VFX1" s="40"/>
      <c r="VFY1" s="40"/>
      <c r="VFZ1" s="40"/>
      <c r="VGA1" s="40"/>
      <c r="VGB1" s="40"/>
      <c r="VGC1" s="40"/>
      <c r="VGD1" s="40"/>
      <c r="VGE1" s="40"/>
      <c r="VGF1" s="40"/>
      <c r="VGG1" s="40"/>
      <c r="VGH1" s="40"/>
      <c r="VGI1" s="40"/>
      <c r="VGJ1" s="40"/>
      <c r="VGK1" s="40"/>
      <c r="VGL1" s="40"/>
      <c r="VGM1" s="40"/>
      <c r="VGN1" s="40"/>
      <c r="VGO1" s="40"/>
      <c r="VGP1" s="40"/>
      <c r="VGQ1" s="40"/>
      <c r="VGR1" s="40"/>
      <c r="VGS1" s="40"/>
      <c r="VGT1" s="40"/>
      <c r="VGU1" s="40"/>
      <c r="VGV1" s="40"/>
      <c r="VGW1" s="40"/>
      <c r="VGX1" s="40"/>
      <c r="VGY1" s="40"/>
      <c r="VGZ1" s="40"/>
      <c r="VHA1" s="40"/>
      <c r="VHB1" s="40"/>
      <c r="VHC1" s="40"/>
      <c r="VHD1" s="40"/>
      <c r="VHE1" s="40"/>
      <c r="VHF1" s="40"/>
      <c r="VHG1" s="40"/>
      <c r="VHH1" s="40"/>
      <c r="VHI1" s="40"/>
      <c r="VHJ1" s="40"/>
      <c r="VHK1" s="40"/>
      <c r="VHL1" s="40"/>
      <c r="VHM1" s="40"/>
      <c r="VHN1" s="40"/>
      <c r="VHO1" s="40"/>
      <c r="VHP1" s="40"/>
      <c r="VHQ1" s="40"/>
      <c r="VHR1" s="40"/>
      <c r="VHS1" s="40"/>
      <c r="VHT1" s="40"/>
      <c r="VHU1" s="40"/>
      <c r="VHV1" s="40"/>
      <c r="VHW1" s="40"/>
      <c r="VHX1" s="40"/>
      <c r="VHY1" s="40"/>
      <c r="VHZ1" s="40"/>
      <c r="VIA1" s="40"/>
      <c r="VIB1" s="40"/>
      <c r="VIC1" s="40"/>
      <c r="VID1" s="40"/>
      <c r="VIE1" s="40"/>
      <c r="VIF1" s="40"/>
      <c r="VIG1" s="40"/>
      <c r="VIH1" s="40"/>
      <c r="VII1" s="40"/>
      <c r="VIJ1" s="40"/>
      <c r="VIK1" s="40"/>
      <c r="VIL1" s="40"/>
      <c r="VIM1" s="40"/>
      <c r="VIN1" s="40"/>
      <c r="VIO1" s="40"/>
      <c r="VIP1" s="40"/>
      <c r="VIQ1" s="40"/>
      <c r="VIR1" s="40"/>
      <c r="VIS1" s="40"/>
      <c r="VIT1" s="40"/>
      <c r="VIU1" s="40"/>
      <c r="VIV1" s="40"/>
      <c r="VIW1" s="40"/>
      <c r="VIX1" s="40"/>
      <c r="VIY1" s="40"/>
      <c r="VIZ1" s="40"/>
      <c r="VJA1" s="40"/>
      <c r="VJB1" s="40"/>
      <c r="VJC1" s="40"/>
      <c r="VJD1" s="40"/>
      <c r="VJE1" s="40"/>
      <c r="VJF1" s="40"/>
      <c r="VJG1" s="40"/>
      <c r="VJH1" s="40"/>
      <c r="VJI1" s="40"/>
      <c r="VJJ1" s="40"/>
      <c r="VJK1" s="40"/>
      <c r="VJL1" s="40"/>
      <c r="VJM1" s="40"/>
      <c r="VJN1" s="40"/>
      <c r="VJO1" s="40"/>
      <c r="VJP1" s="40"/>
      <c r="VJQ1" s="40"/>
      <c r="VJR1" s="40"/>
      <c r="VJS1" s="40"/>
      <c r="VJT1" s="40"/>
      <c r="VJU1" s="40"/>
      <c r="VJV1" s="40"/>
      <c r="VJW1" s="40"/>
      <c r="VJX1" s="40"/>
      <c r="VJY1" s="40"/>
      <c r="VJZ1" s="40"/>
      <c r="VKA1" s="40"/>
      <c r="VKB1" s="40"/>
      <c r="VKC1" s="40"/>
      <c r="VKD1" s="40"/>
      <c r="VKE1" s="40"/>
      <c r="VKF1" s="40"/>
      <c r="VKG1" s="40"/>
      <c r="VKH1" s="40"/>
      <c r="VKI1" s="40"/>
      <c r="VKJ1" s="40"/>
      <c r="VKK1" s="40"/>
      <c r="VKL1" s="40"/>
      <c r="VKM1" s="40"/>
      <c r="VKN1" s="40"/>
      <c r="VKO1" s="40"/>
      <c r="VKP1" s="40"/>
      <c r="VKQ1" s="40"/>
      <c r="VKR1" s="40"/>
      <c r="VKS1" s="40"/>
      <c r="VKT1" s="40"/>
      <c r="VKU1" s="40"/>
      <c r="VKV1" s="40"/>
      <c r="VKW1" s="40"/>
      <c r="VKX1" s="40"/>
      <c r="VKY1" s="40"/>
      <c r="VKZ1" s="40"/>
      <c r="VLA1" s="40"/>
      <c r="VLB1" s="40"/>
      <c r="VLC1" s="40"/>
      <c r="VLD1" s="40"/>
      <c r="VLE1" s="40"/>
      <c r="VLF1" s="40"/>
      <c r="VLG1" s="40"/>
      <c r="VLH1" s="40"/>
      <c r="VLI1" s="40"/>
      <c r="VLJ1" s="40"/>
      <c r="VLK1" s="40"/>
      <c r="VLL1" s="40"/>
      <c r="VLM1" s="40"/>
      <c r="VLN1" s="40"/>
      <c r="VLO1" s="40"/>
      <c r="VLP1" s="40"/>
      <c r="VLQ1" s="40"/>
      <c r="VLR1" s="40"/>
      <c r="VLS1" s="40"/>
      <c r="VLT1" s="40"/>
      <c r="VLU1" s="40"/>
      <c r="VLV1" s="40"/>
      <c r="VLW1" s="40"/>
      <c r="VLX1" s="40"/>
      <c r="VLY1" s="40"/>
      <c r="VLZ1" s="40"/>
      <c r="VMA1" s="40"/>
      <c r="VMB1" s="40"/>
      <c r="VMC1" s="40"/>
      <c r="VMD1" s="40"/>
      <c r="VME1" s="40"/>
      <c r="VMF1" s="40"/>
      <c r="VMG1" s="40"/>
      <c r="VMH1" s="40"/>
      <c r="VMI1" s="40"/>
      <c r="VMJ1" s="40"/>
      <c r="VMK1" s="40"/>
      <c r="VML1" s="40"/>
      <c r="VMM1" s="40"/>
      <c r="VMN1" s="40"/>
      <c r="VMO1" s="40"/>
      <c r="VMP1" s="40"/>
      <c r="VMQ1" s="40"/>
      <c r="VMR1" s="40"/>
      <c r="VMS1" s="40"/>
      <c r="VMT1" s="40"/>
      <c r="VMU1" s="40"/>
      <c r="VMV1" s="40"/>
      <c r="VMW1" s="40"/>
      <c r="VMX1" s="40"/>
      <c r="VMY1" s="40"/>
      <c r="VMZ1" s="40"/>
      <c r="VNA1" s="40"/>
      <c r="VNB1" s="40"/>
      <c r="VNC1" s="40"/>
      <c r="VND1" s="40"/>
      <c r="VNE1" s="40"/>
      <c r="VNF1" s="40"/>
      <c r="VNG1" s="40"/>
      <c r="VNH1" s="40"/>
      <c r="VNI1" s="40"/>
      <c r="VNJ1" s="40"/>
      <c r="VNK1" s="40"/>
      <c r="VNL1" s="40"/>
      <c r="VNM1" s="40"/>
      <c r="VNN1" s="40"/>
      <c r="VNO1" s="40"/>
      <c r="VNP1" s="40"/>
      <c r="VNQ1" s="40"/>
      <c r="VNR1" s="40"/>
      <c r="VNS1" s="40"/>
      <c r="VNT1" s="40"/>
      <c r="VNU1" s="40"/>
      <c r="VNV1" s="40"/>
      <c r="VNW1" s="40"/>
      <c r="VNX1" s="40"/>
      <c r="VNY1" s="40"/>
      <c r="VNZ1" s="40"/>
      <c r="VOA1" s="40"/>
      <c r="VOB1" s="40"/>
      <c r="VOC1" s="40"/>
      <c r="VOD1" s="40"/>
      <c r="VOE1" s="40"/>
      <c r="VOF1" s="40"/>
      <c r="VOG1" s="40"/>
      <c r="VOH1" s="40"/>
      <c r="VOI1" s="40"/>
      <c r="VOJ1" s="40"/>
      <c r="VOK1" s="40"/>
      <c r="VOL1" s="40"/>
      <c r="VOM1" s="40"/>
      <c r="VON1" s="40"/>
      <c r="VOO1" s="40"/>
      <c r="VOP1" s="40"/>
      <c r="VOQ1" s="40"/>
      <c r="VOR1" s="40"/>
      <c r="VOS1" s="40"/>
      <c r="VOT1" s="40"/>
      <c r="VOU1" s="40"/>
      <c r="VOV1" s="40"/>
      <c r="VOW1" s="40"/>
      <c r="VOX1" s="40"/>
      <c r="VOY1" s="40"/>
      <c r="VOZ1" s="40"/>
      <c r="VPA1" s="40"/>
      <c r="VPB1" s="40"/>
      <c r="VPC1" s="40"/>
      <c r="VPD1" s="40"/>
      <c r="VPE1" s="40"/>
      <c r="VPF1" s="40"/>
      <c r="VPG1" s="40"/>
      <c r="VPH1" s="40"/>
      <c r="VPI1" s="40"/>
      <c r="VPJ1" s="40"/>
      <c r="VPK1" s="40"/>
      <c r="VPL1" s="40"/>
      <c r="VPM1" s="40"/>
      <c r="VPN1" s="40"/>
      <c r="VPO1" s="40"/>
      <c r="VPP1" s="40"/>
      <c r="VPQ1" s="40"/>
      <c r="VPR1" s="40"/>
      <c r="VPS1" s="40"/>
      <c r="VPT1" s="40"/>
      <c r="VPU1" s="40"/>
      <c r="VPV1" s="40"/>
      <c r="VPW1" s="40"/>
      <c r="VPX1" s="40"/>
      <c r="VPY1" s="40"/>
      <c r="VPZ1" s="40"/>
      <c r="VQA1" s="40"/>
      <c r="VQB1" s="40"/>
      <c r="VQC1" s="40"/>
      <c r="VQD1" s="40"/>
      <c r="VQE1" s="40"/>
      <c r="VQF1" s="40"/>
      <c r="VQG1" s="40"/>
      <c r="VQH1" s="40"/>
      <c r="VQI1" s="40"/>
      <c r="VQJ1" s="40"/>
      <c r="VQK1" s="40"/>
      <c r="VQL1" s="40"/>
      <c r="VQM1" s="40"/>
      <c r="VQN1" s="40"/>
      <c r="VQO1" s="40"/>
      <c r="VQP1" s="40"/>
      <c r="VQQ1" s="40"/>
      <c r="VQR1" s="40"/>
      <c r="VQS1" s="40"/>
      <c r="VQT1" s="40"/>
      <c r="VQU1" s="40"/>
      <c r="VQV1" s="40"/>
      <c r="VQW1" s="40"/>
      <c r="VQX1" s="40"/>
      <c r="VQY1" s="40"/>
      <c r="VQZ1" s="40"/>
      <c r="VRA1" s="40"/>
      <c r="VRB1" s="40"/>
      <c r="VRC1" s="40"/>
      <c r="VRD1" s="40"/>
      <c r="VRE1" s="40"/>
      <c r="VRF1" s="40"/>
      <c r="VRG1" s="40"/>
      <c r="VRH1" s="40"/>
      <c r="VRI1" s="40"/>
      <c r="VRJ1" s="40"/>
      <c r="VRK1" s="40"/>
      <c r="VRL1" s="40"/>
      <c r="VRM1" s="40"/>
      <c r="VRN1" s="40"/>
      <c r="VRO1" s="40"/>
      <c r="VRP1" s="40"/>
      <c r="VRQ1" s="40"/>
      <c r="VRR1" s="40"/>
      <c r="VRS1" s="40"/>
      <c r="VRT1" s="40"/>
      <c r="VRU1" s="40"/>
      <c r="VRV1" s="40"/>
      <c r="VRW1" s="40"/>
      <c r="VRX1" s="40"/>
      <c r="VRY1" s="40"/>
      <c r="VRZ1" s="40"/>
      <c r="VSA1" s="40"/>
      <c r="VSB1" s="40"/>
      <c r="VSC1" s="40"/>
      <c r="VSD1" s="40"/>
      <c r="VSE1" s="40"/>
      <c r="VSF1" s="40"/>
      <c r="VSG1" s="40"/>
      <c r="VSH1" s="40"/>
      <c r="VSI1" s="40"/>
      <c r="VSJ1" s="40"/>
      <c r="VSK1" s="40"/>
      <c r="VSL1" s="40"/>
      <c r="VSM1" s="40"/>
      <c r="VSN1" s="40"/>
      <c r="VSO1" s="40"/>
      <c r="VSP1" s="40"/>
      <c r="VSQ1" s="40"/>
      <c r="VSR1" s="40"/>
      <c r="VSS1" s="40"/>
      <c r="VST1" s="40"/>
      <c r="VSU1" s="40"/>
      <c r="VSV1" s="40"/>
      <c r="VSW1" s="40"/>
      <c r="VSX1" s="40"/>
      <c r="VSY1" s="40"/>
      <c r="VSZ1" s="40"/>
      <c r="VTA1" s="40"/>
      <c r="VTB1" s="40"/>
      <c r="VTC1" s="40"/>
      <c r="VTD1" s="40"/>
      <c r="VTE1" s="40"/>
      <c r="VTF1" s="40"/>
      <c r="VTG1" s="40"/>
      <c r="VTH1" s="40"/>
      <c r="VTI1" s="40"/>
      <c r="VTJ1" s="40"/>
      <c r="VTK1" s="40"/>
      <c r="VTL1" s="40"/>
      <c r="VTM1" s="40"/>
      <c r="VTN1" s="40"/>
      <c r="VTO1" s="40"/>
      <c r="VTP1" s="40"/>
      <c r="VTQ1" s="40"/>
      <c r="VTR1" s="40"/>
      <c r="VTS1" s="40"/>
      <c r="VTT1" s="40"/>
      <c r="VTU1" s="40"/>
      <c r="VTV1" s="40"/>
      <c r="VTW1" s="40"/>
      <c r="VTX1" s="40"/>
      <c r="VTY1" s="40"/>
      <c r="VTZ1" s="40"/>
      <c r="VUA1" s="40"/>
      <c r="VUB1" s="40"/>
      <c r="VUC1" s="40"/>
      <c r="VUD1" s="40"/>
      <c r="VUE1" s="40"/>
      <c r="VUF1" s="40"/>
      <c r="VUG1" s="40"/>
      <c r="VUH1" s="40"/>
      <c r="VUI1" s="40"/>
      <c r="VUJ1" s="40"/>
      <c r="VUK1" s="40"/>
      <c r="VUL1" s="40"/>
      <c r="VUM1" s="40"/>
      <c r="VUN1" s="40"/>
      <c r="VUO1" s="40"/>
      <c r="VUP1" s="40"/>
      <c r="VUQ1" s="40"/>
      <c r="VUR1" s="40"/>
      <c r="VUS1" s="40"/>
      <c r="VUT1" s="40"/>
      <c r="VUU1" s="40"/>
      <c r="VUV1" s="40"/>
      <c r="VUW1" s="40"/>
      <c r="VUX1" s="40"/>
      <c r="VUY1" s="40"/>
      <c r="VUZ1" s="40"/>
      <c r="VVA1" s="40"/>
      <c r="VVB1" s="40"/>
      <c r="VVC1" s="40"/>
      <c r="VVD1" s="40"/>
      <c r="VVE1" s="40"/>
      <c r="VVF1" s="40"/>
      <c r="VVG1" s="40"/>
      <c r="VVH1" s="40"/>
      <c r="VVI1" s="40"/>
      <c r="VVJ1" s="40"/>
      <c r="VVK1" s="40"/>
      <c r="VVL1" s="40"/>
      <c r="VVM1" s="40"/>
      <c r="VVN1" s="40"/>
      <c r="VVO1" s="40"/>
      <c r="VVP1" s="40"/>
      <c r="VVQ1" s="40"/>
      <c r="VVR1" s="40"/>
      <c r="VVS1" s="40"/>
      <c r="VVT1" s="40"/>
      <c r="VVU1" s="40"/>
      <c r="VVV1" s="40"/>
      <c r="VVW1" s="40"/>
      <c r="VVX1" s="40"/>
      <c r="VVY1" s="40"/>
      <c r="VVZ1" s="40"/>
      <c r="VWA1" s="40"/>
      <c r="VWB1" s="40"/>
      <c r="VWC1" s="40"/>
      <c r="VWD1" s="40"/>
      <c r="VWE1" s="40"/>
      <c r="VWF1" s="40"/>
      <c r="VWG1" s="40"/>
      <c r="VWH1" s="40"/>
      <c r="VWI1" s="40"/>
      <c r="VWJ1" s="40"/>
      <c r="VWK1" s="40"/>
      <c r="VWL1" s="40"/>
      <c r="VWM1" s="40"/>
      <c r="VWN1" s="40"/>
      <c r="VWO1" s="40"/>
      <c r="VWP1" s="40"/>
      <c r="VWQ1" s="40"/>
      <c r="VWR1" s="40"/>
      <c r="VWS1" s="40"/>
      <c r="VWT1" s="40"/>
      <c r="VWU1" s="40"/>
      <c r="VWV1" s="40"/>
      <c r="VWW1" s="40"/>
      <c r="VWX1" s="40"/>
      <c r="VWY1" s="40"/>
      <c r="VWZ1" s="40"/>
      <c r="VXA1" s="40"/>
      <c r="VXB1" s="40"/>
      <c r="VXC1" s="40"/>
      <c r="VXD1" s="40"/>
      <c r="VXE1" s="40"/>
      <c r="VXF1" s="40"/>
      <c r="VXG1" s="40"/>
      <c r="VXH1" s="40"/>
      <c r="VXI1" s="40"/>
      <c r="VXJ1" s="40"/>
      <c r="VXK1" s="40"/>
      <c r="VXL1" s="40"/>
      <c r="VXM1" s="40"/>
      <c r="VXN1" s="40"/>
      <c r="VXO1" s="40"/>
      <c r="VXP1" s="40"/>
      <c r="VXQ1" s="40"/>
      <c r="VXR1" s="40"/>
      <c r="VXS1" s="40"/>
      <c r="VXT1" s="40"/>
      <c r="VXU1" s="40"/>
      <c r="VXV1" s="40"/>
      <c r="VXW1" s="40"/>
      <c r="VXX1" s="40"/>
      <c r="VXY1" s="40"/>
      <c r="VXZ1" s="40"/>
      <c r="VYA1" s="40"/>
      <c r="VYB1" s="40"/>
      <c r="VYC1" s="40"/>
      <c r="VYD1" s="40"/>
      <c r="VYE1" s="40"/>
      <c r="VYF1" s="40"/>
      <c r="VYG1" s="40"/>
      <c r="VYH1" s="40"/>
      <c r="VYI1" s="40"/>
      <c r="VYJ1" s="40"/>
      <c r="VYK1" s="40"/>
      <c r="VYL1" s="40"/>
      <c r="VYM1" s="40"/>
      <c r="VYN1" s="40"/>
      <c r="VYO1" s="40"/>
      <c r="VYP1" s="40"/>
      <c r="VYQ1" s="40"/>
      <c r="VYR1" s="40"/>
      <c r="VYS1" s="40"/>
      <c r="VYT1" s="40"/>
      <c r="VYU1" s="40"/>
      <c r="VYV1" s="40"/>
      <c r="VYW1" s="40"/>
      <c r="VYX1" s="40"/>
      <c r="VYY1" s="40"/>
      <c r="VYZ1" s="40"/>
      <c r="VZA1" s="40"/>
      <c r="VZB1" s="40"/>
      <c r="VZC1" s="40"/>
      <c r="VZD1" s="40"/>
      <c r="VZE1" s="40"/>
      <c r="VZF1" s="40"/>
      <c r="VZG1" s="40"/>
      <c r="VZH1" s="40"/>
      <c r="VZI1" s="40"/>
      <c r="VZJ1" s="40"/>
      <c r="VZK1" s="40"/>
      <c r="VZL1" s="40"/>
      <c r="VZM1" s="40"/>
      <c r="VZN1" s="40"/>
      <c r="VZO1" s="40"/>
      <c r="VZP1" s="40"/>
      <c r="VZQ1" s="40"/>
      <c r="VZR1" s="40"/>
      <c r="VZS1" s="40"/>
      <c r="VZT1" s="40"/>
      <c r="VZU1" s="40"/>
      <c r="VZV1" s="40"/>
      <c r="VZW1" s="40"/>
      <c r="VZX1" s="40"/>
      <c r="VZY1" s="40"/>
      <c r="VZZ1" s="40"/>
      <c r="WAA1" s="40"/>
      <c r="WAB1" s="40"/>
      <c r="WAC1" s="40"/>
      <c r="WAD1" s="40"/>
      <c r="WAE1" s="40"/>
      <c r="WAF1" s="40"/>
      <c r="WAG1" s="40"/>
      <c r="WAH1" s="40"/>
      <c r="WAI1" s="40"/>
      <c r="WAJ1" s="40"/>
      <c r="WAK1" s="40"/>
      <c r="WAL1" s="40"/>
      <c r="WAM1" s="40"/>
      <c r="WAN1" s="40"/>
      <c r="WAO1" s="40"/>
      <c r="WAP1" s="40"/>
      <c r="WAQ1" s="40"/>
      <c r="WAR1" s="40"/>
      <c r="WAS1" s="40"/>
      <c r="WAT1" s="40"/>
      <c r="WAU1" s="40"/>
      <c r="WAV1" s="40"/>
      <c r="WAW1" s="40"/>
      <c r="WAX1" s="40"/>
      <c r="WAY1" s="40"/>
      <c r="WAZ1" s="40"/>
      <c r="WBA1" s="40"/>
      <c r="WBB1" s="40"/>
      <c r="WBC1" s="40"/>
      <c r="WBD1" s="40"/>
      <c r="WBE1" s="40"/>
      <c r="WBF1" s="40"/>
      <c r="WBG1" s="40"/>
      <c r="WBH1" s="40"/>
      <c r="WBI1" s="40"/>
      <c r="WBJ1" s="40"/>
      <c r="WBK1" s="40"/>
      <c r="WBL1" s="40"/>
      <c r="WBM1" s="40"/>
      <c r="WBN1" s="40"/>
      <c r="WBO1" s="40"/>
      <c r="WBP1" s="40"/>
      <c r="WBQ1" s="40"/>
      <c r="WBR1" s="40"/>
      <c r="WBS1" s="40"/>
      <c r="WBT1" s="40"/>
      <c r="WBU1" s="40"/>
      <c r="WBV1" s="40"/>
      <c r="WBW1" s="40"/>
      <c r="WBX1" s="40"/>
      <c r="WBY1" s="40"/>
      <c r="WBZ1" s="40"/>
      <c r="WCA1" s="40"/>
      <c r="WCB1" s="40"/>
      <c r="WCC1" s="40"/>
      <c r="WCD1" s="40"/>
      <c r="WCE1" s="40"/>
      <c r="WCF1" s="40"/>
      <c r="WCG1" s="40"/>
      <c r="WCH1" s="40"/>
      <c r="WCI1" s="40"/>
      <c r="WCJ1" s="40"/>
      <c r="WCK1" s="40"/>
      <c r="WCL1" s="40"/>
      <c r="WCM1" s="40"/>
      <c r="WCN1" s="40"/>
      <c r="WCO1" s="40"/>
      <c r="WCP1" s="40"/>
      <c r="WCQ1" s="40"/>
      <c r="WCR1" s="40"/>
      <c r="WCS1" s="40"/>
      <c r="WCT1" s="40"/>
      <c r="WCU1" s="40"/>
      <c r="WCV1" s="40"/>
      <c r="WCW1" s="40"/>
      <c r="WCX1" s="40"/>
      <c r="WCY1" s="40"/>
      <c r="WCZ1" s="40"/>
      <c r="WDA1" s="40"/>
      <c r="WDB1" s="40"/>
      <c r="WDC1" s="40"/>
      <c r="WDD1" s="40"/>
      <c r="WDE1" s="40"/>
      <c r="WDF1" s="40"/>
      <c r="WDG1" s="40"/>
      <c r="WDH1" s="40"/>
      <c r="WDI1" s="40"/>
      <c r="WDJ1" s="40"/>
      <c r="WDK1" s="40"/>
      <c r="WDL1" s="40"/>
      <c r="WDM1" s="40"/>
      <c r="WDN1" s="40"/>
      <c r="WDO1" s="40"/>
      <c r="WDP1" s="40"/>
      <c r="WDQ1" s="40"/>
      <c r="WDR1" s="40"/>
      <c r="WDS1" s="40"/>
      <c r="WDT1" s="40"/>
      <c r="WDU1" s="40"/>
      <c r="WDV1" s="40"/>
      <c r="WDW1" s="40"/>
      <c r="WDX1" s="40"/>
      <c r="WDY1" s="40"/>
      <c r="WDZ1" s="40"/>
      <c r="WEA1" s="40"/>
      <c r="WEB1" s="40"/>
      <c r="WEC1" s="40"/>
      <c r="WED1" s="40"/>
      <c r="WEE1" s="40"/>
      <c r="WEF1" s="40"/>
      <c r="WEG1" s="40"/>
      <c r="WEH1" s="40"/>
      <c r="WEI1" s="40"/>
      <c r="WEJ1" s="40"/>
      <c r="WEK1" s="40"/>
      <c r="WEL1" s="40"/>
      <c r="WEM1" s="40"/>
      <c r="WEN1" s="40"/>
      <c r="WEO1" s="40"/>
      <c r="WEP1" s="40"/>
      <c r="WEQ1" s="40"/>
      <c r="WER1" s="40"/>
      <c r="WES1" s="40"/>
      <c r="WET1" s="40"/>
      <c r="WEU1" s="40"/>
      <c r="WEV1" s="40"/>
      <c r="WEW1" s="40"/>
      <c r="WEX1" s="40"/>
      <c r="WEY1" s="40"/>
      <c r="WEZ1" s="40"/>
      <c r="WFA1" s="40"/>
      <c r="WFB1" s="40"/>
      <c r="WFC1" s="40"/>
      <c r="WFD1" s="40"/>
      <c r="WFE1" s="40"/>
      <c r="WFF1" s="40"/>
      <c r="WFG1" s="40"/>
      <c r="WFH1" s="40"/>
      <c r="WFI1" s="40"/>
      <c r="WFJ1" s="40"/>
      <c r="WFK1" s="40"/>
      <c r="WFL1" s="40"/>
      <c r="WFM1" s="40"/>
      <c r="WFN1" s="40"/>
      <c r="WFO1" s="40"/>
      <c r="WFP1" s="40"/>
      <c r="WFQ1" s="40"/>
      <c r="WFR1" s="40"/>
      <c r="WFS1" s="40"/>
      <c r="WFT1" s="40"/>
      <c r="WFU1" s="40"/>
      <c r="WFV1" s="40"/>
      <c r="WFW1" s="40"/>
      <c r="WFX1" s="40"/>
      <c r="WFY1" s="40"/>
      <c r="WFZ1" s="40"/>
      <c r="WGA1" s="40"/>
      <c r="WGB1" s="40"/>
      <c r="WGC1" s="40"/>
      <c r="WGD1" s="40"/>
      <c r="WGE1" s="40"/>
      <c r="WGF1" s="40"/>
      <c r="WGG1" s="40"/>
      <c r="WGH1" s="40"/>
      <c r="WGI1" s="40"/>
      <c r="WGJ1" s="40"/>
      <c r="WGK1" s="40"/>
      <c r="WGL1" s="40"/>
      <c r="WGM1" s="40"/>
      <c r="WGN1" s="40"/>
      <c r="WGO1" s="40"/>
      <c r="WGP1" s="40"/>
      <c r="WGQ1" s="40"/>
      <c r="WGR1" s="40"/>
      <c r="WGS1" s="40"/>
      <c r="WGT1" s="40"/>
      <c r="WGU1" s="40"/>
      <c r="WGV1" s="40"/>
      <c r="WGW1" s="40"/>
      <c r="WGX1" s="40"/>
      <c r="WGY1" s="40"/>
      <c r="WGZ1" s="40"/>
      <c r="WHA1" s="40"/>
      <c r="WHB1" s="40"/>
      <c r="WHC1" s="40"/>
      <c r="WHD1" s="40"/>
      <c r="WHE1" s="40"/>
      <c r="WHF1" s="40"/>
      <c r="WHG1" s="40"/>
      <c r="WHH1" s="40"/>
      <c r="WHI1" s="40"/>
      <c r="WHJ1" s="40"/>
      <c r="WHK1" s="40"/>
      <c r="WHL1" s="40"/>
      <c r="WHM1" s="40"/>
      <c r="WHN1" s="40"/>
      <c r="WHO1" s="40"/>
      <c r="WHP1" s="40"/>
      <c r="WHQ1" s="40"/>
      <c r="WHR1" s="40"/>
      <c r="WHS1" s="40"/>
      <c r="WHT1" s="40"/>
      <c r="WHU1" s="40"/>
      <c r="WHV1" s="40"/>
      <c r="WHW1" s="40"/>
      <c r="WHX1" s="40"/>
      <c r="WHY1" s="40"/>
      <c r="WHZ1" s="40"/>
      <c r="WIA1" s="40"/>
      <c r="WIB1" s="40"/>
      <c r="WIC1" s="40"/>
      <c r="WID1" s="40"/>
      <c r="WIE1" s="40"/>
      <c r="WIF1" s="40"/>
      <c r="WIG1" s="40"/>
      <c r="WIH1" s="40"/>
      <c r="WII1" s="40"/>
      <c r="WIJ1" s="40"/>
      <c r="WIK1" s="40"/>
      <c r="WIL1" s="40"/>
      <c r="WIM1" s="40"/>
      <c r="WIN1" s="40"/>
      <c r="WIO1" s="40"/>
      <c r="WIP1" s="40"/>
      <c r="WIQ1" s="40"/>
      <c r="WIR1" s="40"/>
      <c r="WIS1" s="40"/>
      <c r="WIT1" s="40"/>
      <c r="WIU1" s="40"/>
      <c r="WIV1" s="40"/>
      <c r="WIW1" s="40"/>
      <c r="WIX1" s="40"/>
      <c r="WIY1" s="40"/>
      <c r="WIZ1" s="40"/>
      <c r="WJA1" s="40"/>
      <c r="WJB1" s="40"/>
      <c r="WJC1" s="40"/>
      <c r="WJD1" s="40"/>
      <c r="WJE1" s="40"/>
      <c r="WJF1" s="40"/>
      <c r="WJG1" s="40"/>
      <c r="WJH1" s="40"/>
      <c r="WJI1" s="40"/>
      <c r="WJJ1" s="40"/>
      <c r="WJK1" s="40"/>
      <c r="WJL1" s="40"/>
      <c r="WJM1" s="40"/>
      <c r="WJN1" s="40"/>
      <c r="WJO1" s="40"/>
      <c r="WJP1" s="40"/>
      <c r="WJQ1" s="40"/>
      <c r="WJR1" s="40"/>
      <c r="WJS1" s="40"/>
      <c r="WJT1" s="40"/>
      <c r="WJU1" s="40"/>
      <c r="WJV1" s="40"/>
      <c r="WJW1" s="40"/>
      <c r="WJX1" s="40"/>
      <c r="WJY1" s="40"/>
      <c r="WJZ1" s="40"/>
      <c r="WKA1" s="40"/>
      <c r="WKB1" s="40"/>
      <c r="WKC1" s="40"/>
      <c r="WKD1" s="40"/>
      <c r="WKE1" s="40"/>
      <c r="WKF1" s="40"/>
      <c r="WKG1" s="40"/>
      <c r="WKH1" s="40"/>
      <c r="WKI1" s="40"/>
      <c r="WKJ1" s="40"/>
      <c r="WKK1" s="40"/>
      <c r="WKL1" s="40"/>
      <c r="WKM1" s="40"/>
      <c r="WKN1" s="40"/>
      <c r="WKO1" s="40"/>
      <c r="WKP1" s="40"/>
      <c r="WKQ1" s="40"/>
      <c r="WKR1" s="40"/>
      <c r="WKS1" s="40"/>
      <c r="WKT1" s="40"/>
      <c r="WKU1" s="40"/>
      <c r="WKV1" s="40"/>
      <c r="WKW1" s="40"/>
      <c r="WKX1" s="40"/>
      <c r="WKY1" s="40"/>
      <c r="WKZ1" s="40"/>
      <c r="WLA1" s="40"/>
      <c r="WLB1" s="40"/>
      <c r="WLC1" s="40"/>
      <c r="WLD1" s="40"/>
      <c r="WLE1" s="40"/>
      <c r="WLF1" s="40"/>
      <c r="WLG1" s="40"/>
      <c r="WLH1" s="40"/>
      <c r="WLI1" s="40"/>
      <c r="WLJ1" s="40"/>
      <c r="WLK1" s="40"/>
      <c r="WLL1" s="40"/>
      <c r="WLM1" s="40"/>
      <c r="WLN1" s="40"/>
      <c r="WLO1" s="40"/>
      <c r="WLP1" s="40"/>
      <c r="WLQ1" s="40"/>
      <c r="WLR1" s="40"/>
      <c r="WLS1" s="40"/>
      <c r="WLT1" s="40"/>
      <c r="WLU1" s="40"/>
      <c r="WLV1" s="40"/>
      <c r="WLW1" s="40"/>
      <c r="WLX1" s="40"/>
      <c r="WLY1" s="40"/>
      <c r="WLZ1" s="40"/>
      <c r="WMA1" s="40"/>
      <c r="WMB1" s="40"/>
      <c r="WMC1" s="40"/>
      <c r="WMD1" s="40"/>
      <c r="WME1" s="40"/>
      <c r="WMF1" s="40"/>
      <c r="WMG1" s="40"/>
      <c r="WMH1" s="40"/>
      <c r="WMI1" s="40"/>
      <c r="WMJ1" s="40"/>
      <c r="WMK1" s="40"/>
      <c r="WML1" s="40"/>
      <c r="WMM1" s="40"/>
      <c r="WMN1" s="40"/>
      <c r="WMO1" s="40"/>
      <c r="WMP1" s="40"/>
      <c r="WMQ1" s="40"/>
      <c r="WMR1" s="40"/>
      <c r="WMS1" s="40"/>
      <c r="WMT1" s="40"/>
      <c r="WMU1" s="40"/>
      <c r="WMV1" s="40"/>
      <c r="WMW1" s="40"/>
      <c r="WMX1" s="40"/>
      <c r="WMY1" s="40"/>
      <c r="WMZ1" s="40"/>
      <c r="WNA1" s="40"/>
      <c r="WNB1" s="40"/>
      <c r="WNC1" s="40"/>
      <c r="WND1" s="40"/>
      <c r="WNE1" s="40"/>
      <c r="WNF1" s="40"/>
      <c r="WNG1" s="40"/>
      <c r="WNH1" s="40"/>
      <c r="WNI1" s="40"/>
      <c r="WNJ1" s="40"/>
      <c r="WNK1" s="40"/>
      <c r="WNL1" s="40"/>
      <c r="WNM1" s="40"/>
      <c r="WNN1" s="40"/>
      <c r="WNO1" s="40"/>
      <c r="WNP1" s="40"/>
      <c r="WNQ1" s="40"/>
      <c r="WNR1" s="40"/>
      <c r="WNS1" s="40"/>
      <c r="WNT1" s="40"/>
      <c r="WNU1" s="40"/>
      <c r="WNV1" s="40"/>
      <c r="WNW1" s="40"/>
      <c r="WNX1" s="40"/>
      <c r="WNY1" s="40"/>
      <c r="WNZ1" s="40"/>
      <c r="WOA1" s="40"/>
      <c r="WOB1" s="40"/>
      <c r="WOC1" s="40"/>
      <c r="WOD1" s="40"/>
      <c r="WOE1" s="40"/>
      <c r="WOF1" s="40"/>
      <c r="WOG1" s="40"/>
      <c r="WOH1" s="40"/>
      <c r="WOI1" s="40"/>
      <c r="WOJ1" s="40"/>
      <c r="WOK1" s="40"/>
      <c r="WOL1" s="40"/>
      <c r="WOM1" s="40"/>
      <c r="WON1" s="40"/>
      <c r="WOO1" s="40"/>
      <c r="WOP1" s="40"/>
      <c r="WOQ1" s="40"/>
      <c r="WOR1" s="40"/>
      <c r="WOS1" s="40"/>
      <c r="WOT1" s="40"/>
      <c r="WOU1" s="40"/>
      <c r="WOV1" s="40"/>
      <c r="WOW1" s="40"/>
      <c r="WOX1" s="40"/>
      <c r="WOY1" s="40"/>
      <c r="WOZ1" s="40"/>
      <c r="WPA1" s="40"/>
      <c r="WPB1" s="40"/>
      <c r="WPC1" s="40"/>
      <c r="WPD1" s="40"/>
      <c r="WPE1" s="40"/>
      <c r="WPF1" s="40"/>
      <c r="WPG1" s="40"/>
      <c r="WPH1" s="40"/>
      <c r="WPI1" s="40"/>
      <c r="WPJ1" s="40"/>
      <c r="WPK1" s="40"/>
      <c r="WPL1" s="40"/>
      <c r="WPM1" s="40"/>
      <c r="WPN1" s="40"/>
      <c r="WPO1" s="40"/>
      <c r="WPP1" s="40"/>
      <c r="WPQ1" s="40"/>
      <c r="WPR1" s="40"/>
      <c r="WPS1" s="40"/>
      <c r="WPT1" s="40"/>
      <c r="WPU1" s="40"/>
      <c r="WPV1" s="40"/>
      <c r="WPW1" s="40"/>
      <c r="WPX1" s="40"/>
      <c r="WPY1" s="40"/>
      <c r="WPZ1" s="40"/>
      <c r="WQA1" s="40"/>
      <c r="WQB1" s="40"/>
      <c r="WQC1" s="40"/>
      <c r="WQD1" s="40"/>
      <c r="WQE1" s="40"/>
      <c r="WQF1" s="40"/>
      <c r="WQG1" s="40"/>
      <c r="WQH1" s="40"/>
      <c r="WQI1" s="40"/>
      <c r="WQJ1" s="40"/>
      <c r="WQK1" s="40"/>
      <c r="WQL1" s="40"/>
      <c r="WQM1" s="40"/>
      <c r="WQN1" s="40"/>
      <c r="WQO1" s="40"/>
      <c r="WQP1" s="40"/>
      <c r="WQQ1" s="40"/>
      <c r="WQR1" s="40"/>
      <c r="WQS1" s="40"/>
      <c r="WQT1" s="40"/>
      <c r="WQU1" s="40"/>
      <c r="WQV1" s="40"/>
      <c r="WQW1" s="40"/>
      <c r="WQX1" s="40"/>
      <c r="WQY1" s="40"/>
      <c r="WQZ1" s="40"/>
      <c r="WRA1" s="40"/>
      <c r="WRB1" s="40"/>
      <c r="WRC1" s="40"/>
      <c r="WRD1" s="40"/>
      <c r="WRE1" s="40"/>
      <c r="WRF1" s="40"/>
      <c r="WRG1" s="40"/>
      <c r="WRH1" s="40"/>
      <c r="WRI1" s="40"/>
      <c r="WRJ1" s="40"/>
      <c r="WRK1" s="40"/>
      <c r="WRL1" s="40"/>
      <c r="WRM1" s="40"/>
      <c r="WRN1" s="40"/>
      <c r="WRO1" s="40"/>
      <c r="WRP1" s="40"/>
      <c r="WRQ1" s="40"/>
      <c r="WRR1" s="40"/>
      <c r="WRS1" s="40"/>
      <c r="WRT1" s="40"/>
      <c r="WRU1" s="40"/>
      <c r="WRV1" s="40"/>
      <c r="WRW1" s="40"/>
      <c r="WRX1" s="40"/>
      <c r="WRY1" s="40"/>
      <c r="WRZ1" s="40"/>
      <c r="WSA1" s="40"/>
      <c r="WSB1" s="40"/>
      <c r="WSC1" s="40"/>
      <c r="WSD1" s="40"/>
      <c r="WSE1" s="40"/>
      <c r="WSF1" s="40"/>
      <c r="WSG1" s="40"/>
      <c r="WSH1" s="40"/>
      <c r="WSI1" s="40"/>
      <c r="WSJ1" s="40"/>
      <c r="WSK1" s="40"/>
      <c r="WSL1" s="40"/>
      <c r="WSM1" s="40"/>
      <c r="WSN1" s="40"/>
      <c r="WSO1" s="40"/>
      <c r="WSP1" s="40"/>
      <c r="WSQ1" s="40"/>
      <c r="WSR1" s="40"/>
      <c r="WSS1" s="40"/>
      <c r="WST1" s="40"/>
      <c r="WSU1" s="40"/>
      <c r="WSV1" s="40"/>
      <c r="WSW1" s="40"/>
      <c r="WSX1" s="40"/>
      <c r="WSY1" s="40"/>
      <c r="WSZ1" s="40"/>
      <c r="WTA1" s="40"/>
      <c r="WTB1" s="40"/>
      <c r="WTC1" s="40"/>
      <c r="WTD1" s="40"/>
      <c r="WTE1" s="40"/>
      <c r="WTF1" s="40"/>
      <c r="WTG1" s="40"/>
      <c r="WTH1" s="40"/>
      <c r="WTI1" s="40"/>
      <c r="WTJ1" s="40"/>
      <c r="WTK1" s="40"/>
      <c r="WTL1" s="40"/>
      <c r="WTM1" s="40"/>
      <c r="WTN1" s="40"/>
      <c r="WTO1" s="40"/>
      <c r="WTP1" s="40"/>
      <c r="WTQ1" s="40"/>
      <c r="WTR1" s="40"/>
      <c r="WTS1" s="40"/>
      <c r="WTT1" s="40"/>
      <c r="WTU1" s="40"/>
      <c r="WTV1" s="40"/>
      <c r="WTW1" s="40"/>
      <c r="WTX1" s="40"/>
      <c r="WTY1" s="40"/>
      <c r="WTZ1" s="40"/>
      <c r="WUA1" s="40"/>
      <c r="WUB1" s="40"/>
      <c r="WUC1" s="40"/>
      <c r="WUD1" s="40"/>
      <c r="WUE1" s="40"/>
      <c r="WUF1" s="40"/>
      <c r="WUG1" s="40"/>
      <c r="WUH1" s="40"/>
      <c r="WUI1" s="40"/>
      <c r="WUJ1" s="40"/>
      <c r="WUK1" s="40"/>
      <c r="WUL1" s="40"/>
      <c r="WUM1" s="40"/>
      <c r="WUN1" s="40"/>
      <c r="WUO1" s="40"/>
      <c r="WUP1" s="40"/>
      <c r="WUQ1" s="40"/>
      <c r="WUR1" s="40"/>
      <c r="WUS1" s="40"/>
      <c r="WUT1" s="40"/>
      <c r="WUU1" s="40"/>
      <c r="WUV1" s="40"/>
      <c r="WUW1" s="40"/>
      <c r="WUX1" s="40"/>
      <c r="WUY1" s="40"/>
      <c r="WUZ1" s="40"/>
      <c r="WVA1" s="40"/>
      <c r="WVB1" s="40"/>
      <c r="WVC1" s="40"/>
      <c r="WVD1" s="40"/>
      <c r="WVE1" s="40"/>
      <c r="WVF1" s="40"/>
      <c r="WVG1" s="40"/>
      <c r="WVH1" s="40"/>
      <c r="WVI1" s="40"/>
      <c r="WVJ1" s="40"/>
      <c r="WVK1" s="40"/>
      <c r="WVL1" s="40"/>
      <c r="WVM1" s="40"/>
      <c r="WVN1" s="40"/>
      <c r="WVO1" s="40"/>
      <c r="WVP1" s="40"/>
      <c r="WVQ1" s="40"/>
      <c r="WVR1" s="40"/>
      <c r="WVS1" s="40"/>
      <c r="WVT1" s="40"/>
      <c r="WVU1" s="40"/>
      <c r="WVV1" s="40"/>
      <c r="WVW1" s="40"/>
      <c r="WVX1" s="40"/>
      <c r="WVY1" s="40"/>
      <c r="WVZ1" s="40"/>
      <c r="WWA1" s="40"/>
      <c r="WWB1" s="40"/>
      <c r="WWC1" s="40"/>
      <c r="WWD1" s="40"/>
      <c r="WWE1" s="40"/>
      <c r="WWF1" s="40"/>
      <c r="WWG1" s="40"/>
      <c r="WWH1" s="40"/>
      <c r="WWI1" s="40"/>
      <c r="WWJ1" s="40"/>
      <c r="WWK1" s="40"/>
      <c r="WWL1" s="40"/>
      <c r="WWM1" s="40"/>
      <c r="WWN1" s="40"/>
      <c r="WWO1" s="40"/>
      <c r="WWP1" s="40"/>
      <c r="WWQ1" s="40"/>
      <c r="WWR1" s="40"/>
      <c r="WWS1" s="40"/>
      <c r="WWT1" s="40"/>
      <c r="WWU1" s="40"/>
      <c r="WWV1" s="40"/>
      <c r="WWW1" s="40"/>
      <c r="WWX1" s="40"/>
      <c r="WWY1" s="40"/>
      <c r="WWZ1" s="40"/>
      <c r="WXA1" s="40"/>
      <c r="WXB1" s="40"/>
      <c r="WXC1" s="40"/>
      <c r="WXD1" s="40"/>
      <c r="WXE1" s="40"/>
      <c r="WXF1" s="40"/>
      <c r="WXG1" s="40"/>
      <c r="WXH1" s="40"/>
      <c r="WXI1" s="40"/>
      <c r="WXJ1" s="40"/>
      <c r="WXK1" s="40"/>
      <c r="WXL1" s="40"/>
      <c r="WXM1" s="40"/>
      <c r="WXN1" s="40"/>
      <c r="WXO1" s="40"/>
      <c r="WXP1" s="40"/>
      <c r="WXQ1" s="40"/>
      <c r="WXR1" s="40"/>
      <c r="WXS1" s="40"/>
      <c r="WXT1" s="40"/>
      <c r="WXU1" s="40"/>
      <c r="WXV1" s="40"/>
      <c r="WXW1" s="40"/>
      <c r="WXX1" s="40"/>
      <c r="WXY1" s="40"/>
      <c r="WXZ1" s="40"/>
      <c r="WYA1" s="40"/>
      <c r="WYB1" s="40"/>
      <c r="WYC1" s="40"/>
      <c r="WYD1" s="40"/>
      <c r="WYE1" s="40"/>
      <c r="WYF1" s="40"/>
      <c r="WYG1" s="40"/>
      <c r="WYH1" s="40"/>
      <c r="WYI1" s="40"/>
      <c r="WYJ1" s="40"/>
      <c r="WYK1" s="40"/>
      <c r="WYL1" s="40"/>
      <c r="WYM1" s="40"/>
      <c r="WYN1" s="40"/>
      <c r="WYO1" s="40"/>
      <c r="WYP1" s="40"/>
      <c r="WYQ1" s="40"/>
      <c r="WYR1" s="40"/>
      <c r="WYS1" s="40"/>
      <c r="WYT1" s="40"/>
      <c r="WYU1" s="40"/>
      <c r="WYV1" s="40"/>
      <c r="WYW1" s="40"/>
      <c r="WYX1" s="40"/>
      <c r="WYY1" s="40"/>
      <c r="WYZ1" s="40"/>
      <c r="WZA1" s="40"/>
      <c r="WZB1" s="40"/>
      <c r="WZC1" s="40"/>
      <c r="WZD1" s="40"/>
      <c r="WZE1" s="40"/>
      <c r="WZF1" s="40"/>
      <c r="WZG1" s="40"/>
      <c r="WZH1" s="40"/>
      <c r="WZI1" s="40"/>
      <c r="WZJ1" s="40"/>
      <c r="WZK1" s="40"/>
      <c r="WZL1" s="40"/>
      <c r="WZM1" s="40"/>
      <c r="WZN1" s="40"/>
      <c r="WZO1" s="40"/>
      <c r="WZP1" s="40"/>
      <c r="WZQ1" s="40"/>
      <c r="WZR1" s="40"/>
      <c r="WZS1" s="40"/>
      <c r="WZT1" s="40"/>
      <c r="WZU1" s="40"/>
      <c r="WZV1" s="40"/>
      <c r="WZW1" s="40"/>
      <c r="WZX1" s="40"/>
      <c r="WZY1" s="40"/>
      <c r="WZZ1" s="40"/>
      <c r="XAA1" s="40"/>
      <c r="XAB1" s="40"/>
      <c r="XAC1" s="40"/>
      <c r="XAD1" s="40"/>
      <c r="XAE1" s="40"/>
      <c r="XAF1" s="40"/>
      <c r="XAG1" s="40"/>
      <c r="XAH1" s="40"/>
      <c r="XAI1" s="40"/>
      <c r="XAJ1" s="40"/>
      <c r="XAK1" s="40"/>
      <c r="XAL1" s="40"/>
      <c r="XAM1" s="40"/>
      <c r="XAN1" s="40"/>
      <c r="XAO1" s="40"/>
      <c r="XAP1" s="40"/>
      <c r="XAQ1" s="40"/>
      <c r="XAR1" s="40"/>
      <c r="XAS1" s="40"/>
      <c r="XAT1" s="40"/>
      <c r="XAU1" s="40"/>
      <c r="XAV1" s="40"/>
      <c r="XAW1" s="40"/>
      <c r="XAX1" s="40"/>
      <c r="XAY1" s="40"/>
      <c r="XAZ1" s="40"/>
      <c r="XBA1" s="40"/>
      <c r="XBB1" s="40"/>
      <c r="XBC1" s="40"/>
      <c r="XBD1" s="40"/>
      <c r="XBE1" s="40"/>
      <c r="XBF1" s="40"/>
      <c r="XBG1" s="40"/>
      <c r="XBH1" s="40"/>
      <c r="XBI1" s="40"/>
      <c r="XBJ1" s="40"/>
      <c r="XBK1" s="40"/>
      <c r="XBL1" s="40"/>
      <c r="XBM1" s="40"/>
      <c r="XBN1" s="40"/>
      <c r="XBO1" s="40"/>
      <c r="XBP1" s="40"/>
      <c r="XBQ1" s="40"/>
      <c r="XBR1" s="40"/>
      <c r="XBS1" s="40"/>
      <c r="XBT1" s="40"/>
      <c r="XBU1" s="40"/>
      <c r="XBV1" s="40"/>
      <c r="XBW1" s="40"/>
      <c r="XBX1" s="40"/>
      <c r="XBY1" s="40"/>
      <c r="XBZ1" s="40"/>
      <c r="XCA1" s="40"/>
      <c r="XCB1" s="40"/>
      <c r="XCC1" s="40"/>
      <c r="XCD1" s="40"/>
      <c r="XCE1" s="40"/>
      <c r="XCF1" s="40"/>
      <c r="XCG1" s="40"/>
      <c r="XCH1" s="40"/>
      <c r="XCI1" s="40"/>
      <c r="XCJ1" s="40"/>
      <c r="XCK1" s="40"/>
      <c r="XCL1" s="40"/>
      <c r="XCM1" s="40"/>
      <c r="XCN1" s="40"/>
      <c r="XCO1" s="40"/>
      <c r="XCP1" s="40"/>
      <c r="XCQ1" s="40"/>
      <c r="XCR1" s="40"/>
      <c r="XCS1" s="40"/>
      <c r="XCT1" s="40"/>
      <c r="XCU1" s="40"/>
      <c r="XCV1" s="40"/>
      <c r="XCW1" s="40"/>
      <c r="XCX1" s="40"/>
      <c r="XCY1" s="40"/>
      <c r="XCZ1" s="40"/>
      <c r="XDA1" s="40"/>
      <c r="XDB1" s="40"/>
      <c r="XDC1" s="40"/>
      <c r="XDD1" s="40"/>
    </row>
    <row r="2" s="96" customFormat="1" ht="27" customHeight="1" spans="1:9">
      <c r="A2" s="97" t="s">
        <v>9</v>
      </c>
      <c r="B2" s="96" t="s">
        <v>10</v>
      </c>
      <c r="C2" s="96" t="s">
        <v>11</v>
      </c>
      <c r="D2" s="96" t="s">
        <v>12</v>
      </c>
      <c r="E2" s="96" t="s">
        <v>13</v>
      </c>
      <c r="F2" s="96">
        <v>800</v>
      </c>
      <c r="G2" s="98">
        <v>5059.83</v>
      </c>
      <c r="H2" s="67">
        <f t="shared" ref="H2:H65" si="0">G2*1.17</f>
        <v>5920.0011</v>
      </c>
      <c r="I2" s="100"/>
    </row>
    <row r="3" s="96" customFormat="1" ht="27" customHeight="1" spans="2:9">
      <c r="B3" s="96" t="s">
        <v>10</v>
      </c>
      <c r="C3" s="96" t="s">
        <v>14</v>
      </c>
      <c r="D3" s="96" t="s">
        <v>15</v>
      </c>
      <c r="E3" s="96" t="s">
        <v>16</v>
      </c>
      <c r="F3" s="96">
        <v>400</v>
      </c>
      <c r="G3" s="98">
        <v>7863.25</v>
      </c>
      <c r="H3" s="67">
        <f t="shared" si="0"/>
        <v>9200.0025</v>
      </c>
      <c r="I3" s="100"/>
    </row>
    <row r="4" s="96" customFormat="1" ht="27" customHeight="1" spans="2:9">
      <c r="B4" s="96" t="s">
        <v>10</v>
      </c>
      <c r="C4" s="96" t="s">
        <v>17</v>
      </c>
      <c r="D4" s="96" t="s">
        <v>18</v>
      </c>
      <c r="E4" s="96" t="s">
        <v>19</v>
      </c>
      <c r="F4" s="96">
        <v>320</v>
      </c>
      <c r="G4" s="98">
        <v>5114.53</v>
      </c>
      <c r="H4" s="67">
        <f t="shared" si="0"/>
        <v>5984.0001</v>
      </c>
      <c r="I4" s="100"/>
    </row>
    <row r="5" s="89" customFormat="1" ht="27" customHeight="1" spans="2:9">
      <c r="B5" s="89" t="s">
        <v>10</v>
      </c>
      <c r="C5" s="89" t="s">
        <v>17</v>
      </c>
      <c r="D5" s="89" t="s">
        <v>18</v>
      </c>
      <c r="E5" s="89" t="s">
        <v>19</v>
      </c>
      <c r="F5" s="89">
        <v>320</v>
      </c>
      <c r="G5" s="92">
        <v>5114.53</v>
      </c>
      <c r="H5" s="67">
        <f t="shared" si="0"/>
        <v>5984.0001</v>
      </c>
      <c r="I5" s="95"/>
    </row>
    <row r="6" s="89" customFormat="1" ht="27" customHeight="1" spans="2:9">
      <c r="B6" s="89" t="s">
        <v>10</v>
      </c>
      <c r="C6" s="89" t="s">
        <v>14</v>
      </c>
      <c r="D6" s="89" t="s">
        <v>15</v>
      </c>
      <c r="E6" s="89" t="s">
        <v>16</v>
      </c>
      <c r="F6" s="89">
        <v>600</v>
      </c>
      <c r="G6" s="92">
        <v>11794.87</v>
      </c>
      <c r="H6" s="67">
        <f t="shared" si="0"/>
        <v>13799.9979</v>
      </c>
      <c r="I6" s="95"/>
    </row>
    <row r="7" s="89" customFormat="1" ht="27" customHeight="1" spans="2:9">
      <c r="B7" s="89" t="s">
        <v>20</v>
      </c>
      <c r="C7" s="89" t="s">
        <v>21</v>
      </c>
      <c r="D7" s="89" t="s">
        <v>22</v>
      </c>
      <c r="E7" s="89" t="s">
        <v>3742</v>
      </c>
      <c r="F7" s="89">
        <v>240</v>
      </c>
      <c r="G7" s="92">
        <v>7938.46</v>
      </c>
      <c r="H7" s="67">
        <f t="shared" si="0"/>
        <v>9287.9982</v>
      </c>
      <c r="I7" s="92"/>
    </row>
    <row r="8" s="89" customFormat="1" ht="27" customHeight="1" spans="2:9">
      <c r="B8" s="89" t="s">
        <v>24</v>
      </c>
      <c r="C8" s="89" t="s">
        <v>25</v>
      </c>
      <c r="D8" s="89" t="s">
        <v>26</v>
      </c>
      <c r="E8" s="89" t="s">
        <v>3743</v>
      </c>
      <c r="F8" s="89">
        <v>2400</v>
      </c>
      <c r="G8" s="92">
        <v>96205.13</v>
      </c>
      <c r="H8" s="67">
        <f t="shared" si="0"/>
        <v>112560.0021</v>
      </c>
      <c r="I8" s="92"/>
    </row>
    <row r="9" s="89" customFormat="1" ht="27" customHeight="1" spans="2:9">
      <c r="B9" s="89" t="s">
        <v>24</v>
      </c>
      <c r="C9" s="89" t="s">
        <v>25</v>
      </c>
      <c r="D9" s="89" t="s">
        <v>26</v>
      </c>
      <c r="E9" s="89" t="s">
        <v>3743</v>
      </c>
      <c r="F9" s="89">
        <v>1800</v>
      </c>
      <c r="G9" s="92">
        <v>72153.85</v>
      </c>
      <c r="H9" s="67">
        <f t="shared" si="0"/>
        <v>84420.0045</v>
      </c>
      <c r="I9" s="92"/>
    </row>
    <row r="10" s="89" customFormat="1" ht="27" customHeight="1" spans="2:9">
      <c r="B10" s="89" t="s">
        <v>28</v>
      </c>
      <c r="C10" s="89" t="s">
        <v>29</v>
      </c>
      <c r="D10" s="89" t="s">
        <v>30</v>
      </c>
      <c r="E10" s="89" t="s">
        <v>3744</v>
      </c>
      <c r="F10" s="89">
        <v>450</v>
      </c>
      <c r="G10" s="92">
        <v>5384.62</v>
      </c>
      <c r="H10" s="67">
        <f t="shared" si="0"/>
        <v>6300.0054</v>
      </c>
      <c r="I10" s="95"/>
    </row>
    <row r="11" s="89" customFormat="1" ht="27" customHeight="1" spans="2:9">
      <c r="B11" s="89" t="s">
        <v>28</v>
      </c>
      <c r="C11" s="89" t="s">
        <v>32</v>
      </c>
      <c r="D11" s="89" t="s">
        <v>33</v>
      </c>
      <c r="E11" s="89" t="s">
        <v>34</v>
      </c>
      <c r="F11" s="89">
        <v>300</v>
      </c>
      <c r="G11" s="92">
        <v>2789.74</v>
      </c>
      <c r="H11" s="67">
        <f t="shared" si="0"/>
        <v>3263.9958</v>
      </c>
      <c r="I11" s="95"/>
    </row>
    <row r="12" s="89" customFormat="1" ht="27" customHeight="1" spans="2:9">
      <c r="B12" s="89" t="s">
        <v>28</v>
      </c>
      <c r="C12" s="89" t="s">
        <v>35</v>
      </c>
      <c r="D12" s="89" t="s">
        <v>36</v>
      </c>
      <c r="E12" s="89" t="s">
        <v>3745</v>
      </c>
      <c r="F12" s="89">
        <v>100</v>
      </c>
      <c r="G12" s="92">
        <v>1711.97</v>
      </c>
      <c r="H12" s="67">
        <f t="shared" si="0"/>
        <v>2003.0049</v>
      </c>
      <c r="I12" s="95"/>
    </row>
    <row r="13" s="89" customFormat="1" ht="27" customHeight="1" spans="2:9">
      <c r="B13" s="89" t="s">
        <v>28</v>
      </c>
      <c r="C13" s="89" t="s">
        <v>38</v>
      </c>
      <c r="D13" s="89" t="s">
        <v>39</v>
      </c>
      <c r="E13" s="89" t="s">
        <v>3745</v>
      </c>
      <c r="F13" s="89">
        <v>800</v>
      </c>
      <c r="G13" s="92">
        <v>19336.75</v>
      </c>
      <c r="H13" s="67">
        <f t="shared" si="0"/>
        <v>22623.9975</v>
      </c>
      <c r="I13" s="95"/>
    </row>
    <row r="14" s="89" customFormat="1" ht="27" customHeight="1" spans="2:9">
      <c r="B14" s="89" t="s">
        <v>28</v>
      </c>
      <c r="C14" s="89" t="s">
        <v>14</v>
      </c>
      <c r="D14" s="89" t="s">
        <v>15</v>
      </c>
      <c r="E14" s="89" t="s">
        <v>16</v>
      </c>
      <c r="F14" s="89">
        <v>2000</v>
      </c>
      <c r="G14" s="92">
        <v>56307.69</v>
      </c>
      <c r="H14" s="67">
        <f t="shared" si="0"/>
        <v>65879.9973</v>
      </c>
      <c r="I14" s="95"/>
    </row>
    <row r="15" s="89" customFormat="1" ht="27" customHeight="1" spans="2:9">
      <c r="B15" s="89" t="s">
        <v>28</v>
      </c>
      <c r="C15" s="89" t="s">
        <v>40</v>
      </c>
      <c r="D15" s="89" t="s">
        <v>41</v>
      </c>
      <c r="E15" s="89" t="s">
        <v>42</v>
      </c>
      <c r="F15" s="89">
        <v>1440</v>
      </c>
      <c r="G15" s="92">
        <v>36430.77</v>
      </c>
      <c r="H15" s="67">
        <f t="shared" si="0"/>
        <v>42624.0009</v>
      </c>
      <c r="I15" s="95"/>
    </row>
    <row r="16" s="89" customFormat="1" ht="27" customHeight="1" spans="2:9">
      <c r="B16" s="89" t="s">
        <v>28</v>
      </c>
      <c r="C16" s="89" t="s">
        <v>43</v>
      </c>
      <c r="D16" s="89" t="s">
        <v>44</v>
      </c>
      <c r="E16" s="89" t="s">
        <v>45</v>
      </c>
      <c r="F16" s="89">
        <v>300</v>
      </c>
      <c r="G16" s="92">
        <v>5574.36</v>
      </c>
      <c r="H16" s="67">
        <f t="shared" si="0"/>
        <v>6522.0012</v>
      </c>
      <c r="I16" s="95"/>
    </row>
    <row r="17" s="89" customFormat="1" ht="27" customHeight="1" spans="2:9">
      <c r="B17" s="89" t="s">
        <v>28</v>
      </c>
      <c r="C17" s="89" t="s">
        <v>17</v>
      </c>
      <c r="D17" s="89" t="s">
        <v>18</v>
      </c>
      <c r="E17" s="89" t="s">
        <v>19</v>
      </c>
      <c r="F17" s="89">
        <v>1200</v>
      </c>
      <c r="G17" s="92">
        <v>19179.49</v>
      </c>
      <c r="H17" s="67">
        <f t="shared" si="0"/>
        <v>22440.0033</v>
      </c>
      <c r="I17" s="95"/>
    </row>
    <row r="18" s="89" customFormat="1" ht="27" customHeight="1" spans="2:9">
      <c r="B18" s="89" t="s">
        <v>28</v>
      </c>
      <c r="C18" s="89" t="s">
        <v>14</v>
      </c>
      <c r="D18" s="89" t="s">
        <v>15</v>
      </c>
      <c r="E18" s="89" t="s">
        <v>16</v>
      </c>
      <c r="F18" s="89">
        <v>2000</v>
      </c>
      <c r="G18" s="92">
        <v>56307.69</v>
      </c>
      <c r="H18" s="67">
        <f t="shared" si="0"/>
        <v>65879.9973</v>
      </c>
      <c r="I18" s="95"/>
    </row>
    <row r="19" s="89" customFormat="1" ht="27" customHeight="1" spans="2:9">
      <c r="B19" s="89" t="s">
        <v>28</v>
      </c>
      <c r="C19" s="89" t="s">
        <v>17</v>
      </c>
      <c r="D19" s="89" t="s">
        <v>18</v>
      </c>
      <c r="E19" s="89" t="s">
        <v>19</v>
      </c>
      <c r="F19" s="89">
        <v>2000</v>
      </c>
      <c r="G19" s="92">
        <v>31965.81</v>
      </c>
      <c r="H19" s="67">
        <f t="shared" si="0"/>
        <v>37399.9977</v>
      </c>
      <c r="I19" s="95"/>
    </row>
    <row r="20" s="89" customFormat="1" ht="27" customHeight="1" spans="2:9">
      <c r="B20" s="89" t="s">
        <v>46</v>
      </c>
      <c r="C20" s="89" t="s">
        <v>17</v>
      </c>
      <c r="D20" s="89" t="s">
        <v>18</v>
      </c>
      <c r="E20" s="89" t="s">
        <v>19</v>
      </c>
      <c r="F20" s="89">
        <v>5200</v>
      </c>
      <c r="G20" s="92">
        <v>83111.11</v>
      </c>
      <c r="H20" s="67">
        <f t="shared" si="0"/>
        <v>97239.9987</v>
      </c>
      <c r="I20" s="95"/>
    </row>
    <row r="21" s="89" customFormat="1" ht="27" customHeight="1" spans="2:9">
      <c r="B21" s="89" t="s">
        <v>46</v>
      </c>
      <c r="C21" s="89" t="s">
        <v>47</v>
      </c>
      <c r="D21" s="89" t="s">
        <v>48</v>
      </c>
      <c r="E21" s="89" t="s">
        <v>3744</v>
      </c>
      <c r="F21" s="89">
        <v>250</v>
      </c>
      <c r="G21" s="92">
        <v>2117.52</v>
      </c>
      <c r="H21" s="67">
        <f t="shared" si="0"/>
        <v>2477.4984</v>
      </c>
      <c r="I21" s="95"/>
    </row>
    <row r="22" s="89" customFormat="1" ht="27" customHeight="1" spans="2:9">
      <c r="B22" s="89" t="s">
        <v>46</v>
      </c>
      <c r="C22" s="89" t="s">
        <v>17</v>
      </c>
      <c r="D22" s="89" t="s">
        <v>18</v>
      </c>
      <c r="E22" s="89" t="s">
        <v>19</v>
      </c>
      <c r="F22" s="89">
        <v>4400</v>
      </c>
      <c r="G22" s="92">
        <v>70324.79</v>
      </c>
      <c r="H22" s="67">
        <f t="shared" si="0"/>
        <v>82280.0043</v>
      </c>
      <c r="I22" s="92"/>
    </row>
    <row r="23" s="89" customFormat="1" ht="27" customHeight="1" spans="2:9">
      <c r="B23" s="89" t="s">
        <v>46</v>
      </c>
      <c r="C23" s="89" t="s">
        <v>25</v>
      </c>
      <c r="D23" s="89" t="s">
        <v>49</v>
      </c>
      <c r="E23" s="89" t="s">
        <v>3743</v>
      </c>
      <c r="F23" s="89">
        <v>1600</v>
      </c>
      <c r="G23" s="92">
        <v>44499.149</v>
      </c>
      <c r="H23" s="67">
        <f t="shared" si="0"/>
        <v>52064.00433</v>
      </c>
      <c r="I23" s="92"/>
    </row>
    <row r="24" s="89" customFormat="1" ht="27" customHeight="1" spans="2:9">
      <c r="B24" s="89" t="s">
        <v>46</v>
      </c>
      <c r="C24" s="89" t="s">
        <v>50</v>
      </c>
      <c r="D24" s="89" t="s">
        <v>51</v>
      </c>
      <c r="E24" s="89" t="s">
        <v>52</v>
      </c>
      <c r="F24" s="89">
        <v>850</v>
      </c>
      <c r="G24" s="92">
        <v>6698.29</v>
      </c>
      <c r="H24" s="67">
        <f t="shared" si="0"/>
        <v>7836.9993</v>
      </c>
      <c r="I24" s="95"/>
    </row>
    <row r="25" s="89" customFormat="1" ht="27" customHeight="1" spans="2:9">
      <c r="B25" s="89" t="s">
        <v>46</v>
      </c>
      <c r="C25" s="89" t="s">
        <v>17</v>
      </c>
      <c r="D25" s="89" t="s">
        <v>18</v>
      </c>
      <c r="E25" s="89" t="s">
        <v>19</v>
      </c>
      <c r="F25" s="89">
        <v>1600</v>
      </c>
      <c r="G25" s="92">
        <v>25572.65</v>
      </c>
      <c r="H25" s="67">
        <f t="shared" si="0"/>
        <v>29920.0005</v>
      </c>
      <c r="I25" s="95"/>
    </row>
    <row r="26" s="89" customFormat="1" ht="27" customHeight="1" spans="2:9">
      <c r="B26" s="89" t="s">
        <v>53</v>
      </c>
      <c r="C26" s="89" t="s">
        <v>25</v>
      </c>
      <c r="D26" s="89" t="s">
        <v>49</v>
      </c>
      <c r="E26" s="89" t="s">
        <v>3743</v>
      </c>
      <c r="F26" s="89">
        <v>1600</v>
      </c>
      <c r="G26" s="92">
        <v>43131.62</v>
      </c>
      <c r="H26" s="67">
        <f t="shared" si="0"/>
        <v>50463.9954</v>
      </c>
      <c r="I26" s="95"/>
    </row>
    <row r="27" s="89" customFormat="1" ht="27" customHeight="1" spans="2:9">
      <c r="B27" s="89" t="s">
        <v>53</v>
      </c>
      <c r="C27" s="89" t="s">
        <v>54</v>
      </c>
      <c r="D27" s="89" t="s">
        <v>55</v>
      </c>
      <c r="E27" s="89" t="s">
        <v>56</v>
      </c>
      <c r="F27" s="89">
        <v>600</v>
      </c>
      <c r="G27" s="92">
        <v>8384.62</v>
      </c>
      <c r="H27" s="67">
        <f t="shared" si="0"/>
        <v>9810.0054</v>
      </c>
      <c r="I27" s="95"/>
    </row>
    <row r="28" s="89" customFormat="1" ht="27" customHeight="1" spans="2:9">
      <c r="B28" s="89" t="s">
        <v>53</v>
      </c>
      <c r="C28" s="89" t="s">
        <v>57</v>
      </c>
      <c r="D28" s="89" t="s">
        <v>58</v>
      </c>
      <c r="E28" s="89" t="s">
        <v>59</v>
      </c>
      <c r="F28" s="89">
        <v>500</v>
      </c>
      <c r="G28" s="92">
        <v>15854.7</v>
      </c>
      <c r="H28" s="67">
        <f t="shared" si="0"/>
        <v>18549.999</v>
      </c>
      <c r="I28" s="95"/>
    </row>
    <row r="29" s="89" customFormat="1" ht="27" customHeight="1" spans="2:9">
      <c r="B29" s="89" t="s">
        <v>60</v>
      </c>
      <c r="C29" s="89" t="s">
        <v>61</v>
      </c>
      <c r="D29" s="89" t="s">
        <v>62</v>
      </c>
      <c r="E29" s="89" t="s">
        <v>3746</v>
      </c>
      <c r="F29" s="89">
        <v>2000</v>
      </c>
      <c r="G29" s="92">
        <v>5384.615</v>
      </c>
      <c r="H29" s="67">
        <f t="shared" si="0"/>
        <v>6299.99955</v>
      </c>
      <c r="I29" s="92"/>
    </row>
    <row r="30" s="89" customFormat="1" ht="27" customHeight="1" spans="2:9">
      <c r="B30" s="89" t="s">
        <v>60</v>
      </c>
      <c r="C30" s="89" t="s">
        <v>64</v>
      </c>
      <c r="D30" s="89" t="s">
        <v>65</v>
      </c>
      <c r="E30" s="89" t="s">
        <v>3746</v>
      </c>
      <c r="F30" s="89">
        <v>5000</v>
      </c>
      <c r="G30" s="92">
        <v>13461.54</v>
      </c>
      <c r="H30" s="67">
        <f t="shared" si="0"/>
        <v>15750.0018</v>
      </c>
      <c r="I30" s="101"/>
    </row>
    <row r="31" s="89" customFormat="1" ht="27" customHeight="1" spans="2:9">
      <c r="B31" s="89" t="s">
        <v>60</v>
      </c>
      <c r="C31" s="89" t="s">
        <v>66</v>
      </c>
      <c r="D31" s="89" t="s">
        <v>67</v>
      </c>
      <c r="E31" s="89" t="s">
        <v>3746</v>
      </c>
      <c r="F31" s="89">
        <v>5000</v>
      </c>
      <c r="G31" s="92">
        <v>13376.07</v>
      </c>
      <c r="H31" s="67">
        <f t="shared" si="0"/>
        <v>15650.0019</v>
      </c>
      <c r="I31" s="95"/>
    </row>
    <row r="32" s="89" customFormat="1" ht="27" customHeight="1" spans="2:9">
      <c r="B32" s="89" t="s">
        <v>60</v>
      </c>
      <c r="C32" s="89" t="s">
        <v>68</v>
      </c>
      <c r="D32" s="89" t="s">
        <v>69</v>
      </c>
      <c r="E32" s="89" t="s">
        <v>3747</v>
      </c>
      <c r="F32" s="89">
        <v>3000</v>
      </c>
      <c r="G32" s="92">
        <v>5615.38</v>
      </c>
      <c r="H32" s="67">
        <f t="shared" si="0"/>
        <v>6569.9946</v>
      </c>
      <c r="I32" s="95"/>
    </row>
    <row r="33" s="89" customFormat="1" ht="27" customHeight="1" spans="2:9">
      <c r="B33" s="89" t="s">
        <v>60</v>
      </c>
      <c r="C33" s="89" t="s">
        <v>70</v>
      </c>
      <c r="D33" s="89" t="s">
        <v>71</v>
      </c>
      <c r="E33" s="89" t="s">
        <v>3746</v>
      </c>
      <c r="F33" s="89">
        <v>3000</v>
      </c>
      <c r="G33" s="92">
        <v>11461.54</v>
      </c>
      <c r="H33" s="67">
        <f t="shared" si="0"/>
        <v>13410.0018</v>
      </c>
      <c r="I33" s="95"/>
    </row>
    <row r="34" s="89" customFormat="1" ht="27" customHeight="1" spans="2:9">
      <c r="B34" s="89" t="s">
        <v>60</v>
      </c>
      <c r="C34" s="89" t="s">
        <v>72</v>
      </c>
      <c r="D34" s="89" t="s">
        <v>73</v>
      </c>
      <c r="E34" s="89" t="s">
        <v>3746</v>
      </c>
      <c r="F34" s="89">
        <v>4000</v>
      </c>
      <c r="G34" s="92">
        <v>14119.66</v>
      </c>
      <c r="H34" s="67">
        <f t="shared" si="0"/>
        <v>16520.0022</v>
      </c>
      <c r="I34" s="95"/>
    </row>
    <row r="35" s="89" customFormat="1" ht="27" customHeight="1" spans="2:9">
      <c r="B35" s="89" t="s">
        <v>60</v>
      </c>
      <c r="C35" s="89" t="s">
        <v>68</v>
      </c>
      <c r="D35" s="89" t="s">
        <v>74</v>
      </c>
      <c r="E35" s="89" t="s">
        <v>3746</v>
      </c>
      <c r="F35" s="89">
        <v>9700</v>
      </c>
      <c r="G35" s="92">
        <v>28022.22</v>
      </c>
      <c r="H35" s="67">
        <f t="shared" si="0"/>
        <v>32785.9974</v>
      </c>
      <c r="I35" s="95"/>
    </row>
    <row r="36" s="89" customFormat="1" ht="27" customHeight="1" spans="2:9">
      <c r="B36" s="89" t="s">
        <v>60</v>
      </c>
      <c r="C36" s="89" t="s">
        <v>70</v>
      </c>
      <c r="D36" s="89" t="s">
        <v>75</v>
      </c>
      <c r="E36" s="89" t="s">
        <v>3746</v>
      </c>
      <c r="F36" s="89">
        <v>4000</v>
      </c>
      <c r="G36" s="92">
        <v>14188.03</v>
      </c>
      <c r="H36" s="67">
        <f t="shared" si="0"/>
        <v>16599.9951</v>
      </c>
      <c r="I36" s="95"/>
    </row>
    <row r="37" s="89" customFormat="1" ht="27" customHeight="1" spans="2:9">
      <c r="B37" s="89" t="s">
        <v>60</v>
      </c>
      <c r="C37" s="89" t="s">
        <v>72</v>
      </c>
      <c r="D37" s="89" t="s">
        <v>73</v>
      </c>
      <c r="E37" s="89" t="s">
        <v>3746</v>
      </c>
      <c r="F37" s="89">
        <v>4000</v>
      </c>
      <c r="G37" s="92">
        <v>14119.66</v>
      </c>
      <c r="H37" s="67">
        <f t="shared" si="0"/>
        <v>16520.0022</v>
      </c>
      <c r="I37" s="95"/>
    </row>
    <row r="38" s="89" customFormat="1" ht="27" customHeight="1" spans="2:9">
      <c r="B38" s="89" t="s">
        <v>60</v>
      </c>
      <c r="C38" s="89" t="s">
        <v>68</v>
      </c>
      <c r="D38" s="89" t="s">
        <v>74</v>
      </c>
      <c r="E38" s="89" t="s">
        <v>3746</v>
      </c>
      <c r="F38" s="89">
        <v>10000</v>
      </c>
      <c r="G38" s="92">
        <v>28888.89</v>
      </c>
      <c r="H38" s="67">
        <f t="shared" si="0"/>
        <v>33800.0013</v>
      </c>
      <c r="I38" s="95"/>
    </row>
    <row r="39" s="89" customFormat="1" ht="27" customHeight="1" spans="2:9">
      <c r="B39" s="89" t="s">
        <v>60</v>
      </c>
      <c r="C39" s="89" t="s">
        <v>76</v>
      </c>
      <c r="D39" s="89" t="s">
        <v>77</v>
      </c>
      <c r="E39" s="89" t="s">
        <v>3746</v>
      </c>
      <c r="F39" s="89">
        <v>1000</v>
      </c>
      <c r="G39" s="92">
        <v>2076.92</v>
      </c>
      <c r="H39" s="67">
        <f t="shared" si="0"/>
        <v>2429.9964</v>
      </c>
      <c r="I39" s="95"/>
    </row>
    <row r="40" s="89" customFormat="1" ht="27" customHeight="1" spans="2:9">
      <c r="B40" s="89" t="s">
        <v>60</v>
      </c>
      <c r="C40" s="89" t="s">
        <v>78</v>
      </c>
      <c r="D40" s="89" t="s">
        <v>79</v>
      </c>
      <c r="E40" s="89" t="s">
        <v>3748</v>
      </c>
      <c r="F40" s="89">
        <v>1500</v>
      </c>
      <c r="G40" s="92">
        <v>32500</v>
      </c>
      <c r="H40" s="67">
        <f t="shared" si="0"/>
        <v>38025</v>
      </c>
      <c r="I40" s="92"/>
    </row>
    <row r="41" s="89" customFormat="1" ht="27" customHeight="1" spans="2:9">
      <c r="B41" s="89" t="s">
        <v>60</v>
      </c>
      <c r="C41" s="89" t="s">
        <v>25</v>
      </c>
      <c r="D41" s="89" t="s">
        <v>49</v>
      </c>
      <c r="E41" s="89" t="s">
        <v>3743</v>
      </c>
      <c r="F41" s="89">
        <v>3200</v>
      </c>
      <c r="G41" s="92">
        <v>88888.89</v>
      </c>
      <c r="H41" s="67">
        <f t="shared" si="0"/>
        <v>104000.0013</v>
      </c>
      <c r="I41" s="92"/>
    </row>
    <row r="42" s="89" customFormat="1" ht="27" customHeight="1" spans="2:9">
      <c r="B42" s="89" t="s">
        <v>60</v>
      </c>
      <c r="C42" s="89" t="s">
        <v>25</v>
      </c>
      <c r="D42" s="89" t="s">
        <v>49</v>
      </c>
      <c r="E42" s="89" t="s">
        <v>3743</v>
      </c>
      <c r="F42" s="89">
        <v>3200</v>
      </c>
      <c r="G42" s="92">
        <v>88888.89</v>
      </c>
      <c r="H42" s="67">
        <f t="shared" si="0"/>
        <v>104000.0013</v>
      </c>
      <c r="I42" s="92"/>
    </row>
    <row r="43" s="89" customFormat="1" ht="27" customHeight="1" spans="2:9">
      <c r="B43" s="89" t="s">
        <v>60</v>
      </c>
      <c r="C43" s="89" t="s">
        <v>25</v>
      </c>
      <c r="D43" s="89" t="s">
        <v>49</v>
      </c>
      <c r="E43" s="89" t="s">
        <v>3743</v>
      </c>
      <c r="F43" s="89">
        <v>3200</v>
      </c>
      <c r="G43" s="92">
        <v>88888.89</v>
      </c>
      <c r="H43" s="67">
        <f t="shared" si="0"/>
        <v>104000.0013</v>
      </c>
      <c r="I43" s="92"/>
    </row>
    <row r="44" s="89" customFormat="1" ht="27" customHeight="1" spans="2:9">
      <c r="B44" s="89" t="s">
        <v>60</v>
      </c>
      <c r="C44" s="89" t="s">
        <v>17</v>
      </c>
      <c r="D44" s="89" t="s">
        <v>18</v>
      </c>
      <c r="E44" s="89" t="s">
        <v>3746</v>
      </c>
      <c r="F44" s="89">
        <v>2400</v>
      </c>
      <c r="G44" s="92">
        <v>38358.97</v>
      </c>
      <c r="H44" s="67">
        <f t="shared" si="0"/>
        <v>44879.9949</v>
      </c>
      <c r="I44" s="95"/>
    </row>
    <row r="45" s="89" customFormat="1" ht="27" customHeight="1" spans="2:9">
      <c r="B45" s="89" t="s">
        <v>60</v>
      </c>
      <c r="C45" s="89" t="s">
        <v>81</v>
      </c>
      <c r="D45" s="89" t="s">
        <v>82</v>
      </c>
      <c r="E45" s="89" t="s">
        <v>83</v>
      </c>
      <c r="F45" s="89">
        <v>300</v>
      </c>
      <c r="G45" s="92">
        <v>3715.384</v>
      </c>
      <c r="H45" s="67">
        <f t="shared" si="0"/>
        <v>4346.99928</v>
      </c>
      <c r="I45" s="95"/>
    </row>
    <row r="46" s="89" customFormat="1" ht="27" customHeight="1" spans="2:9">
      <c r="B46" s="89" t="s">
        <v>60</v>
      </c>
      <c r="C46" s="89" t="s">
        <v>84</v>
      </c>
      <c r="D46" s="89" t="s">
        <v>85</v>
      </c>
      <c r="E46" s="89" t="s">
        <v>86</v>
      </c>
      <c r="F46" s="89">
        <v>50</v>
      </c>
      <c r="G46" s="92">
        <v>820.514</v>
      </c>
      <c r="H46" s="67">
        <f t="shared" si="0"/>
        <v>960.00138</v>
      </c>
      <c r="I46" s="95"/>
    </row>
    <row r="47" s="89" customFormat="1" ht="27" customHeight="1" spans="2:9">
      <c r="B47" s="89" t="s">
        <v>60</v>
      </c>
      <c r="C47" s="89" t="s">
        <v>38</v>
      </c>
      <c r="D47" s="89" t="s">
        <v>87</v>
      </c>
      <c r="E47" s="89" t="s">
        <v>3745</v>
      </c>
      <c r="F47" s="89">
        <v>2800</v>
      </c>
      <c r="G47" s="92">
        <v>67606.84</v>
      </c>
      <c r="H47" s="67">
        <f t="shared" si="0"/>
        <v>79100.0028</v>
      </c>
      <c r="I47" s="95"/>
    </row>
    <row r="48" s="89" customFormat="1" ht="27" customHeight="1" spans="2:9">
      <c r="B48" s="89" t="s">
        <v>60</v>
      </c>
      <c r="C48" s="89" t="s">
        <v>88</v>
      </c>
      <c r="D48" s="89" t="s">
        <v>89</v>
      </c>
      <c r="E48" s="89" t="s">
        <v>3749</v>
      </c>
      <c r="F48" s="89">
        <v>600</v>
      </c>
      <c r="G48" s="92">
        <v>7641.03</v>
      </c>
      <c r="H48" s="67">
        <f t="shared" si="0"/>
        <v>8940.0051</v>
      </c>
      <c r="I48" s="95"/>
    </row>
    <row r="49" s="89" customFormat="1" ht="27" customHeight="1" spans="2:9">
      <c r="B49" s="89" t="s">
        <v>60</v>
      </c>
      <c r="C49" s="89" t="s">
        <v>91</v>
      </c>
      <c r="D49" s="89" t="s">
        <v>48</v>
      </c>
      <c r="E49" s="89" t="s">
        <v>92</v>
      </c>
      <c r="F49" s="89">
        <v>1000</v>
      </c>
      <c r="G49" s="92">
        <v>6880.339</v>
      </c>
      <c r="H49" s="67">
        <f t="shared" si="0"/>
        <v>8049.99663</v>
      </c>
      <c r="I49" s="95"/>
    </row>
    <row r="50" s="89" customFormat="1" ht="27" customHeight="1" spans="2:9">
      <c r="B50" s="89" t="s">
        <v>60</v>
      </c>
      <c r="C50" s="89" t="s">
        <v>78</v>
      </c>
      <c r="D50" s="89" t="s">
        <v>79</v>
      </c>
      <c r="E50" s="89" t="s">
        <v>3748</v>
      </c>
      <c r="F50" s="89">
        <v>600</v>
      </c>
      <c r="G50" s="92">
        <v>13000</v>
      </c>
      <c r="H50" s="67">
        <f t="shared" si="0"/>
        <v>15210</v>
      </c>
      <c r="I50" s="95"/>
    </row>
    <row r="51" s="89" customFormat="1" ht="27" customHeight="1" spans="2:9">
      <c r="B51" s="89" t="s">
        <v>60</v>
      </c>
      <c r="C51" s="89" t="s">
        <v>50</v>
      </c>
      <c r="D51" s="89" t="s">
        <v>51</v>
      </c>
      <c r="E51" s="89" t="s">
        <v>93</v>
      </c>
      <c r="F51" s="89">
        <v>100</v>
      </c>
      <c r="G51" s="92">
        <v>786.32</v>
      </c>
      <c r="H51" s="67">
        <f t="shared" si="0"/>
        <v>919.9944</v>
      </c>
      <c r="I51" s="95"/>
    </row>
    <row r="52" s="89" customFormat="1" ht="27" customHeight="1" spans="2:9">
      <c r="B52" s="89" t="s">
        <v>60</v>
      </c>
      <c r="C52" s="89" t="s">
        <v>94</v>
      </c>
      <c r="D52" s="89" t="s">
        <v>95</v>
      </c>
      <c r="E52" s="89" t="s">
        <v>96</v>
      </c>
      <c r="F52" s="89">
        <v>140</v>
      </c>
      <c r="G52" s="92">
        <v>2853.85</v>
      </c>
      <c r="H52" s="67">
        <f t="shared" si="0"/>
        <v>3339.0045</v>
      </c>
      <c r="I52" s="95"/>
    </row>
    <row r="53" s="89" customFormat="1" ht="27" customHeight="1" spans="2:9">
      <c r="B53" s="89" t="s">
        <v>60</v>
      </c>
      <c r="C53" s="89" t="s">
        <v>97</v>
      </c>
      <c r="D53" s="89" t="s">
        <v>98</v>
      </c>
      <c r="E53" s="89" t="s">
        <v>3742</v>
      </c>
      <c r="F53" s="89">
        <v>720</v>
      </c>
      <c r="G53" s="92">
        <v>12553.85</v>
      </c>
      <c r="H53" s="67">
        <f t="shared" si="0"/>
        <v>14688.0045</v>
      </c>
      <c r="I53" s="95"/>
    </row>
    <row r="54" s="89" customFormat="1" ht="27" customHeight="1" spans="2:9">
      <c r="B54" s="89" t="s">
        <v>60</v>
      </c>
      <c r="C54" s="89" t="s">
        <v>17</v>
      </c>
      <c r="D54" s="89" t="s">
        <v>18</v>
      </c>
      <c r="E54" s="89" t="s">
        <v>19</v>
      </c>
      <c r="F54" s="89">
        <v>1200</v>
      </c>
      <c r="G54" s="92">
        <v>19179.488</v>
      </c>
      <c r="H54" s="67">
        <f t="shared" si="0"/>
        <v>22440.00096</v>
      </c>
      <c r="I54" s="95"/>
    </row>
    <row r="55" s="89" customFormat="1" ht="27" customHeight="1" spans="2:9">
      <c r="B55" s="89" t="s">
        <v>60</v>
      </c>
      <c r="C55" s="89" t="s">
        <v>38</v>
      </c>
      <c r="D55" s="89" t="s">
        <v>87</v>
      </c>
      <c r="E55" s="89" t="s">
        <v>3745</v>
      </c>
      <c r="F55" s="89">
        <v>1600</v>
      </c>
      <c r="G55" s="92">
        <v>38632.479</v>
      </c>
      <c r="H55" s="67">
        <f t="shared" si="0"/>
        <v>45200.00043</v>
      </c>
      <c r="I55" s="95"/>
    </row>
    <row r="56" s="89" customFormat="1" ht="27" customHeight="1" spans="2:9">
      <c r="B56" s="89" t="s">
        <v>60</v>
      </c>
      <c r="C56" s="89" t="s">
        <v>99</v>
      </c>
      <c r="D56" s="89" t="s">
        <v>100</v>
      </c>
      <c r="E56" s="89" t="s">
        <v>101</v>
      </c>
      <c r="F56" s="89">
        <v>720</v>
      </c>
      <c r="G56" s="92">
        <v>6461.54</v>
      </c>
      <c r="H56" s="67">
        <f t="shared" si="0"/>
        <v>7560.0018</v>
      </c>
      <c r="I56" s="95"/>
    </row>
    <row r="57" s="89" customFormat="1" ht="27" customHeight="1" spans="2:9">
      <c r="B57" s="89" t="s">
        <v>60</v>
      </c>
      <c r="C57" s="89" t="s">
        <v>11</v>
      </c>
      <c r="D57" s="89" t="s">
        <v>12</v>
      </c>
      <c r="E57" s="89" t="s">
        <v>13</v>
      </c>
      <c r="F57" s="89">
        <v>800</v>
      </c>
      <c r="G57" s="92">
        <v>6324.79</v>
      </c>
      <c r="H57" s="67">
        <f t="shared" si="0"/>
        <v>7400.0043</v>
      </c>
      <c r="I57" s="95"/>
    </row>
    <row r="58" s="89" customFormat="1" ht="27" customHeight="1" spans="2:9">
      <c r="B58" s="89" t="s">
        <v>60</v>
      </c>
      <c r="C58" s="89" t="s">
        <v>102</v>
      </c>
      <c r="D58" s="89" t="s">
        <v>103</v>
      </c>
      <c r="E58" s="89" t="s">
        <v>104</v>
      </c>
      <c r="F58" s="89">
        <v>6600</v>
      </c>
      <c r="G58" s="92">
        <v>72487.177</v>
      </c>
      <c r="H58" s="67">
        <f t="shared" si="0"/>
        <v>84809.99709</v>
      </c>
      <c r="I58" s="95"/>
    </row>
    <row r="59" s="89" customFormat="1" ht="27" customHeight="1" spans="2:9">
      <c r="B59" s="89" t="s">
        <v>105</v>
      </c>
      <c r="C59" s="99" t="s">
        <v>106</v>
      </c>
      <c r="D59" s="89" t="s">
        <v>107</v>
      </c>
      <c r="E59" s="89" t="s">
        <v>108</v>
      </c>
      <c r="F59" s="89">
        <v>100</v>
      </c>
      <c r="G59" s="92">
        <v>2041.025</v>
      </c>
      <c r="H59" s="67">
        <f t="shared" si="0"/>
        <v>2387.99925</v>
      </c>
      <c r="I59" s="95"/>
    </row>
    <row r="60" s="89" customFormat="1" ht="27" customHeight="1" spans="2:9">
      <c r="B60" s="89" t="s">
        <v>105</v>
      </c>
      <c r="C60" s="99" t="s">
        <v>3750</v>
      </c>
      <c r="D60" s="89" t="s">
        <v>110</v>
      </c>
      <c r="E60" s="89" t="s">
        <v>3751</v>
      </c>
      <c r="F60" s="89">
        <v>3000</v>
      </c>
      <c r="G60" s="92">
        <v>12692.3076923</v>
      </c>
      <c r="H60" s="67">
        <f t="shared" si="0"/>
        <v>14849.999999991</v>
      </c>
      <c r="I60" s="95"/>
    </row>
    <row r="61" s="89" customFormat="1" ht="27" customHeight="1" spans="2:9">
      <c r="B61" s="89" t="s">
        <v>105</v>
      </c>
      <c r="C61" s="89" t="s">
        <v>112</v>
      </c>
      <c r="D61" s="89" t="s">
        <v>113</v>
      </c>
      <c r="E61" s="89" t="s">
        <v>3746</v>
      </c>
      <c r="F61" s="89">
        <v>50</v>
      </c>
      <c r="G61" s="92">
        <v>527.77777</v>
      </c>
      <c r="H61" s="67">
        <f t="shared" si="0"/>
        <v>617.4999909</v>
      </c>
      <c r="I61" s="95"/>
    </row>
    <row r="62" s="89" customFormat="1" ht="27" customHeight="1" spans="2:9">
      <c r="B62" s="89" t="s">
        <v>105</v>
      </c>
      <c r="C62" s="89" t="s">
        <v>114</v>
      </c>
      <c r="D62" s="89" t="s">
        <v>115</v>
      </c>
      <c r="E62" s="89" t="s">
        <v>116</v>
      </c>
      <c r="F62" s="89">
        <v>100</v>
      </c>
      <c r="G62" s="92">
        <v>475.2136752</v>
      </c>
      <c r="H62" s="67">
        <f t="shared" si="0"/>
        <v>555.999999984</v>
      </c>
      <c r="I62" s="95"/>
    </row>
    <row r="63" s="89" customFormat="1" ht="27" customHeight="1" spans="2:9">
      <c r="B63" s="89" t="s">
        <v>105</v>
      </c>
      <c r="C63" s="89" t="s">
        <v>117</v>
      </c>
      <c r="D63" s="89" t="s">
        <v>118</v>
      </c>
      <c r="E63" s="89" t="s">
        <v>3746</v>
      </c>
      <c r="F63" s="89">
        <v>60</v>
      </c>
      <c r="G63" s="92">
        <v>1624.1025641</v>
      </c>
      <c r="H63" s="67">
        <f t="shared" si="0"/>
        <v>1900.199999997</v>
      </c>
      <c r="I63" s="95"/>
    </row>
    <row r="64" s="89" customFormat="1" ht="27" customHeight="1" spans="2:9">
      <c r="B64" s="89" t="s">
        <v>105</v>
      </c>
      <c r="C64" s="89" t="s">
        <v>117</v>
      </c>
      <c r="D64" s="89" t="s">
        <v>118</v>
      </c>
      <c r="E64" s="89" t="s">
        <v>3746</v>
      </c>
      <c r="F64" s="89">
        <v>30</v>
      </c>
      <c r="G64" s="92">
        <v>812.05128205</v>
      </c>
      <c r="H64" s="67">
        <f t="shared" si="0"/>
        <v>950.0999999985</v>
      </c>
      <c r="I64" s="95"/>
    </row>
    <row r="65" s="89" customFormat="1" ht="27" customHeight="1" spans="2:9">
      <c r="B65" s="89" t="s">
        <v>105</v>
      </c>
      <c r="C65" s="89" t="s">
        <v>38</v>
      </c>
      <c r="D65" s="89" t="s">
        <v>87</v>
      </c>
      <c r="E65" s="89" t="s">
        <v>3745</v>
      </c>
      <c r="F65" s="89">
        <v>400</v>
      </c>
      <c r="G65" s="92">
        <v>9668.37606837</v>
      </c>
      <c r="H65" s="67">
        <f t="shared" si="0"/>
        <v>11311.9999999929</v>
      </c>
      <c r="I65" s="95"/>
    </row>
    <row r="66" s="89" customFormat="1" ht="27" customHeight="1" spans="2:9">
      <c r="B66" s="89" t="s">
        <v>105</v>
      </c>
      <c r="C66" s="89" t="s">
        <v>119</v>
      </c>
      <c r="D66" s="89" t="s">
        <v>120</v>
      </c>
      <c r="E66" s="89" t="s">
        <v>121</v>
      </c>
      <c r="F66" s="89">
        <v>100</v>
      </c>
      <c r="G66" s="92">
        <v>1487.179487</v>
      </c>
      <c r="H66" s="67">
        <f t="shared" ref="H66:H129" si="1">G66*1.17</f>
        <v>1739.99999979</v>
      </c>
      <c r="I66" s="95"/>
    </row>
    <row r="67" s="89" customFormat="1" ht="27" customHeight="1" spans="2:9">
      <c r="B67" s="89" t="s">
        <v>105</v>
      </c>
      <c r="C67" s="89" t="s">
        <v>3752</v>
      </c>
      <c r="D67" s="89" t="s">
        <v>123</v>
      </c>
      <c r="E67" s="89" t="s">
        <v>3753</v>
      </c>
      <c r="F67" s="89">
        <v>1000</v>
      </c>
      <c r="G67" s="92">
        <v>14358.9743589</v>
      </c>
      <c r="H67" s="67">
        <f t="shared" si="1"/>
        <v>16799.999999913</v>
      </c>
      <c r="I67" s="95"/>
    </row>
    <row r="68" s="89" customFormat="1" ht="27" customHeight="1" spans="2:9">
      <c r="B68" s="89" t="s">
        <v>105</v>
      </c>
      <c r="C68" s="89" t="s">
        <v>125</v>
      </c>
      <c r="D68" s="89" t="s">
        <v>126</v>
      </c>
      <c r="E68" s="89" t="s">
        <v>127</v>
      </c>
      <c r="F68" s="89">
        <v>50</v>
      </c>
      <c r="G68" s="92">
        <v>1226.49572649</v>
      </c>
      <c r="H68" s="67">
        <f t="shared" si="1"/>
        <v>1434.9999999933</v>
      </c>
      <c r="I68" s="95"/>
    </row>
    <row r="69" s="89" customFormat="1" ht="27" customHeight="1" spans="2:9">
      <c r="B69" s="89" t="s">
        <v>105</v>
      </c>
      <c r="C69" s="89" t="s">
        <v>128</v>
      </c>
      <c r="D69" s="89" t="s">
        <v>129</v>
      </c>
      <c r="E69" s="89" t="s">
        <v>3754</v>
      </c>
      <c r="F69" s="89">
        <v>200</v>
      </c>
      <c r="G69" s="92">
        <v>1528.2051282</v>
      </c>
      <c r="H69" s="67">
        <f t="shared" si="1"/>
        <v>1787.999999994</v>
      </c>
      <c r="I69" s="95"/>
    </row>
    <row r="70" s="89" customFormat="1" ht="27" customHeight="1" spans="2:9">
      <c r="B70" s="89" t="s">
        <v>105</v>
      </c>
      <c r="C70" s="89" t="s">
        <v>131</v>
      </c>
      <c r="D70" s="89" t="s">
        <v>132</v>
      </c>
      <c r="E70" s="89" t="s">
        <v>3755</v>
      </c>
      <c r="F70" s="89">
        <v>50</v>
      </c>
      <c r="G70" s="92">
        <v>557.264957264</v>
      </c>
      <c r="H70" s="67">
        <f t="shared" si="1"/>
        <v>651.99999999888</v>
      </c>
      <c r="I70" s="95"/>
    </row>
    <row r="71" s="89" customFormat="1" ht="27" customHeight="1" spans="2:9">
      <c r="B71" s="89" t="s">
        <v>105</v>
      </c>
      <c r="C71" s="99" t="s">
        <v>134</v>
      </c>
      <c r="D71" s="89" t="s">
        <v>135</v>
      </c>
      <c r="E71" s="89" t="s">
        <v>3756</v>
      </c>
      <c r="F71" s="89">
        <v>600</v>
      </c>
      <c r="G71" s="92">
        <v>7179.48717948</v>
      </c>
      <c r="H71" s="67">
        <f t="shared" si="1"/>
        <v>8399.9999999916</v>
      </c>
      <c r="I71" s="95"/>
    </row>
    <row r="72" s="89" customFormat="1" ht="27" customHeight="1" spans="2:9">
      <c r="B72" s="89" t="s">
        <v>105</v>
      </c>
      <c r="C72" s="99" t="s">
        <v>137</v>
      </c>
      <c r="D72" s="89" t="s">
        <v>138</v>
      </c>
      <c r="E72" s="89" t="s">
        <v>139</v>
      </c>
      <c r="F72" s="89">
        <v>40</v>
      </c>
      <c r="G72" s="92">
        <v>5024.27350427</v>
      </c>
      <c r="H72" s="67">
        <f t="shared" si="1"/>
        <v>5878.3999999959</v>
      </c>
      <c r="I72" s="95"/>
    </row>
    <row r="73" s="89" customFormat="1" ht="27" customHeight="1" spans="2:9">
      <c r="B73" s="89" t="s">
        <v>105</v>
      </c>
      <c r="C73" s="89" t="s">
        <v>125</v>
      </c>
      <c r="D73" s="89" t="s">
        <v>126</v>
      </c>
      <c r="E73" s="89" t="s">
        <v>127</v>
      </c>
      <c r="F73" s="89">
        <v>50</v>
      </c>
      <c r="G73" s="92">
        <v>1226.49572649</v>
      </c>
      <c r="H73" s="67">
        <f t="shared" si="1"/>
        <v>1434.9999999933</v>
      </c>
      <c r="I73" s="95"/>
    </row>
    <row r="74" s="89" customFormat="1" ht="27" customHeight="1" spans="2:9">
      <c r="B74" s="89" t="s">
        <v>105</v>
      </c>
      <c r="C74" s="89" t="s">
        <v>3752</v>
      </c>
      <c r="D74" s="89" t="s">
        <v>123</v>
      </c>
      <c r="E74" s="89" t="s">
        <v>139</v>
      </c>
      <c r="F74" s="89">
        <v>1000</v>
      </c>
      <c r="G74" s="92">
        <v>14358.9743589</v>
      </c>
      <c r="H74" s="67">
        <f t="shared" si="1"/>
        <v>16799.999999913</v>
      </c>
      <c r="I74" s="95"/>
    </row>
    <row r="75" s="89" customFormat="1" ht="27" customHeight="1" spans="2:9">
      <c r="B75" s="89" t="s">
        <v>105</v>
      </c>
      <c r="C75" s="89" t="s">
        <v>140</v>
      </c>
      <c r="D75" s="102" t="s">
        <v>3757</v>
      </c>
      <c r="E75" s="89" t="s">
        <v>531</v>
      </c>
      <c r="F75" s="89">
        <v>40</v>
      </c>
      <c r="G75" s="92">
        <v>794.871794871</v>
      </c>
      <c r="H75" s="67">
        <f t="shared" si="1"/>
        <v>929.99999999907</v>
      </c>
      <c r="I75" s="95"/>
    </row>
    <row r="76" s="89" customFormat="1" ht="27" customHeight="1" spans="2:9">
      <c r="B76" s="89" t="s">
        <v>105</v>
      </c>
      <c r="C76" s="89" t="s">
        <v>78</v>
      </c>
      <c r="D76" s="89" t="s">
        <v>79</v>
      </c>
      <c r="E76" s="89" t="s">
        <v>3748</v>
      </c>
      <c r="F76" s="89">
        <v>450</v>
      </c>
      <c r="G76" s="92">
        <v>9765.38461538</v>
      </c>
      <c r="H76" s="67">
        <f t="shared" si="1"/>
        <v>11425.4999999946</v>
      </c>
      <c r="I76" s="95"/>
    </row>
    <row r="77" s="89" customFormat="1" ht="27" customHeight="1" spans="2:9">
      <c r="B77" s="89" t="s">
        <v>105</v>
      </c>
      <c r="C77" s="89" t="s">
        <v>143</v>
      </c>
      <c r="D77" s="89" t="s">
        <v>144</v>
      </c>
      <c r="E77" s="89" t="s">
        <v>3758</v>
      </c>
      <c r="F77" s="89">
        <v>400</v>
      </c>
      <c r="G77" s="92">
        <v>16410.2564102</v>
      </c>
      <c r="H77" s="67">
        <f t="shared" si="1"/>
        <v>19199.999999934</v>
      </c>
      <c r="I77" s="95"/>
    </row>
    <row r="78" s="89" customFormat="1" ht="27" customHeight="1" spans="2:9">
      <c r="B78" s="89" t="s">
        <v>105</v>
      </c>
      <c r="C78" s="89" t="s">
        <v>146</v>
      </c>
      <c r="D78" s="89" t="s">
        <v>147</v>
      </c>
      <c r="E78" s="89" t="s">
        <v>148</v>
      </c>
      <c r="F78" s="89">
        <v>1000</v>
      </c>
      <c r="G78" s="92">
        <v>19547.008547</v>
      </c>
      <c r="H78" s="67">
        <f t="shared" si="1"/>
        <v>22869.99999999</v>
      </c>
      <c r="I78" s="95"/>
    </row>
    <row r="79" s="89" customFormat="1" ht="27" customHeight="1" spans="2:9">
      <c r="B79" s="89" t="s">
        <v>105</v>
      </c>
      <c r="C79" s="89" t="s">
        <v>149</v>
      </c>
      <c r="D79" s="89" t="s">
        <v>123</v>
      </c>
      <c r="E79" s="89" t="s">
        <v>3759</v>
      </c>
      <c r="F79" s="89">
        <v>400</v>
      </c>
      <c r="G79" s="92">
        <v>2461.53846153</v>
      </c>
      <c r="H79" s="67">
        <f t="shared" si="1"/>
        <v>2879.9999999901</v>
      </c>
      <c r="I79" s="95"/>
    </row>
    <row r="80" s="89" customFormat="1" ht="27" customHeight="1" spans="2:9">
      <c r="B80" s="89" t="s">
        <v>105</v>
      </c>
      <c r="C80" s="99" t="s">
        <v>151</v>
      </c>
      <c r="D80" s="89" t="s">
        <v>152</v>
      </c>
      <c r="E80" s="89" t="s">
        <v>153</v>
      </c>
      <c r="F80" s="89">
        <v>100</v>
      </c>
      <c r="G80" s="92">
        <v>3142.73504273</v>
      </c>
      <c r="H80" s="67">
        <f t="shared" si="1"/>
        <v>3676.9999999941</v>
      </c>
      <c r="I80" s="95"/>
    </row>
    <row r="81" s="89" customFormat="1" ht="27" customHeight="1" spans="2:9">
      <c r="B81" s="89" t="s">
        <v>154</v>
      </c>
      <c r="C81" s="89" t="s">
        <v>155</v>
      </c>
      <c r="D81" s="89" t="s">
        <v>156</v>
      </c>
      <c r="E81" s="89" t="s">
        <v>157</v>
      </c>
      <c r="F81" s="89">
        <v>360</v>
      </c>
      <c r="G81" s="92">
        <v>4981.54</v>
      </c>
      <c r="H81" s="67">
        <f t="shared" si="1"/>
        <v>5828.4018</v>
      </c>
      <c r="I81" s="92"/>
    </row>
    <row r="82" s="89" customFormat="1" ht="27" customHeight="1" spans="2:9">
      <c r="B82" s="89" t="s">
        <v>158</v>
      </c>
      <c r="C82" s="89" t="s">
        <v>54</v>
      </c>
      <c r="D82" s="89" t="s">
        <v>55</v>
      </c>
      <c r="E82" s="89" t="s">
        <v>56</v>
      </c>
      <c r="F82" s="89">
        <v>600</v>
      </c>
      <c r="G82" s="92">
        <v>8302.56</v>
      </c>
      <c r="H82" s="67">
        <f t="shared" si="1"/>
        <v>9713.9952</v>
      </c>
      <c r="I82" s="95"/>
    </row>
    <row r="83" s="89" customFormat="1" ht="27" customHeight="1" spans="2:9">
      <c r="B83" s="89" t="s">
        <v>158</v>
      </c>
      <c r="C83" s="89" t="s">
        <v>159</v>
      </c>
      <c r="D83" s="89" t="s">
        <v>160</v>
      </c>
      <c r="E83" s="89" t="s">
        <v>3745</v>
      </c>
      <c r="F83" s="89">
        <v>400</v>
      </c>
      <c r="G83" s="92">
        <v>10738.46</v>
      </c>
      <c r="H83" s="67">
        <f t="shared" si="1"/>
        <v>12563.9982</v>
      </c>
      <c r="I83" s="95"/>
    </row>
    <row r="84" s="89" customFormat="1" ht="27" customHeight="1" spans="2:9">
      <c r="B84" s="89" t="s">
        <v>158</v>
      </c>
      <c r="C84" s="89" t="s">
        <v>25</v>
      </c>
      <c r="D84" s="89" t="s">
        <v>26</v>
      </c>
      <c r="E84" s="89" t="s">
        <v>3743</v>
      </c>
      <c r="F84" s="89">
        <v>1200</v>
      </c>
      <c r="G84" s="92">
        <v>46441.03</v>
      </c>
      <c r="H84" s="67">
        <f t="shared" si="1"/>
        <v>54336.0051</v>
      </c>
      <c r="I84" s="95"/>
    </row>
    <row r="85" s="89" customFormat="1" ht="27" customHeight="1" spans="2:9">
      <c r="B85" s="89" t="s">
        <v>158</v>
      </c>
      <c r="C85" s="89" t="s">
        <v>25</v>
      </c>
      <c r="D85" s="89" t="s">
        <v>49</v>
      </c>
      <c r="E85" s="89" t="s">
        <v>3743</v>
      </c>
      <c r="F85" s="89">
        <v>1600</v>
      </c>
      <c r="G85" s="92">
        <v>43158.97</v>
      </c>
      <c r="H85" s="67">
        <f t="shared" si="1"/>
        <v>50495.9949</v>
      </c>
      <c r="I85" s="95"/>
    </row>
    <row r="86" s="89" customFormat="1" ht="27" customHeight="1" spans="2:9">
      <c r="B86" s="89" t="s">
        <v>158</v>
      </c>
      <c r="C86" s="89" t="s">
        <v>54</v>
      </c>
      <c r="D86" s="89" t="s">
        <v>55</v>
      </c>
      <c r="E86" s="89" t="s">
        <v>56</v>
      </c>
      <c r="F86" s="89">
        <v>600</v>
      </c>
      <c r="G86" s="92">
        <v>8302.564</v>
      </c>
      <c r="H86" s="67">
        <f t="shared" si="1"/>
        <v>9713.99988</v>
      </c>
      <c r="I86" s="95"/>
    </row>
    <row r="87" s="89" customFormat="1" ht="27" customHeight="1" spans="2:9">
      <c r="B87" s="89" t="s">
        <v>158</v>
      </c>
      <c r="C87" s="89" t="s">
        <v>159</v>
      </c>
      <c r="D87" s="89" t="s">
        <v>160</v>
      </c>
      <c r="E87" s="89" t="s">
        <v>3745</v>
      </c>
      <c r="F87" s="89">
        <v>800</v>
      </c>
      <c r="G87" s="92">
        <v>21476.924</v>
      </c>
      <c r="H87" s="67">
        <f t="shared" si="1"/>
        <v>25128.00108</v>
      </c>
      <c r="I87" s="95"/>
    </row>
    <row r="88" s="89" customFormat="1" ht="27" customHeight="1" spans="2:9">
      <c r="B88" s="89" t="s">
        <v>161</v>
      </c>
      <c r="C88" s="89" t="s">
        <v>162</v>
      </c>
      <c r="D88" s="89" t="s">
        <v>163</v>
      </c>
      <c r="E88" s="89" t="s">
        <v>164</v>
      </c>
      <c r="F88" s="89">
        <v>1000</v>
      </c>
      <c r="G88" s="92">
        <v>36205.128205</v>
      </c>
      <c r="H88" s="67">
        <f t="shared" si="1"/>
        <v>42359.99999985</v>
      </c>
      <c r="I88" s="95"/>
    </row>
    <row r="89" s="89" customFormat="1" ht="27" customHeight="1" spans="2:9">
      <c r="B89" s="89" t="s">
        <v>161</v>
      </c>
      <c r="C89" s="89" t="s">
        <v>57</v>
      </c>
      <c r="D89" s="89" t="s">
        <v>58</v>
      </c>
      <c r="E89" s="89" t="s">
        <v>59</v>
      </c>
      <c r="F89" s="89">
        <v>1000</v>
      </c>
      <c r="G89" s="92">
        <v>31410.25641</v>
      </c>
      <c r="H89" s="67">
        <f t="shared" si="1"/>
        <v>36749.9999997</v>
      </c>
      <c r="I89" s="95"/>
    </row>
    <row r="90" s="89" customFormat="1" ht="27" customHeight="1" spans="2:9">
      <c r="B90" s="89" t="s">
        <v>161</v>
      </c>
      <c r="C90" s="89" t="s">
        <v>165</v>
      </c>
      <c r="D90" s="89" t="s">
        <v>166</v>
      </c>
      <c r="E90" s="89" t="s">
        <v>167</v>
      </c>
      <c r="F90" s="89">
        <v>1000</v>
      </c>
      <c r="G90" s="92">
        <v>18034.188034</v>
      </c>
      <c r="H90" s="67">
        <f t="shared" si="1"/>
        <v>21099.99999978</v>
      </c>
      <c r="I90" s="95"/>
    </row>
    <row r="91" s="89" customFormat="1" ht="27" customHeight="1" spans="2:9">
      <c r="B91" s="89" t="s">
        <v>161</v>
      </c>
      <c r="C91" s="89" t="s">
        <v>57</v>
      </c>
      <c r="D91" s="89" t="s">
        <v>58</v>
      </c>
      <c r="E91" s="89" t="s">
        <v>59</v>
      </c>
      <c r="F91" s="89">
        <v>1000</v>
      </c>
      <c r="G91" s="92">
        <v>31410.25641</v>
      </c>
      <c r="H91" s="67">
        <f t="shared" si="1"/>
        <v>36749.9999997</v>
      </c>
      <c r="I91" s="95"/>
    </row>
    <row r="92" s="89" customFormat="1" ht="27" customHeight="1" spans="2:9">
      <c r="B92" s="89" t="s">
        <v>161</v>
      </c>
      <c r="C92" s="89" t="s">
        <v>54</v>
      </c>
      <c r="D92" s="89" t="s">
        <v>55</v>
      </c>
      <c r="E92" s="89" t="s">
        <v>56</v>
      </c>
      <c r="F92" s="89">
        <v>3000</v>
      </c>
      <c r="G92" s="92">
        <v>41923.08</v>
      </c>
      <c r="H92" s="67">
        <f t="shared" si="1"/>
        <v>49050.0036</v>
      </c>
      <c r="I92" s="95"/>
    </row>
    <row r="93" s="89" customFormat="1" ht="27" customHeight="1" spans="2:9">
      <c r="B93" s="89" t="s">
        <v>161</v>
      </c>
      <c r="C93" s="89" t="s">
        <v>17</v>
      </c>
      <c r="D93" s="89" t="s">
        <v>18</v>
      </c>
      <c r="E93" s="89" t="s">
        <v>19</v>
      </c>
      <c r="F93" s="89">
        <v>800</v>
      </c>
      <c r="G93" s="92">
        <v>12786.32</v>
      </c>
      <c r="H93" s="67">
        <f t="shared" si="1"/>
        <v>14959.9944</v>
      </c>
      <c r="I93" s="95"/>
    </row>
    <row r="94" s="89" customFormat="1" ht="27" customHeight="1" spans="2:9">
      <c r="B94" s="89" t="s">
        <v>168</v>
      </c>
      <c r="C94" s="89" t="s">
        <v>169</v>
      </c>
      <c r="D94" s="89" t="s">
        <v>170</v>
      </c>
      <c r="E94" s="89" t="s">
        <v>171</v>
      </c>
      <c r="F94" s="89">
        <v>600</v>
      </c>
      <c r="G94" s="92">
        <v>21025.64</v>
      </c>
      <c r="H94" s="67">
        <f t="shared" si="1"/>
        <v>24599.9988</v>
      </c>
      <c r="I94" s="92"/>
    </row>
    <row r="95" s="89" customFormat="1" ht="27" customHeight="1" spans="2:9">
      <c r="B95" s="89" t="s">
        <v>168</v>
      </c>
      <c r="C95" s="89" t="s">
        <v>172</v>
      </c>
      <c r="D95" s="89" t="s">
        <v>173</v>
      </c>
      <c r="E95" s="89" t="s">
        <v>174</v>
      </c>
      <c r="F95" s="89">
        <v>1200</v>
      </c>
      <c r="G95" s="92">
        <v>15589.74</v>
      </c>
      <c r="H95" s="67">
        <f t="shared" si="1"/>
        <v>18239.9958</v>
      </c>
      <c r="I95" s="92"/>
    </row>
    <row r="96" s="89" customFormat="1" ht="27" customHeight="1" spans="2:9">
      <c r="B96" s="89" t="s">
        <v>168</v>
      </c>
      <c r="C96" s="89" t="s">
        <v>159</v>
      </c>
      <c r="D96" s="89" t="s">
        <v>160</v>
      </c>
      <c r="E96" s="89" t="s">
        <v>3745</v>
      </c>
      <c r="F96" s="89">
        <v>2000</v>
      </c>
      <c r="G96" s="92">
        <v>52136.75</v>
      </c>
      <c r="H96" s="67">
        <f t="shared" si="1"/>
        <v>60999.9975</v>
      </c>
      <c r="I96" s="92"/>
    </row>
    <row r="97" s="89" customFormat="1" ht="27" customHeight="1" spans="2:9">
      <c r="B97" s="89" t="s">
        <v>175</v>
      </c>
      <c r="C97" s="89" t="s">
        <v>17</v>
      </c>
      <c r="D97" s="89" t="s">
        <v>18</v>
      </c>
      <c r="E97" s="89" t="s">
        <v>19</v>
      </c>
      <c r="F97" s="89">
        <v>2400</v>
      </c>
      <c r="G97" s="92">
        <v>38153.85</v>
      </c>
      <c r="H97" s="67">
        <f t="shared" si="1"/>
        <v>44640.0045</v>
      </c>
      <c r="I97" s="92"/>
    </row>
    <row r="98" s="89" customFormat="1" ht="27" customHeight="1" spans="2:9">
      <c r="B98" s="89" t="s">
        <v>175</v>
      </c>
      <c r="C98" s="89" t="s">
        <v>17</v>
      </c>
      <c r="D98" s="89" t="s">
        <v>18</v>
      </c>
      <c r="E98" s="89" t="s">
        <v>19</v>
      </c>
      <c r="F98" s="89">
        <v>1600</v>
      </c>
      <c r="G98" s="92">
        <v>25435.9</v>
      </c>
      <c r="H98" s="67">
        <f t="shared" si="1"/>
        <v>29760.003</v>
      </c>
      <c r="I98" s="92"/>
    </row>
    <row r="99" s="89" customFormat="1" ht="27" customHeight="1" spans="2:9">
      <c r="B99" s="89" t="s">
        <v>176</v>
      </c>
      <c r="C99" s="89" t="s">
        <v>169</v>
      </c>
      <c r="D99" s="89" t="s">
        <v>177</v>
      </c>
      <c r="E99" s="89" t="s">
        <v>3760</v>
      </c>
      <c r="F99" s="89">
        <v>600</v>
      </c>
      <c r="G99" s="92">
        <v>12810.26</v>
      </c>
      <c r="H99" s="67">
        <f t="shared" si="1"/>
        <v>14988.0042</v>
      </c>
      <c r="I99" s="92"/>
    </row>
    <row r="100" s="89" customFormat="1" ht="27" customHeight="1" spans="2:9">
      <c r="B100" s="89" t="s">
        <v>176</v>
      </c>
      <c r="C100" s="89" t="s">
        <v>179</v>
      </c>
      <c r="D100" s="89" t="s">
        <v>180</v>
      </c>
      <c r="E100" s="89" t="s">
        <v>181</v>
      </c>
      <c r="F100" s="89">
        <v>800</v>
      </c>
      <c r="G100" s="92">
        <v>25982.91</v>
      </c>
      <c r="H100" s="67">
        <f t="shared" si="1"/>
        <v>30400.0047</v>
      </c>
      <c r="I100" s="95"/>
    </row>
    <row r="101" s="89" customFormat="1" ht="27" customHeight="1" spans="2:9">
      <c r="B101" s="89" t="s">
        <v>176</v>
      </c>
      <c r="C101" s="89" t="s">
        <v>182</v>
      </c>
      <c r="D101" s="89" t="s">
        <v>183</v>
      </c>
      <c r="E101" s="89" t="s">
        <v>184</v>
      </c>
      <c r="F101" s="89">
        <v>800</v>
      </c>
      <c r="G101" s="92">
        <v>14208.545</v>
      </c>
      <c r="H101" s="67">
        <f t="shared" si="1"/>
        <v>16623.99765</v>
      </c>
      <c r="I101" s="95"/>
    </row>
    <row r="102" s="89" customFormat="1" ht="27" customHeight="1" spans="2:9">
      <c r="B102" s="89" t="s">
        <v>185</v>
      </c>
      <c r="C102" s="89" t="s">
        <v>186</v>
      </c>
      <c r="D102" s="89" t="s">
        <v>187</v>
      </c>
      <c r="E102" s="89" t="s">
        <v>188</v>
      </c>
      <c r="F102" s="89">
        <v>400</v>
      </c>
      <c r="G102" s="92">
        <v>9675.21</v>
      </c>
      <c r="H102" s="67">
        <f t="shared" si="1"/>
        <v>11319.9957</v>
      </c>
      <c r="I102" s="92"/>
    </row>
    <row r="103" s="89" customFormat="1" ht="27" customHeight="1" spans="2:9">
      <c r="B103" s="89" t="s">
        <v>189</v>
      </c>
      <c r="C103" s="89" t="s">
        <v>190</v>
      </c>
      <c r="D103" s="89" t="s">
        <v>191</v>
      </c>
      <c r="E103" s="89" t="s">
        <v>192</v>
      </c>
      <c r="F103" s="89">
        <v>600</v>
      </c>
      <c r="G103" s="92">
        <v>12820.51</v>
      </c>
      <c r="H103" s="67">
        <f t="shared" si="1"/>
        <v>14999.9967</v>
      </c>
      <c r="I103" s="92"/>
    </row>
    <row r="104" s="89" customFormat="1" ht="27" customHeight="1" spans="2:9">
      <c r="B104" s="89" t="s">
        <v>193</v>
      </c>
      <c r="C104" s="89" t="s">
        <v>190</v>
      </c>
      <c r="D104" s="89" t="s">
        <v>191</v>
      </c>
      <c r="E104" s="89" t="s">
        <v>192</v>
      </c>
      <c r="F104" s="89">
        <v>400</v>
      </c>
      <c r="G104" s="92">
        <v>9914.53</v>
      </c>
      <c r="H104" s="67">
        <f t="shared" si="1"/>
        <v>11600.0001</v>
      </c>
      <c r="I104" s="95"/>
    </row>
    <row r="105" s="89" customFormat="1" ht="27" customHeight="1" spans="2:9">
      <c r="B105" s="89" t="s">
        <v>193</v>
      </c>
      <c r="C105" s="89" t="s">
        <v>194</v>
      </c>
      <c r="D105" s="89" t="s">
        <v>195</v>
      </c>
      <c r="E105" s="89" t="s">
        <v>181</v>
      </c>
      <c r="F105" s="89">
        <v>200</v>
      </c>
      <c r="G105" s="92">
        <v>1914.53</v>
      </c>
      <c r="H105" s="67">
        <f t="shared" si="1"/>
        <v>2240.0001</v>
      </c>
      <c r="I105" s="95"/>
    </row>
    <row r="106" s="89" customFormat="1" ht="27" customHeight="1" spans="2:9">
      <c r="B106" s="89" t="s">
        <v>193</v>
      </c>
      <c r="C106" s="89" t="s">
        <v>196</v>
      </c>
      <c r="D106" s="89" t="s">
        <v>197</v>
      </c>
      <c r="E106" s="89" t="s">
        <v>3761</v>
      </c>
      <c r="F106" s="89">
        <v>48</v>
      </c>
      <c r="G106" s="92">
        <v>2756.92</v>
      </c>
      <c r="H106" s="67">
        <f t="shared" si="1"/>
        <v>3225.5964</v>
      </c>
      <c r="I106" s="95"/>
    </row>
    <row r="107" s="89" customFormat="1" ht="27" customHeight="1" spans="2:9">
      <c r="B107" s="89" t="s">
        <v>193</v>
      </c>
      <c r="C107" s="89" t="s">
        <v>199</v>
      </c>
      <c r="D107" s="89" t="s">
        <v>200</v>
      </c>
      <c r="E107" s="89" t="s">
        <v>181</v>
      </c>
      <c r="F107" s="89">
        <v>200</v>
      </c>
      <c r="G107" s="92">
        <v>1914.534</v>
      </c>
      <c r="H107" s="67">
        <f t="shared" si="1"/>
        <v>2240.00478</v>
      </c>
      <c r="I107" s="95"/>
    </row>
    <row r="108" s="89" customFormat="1" ht="27" customHeight="1" spans="2:9">
      <c r="B108" s="89" t="s">
        <v>193</v>
      </c>
      <c r="C108" s="89" t="s">
        <v>201</v>
      </c>
      <c r="D108" s="89" t="s">
        <v>202</v>
      </c>
      <c r="E108" s="89" t="s">
        <v>203</v>
      </c>
      <c r="F108" s="89">
        <v>1800</v>
      </c>
      <c r="G108" s="92">
        <v>44615.384</v>
      </c>
      <c r="H108" s="67">
        <f t="shared" si="1"/>
        <v>52199.99928</v>
      </c>
      <c r="I108" s="95"/>
    </row>
    <row r="109" s="89" customFormat="1" ht="27" customHeight="1" spans="2:9">
      <c r="B109" s="89" t="s">
        <v>193</v>
      </c>
      <c r="C109" s="89" t="s">
        <v>204</v>
      </c>
      <c r="D109" s="89" t="s">
        <v>205</v>
      </c>
      <c r="E109" s="89" t="s">
        <v>181</v>
      </c>
      <c r="F109" s="89">
        <v>200</v>
      </c>
      <c r="G109" s="92">
        <v>2735.04</v>
      </c>
      <c r="H109" s="67">
        <f t="shared" si="1"/>
        <v>3199.9968</v>
      </c>
      <c r="I109" s="95"/>
    </row>
    <row r="110" s="89" customFormat="1" ht="27" customHeight="1" spans="2:9">
      <c r="B110" s="89" t="s">
        <v>193</v>
      </c>
      <c r="C110" s="89" t="s">
        <v>204</v>
      </c>
      <c r="D110" s="89" t="s">
        <v>205</v>
      </c>
      <c r="E110" s="89" t="s">
        <v>181</v>
      </c>
      <c r="F110" s="89">
        <v>200</v>
      </c>
      <c r="G110" s="92">
        <v>2735.04</v>
      </c>
      <c r="H110" s="67">
        <f t="shared" si="1"/>
        <v>3199.9968</v>
      </c>
      <c r="I110" s="92"/>
    </row>
    <row r="111" s="89" customFormat="1" ht="27" customHeight="1" spans="2:9">
      <c r="B111" s="89" t="s">
        <v>206</v>
      </c>
      <c r="C111" s="89" t="s">
        <v>201</v>
      </c>
      <c r="D111" s="89" t="s">
        <v>202</v>
      </c>
      <c r="E111" s="89" t="s">
        <v>203</v>
      </c>
      <c r="F111" s="89">
        <v>1800</v>
      </c>
      <c r="G111" s="92">
        <v>24615.384</v>
      </c>
      <c r="H111" s="67">
        <f t="shared" si="1"/>
        <v>28799.99928</v>
      </c>
      <c r="I111" s="92"/>
    </row>
    <row r="112" s="89" customFormat="1" ht="27" customHeight="1" spans="2:9">
      <c r="B112" s="89" t="s">
        <v>207</v>
      </c>
      <c r="C112" s="89" t="s">
        <v>208</v>
      </c>
      <c r="D112" s="89" t="s">
        <v>163</v>
      </c>
      <c r="E112" s="89" t="s">
        <v>209</v>
      </c>
      <c r="F112" s="89">
        <v>4000</v>
      </c>
      <c r="G112" s="92">
        <v>36273.5</v>
      </c>
      <c r="H112" s="67">
        <f t="shared" si="1"/>
        <v>42439.995</v>
      </c>
      <c r="I112" s="92"/>
    </row>
    <row r="113" s="89" customFormat="1" ht="27" customHeight="1" spans="2:9">
      <c r="B113" s="89" t="s">
        <v>210</v>
      </c>
      <c r="C113" s="89" t="s">
        <v>201</v>
      </c>
      <c r="D113" s="89" t="s">
        <v>202</v>
      </c>
      <c r="E113" s="89" t="s">
        <v>203</v>
      </c>
      <c r="F113" s="89">
        <v>4200</v>
      </c>
      <c r="G113" s="92">
        <v>132820.51</v>
      </c>
      <c r="H113" s="67">
        <f t="shared" si="1"/>
        <v>155399.9967</v>
      </c>
      <c r="I113" s="92"/>
    </row>
    <row r="114" s="89" customFormat="1" ht="27" customHeight="1" spans="2:9">
      <c r="B114" s="89" t="s">
        <v>211</v>
      </c>
      <c r="C114" s="89" t="s">
        <v>201</v>
      </c>
      <c r="D114" s="89" t="s">
        <v>212</v>
      </c>
      <c r="E114" s="89" t="s">
        <v>203</v>
      </c>
      <c r="F114" s="89">
        <v>240</v>
      </c>
      <c r="G114" s="92">
        <v>4102.56</v>
      </c>
      <c r="H114" s="67">
        <f t="shared" si="1"/>
        <v>4799.9952</v>
      </c>
      <c r="I114" s="92"/>
    </row>
    <row r="115" s="89" customFormat="1" ht="27" customHeight="1" spans="2:9">
      <c r="B115" s="89" t="s">
        <v>213</v>
      </c>
      <c r="C115" s="89" t="s">
        <v>201</v>
      </c>
      <c r="D115" s="89" t="s">
        <v>202</v>
      </c>
      <c r="E115" s="89" t="s">
        <v>203</v>
      </c>
      <c r="F115" s="89">
        <v>120</v>
      </c>
      <c r="G115" s="92">
        <v>3589.74</v>
      </c>
      <c r="H115" s="67">
        <f t="shared" si="1"/>
        <v>4199.9958</v>
      </c>
      <c r="I115" s="92"/>
    </row>
    <row r="116" s="89" customFormat="1" ht="27" customHeight="1" spans="2:9">
      <c r="B116" s="89" t="s">
        <v>214</v>
      </c>
      <c r="C116" s="89" t="s">
        <v>201</v>
      </c>
      <c r="D116" s="89" t="s">
        <v>202</v>
      </c>
      <c r="E116" s="89" t="s">
        <v>203</v>
      </c>
      <c r="F116" s="89">
        <v>60</v>
      </c>
      <c r="G116" s="92">
        <v>1784.619</v>
      </c>
      <c r="H116" s="67">
        <f t="shared" si="1"/>
        <v>2088.00423</v>
      </c>
      <c r="I116" s="92"/>
    </row>
    <row r="117" s="89" customFormat="1" ht="27" customHeight="1" spans="2:9">
      <c r="B117" s="89" t="s">
        <v>215</v>
      </c>
      <c r="C117" s="89" t="s">
        <v>216</v>
      </c>
      <c r="D117" s="89" t="s">
        <v>217</v>
      </c>
      <c r="E117" s="89" t="s">
        <v>3762</v>
      </c>
      <c r="F117" s="89">
        <v>600</v>
      </c>
      <c r="G117" s="92">
        <v>3076.92</v>
      </c>
      <c r="H117" s="67">
        <f t="shared" si="1"/>
        <v>3599.9964</v>
      </c>
      <c r="I117" s="92"/>
    </row>
    <row r="118" s="89" customFormat="1" ht="27" customHeight="1" spans="2:9">
      <c r="B118" s="89" t="s">
        <v>219</v>
      </c>
      <c r="C118" s="89" t="s">
        <v>201</v>
      </c>
      <c r="D118" s="89" t="s">
        <v>202</v>
      </c>
      <c r="E118" s="89" t="s">
        <v>203</v>
      </c>
      <c r="F118" s="89">
        <v>120</v>
      </c>
      <c r="G118" s="92">
        <v>3589.74</v>
      </c>
      <c r="H118" s="67">
        <f t="shared" si="1"/>
        <v>4199.9958</v>
      </c>
      <c r="I118" s="92"/>
    </row>
    <row r="119" s="89" customFormat="1" ht="27" customHeight="1" spans="2:9">
      <c r="B119" s="89" t="s">
        <v>220</v>
      </c>
      <c r="C119" s="89" t="s">
        <v>221</v>
      </c>
      <c r="D119" s="89" t="s">
        <v>222</v>
      </c>
      <c r="E119" s="89" t="s">
        <v>223</v>
      </c>
      <c r="F119" s="89">
        <v>4000</v>
      </c>
      <c r="G119" s="92">
        <v>91213.675</v>
      </c>
      <c r="H119" s="67">
        <f t="shared" si="1"/>
        <v>106719.99975</v>
      </c>
      <c r="I119" s="92"/>
    </row>
    <row r="120" s="89" customFormat="1" ht="27" customHeight="1" spans="2:9">
      <c r="B120" s="89" t="s">
        <v>224</v>
      </c>
      <c r="C120" s="89" t="s">
        <v>225</v>
      </c>
      <c r="D120" s="89" t="s">
        <v>226</v>
      </c>
      <c r="E120" s="89" t="s">
        <v>227</v>
      </c>
      <c r="F120" s="89">
        <v>300</v>
      </c>
      <c r="G120" s="92">
        <v>1666.67</v>
      </c>
      <c r="H120" s="67">
        <f t="shared" si="1"/>
        <v>1950.0039</v>
      </c>
      <c r="I120" s="92"/>
    </row>
    <row r="121" s="89" customFormat="1" ht="27" customHeight="1" spans="2:9">
      <c r="B121" s="89" t="s">
        <v>228</v>
      </c>
      <c r="C121" s="89" t="s">
        <v>229</v>
      </c>
      <c r="D121" s="89" t="s">
        <v>230</v>
      </c>
      <c r="E121" s="89" t="s">
        <v>231</v>
      </c>
      <c r="F121" s="89">
        <v>900</v>
      </c>
      <c r="G121" s="92">
        <v>18846.15</v>
      </c>
      <c r="H121" s="67">
        <f t="shared" si="1"/>
        <v>22049.9955</v>
      </c>
      <c r="I121" s="92"/>
    </row>
    <row r="122" s="89" customFormat="1" ht="27" customHeight="1" spans="2:9">
      <c r="B122" s="89" t="s">
        <v>232</v>
      </c>
      <c r="C122" s="89" t="s">
        <v>233</v>
      </c>
      <c r="D122" s="89" t="s">
        <v>234</v>
      </c>
      <c r="E122" s="89" t="s">
        <v>192</v>
      </c>
      <c r="F122" s="89">
        <v>400</v>
      </c>
      <c r="G122" s="92">
        <v>2256.41</v>
      </c>
      <c r="H122" s="67">
        <f t="shared" si="1"/>
        <v>2639.9997</v>
      </c>
      <c r="I122" s="92"/>
    </row>
    <row r="123" s="89" customFormat="1" ht="27" customHeight="1" spans="2:9">
      <c r="B123" s="89" t="s">
        <v>232</v>
      </c>
      <c r="C123" s="89" t="s">
        <v>233</v>
      </c>
      <c r="D123" s="89" t="s">
        <v>234</v>
      </c>
      <c r="E123" s="89" t="s">
        <v>192</v>
      </c>
      <c r="F123" s="89">
        <v>600</v>
      </c>
      <c r="G123" s="92">
        <v>3384.615</v>
      </c>
      <c r="H123" s="67">
        <f t="shared" si="1"/>
        <v>3959.99955</v>
      </c>
      <c r="I123" s="92"/>
    </row>
    <row r="124" s="89" customFormat="1" ht="27" customHeight="1" spans="2:9">
      <c r="B124" s="89" t="s">
        <v>235</v>
      </c>
      <c r="C124" s="89" t="s">
        <v>233</v>
      </c>
      <c r="D124" s="89" t="s">
        <v>234</v>
      </c>
      <c r="E124" s="89" t="s">
        <v>192</v>
      </c>
      <c r="F124" s="89">
        <v>400</v>
      </c>
      <c r="G124" s="92">
        <v>2188.03</v>
      </c>
      <c r="H124" s="67">
        <f t="shared" si="1"/>
        <v>2559.9951</v>
      </c>
      <c r="I124" s="95"/>
    </row>
    <row r="125" s="89" customFormat="1" ht="27" customHeight="1" spans="2:9">
      <c r="B125" s="89" t="s">
        <v>235</v>
      </c>
      <c r="C125" s="89" t="s">
        <v>236</v>
      </c>
      <c r="D125" s="89" t="s">
        <v>234</v>
      </c>
      <c r="E125" s="89" t="s">
        <v>192</v>
      </c>
      <c r="F125" s="89">
        <v>200</v>
      </c>
      <c r="G125" s="92">
        <v>1094.02</v>
      </c>
      <c r="H125" s="67">
        <f t="shared" si="1"/>
        <v>1280.0034</v>
      </c>
      <c r="I125" s="95"/>
    </row>
    <row r="126" s="89" customFormat="1" ht="27" customHeight="1" spans="2:9">
      <c r="B126" s="89" t="s">
        <v>237</v>
      </c>
      <c r="C126" s="89" t="s">
        <v>190</v>
      </c>
      <c r="D126" s="89" t="s">
        <v>238</v>
      </c>
      <c r="E126" s="89" t="s">
        <v>192</v>
      </c>
      <c r="F126" s="89">
        <v>400</v>
      </c>
      <c r="G126" s="92">
        <v>3247.86</v>
      </c>
      <c r="H126" s="67">
        <f t="shared" si="1"/>
        <v>3799.9962</v>
      </c>
      <c r="I126" s="92"/>
    </row>
    <row r="127" s="89" customFormat="1" ht="27" customHeight="1" spans="2:9">
      <c r="B127" s="89" t="s">
        <v>239</v>
      </c>
      <c r="C127" s="89" t="s">
        <v>233</v>
      </c>
      <c r="D127" s="89" t="s">
        <v>234</v>
      </c>
      <c r="E127" s="89" t="s">
        <v>192</v>
      </c>
      <c r="F127" s="89">
        <v>400</v>
      </c>
      <c r="G127" s="92">
        <v>2051.28</v>
      </c>
      <c r="H127" s="67">
        <f t="shared" si="1"/>
        <v>2399.9976</v>
      </c>
      <c r="I127" s="92"/>
    </row>
    <row r="128" s="89" customFormat="1" ht="27" customHeight="1" spans="2:9">
      <c r="B128" s="89" t="s">
        <v>240</v>
      </c>
      <c r="C128" s="89" t="s">
        <v>241</v>
      </c>
      <c r="D128" s="89" t="s">
        <v>234</v>
      </c>
      <c r="E128" s="89" t="s">
        <v>242</v>
      </c>
      <c r="F128" s="89">
        <v>1920</v>
      </c>
      <c r="G128" s="92">
        <v>9025.64</v>
      </c>
      <c r="H128" s="67">
        <f t="shared" si="1"/>
        <v>10559.9988</v>
      </c>
      <c r="I128" s="92"/>
    </row>
    <row r="129" s="89" customFormat="1" ht="27" customHeight="1" spans="2:9">
      <c r="B129" s="89" t="s">
        <v>243</v>
      </c>
      <c r="C129" s="89" t="s">
        <v>244</v>
      </c>
      <c r="D129" s="89" t="s">
        <v>245</v>
      </c>
      <c r="E129" s="89" t="s">
        <v>246</v>
      </c>
      <c r="F129" s="89">
        <v>800</v>
      </c>
      <c r="G129" s="92">
        <v>9572.65</v>
      </c>
      <c r="H129" s="67">
        <f t="shared" si="1"/>
        <v>11200.0005</v>
      </c>
      <c r="I129" s="95"/>
    </row>
    <row r="130" s="89" customFormat="1" ht="27" customHeight="1" spans="2:9">
      <c r="B130" s="89" t="s">
        <v>243</v>
      </c>
      <c r="C130" s="89" t="s">
        <v>216</v>
      </c>
      <c r="D130" s="89" t="s">
        <v>217</v>
      </c>
      <c r="E130" s="89" t="s">
        <v>3762</v>
      </c>
      <c r="F130" s="89">
        <v>1500</v>
      </c>
      <c r="G130" s="92">
        <v>7692.31</v>
      </c>
      <c r="H130" s="67">
        <f t="shared" ref="H130:H193" si="2">G130*1.17</f>
        <v>9000.0027</v>
      </c>
      <c r="I130" s="95"/>
    </row>
    <row r="131" s="89" customFormat="1" ht="27" customHeight="1" spans="2:9">
      <c r="B131" s="89" t="s">
        <v>247</v>
      </c>
      <c r="C131" s="89" t="s">
        <v>201</v>
      </c>
      <c r="D131" s="89" t="s">
        <v>202</v>
      </c>
      <c r="E131" s="89" t="s">
        <v>203</v>
      </c>
      <c r="F131" s="89">
        <v>480</v>
      </c>
      <c r="G131" s="92">
        <v>14769.23</v>
      </c>
      <c r="H131" s="67">
        <f t="shared" si="2"/>
        <v>17279.9991</v>
      </c>
      <c r="I131" s="95"/>
    </row>
    <row r="132" s="89" customFormat="1" ht="27" customHeight="1" spans="2:9">
      <c r="B132" s="89" t="s">
        <v>247</v>
      </c>
      <c r="C132" s="89" t="s">
        <v>248</v>
      </c>
      <c r="D132" s="89" t="s">
        <v>212</v>
      </c>
      <c r="E132" s="89" t="s">
        <v>249</v>
      </c>
      <c r="F132" s="89">
        <v>60</v>
      </c>
      <c r="G132" s="92">
        <v>1071.794</v>
      </c>
      <c r="H132" s="67">
        <f t="shared" si="2"/>
        <v>1253.99898</v>
      </c>
      <c r="I132" s="95"/>
    </row>
    <row r="133" s="89" customFormat="1" ht="27" customHeight="1" spans="2:9">
      <c r="B133" s="89" t="s">
        <v>207</v>
      </c>
      <c r="C133" s="89" t="s">
        <v>208</v>
      </c>
      <c r="D133" s="89" t="s">
        <v>163</v>
      </c>
      <c r="E133" s="89" t="s">
        <v>209</v>
      </c>
      <c r="F133" s="89">
        <v>4000</v>
      </c>
      <c r="G133" s="92">
        <v>36273.5</v>
      </c>
      <c r="H133" s="67">
        <f t="shared" si="2"/>
        <v>42439.995</v>
      </c>
      <c r="I133" s="92"/>
    </row>
    <row r="134" s="89" customFormat="1" ht="27" customHeight="1" spans="2:9">
      <c r="B134" s="89" t="s">
        <v>250</v>
      </c>
      <c r="C134" s="89" t="s">
        <v>241</v>
      </c>
      <c r="D134" s="89" t="s">
        <v>234</v>
      </c>
      <c r="E134" s="89" t="s">
        <v>242</v>
      </c>
      <c r="F134" s="89">
        <v>480</v>
      </c>
      <c r="G134" s="92">
        <v>2666.67</v>
      </c>
      <c r="H134" s="67">
        <f t="shared" si="2"/>
        <v>3120.0039</v>
      </c>
      <c r="I134" s="92"/>
    </row>
    <row r="135" s="89" customFormat="1" ht="27" customHeight="1" spans="2:9">
      <c r="B135" s="89" t="s">
        <v>251</v>
      </c>
      <c r="C135" s="89" t="s">
        <v>201</v>
      </c>
      <c r="D135" s="89" t="s">
        <v>202</v>
      </c>
      <c r="E135" s="89" t="s">
        <v>203</v>
      </c>
      <c r="F135" s="89">
        <v>300</v>
      </c>
      <c r="G135" s="92">
        <v>8974.36</v>
      </c>
      <c r="H135" s="67">
        <f t="shared" si="2"/>
        <v>10500.0012</v>
      </c>
      <c r="I135" s="92"/>
    </row>
    <row r="136" s="89" customFormat="1" ht="27" customHeight="1" spans="2:9">
      <c r="B136" s="89" t="s">
        <v>252</v>
      </c>
      <c r="C136" s="89" t="s">
        <v>253</v>
      </c>
      <c r="D136" s="89" t="s">
        <v>254</v>
      </c>
      <c r="E136" s="99" t="s">
        <v>255</v>
      </c>
      <c r="F136" s="89">
        <v>1200</v>
      </c>
      <c r="G136" s="92">
        <v>11794.87</v>
      </c>
      <c r="H136" s="67">
        <f t="shared" si="2"/>
        <v>13799.9979</v>
      </c>
      <c r="I136" s="92"/>
    </row>
    <row r="137" s="89" customFormat="1" ht="27" customHeight="1" spans="2:9">
      <c r="B137" s="89" t="s">
        <v>256</v>
      </c>
      <c r="C137" s="89" t="s">
        <v>17</v>
      </c>
      <c r="D137" s="89" t="s">
        <v>257</v>
      </c>
      <c r="E137" s="89" t="s">
        <v>19</v>
      </c>
      <c r="F137" s="89">
        <v>160</v>
      </c>
      <c r="G137" s="92">
        <v>2352.14</v>
      </c>
      <c r="H137" s="67">
        <f t="shared" si="2"/>
        <v>2752.0038</v>
      </c>
      <c r="I137" s="92"/>
    </row>
    <row r="138" s="89" customFormat="1" ht="27" customHeight="1" spans="2:9">
      <c r="B138" s="89" t="s">
        <v>258</v>
      </c>
      <c r="C138" s="89" t="s">
        <v>190</v>
      </c>
      <c r="D138" s="89" t="s">
        <v>259</v>
      </c>
      <c r="E138" s="89" t="s">
        <v>192</v>
      </c>
      <c r="F138" s="89">
        <v>400</v>
      </c>
      <c r="G138" s="92">
        <v>3247.86</v>
      </c>
      <c r="H138" s="67">
        <f t="shared" si="2"/>
        <v>3799.9962</v>
      </c>
      <c r="I138" s="92"/>
    </row>
    <row r="139" s="89" customFormat="1" ht="27" customHeight="1" spans="2:9">
      <c r="B139" s="89" t="s">
        <v>260</v>
      </c>
      <c r="C139" s="89" t="s">
        <v>261</v>
      </c>
      <c r="D139" s="89" t="s">
        <v>262</v>
      </c>
      <c r="E139" s="89" t="s">
        <v>181</v>
      </c>
      <c r="F139" s="89">
        <v>300</v>
      </c>
      <c r="G139" s="92">
        <v>4941.029</v>
      </c>
      <c r="H139" s="67">
        <f t="shared" si="2"/>
        <v>5781.00393</v>
      </c>
      <c r="I139" s="95"/>
    </row>
    <row r="140" s="89" customFormat="1" ht="27" customHeight="1" spans="2:9">
      <c r="B140" s="89" t="s">
        <v>260</v>
      </c>
      <c r="C140" s="89" t="s">
        <v>263</v>
      </c>
      <c r="D140" s="89" t="s">
        <v>264</v>
      </c>
      <c r="E140" s="89" t="s">
        <v>265</v>
      </c>
      <c r="F140" s="89">
        <v>400</v>
      </c>
      <c r="G140" s="92">
        <v>7377.775</v>
      </c>
      <c r="H140" s="67">
        <f t="shared" si="2"/>
        <v>8631.99675</v>
      </c>
      <c r="I140" s="95"/>
    </row>
    <row r="141" s="89" customFormat="1" ht="27" customHeight="1" spans="2:9">
      <c r="B141" s="89" t="s">
        <v>260</v>
      </c>
      <c r="C141" s="89" t="s">
        <v>266</v>
      </c>
      <c r="D141" s="89" t="s">
        <v>267</v>
      </c>
      <c r="E141" s="89" t="s">
        <v>181</v>
      </c>
      <c r="F141" s="89">
        <v>600</v>
      </c>
      <c r="G141" s="92">
        <v>12953.845</v>
      </c>
      <c r="H141" s="67">
        <f t="shared" si="2"/>
        <v>15155.99865</v>
      </c>
      <c r="I141" s="95"/>
    </row>
    <row r="142" s="89" customFormat="1" ht="27" customHeight="1" spans="2:9">
      <c r="B142" s="89" t="s">
        <v>268</v>
      </c>
      <c r="C142" s="89" t="s">
        <v>201</v>
      </c>
      <c r="D142" s="89" t="s">
        <v>202</v>
      </c>
      <c r="E142" s="89" t="s">
        <v>203</v>
      </c>
      <c r="F142" s="89">
        <v>2400</v>
      </c>
      <c r="G142" s="92">
        <v>33846.15</v>
      </c>
      <c r="H142" s="67">
        <f t="shared" si="2"/>
        <v>39599.9955</v>
      </c>
      <c r="I142" s="92"/>
    </row>
    <row r="143" s="89" customFormat="1" ht="27" customHeight="1" spans="2:9">
      <c r="B143" s="89" t="s">
        <v>269</v>
      </c>
      <c r="C143" s="89" t="s">
        <v>229</v>
      </c>
      <c r="D143" s="89" t="s">
        <v>270</v>
      </c>
      <c r="E143" s="89" t="s">
        <v>231</v>
      </c>
      <c r="F143" s="89">
        <v>200</v>
      </c>
      <c r="G143" s="92">
        <v>2393.16</v>
      </c>
      <c r="H143" s="67">
        <f t="shared" si="2"/>
        <v>2799.9972</v>
      </c>
      <c r="I143" s="92"/>
    </row>
    <row r="144" s="89" customFormat="1" ht="27" customHeight="1" spans="2:9">
      <c r="B144" s="89" t="s">
        <v>271</v>
      </c>
      <c r="C144" s="89" t="s">
        <v>266</v>
      </c>
      <c r="D144" s="89" t="s">
        <v>272</v>
      </c>
      <c r="E144" s="99"/>
      <c r="F144" s="89">
        <v>100</v>
      </c>
      <c r="G144" s="92">
        <v>1641.025641</v>
      </c>
      <c r="H144" s="67">
        <f t="shared" si="2"/>
        <v>1919.99999997</v>
      </c>
      <c r="I144" s="92"/>
    </row>
    <row r="145" s="89" customFormat="1" ht="27" customHeight="1" spans="2:9">
      <c r="B145" s="89" t="s">
        <v>273</v>
      </c>
      <c r="C145" s="89" t="s">
        <v>201</v>
      </c>
      <c r="D145" s="89" t="s">
        <v>202</v>
      </c>
      <c r="E145" s="89" t="s">
        <v>203</v>
      </c>
      <c r="F145" s="89">
        <v>300</v>
      </c>
      <c r="G145" s="92">
        <v>11287.18</v>
      </c>
      <c r="H145" s="67">
        <f t="shared" si="2"/>
        <v>13206.0006</v>
      </c>
      <c r="I145" s="92"/>
    </row>
    <row r="146" s="89" customFormat="1" ht="27" customHeight="1" spans="2:9">
      <c r="B146" s="89" t="s">
        <v>256</v>
      </c>
      <c r="C146" s="89" t="s">
        <v>201</v>
      </c>
      <c r="D146" s="89" t="s">
        <v>212</v>
      </c>
      <c r="E146" s="89" t="s">
        <v>203</v>
      </c>
      <c r="F146" s="89">
        <v>2400</v>
      </c>
      <c r="G146" s="92">
        <v>42666.67</v>
      </c>
      <c r="H146" s="67">
        <f t="shared" si="2"/>
        <v>49920.0039</v>
      </c>
      <c r="I146" s="95"/>
    </row>
    <row r="147" s="89" customFormat="1" ht="27" customHeight="1" spans="2:9">
      <c r="B147" s="89" t="s">
        <v>256</v>
      </c>
      <c r="C147" s="89" t="s">
        <v>201</v>
      </c>
      <c r="D147" s="89" t="s">
        <v>202</v>
      </c>
      <c r="E147" s="89" t="s">
        <v>203</v>
      </c>
      <c r="F147" s="89">
        <v>3600</v>
      </c>
      <c r="G147" s="92">
        <v>125846.15</v>
      </c>
      <c r="H147" s="67">
        <f t="shared" si="2"/>
        <v>147239.9955</v>
      </c>
      <c r="I147" s="95"/>
    </row>
    <row r="148" s="89" customFormat="1" ht="27" customHeight="1" spans="2:9">
      <c r="B148" s="89" t="s">
        <v>256</v>
      </c>
      <c r="C148" s="89" t="s">
        <v>274</v>
      </c>
      <c r="D148" s="89" t="s">
        <v>238</v>
      </c>
      <c r="E148" s="89" t="s">
        <v>242</v>
      </c>
      <c r="F148" s="89">
        <v>1440</v>
      </c>
      <c r="G148" s="92">
        <v>24246.15</v>
      </c>
      <c r="H148" s="67">
        <f t="shared" si="2"/>
        <v>28367.9955</v>
      </c>
      <c r="I148" s="95"/>
    </row>
    <row r="149" s="89" customFormat="1" ht="27" customHeight="1" spans="2:9">
      <c r="B149" s="89" t="s">
        <v>256</v>
      </c>
      <c r="C149" s="89" t="s">
        <v>266</v>
      </c>
      <c r="D149" s="89" t="s">
        <v>267</v>
      </c>
      <c r="E149" s="89" t="s">
        <v>181</v>
      </c>
      <c r="F149" s="89">
        <v>200</v>
      </c>
      <c r="G149" s="92">
        <v>4393.16</v>
      </c>
      <c r="H149" s="67">
        <f t="shared" si="2"/>
        <v>5139.9972</v>
      </c>
      <c r="I149" s="95"/>
    </row>
    <row r="150" s="89" customFormat="1" ht="27" customHeight="1" spans="2:9">
      <c r="B150" s="89" t="s">
        <v>256</v>
      </c>
      <c r="C150" s="89" t="s">
        <v>190</v>
      </c>
      <c r="D150" s="89" t="s">
        <v>238</v>
      </c>
      <c r="E150" s="89" t="s">
        <v>192</v>
      </c>
      <c r="F150" s="89">
        <v>600</v>
      </c>
      <c r="G150" s="92">
        <v>15846.154</v>
      </c>
      <c r="H150" s="67">
        <f t="shared" si="2"/>
        <v>18540.00018</v>
      </c>
      <c r="I150" s="95"/>
    </row>
    <row r="151" s="89" customFormat="1" ht="27" customHeight="1" spans="2:9">
      <c r="B151" s="89" t="s">
        <v>256</v>
      </c>
      <c r="C151" s="89" t="s">
        <v>263</v>
      </c>
      <c r="D151" s="89" t="s">
        <v>264</v>
      </c>
      <c r="E151" s="89" t="s">
        <v>265</v>
      </c>
      <c r="F151" s="89">
        <v>50</v>
      </c>
      <c r="G151" s="92">
        <v>892.314</v>
      </c>
      <c r="H151" s="67">
        <f t="shared" si="2"/>
        <v>1044.00738</v>
      </c>
      <c r="I151" s="95"/>
    </row>
    <row r="152" s="89" customFormat="1" ht="27" customHeight="1" spans="2:9">
      <c r="B152" s="89" t="s">
        <v>275</v>
      </c>
      <c r="C152" s="89" t="s">
        <v>225</v>
      </c>
      <c r="D152" s="89" t="s">
        <v>276</v>
      </c>
      <c r="E152" s="89" t="s">
        <v>227</v>
      </c>
      <c r="F152" s="89">
        <v>300</v>
      </c>
      <c r="G152" s="92">
        <v>1666.67</v>
      </c>
      <c r="H152" s="67">
        <f t="shared" si="2"/>
        <v>1950.0039</v>
      </c>
      <c r="I152" s="92"/>
    </row>
    <row r="153" s="89" customFormat="1" ht="27" customHeight="1" spans="2:9">
      <c r="B153" s="89" t="s">
        <v>220</v>
      </c>
      <c r="C153" s="89" t="s">
        <v>25</v>
      </c>
      <c r="D153" s="89" t="s">
        <v>26</v>
      </c>
      <c r="E153" s="89" t="s">
        <v>3743</v>
      </c>
      <c r="F153" s="89">
        <v>1800</v>
      </c>
      <c r="G153" s="92">
        <v>67938.46</v>
      </c>
      <c r="H153" s="67">
        <f t="shared" si="2"/>
        <v>79487.9982</v>
      </c>
      <c r="I153" s="92"/>
    </row>
    <row r="154" s="89" customFormat="1" ht="27" customHeight="1" spans="2:9">
      <c r="B154" s="89" t="s">
        <v>277</v>
      </c>
      <c r="C154" s="89" t="s">
        <v>278</v>
      </c>
      <c r="D154" s="89" t="s">
        <v>279</v>
      </c>
      <c r="E154" s="89" t="s">
        <v>203</v>
      </c>
      <c r="F154" s="89">
        <v>100</v>
      </c>
      <c r="G154" s="92">
        <v>717.95</v>
      </c>
      <c r="H154" s="67">
        <f t="shared" si="2"/>
        <v>840.0015</v>
      </c>
      <c r="I154" s="95"/>
    </row>
    <row r="155" s="89" customFormat="1" ht="27" customHeight="1" spans="2:9">
      <c r="B155" s="89" t="s">
        <v>277</v>
      </c>
      <c r="C155" s="89" t="s">
        <v>194</v>
      </c>
      <c r="D155" s="89" t="s">
        <v>195</v>
      </c>
      <c r="E155" s="89" t="s">
        <v>181</v>
      </c>
      <c r="F155" s="89">
        <v>60</v>
      </c>
      <c r="G155" s="92">
        <v>861.54</v>
      </c>
      <c r="H155" s="67">
        <f t="shared" si="2"/>
        <v>1008.0018</v>
      </c>
      <c r="I155" s="95"/>
    </row>
    <row r="156" s="89" customFormat="1" ht="27" customHeight="1" spans="2:9">
      <c r="B156" s="89" t="s">
        <v>277</v>
      </c>
      <c r="C156" s="89" t="s">
        <v>201</v>
      </c>
      <c r="D156" s="89" t="s">
        <v>202</v>
      </c>
      <c r="E156" s="89" t="s">
        <v>203</v>
      </c>
      <c r="F156" s="89">
        <v>180</v>
      </c>
      <c r="G156" s="92">
        <v>5846.15</v>
      </c>
      <c r="H156" s="67">
        <f t="shared" si="2"/>
        <v>6839.9955</v>
      </c>
      <c r="I156" s="95"/>
    </row>
    <row r="157" s="89" customFormat="1" ht="27" customHeight="1" spans="2:9">
      <c r="B157" s="89" t="s">
        <v>277</v>
      </c>
      <c r="C157" s="89" t="s">
        <v>236</v>
      </c>
      <c r="D157" s="89" t="s">
        <v>234</v>
      </c>
      <c r="E157" s="89" t="s">
        <v>192</v>
      </c>
      <c r="F157" s="89">
        <v>30</v>
      </c>
      <c r="G157" s="92">
        <v>461.54</v>
      </c>
      <c r="H157" s="67">
        <f t="shared" si="2"/>
        <v>540.0018</v>
      </c>
      <c r="I157" s="95"/>
    </row>
    <row r="158" s="89" customFormat="1" ht="27" customHeight="1" spans="2:9">
      <c r="B158" s="89" t="s">
        <v>280</v>
      </c>
      <c r="C158" s="89" t="s">
        <v>236</v>
      </c>
      <c r="D158" s="89" t="s">
        <v>234</v>
      </c>
      <c r="E158" s="89" t="s">
        <v>192</v>
      </c>
      <c r="F158" s="89">
        <v>200</v>
      </c>
      <c r="G158" s="92">
        <v>2649.57</v>
      </c>
      <c r="H158" s="67">
        <f t="shared" si="2"/>
        <v>3099.9969</v>
      </c>
      <c r="I158" s="92"/>
    </row>
    <row r="159" s="89" customFormat="1" ht="27" customHeight="1" spans="2:9">
      <c r="B159" s="89" t="s">
        <v>281</v>
      </c>
      <c r="C159" s="89" t="s">
        <v>201</v>
      </c>
      <c r="D159" s="89" t="s">
        <v>212</v>
      </c>
      <c r="E159" s="89" t="s">
        <v>203</v>
      </c>
      <c r="F159" s="89">
        <v>-120</v>
      </c>
      <c r="G159" s="92">
        <v>-2153.85</v>
      </c>
      <c r="H159" s="67">
        <f t="shared" si="2"/>
        <v>-2520.0045</v>
      </c>
      <c r="I159" s="92"/>
    </row>
    <row r="160" s="89" customFormat="1" ht="27" customHeight="1" spans="2:9">
      <c r="B160" s="89" t="s">
        <v>282</v>
      </c>
      <c r="C160" s="89" t="s">
        <v>241</v>
      </c>
      <c r="D160" s="89" t="s">
        <v>234</v>
      </c>
      <c r="E160" s="89" t="s">
        <v>242</v>
      </c>
      <c r="F160" s="89">
        <v>100</v>
      </c>
      <c r="G160" s="92">
        <v>1641.025641</v>
      </c>
      <c r="H160" s="67">
        <f t="shared" si="2"/>
        <v>1919.99999997</v>
      </c>
      <c r="I160" s="95"/>
    </row>
    <row r="161" s="89" customFormat="1" ht="27" customHeight="1" spans="2:9">
      <c r="B161" s="89" t="s">
        <v>282</v>
      </c>
      <c r="C161" s="89" t="s">
        <v>283</v>
      </c>
      <c r="D161" s="89" t="s">
        <v>284</v>
      </c>
      <c r="E161" s="89" t="s">
        <v>181</v>
      </c>
      <c r="F161" s="89">
        <v>100</v>
      </c>
      <c r="G161" s="92">
        <v>1025.6410256</v>
      </c>
      <c r="H161" s="67">
        <f t="shared" si="2"/>
        <v>1199.999999952</v>
      </c>
      <c r="I161" s="95"/>
    </row>
    <row r="162" s="89" customFormat="1" ht="27" customHeight="1" spans="2:9">
      <c r="B162" s="89" t="s">
        <v>282</v>
      </c>
      <c r="C162" s="89" t="s">
        <v>201</v>
      </c>
      <c r="D162" s="89" t="s">
        <v>212</v>
      </c>
      <c r="E162" s="89" t="s">
        <v>203</v>
      </c>
      <c r="F162" s="89">
        <v>600</v>
      </c>
      <c r="G162" s="92">
        <v>10256.41</v>
      </c>
      <c r="H162" s="67">
        <f t="shared" si="2"/>
        <v>11999.9997</v>
      </c>
      <c r="I162" s="95"/>
    </row>
    <row r="163" s="89" customFormat="1" ht="27" customHeight="1" spans="2:9">
      <c r="B163" s="89" t="s">
        <v>282</v>
      </c>
      <c r="C163" s="89" t="s">
        <v>285</v>
      </c>
      <c r="D163" s="89" t="s">
        <v>286</v>
      </c>
      <c r="E163" s="99" t="s">
        <v>287</v>
      </c>
      <c r="F163" s="89">
        <v>80</v>
      </c>
      <c r="G163" s="92">
        <v>1162.39</v>
      </c>
      <c r="H163" s="67">
        <f t="shared" si="2"/>
        <v>1359.9963</v>
      </c>
      <c r="I163" s="95"/>
    </row>
    <row r="164" s="89" customFormat="1" ht="27" customHeight="1" spans="2:9">
      <c r="B164" s="89" t="s">
        <v>282</v>
      </c>
      <c r="C164" s="89" t="s">
        <v>201</v>
      </c>
      <c r="D164" s="89" t="s">
        <v>202</v>
      </c>
      <c r="E164" s="89" t="s">
        <v>203</v>
      </c>
      <c r="F164" s="89">
        <v>420</v>
      </c>
      <c r="G164" s="92">
        <v>13282.05</v>
      </c>
      <c r="H164" s="67">
        <f t="shared" si="2"/>
        <v>15539.9985</v>
      </c>
      <c r="I164" s="92"/>
    </row>
    <row r="165" s="89" customFormat="1" ht="27" customHeight="1" spans="2:9">
      <c r="B165" s="89" t="s">
        <v>288</v>
      </c>
      <c r="C165" s="89" t="s">
        <v>201</v>
      </c>
      <c r="D165" s="89" t="s">
        <v>202</v>
      </c>
      <c r="E165" s="89" t="s">
        <v>203</v>
      </c>
      <c r="F165" s="89">
        <v>120</v>
      </c>
      <c r="G165" s="92">
        <v>4560</v>
      </c>
      <c r="H165" s="67">
        <f t="shared" si="2"/>
        <v>5335.2</v>
      </c>
      <c r="I165" s="92"/>
    </row>
    <row r="166" s="89" customFormat="1" ht="27" customHeight="1" spans="2:9">
      <c r="B166" s="89" t="s">
        <v>288</v>
      </c>
      <c r="C166" s="89" t="s">
        <v>201</v>
      </c>
      <c r="D166" s="89" t="s">
        <v>202</v>
      </c>
      <c r="E166" s="89" t="s">
        <v>203</v>
      </c>
      <c r="F166" s="89">
        <v>120</v>
      </c>
      <c r="G166" s="92">
        <v>4560</v>
      </c>
      <c r="H166" s="67">
        <f t="shared" si="2"/>
        <v>5335.2</v>
      </c>
      <c r="I166" s="92"/>
    </row>
    <row r="167" s="89" customFormat="1" ht="27" customHeight="1" spans="2:9">
      <c r="B167" s="89" t="s">
        <v>289</v>
      </c>
      <c r="C167" s="89" t="s">
        <v>201</v>
      </c>
      <c r="D167" s="89" t="s">
        <v>202</v>
      </c>
      <c r="E167" s="89" t="s">
        <v>203</v>
      </c>
      <c r="F167" s="89">
        <v>1800</v>
      </c>
      <c r="G167" s="92">
        <v>64984.62</v>
      </c>
      <c r="H167" s="67">
        <f t="shared" si="2"/>
        <v>76032.0054</v>
      </c>
      <c r="I167" s="95"/>
    </row>
    <row r="168" s="89" customFormat="1" ht="27" customHeight="1" spans="2:9">
      <c r="B168" s="89" t="s">
        <v>289</v>
      </c>
      <c r="C168" s="89" t="s">
        <v>290</v>
      </c>
      <c r="D168" s="89" t="s">
        <v>291</v>
      </c>
      <c r="E168" s="89" t="s">
        <v>292</v>
      </c>
      <c r="F168" s="89">
        <v>360</v>
      </c>
      <c r="G168" s="92">
        <v>5846.15</v>
      </c>
      <c r="H168" s="67">
        <f t="shared" si="2"/>
        <v>6839.9955</v>
      </c>
      <c r="I168" s="95"/>
    </row>
    <row r="169" s="89" customFormat="1" ht="27" customHeight="1" spans="2:9">
      <c r="B169" s="89" t="s">
        <v>289</v>
      </c>
      <c r="C169" s="89" t="s">
        <v>274</v>
      </c>
      <c r="D169" s="89" t="s">
        <v>293</v>
      </c>
      <c r="E169" s="89" t="s">
        <v>242</v>
      </c>
      <c r="F169" s="89">
        <v>480</v>
      </c>
      <c r="G169" s="92">
        <v>8361.03</v>
      </c>
      <c r="H169" s="67">
        <f t="shared" si="2"/>
        <v>9782.4051</v>
      </c>
      <c r="I169" s="95"/>
    </row>
    <row r="170" s="89" customFormat="1" ht="27" customHeight="1" spans="2:9">
      <c r="B170" s="89" t="s">
        <v>289</v>
      </c>
      <c r="C170" s="89" t="s">
        <v>294</v>
      </c>
      <c r="D170" s="89" t="s">
        <v>295</v>
      </c>
      <c r="E170" s="89" t="s">
        <v>3763</v>
      </c>
      <c r="F170" s="89">
        <v>51</v>
      </c>
      <c r="G170" s="92">
        <v>1512.56</v>
      </c>
      <c r="H170" s="67">
        <f t="shared" si="2"/>
        <v>1769.6952</v>
      </c>
      <c r="I170" s="95"/>
    </row>
    <row r="171" s="89" customFormat="1" ht="27" customHeight="1" spans="2:9">
      <c r="B171" s="89" t="s">
        <v>297</v>
      </c>
      <c r="C171" s="89" t="s">
        <v>298</v>
      </c>
      <c r="D171" s="89" t="s">
        <v>299</v>
      </c>
      <c r="E171" s="89" t="s">
        <v>300</v>
      </c>
      <c r="F171" s="89">
        <v>400</v>
      </c>
      <c r="G171" s="92">
        <v>8762.39</v>
      </c>
      <c r="H171" s="67">
        <f t="shared" si="2"/>
        <v>10251.9963</v>
      </c>
      <c r="I171" s="95"/>
    </row>
    <row r="172" s="89" customFormat="1" ht="27" customHeight="1" spans="2:9">
      <c r="B172" s="89" t="s">
        <v>297</v>
      </c>
      <c r="C172" s="89" t="s">
        <v>274</v>
      </c>
      <c r="D172" s="89" t="s">
        <v>293</v>
      </c>
      <c r="E172" s="89" t="s">
        <v>242</v>
      </c>
      <c r="F172" s="89">
        <v>480</v>
      </c>
      <c r="G172" s="92">
        <v>8800</v>
      </c>
      <c r="H172" s="67">
        <f t="shared" si="2"/>
        <v>10296</v>
      </c>
      <c r="I172" s="95"/>
    </row>
    <row r="173" s="89" customFormat="1" ht="27" customHeight="1" spans="2:9">
      <c r="B173" s="89" t="s">
        <v>297</v>
      </c>
      <c r="C173" s="89" t="s">
        <v>301</v>
      </c>
      <c r="D173" s="89" t="s">
        <v>302</v>
      </c>
      <c r="E173" s="89" t="s">
        <v>181</v>
      </c>
      <c r="F173" s="89">
        <v>200</v>
      </c>
      <c r="G173" s="92">
        <v>3158.97</v>
      </c>
      <c r="H173" s="67">
        <f t="shared" si="2"/>
        <v>3695.9949</v>
      </c>
      <c r="I173" s="95"/>
    </row>
    <row r="174" s="89" customFormat="1" ht="27" customHeight="1" spans="2:9">
      <c r="B174" s="89" t="s">
        <v>297</v>
      </c>
      <c r="C174" s="89" t="s">
        <v>190</v>
      </c>
      <c r="D174" s="89" t="s">
        <v>303</v>
      </c>
      <c r="E174" s="89" t="s">
        <v>192</v>
      </c>
      <c r="F174" s="89">
        <v>200</v>
      </c>
      <c r="G174" s="92">
        <v>5748.72</v>
      </c>
      <c r="H174" s="67">
        <f t="shared" si="2"/>
        <v>6726.0024</v>
      </c>
      <c r="I174" s="95"/>
    </row>
    <row r="175" s="89" customFormat="1" ht="27" customHeight="1" spans="2:9">
      <c r="B175" s="89" t="s">
        <v>297</v>
      </c>
      <c r="C175" s="89" t="s">
        <v>294</v>
      </c>
      <c r="D175" s="89" t="s">
        <v>295</v>
      </c>
      <c r="E175" s="89" t="s">
        <v>3763</v>
      </c>
      <c r="F175" s="89">
        <v>480</v>
      </c>
      <c r="G175" s="92">
        <v>14986.67</v>
      </c>
      <c r="H175" s="67">
        <f t="shared" si="2"/>
        <v>17534.4039</v>
      </c>
      <c r="I175" s="95"/>
    </row>
    <row r="176" s="89" customFormat="1" ht="27" customHeight="1" spans="2:9">
      <c r="B176" s="89" t="s">
        <v>297</v>
      </c>
      <c r="C176" s="89" t="s">
        <v>304</v>
      </c>
      <c r="D176" s="89" t="s">
        <v>305</v>
      </c>
      <c r="E176" s="89" t="s">
        <v>306</v>
      </c>
      <c r="F176" s="89">
        <v>200</v>
      </c>
      <c r="G176" s="92">
        <v>5328.21</v>
      </c>
      <c r="H176" s="67">
        <f t="shared" si="2"/>
        <v>6234.0057</v>
      </c>
      <c r="I176" s="95"/>
    </row>
    <row r="177" s="89" customFormat="1" ht="27" customHeight="1" spans="2:9">
      <c r="B177" s="89" t="s">
        <v>307</v>
      </c>
      <c r="C177" s="89" t="s">
        <v>229</v>
      </c>
      <c r="D177" s="89" t="s">
        <v>270</v>
      </c>
      <c r="E177" s="89" t="s">
        <v>231</v>
      </c>
      <c r="F177" s="89">
        <v>200</v>
      </c>
      <c r="G177" s="92">
        <v>7008.55</v>
      </c>
      <c r="H177" s="67">
        <f t="shared" si="2"/>
        <v>8200.0035</v>
      </c>
      <c r="I177" s="95"/>
    </row>
    <row r="178" s="89" customFormat="1" ht="27" customHeight="1" spans="2:9">
      <c r="B178" s="89" t="s">
        <v>307</v>
      </c>
      <c r="C178" s="89" t="s">
        <v>308</v>
      </c>
      <c r="D178" s="89" t="s">
        <v>309</v>
      </c>
      <c r="E178" s="89" t="s">
        <v>310</v>
      </c>
      <c r="F178" s="89">
        <v>20</v>
      </c>
      <c r="G178" s="92">
        <v>403.42</v>
      </c>
      <c r="H178" s="67">
        <f t="shared" si="2"/>
        <v>472.0014</v>
      </c>
      <c r="I178" s="95"/>
    </row>
    <row r="179" s="89" customFormat="1" ht="27" customHeight="1" spans="2:9">
      <c r="B179" s="89" t="s">
        <v>311</v>
      </c>
      <c r="C179" s="89" t="s">
        <v>253</v>
      </c>
      <c r="D179" s="89" t="s">
        <v>254</v>
      </c>
      <c r="E179" s="89" t="s">
        <v>255</v>
      </c>
      <c r="F179" s="89">
        <v>360</v>
      </c>
      <c r="G179" s="92">
        <v>9076.92</v>
      </c>
      <c r="H179" s="67">
        <f t="shared" si="2"/>
        <v>10619.9964</v>
      </c>
      <c r="I179" s="95"/>
    </row>
    <row r="180" s="89" customFormat="1" ht="27" customHeight="1" spans="2:9">
      <c r="B180" s="89" t="s">
        <v>311</v>
      </c>
      <c r="C180" s="89" t="s">
        <v>229</v>
      </c>
      <c r="D180" s="89" t="s">
        <v>230</v>
      </c>
      <c r="E180" s="89" t="s">
        <v>231</v>
      </c>
      <c r="F180" s="89">
        <v>900</v>
      </c>
      <c r="G180" s="92">
        <v>20384.62</v>
      </c>
      <c r="H180" s="67">
        <f t="shared" si="2"/>
        <v>23850.0054</v>
      </c>
      <c r="I180" s="95"/>
    </row>
    <row r="181" s="89" customFormat="1" ht="27" customHeight="1" spans="2:9">
      <c r="B181" s="89" t="s">
        <v>312</v>
      </c>
      <c r="C181" s="89" t="s">
        <v>229</v>
      </c>
      <c r="D181" s="89" t="s">
        <v>270</v>
      </c>
      <c r="E181" s="89" t="s">
        <v>231</v>
      </c>
      <c r="F181" s="89">
        <v>400</v>
      </c>
      <c r="G181" s="92">
        <v>13675.21</v>
      </c>
      <c r="H181" s="67">
        <f t="shared" si="2"/>
        <v>15999.9957</v>
      </c>
      <c r="I181" s="92"/>
    </row>
    <row r="182" s="89" customFormat="1" ht="27" customHeight="1" spans="2:9">
      <c r="B182" s="89" t="s">
        <v>313</v>
      </c>
      <c r="C182" s="89" t="s">
        <v>314</v>
      </c>
      <c r="D182" s="89" t="s">
        <v>315</v>
      </c>
      <c r="E182" s="89" t="s">
        <v>316</v>
      </c>
      <c r="F182" s="89">
        <v>5000</v>
      </c>
      <c r="G182" s="92">
        <v>39743.59</v>
      </c>
      <c r="H182" s="67">
        <f t="shared" si="2"/>
        <v>46500.0003</v>
      </c>
      <c r="I182" s="92"/>
    </row>
    <row r="183" s="89" customFormat="1" ht="27" customHeight="1" spans="2:9">
      <c r="B183" s="89" t="s">
        <v>317</v>
      </c>
      <c r="C183" s="89" t="s">
        <v>318</v>
      </c>
      <c r="D183" s="89" t="s">
        <v>319</v>
      </c>
      <c r="E183" s="89" t="s">
        <v>320</v>
      </c>
      <c r="F183" s="89">
        <v>160</v>
      </c>
      <c r="G183" s="92">
        <v>2201.71</v>
      </c>
      <c r="H183" s="67">
        <f t="shared" si="2"/>
        <v>2576.0007</v>
      </c>
      <c r="I183" s="95"/>
    </row>
    <row r="184" s="89" customFormat="1" ht="27" customHeight="1" spans="2:9">
      <c r="B184" s="89" t="s">
        <v>317</v>
      </c>
      <c r="C184" s="89" t="s">
        <v>321</v>
      </c>
      <c r="D184" s="89" t="s">
        <v>322</v>
      </c>
      <c r="E184" s="89" t="s">
        <v>323</v>
      </c>
      <c r="F184" s="89">
        <v>96</v>
      </c>
      <c r="G184" s="92">
        <v>7384.62</v>
      </c>
      <c r="H184" s="67">
        <f t="shared" si="2"/>
        <v>8640.0054</v>
      </c>
      <c r="I184" s="95"/>
    </row>
    <row r="185" s="89" customFormat="1" ht="27" customHeight="1" spans="2:9">
      <c r="B185" s="89" t="s">
        <v>317</v>
      </c>
      <c r="C185" s="89" t="s">
        <v>324</v>
      </c>
      <c r="D185" s="89" t="s">
        <v>147</v>
      </c>
      <c r="E185" s="89" t="s">
        <v>3764</v>
      </c>
      <c r="F185" s="89">
        <v>100</v>
      </c>
      <c r="G185" s="92">
        <v>1305.98</v>
      </c>
      <c r="H185" s="67">
        <f t="shared" si="2"/>
        <v>1527.9966</v>
      </c>
      <c r="I185" s="95"/>
    </row>
    <row r="186" s="89" customFormat="1" ht="27" customHeight="1" spans="2:9">
      <c r="B186" s="89" t="s">
        <v>326</v>
      </c>
      <c r="C186" s="89" t="s">
        <v>201</v>
      </c>
      <c r="D186" s="89" t="s">
        <v>202</v>
      </c>
      <c r="E186" s="89" t="s">
        <v>203</v>
      </c>
      <c r="F186" s="89">
        <v>900</v>
      </c>
      <c r="G186" s="92">
        <v>32553.85</v>
      </c>
      <c r="H186" s="67">
        <f t="shared" si="2"/>
        <v>38088.0045</v>
      </c>
      <c r="I186" s="95"/>
    </row>
    <row r="187" s="89" customFormat="1" ht="27" customHeight="1" spans="2:9">
      <c r="B187" s="89" t="s">
        <v>326</v>
      </c>
      <c r="C187" s="89" t="s">
        <v>190</v>
      </c>
      <c r="D187" s="89" t="s">
        <v>293</v>
      </c>
      <c r="E187" s="89" t="s">
        <v>192</v>
      </c>
      <c r="F187" s="89">
        <v>400</v>
      </c>
      <c r="G187" s="92">
        <v>11282.05</v>
      </c>
      <c r="H187" s="67">
        <f t="shared" si="2"/>
        <v>13199.9985</v>
      </c>
      <c r="I187" s="95"/>
    </row>
    <row r="188" s="89" customFormat="1" ht="27" customHeight="1" spans="2:9">
      <c r="B188" s="89" t="s">
        <v>326</v>
      </c>
      <c r="C188" s="89" t="s">
        <v>327</v>
      </c>
      <c r="D188" s="89" t="s">
        <v>328</v>
      </c>
      <c r="E188" s="89" t="s">
        <v>329</v>
      </c>
      <c r="F188" s="89">
        <v>750</v>
      </c>
      <c r="G188" s="92">
        <v>16666.67</v>
      </c>
      <c r="H188" s="67">
        <f t="shared" si="2"/>
        <v>19500.0039</v>
      </c>
      <c r="I188" s="95"/>
    </row>
    <row r="189" s="89" customFormat="1" ht="27" customHeight="1" spans="2:9">
      <c r="B189" s="89" t="s">
        <v>326</v>
      </c>
      <c r="C189" s="89" t="s">
        <v>248</v>
      </c>
      <c r="D189" s="89" t="s">
        <v>330</v>
      </c>
      <c r="E189" s="89" t="s">
        <v>249</v>
      </c>
      <c r="F189" s="89">
        <v>240</v>
      </c>
      <c r="G189" s="92">
        <v>4225.64</v>
      </c>
      <c r="H189" s="67">
        <f t="shared" si="2"/>
        <v>4943.9988</v>
      </c>
      <c r="I189" s="95"/>
    </row>
    <row r="190" s="89" customFormat="1" ht="27" customHeight="1" spans="2:9">
      <c r="B190" s="89" t="s">
        <v>326</v>
      </c>
      <c r="C190" s="89" t="s">
        <v>194</v>
      </c>
      <c r="D190" s="89" t="s">
        <v>331</v>
      </c>
      <c r="E190" s="89" t="s">
        <v>181</v>
      </c>
      <c r="F190" s="89">
        <v>200</v>
      </c>
      <c r="G190" s="92">
        <v>4136.75</v>
      </c>
      <c r="H190" s="67">
        <f t="shared" si="2"/>
        <v>4839.9975</v>
      </c>
      <c r="I190" s="95"/>
    </row>
    <row r="191" s="89" customFormat="1" ht="27" customHeight="1" spans="2:9">
      <c r="B191" s="89" t="s">
        <v>332</v>
      </c>
      <c r="C191" s="89" t="s">
        <v>314</v>
      </c>
      <c r="D191" s="89" t="s">
        <v>315</v>
      </c>
      <c r="E191" s="89" t="s">
        <v>316</v>
      </c>
      <c r="F191" s="89">
        <v>4000</v>
      </c>
      <c r="G191" s="92">
        <v>30769.23</v>
      </c>
      <c r="H191" s="67">
        <f t="shared" si="2"/>
        <v>35999.9991</v>
      </c>
      <c r="I191" s="92"/>
    </row>
    <row r="192" s="89" customFormat="1" ht="27" customHeight="1" spans="2:9">
      <c r="B192" s="89" t="s">
        <v>333</v>
      </c>
      <c r="C192" s="89" t="s">
        <v>334</v>
      </c>
      <c r="D192" s="89" t="s">
        <v>335</v>
      </c>
      <c r="E192" s="89" t="s">
        <v>336</v>
      </c>
      <c r="F192" s="89">
        <v>600</v>
      </c>
      <c r="G192" s="92">
        <v>14769.23</v>
      </c>
      <c r="H192" s="67">
        <f t="shared" si="2"/>
        <v>17279.9991</v>
      </c>
      <c r="I192" s="95"/>
    </row>
    <row r="193" s="89" customFormat="1" ht="27" customHeight="1" spans="2:9">
      <c r="B193" s="89" t="s">
        <v>333</v>
      </c>
      <c r="C193" s="89" t="s">
        <v>229</v>
      </c>
      <c r="D193" s="89" t="s">
        <v>270</v>
      </c>
      <c r="E193" s="89" t="s">
        <v>231</v>
      </c>
      <c r="F193" s="89">
        <v>600</v>
      </c>
      <c r="G193" s="92">
        <v>22820.51</v>
      </c>
      <c r="H193" s="67">
        <f t="shared" si="2"/>
        <v>26699.9967</v>
      </c>
      <c r="I193" s="95"/>
    </row>
    <row r="194" s="89" customFormat="1" ht="27" customHeight="1" spans="2:9">
      <c r="B194" s="89" t="s">
        <v>24</v>
      </c>
      <c r="C194" s="89" t="s">
        <v>337</v>
      </c>
      <c r="D194" s="89" t="s">
        <v>338</v>
      </c>
      <c r="E194" s="89" t="s">
        <v>339</v>
      </c>
      <c r="F194" s="89">
        <v>300</v>
      </c>
      <c r="G194" s="92">
        <v>3276.92</v>
      </c>
      <c r="H194" s="67">
        <f t="shared" ref="H194:H200" si="3">G194*1.17</f>
        <v>3833.9964</v>
      </c>
      <c r="I194" s="92"/>
    </row>
    <row r="195" s="89" customFormat="1" ht="27" customHeight="1" spans="2:9">
      <c r="B195" s="89" t="s">
        <v>288</v>
      </c>
      <c r="C195" s="89" t="s">
        <v>294</v>
      </c>
      <c r="D195" s="89" t="s">
        <v>295</v>
      </c>
      <c r="E195" s="89" t="s">
        <v>3763</v>
      </c>
      <c r="F195" s="89">
        <v>192</v>
      </c>
      <c r="G195" s="92">
        <v>5994.67</v>
      </c>
      <c r="H195" s="67">
        <f t="shared" si="3"/>
        <v>7013.7639</v>
      </c>
      <c r="I195" s="92"/>
    </row>
    <row r="196" s="89" customFormat="1" ht="27" customHeight="1" spans="2:9">
      <c r="B196" s="89" t="s">
        <v>289</v>
      </c>
      <c r="C196" s="89" t="s">
        <v>294</v>
      </c>
      <c r="D196" s="89" t="s">
        <v>295</v>
      </c>
      <c r="E196" s="89" t="s">
        <v>3763</v>
      </c>
      <c r="F196" s="89">
        <v>192</v>
      </c>
      <c r="G196" s="92">
        <v>5694.36</v>
      </c>
      <c r="H196" s="67">
        <f t="shared" si="3"/>
        <v>6662.4012</v>
      </c>
      <c r="I196" s="95"/>
    </row>
    <row r="197" s="89" customFormat="1" ht="27" customHeight="1" spans="2:9">
      <c r="B197" s="89" t="s">
        <v>289</v>
      </c>
      <c r="C197" s="89" t="s">
        <v>263</v>
      </c>
      <c r="D197" s="89" t="s">
        <v>340</v>
      </c>
      <c r="E197" s="89" t="s">
        <v>265</v>
      </c>
      <c r="F197" s="89">
        <v>200</v>
      </c>
      <c r="G197" s="92">
        <v>3931.62</v>
      </c>
      <c r="H197" s="67">
        <f t="shared" si="3"/>
        <v>4599.9954</v>
      </c>
      <c r="I197" s="95"/>
    </row>
    <row r="198" s="89" customFormat="1" ht="27" customHeight="1" spans="2:9">
      <c r="B198" s="89" t="s">
        <v>341</v>
      </c>
      <c r="C198" s="89" t="s">
        <v>342</v>
      </c>
      <c r="D198" s="89" t="s">
        <v>343</v>
      </c>
      <c r="E198" s="89" t="s">
        <v>344</v>
      </c>
      <c r="F198" s="89">
        <v>3</v>
      </c>
      <c r="G198" s="92">
        <v>2205.13</v>
      </c>
      <c r="H198" s="67">
        <f t="shared" si="3"/>
        <v>2580.0021</v>
      </c>
      <c r="I198" s="95"/>
    </row>
    <row r="199" s="89" customFormat="1" ht="27" customHeight="1" spans="2:9">
      <c r="B199" s="89" t="s">
        <v>341</v>
      </c>
      <c r="C199" s="89" t="s">
        <v>345</v>
      </c>
      <c r="D199" s="89" t="s">
        <v>346</v>
      </c>
      <c r="E199" s="89" t="s">
        <v>347</v>
      </c>
      <c r="F199" s="89">
        <v>1</v>
      </c>
      <c r="G199" s="92">
        <v>478.63</v>
      </c>
      <c r="H199" s="67">
        <f t="shared" si="3"/>
        <v>559.9971</v>
      </c>
      <c r="I199" s="95"/>
    </row>
    <row r="200" s="89" customFormat="1" ht="27" customHeight="1" spans="2:9">
      <c r="B200" s="89" t="s">
        <v>341</v>
      </c>
      <c r="C200" s="89" t="s">
        <v>348</v>
      </c>
      <c r="D200" s="89" t="s">
        <v>346</v>
      </c>
      <c r="E200" s="89" t="s">
        <v>347</v>
      </c>
      <c r="F200" s="89">
        <v>1</v>
      </c>
      <c r="G200" s="92">
        <v>358.9743</v>
      </c>
      <c r="H200" s="67">
        <f t="shared" si="3"/>
        <v>419.999931</v>
      </c>
      <c r="I200" s="95"/>
    </row>
    <row r="201" s="89" customFormat="1" ht="27" customHeight="1" spans="2:9">
      <c r="B201" s="89" t="s">
        <v>349</v>
      </c>
      <c r="C201" s="96" t="s">
        <v>350</v>
      </c>
      <c r="D201" s="89" t="s">
        <v>351</v>
      </c>
      <c r="E201" s="89" t="s">
        <v>352</v>
      </c>
      <c r="F201" s="89">
        <v>20</v>
      </c>
      <c r="G201" s="92">
        <v>136.752136752137</v>
      </c>
      <c r="H201" s="67">
        <v>160</v>
      </c>
      <c r="I201" s="95">
        <v>713.6</v>
      </c>
    </row>
    <row r="202" s="89" customFormat="1" ht="27" customHeight="1" spans="2:9">
      <c r="B202" s="89" t="s">
        <v>349</v>
      </c>
      <c r="C202" s="96" t="s">
        <v>353</v>
      </c>
      <c r="D202" s="89" t="s">
        <v>354</v>
      </c>
      <c r="E202" s="89" t="s">
        <v>3765</v>
      </c>
      <c r="F202" s="89">
        <v>20</v>
      </c>
      <c r="G202" s="92">
        <v>42.7350427350427</v>
      </c>
      <c r="H202" s="67">
        <v>50</v>
      </c>
      <c r="I202" s="95"/>
    </row>
    <row r="203" s="89" customFormat="1" ht="27" customHeight="1" spans="2:9">
      <c r="B203" s="89" t="s">
        <v>349</v>
      </c>
      <c r="C203" s="89" t="s">
        <v>356</v>
      </c>
      <c r="D203" s="89" t="s">
        <v>357</v>
      </c>
      <c r="E203" s="89" t="s">
        <v>358</v>
      </c>
      <c r="F203" s="89">
        <v>20</v>
      </c>
      <c r="G203" s="92">
        <v>102.564102564103</v>
      </c>
      <c r="H203" s="67">
        <v>120</v>
      </c>
      <c r="I203" s="95"/>
    </row>
    <row r="204" s="89" customFormat="1" ht="27" customHeight="1" spans="2:9">
      <c r="B204" s="89" t="s">
        <v>349</v>
      </c>
      <c r="C204" s="89" t="s">
        <v>359</v>
      </c>
      <c r="D204" s="89" t="s">
        <v>360</v>
      </c>
      <c r="E204" s="89" t="s">
        <v>361</v>
      </c>
      <c r="F204" s="89">
        <v>10</v>
      </c>
      <c r="G204" s="92">
        <v>327.863247863248</v>
      </c>
      <c r="H204" s="67">
        <v>383.6</v>
      </c>
      <c r="I204" s="95"/>
    </row>
    <row r="205" s="89" customFormat="1" ht="27" customHeight="1" spans="2:9">
      <c r="B205" s="89" t="s">
        <v>349</v>
      </c>
      <c r="C205" s="89" t="s">
        <v>362</v>
      </c>
      <c r="D205" s="89" t="s">
        <v>363</v>
      </c>
      <c r="E205" s="89" t="s">
        <v>364</v>
      </c>
      <c r="F205" s="89">
        <v>60</v>
      </c>
      <c r="G205" s="92">
        <v>538.461538461538</v>
      </c>
      <c r="H205" s="67">
        <v>630</v>
      </c>
      <c r="I205" s="95">
        <v>866</v>
      </c>
    </row>
    <row r="206" s="89" customFormat="1" ht="27" customHeight="1" spans="2:9">
      <c r="B206" s="89" t="s">
        <v>349</v>
      </c>
      <c r="C206" s="89" t="s">
        <v>365</v>
      </c>
      <c r="D206" s="89" t="s">
        <v>366</v>
      </c>
      <c r="E206" s="89" t="s">
        <v>3766</v>
      </c>
      <c r="F206" s="89">
        <v>15</v>
      </c>
      <c r="G206" s="92">
        <v>88.4615384615385</v>
      </c>
      <c r="H206" s="67">
        <v>103.5</v>
      </c>
      <c r="I206" s="95"/>
    </row>
    <row r="207" s="89" customFormat="1" ht="27" customHeight="1" spans="2:9">
      <c r="B207" s="89" t="s">
        <v>349</v>
      </c>
      <c r="C207" s="89" t="s">
        <v>368</v>
      </c>
      <c r="D207" s="89" t="s">
        <v>369</v>
      </c>
      <c r="E207" s="89" t="s">
        <v>370</v>
      </c>
      <c r="F207" s="89">
        <v>5</v>
      </c>
      <c r="G207" s="92">
        <v>36.3247863247863</v>
      </c>
      <c r="H207" s="67">
        <v>42.5</v>
      </c>
      <c r="I207" s="95"/>
    </row>
    <row r="208" s="89" customFormat="1" ht="27" customHeight="1" spans="2:9">
      <c r="B208" s="89" t="s">
        <v>349</v>
      </c>
      <c r="C208" s="89" t="s">
        <v>371</v>
      </c>
      <c r="D208" s="89" t="s">
        <v>372</v>
      </c>
      <c r="E208" s="89" t="s">
        <v>3767</v>
      </c>
      <c r="F208" s="89">
        <v>20</v>
      </c>
      <c r="G208" s="92">
        <v>76.9230769230769</v>
      </c>
      <c r="H208" s="67">
        <v>90</v>
      </c>
      <c r="I208" s="95"/>
    </row>
    <row r="209" s="89" customFormat="1" ht="27" customHeight="1" spans="2:9">
      <c r="B209" s="89" t="s">
        <v>349</v>
      </c>
      <c r="C209" s="89" t="s">
        <v>374</v>
      </c>
      <c r="D209" s="89" t="s">
        <v>375</v>
      </c>
      <c r="E209" s="89" t="s">
        <v>376</v>
      </c>
      <c r="F209" s="89">
        <v>10</v>
      </c>
      <c r="G209" s="92">
        <v>66.6666666666667</v>
      </c>
      <c r="H209" s="67">
        <v>78</v>
      </c>
      <c r="I209" s="95">
        <v>268</v>
      </c>
    </row>
    <row r="210" s="89" customFormat="1" ht="27" customHeight="1" spans="2:9">
      <c r="B210" s="89" t="s">
        <v>349</v>
      </c>
      <c r="C210" s="89" t="s">
        <v>377</v>
      </c>
      <c r="D210" s="89" t="s">
        <v>39</v>
      </c>
      <c r="E210" s="89" t="s">
        <v>378</v>
      </c>
      <c r="F210" s="89">
        <v>20</v>
      </c>
      <c r="G210" s="92">
        <v>94.017094017094</v>
      </c>
      <c r="H210" s="67">
        <v>110</v>
      </c>
      <c r="I210" s="95"/>
    </row>
    <row r="211" s="89" customFormat="1" ht="27" customHeight="1" spans="2:9">
      <c r="B211" s="89" t="s">
        <v>349</v>
      </c>
      <c r="C211" s="89" t="s">
        <v>379</v>
      </c>
      <c r="D211" s="89" t="s">
        <v>380</v>
      </c>
      <c r="E211" s="89" t="s">
        <v>3746</v>
      </c>
      <c r="F211" s="89">
        <v>20</v>
      </c>
      <c r="G211" s="92">
        <v>29.0598290598291</v>
      </c>
      <c r="H211" s="67">
        <v>34</v>
      </c>
      <c r="I211" s="95"/>
    </row>
    <row r="212" s="89" customFormat="1" ht="27" customHeight="1" spans="2:9">
      <c r="B212" s="89" t="s">
        <v>349</v>
      </c>
      <c r="C212" s="89" t="s">
        <v>381</v>
      </c>
      <c r="D212" s="89" t="s">
        <v>3768</v>
      </c>
      <c r="E212" s="99" t="s">
        <v>3769</v>
      </c>
      <c r="F212" s="89">
        <v>10</v>
      </c>
      <c r="G212" s="92">
        <v>39.3162393162393</v>
      </c>
      <c r="H212" s="67">
        <v>46</v>
      </c>
      <c r="I212" s="95"/>
    </row>
    <row r="213" s="89" customFormat="1" ht="27" customHeight="1" spans="2:9">
      <c r="B213" s="89" t="s">
        <v>349</v>
      </c>
      <c r="C213" s="89" t="s">
        <v>384</v>
      </c>
      <c r="D213" s="89" t="s">
        <v>385</v>
      </c>
      <c r="E213" s="89" t="s">
        <v>3770</v>
      </c>
      <c r="F213" s="89">
        <v>3</v>
      </c>
      <c r="G213" s="92">
        <v>20</v>
      </c>
      <c r="H213" s="67">
        <v>23.4</v>
      </c>
      <c r="I213" s="95">
        <v>1680.9</v>
      </c>
    </row>
    <row r="214" s="89" customFormat="1" ht="27" customHeight="1" spans="2:9">
      <c r="B214" s="89" t="s">
        <v>349</v>
      </c>
      <c r="C214" s="89" t="s">
        <v>387</v>
      </c>
      <c r="D214" s="89" t="s">
        <v>388</v>
      </c>
      <c r="E214" s="89" t="s">
        <v>174</v>
      </c>
      <c r="F214" s="89">
        <v>1</v>
      </c>
      <c r="G214" s="92">
        <v>6.41025641025641</v>
      </c>
      <c r="H214" s="67">
        <v>7.5</v>
      </c>
      <c r="I214" s="95"/>
    </row>
    <row r="215" s="89" customFormat="1" ht="27" customHeight="1" spans="2:9">
      <c r="B215" s="89" t="s">
        <v>349</v>
      </c>
      <c r="C215" s="89" t="s">
        <v>389</v>
      </c>
      <c r="D215" s="89" t="s">
        <v>147</v>
      </c>
      <c r="E215" s="89" t="s">
        <v>390</v>
      </c>
      <c r="F215" s="89">
        <v>300</v>
      </c>
      <c r="G215" s="92">
        <v>897.435897435897</v>
      </c>
      <c r="H215" s="67">
        <v>1050</v>
      </c>
      <c r="I215" s="95"/>
    </row>
    <row r="216" s="89" customFormat="1" ht="27" customHeight="1" spans="2:9">
      <c r="B216" s="89" t="s">
        <v>349</v>
      </c>
      <c r="C216" s="89" t="s">
        <v>391</v>
      </c>
      <c r="D216" s="89" t="s">
        <v>392</v>
      </c>
      <c r="E216" s="89" t="s">
        <v>3771</v>
      </c>
      <c r="F216" s="89">
        <v>200</v>
      </c>
      <c r="G216" s="92">
        <v>512.820512820513</v>
      </c>
      <c r="H216" s="67">
        <v>600</v>
      </c>
      <c r="I216" s="95"/>
    </row>
    <row r="217" s="89" customFormat="1" ht="27" customHeight="1" spans="2:9">
      <c r="B217" s="89" t="s">
        <v>349</v>
      </c>
      <c r="C217" s="89" t="s">
        <v>394</v>
      </c>
      <c r="D217" s="89" t="s">
        <v>395</v>
      </c>
      <c r="E217" s="89" t="s">
        <v>3772</v>
      </c>
      <c r="F217" s="89">
        <v>100</v>
      </c>
      <c r="G217" s="92">
        <v>188.034188034188</v>
      </c>
      <c r="H217" s="67">
        <v>220</v>
      </c>
      <c r="I217" s="92"/>
    </row>
    <row r="218" s="89" customFormat="1" ht="27" customHeight="1" spans="2:9">
      <c r="B218" s="89" t="s">
        <v>349</v>
      </c>
      <c r="C218" s="89" t="s">
        <v>397</v>
      </c>
      <c r="D218" s="89" t="s">
        <v>398</v>
      </c>
      <c r="E218" s="89" t="s">
        <v>399</v>
      </c>
      <c r="F218" s="89">
        <v>100</v>
      </c>
      <c r="G218" s="92">
        <v>495.726495726496</v>
      </c>
      <c r="H218" s="67">
        <v>580</v>
      </c>
      <c r="I218" s="95">
        <v>1910</v>
      </c>
    </row>
    <row r="219" s="89" customFormat="1" ht="27" customHeight="1" spans="2:9">
      <c r="B219" s="89" t="s">
        <v>349</v>
      </c>
      <c r="C219" s="89" t="s">
        <v>400</v>
      </c>
      <c r="D219" s="89" t="s">
        <v>401</v>
      </c>
      <c r="E219" s="89" t="s">
        <v>3764</v>
      </c>
      <c r="F219" s="89">
        <v>20</v>
      </c>
      <c r="G219" s="92">
        <v>153.846153846154</v>
      </c>
      <c r="H219" s="67">
        <v>180</v>
      </c>
      <c r="I219" s="95"/>
    </row>
    <row r="220" s="89" customFormat="1" ht="27" customHeight="1" spans="2:9">
      <c r="B220" s="89" t="s">
        <v>349</v>
      </c>
      <c r="C220" s="89" t="s">
        <v>140</v>
      </c>
      <c r="D220" s="89" t="s">
        <v>3757</v>
      </c>
      <c r="E220" s="89" t="s">
        <v>531</v>
      </c>
      <c r="F220" s="89">
        <v>50</v>
      </c>
      <c r="G220" s="92">
        <v>982.905982905983</v>
      </c>
      <c r="H220" s="67">
        <v>1150</v>
      </c>
      <c r="I220" s="95"/>
    </row>
    <row r="221" s="89" customFormat="1" ht="27" customHeight="1" spans="2:9">
      <c r="B221" s="89" t="s">
        <v>349</v>
      </c>
      <c r="C221" s="89" t="s">
        <v>402</v>
      </c>
      <c r="D221" s="89" t="s">
        <v>354</v>
      </c>
      <c r="E221" s="89" t="s">
        <v>3773</v>
      </c>
      <c r="F221" s="89">
        <v>10</v>
      </c>
      <c r="G221" s="92">
        <v>12.8205128205128</v>
      </c>
      <c r="H221" s="67">
        <v>15</v>
      </c>
      <c r="I221" s="95">
        <v>268.5</v>
      </c>
    </row>
    <row r="222" s="89" customFormat="1" ht="27" customHeight="1" spans="2:9">
      <c r="B222" s="89" t="s">
        <v>349</v>
      </c>
      <c r="C222" s="89" t="s">
        <v>404</v>
      </c>
      <c r="D222" s="89" t="s">
        <v>405</v>
      </c>
      <c r="E222" s="89" t="s">
        <v>3774</v>
      </c>
      <c r="F222" s="89">
        <v>5</v>
      </c>
      <c r="G222" s="92">
        <v>126.068376068376</v>
      </c>
      <c r="H222" s="67">
        <v>147.5</v>
      </c>
      <c r="I222" s="95"/>
    </row>
    <row r="223" s="89" customFormat="1" ht="27" customHeight="1" spans="2:9">
      <c r="B223" s="89" t="s">
        <v>349</v>
      </c>
      <c r="C223" s="89" t="s">
        <v>407</v>
      </c>
      <c r="D223" s="89" t="s">
        <v>85</v>
      </c>
      <c r="E223" s="89" t="s">
        <v>174</v>
      </c>
      <c r="F223" s="89">
        <v>10</v>
      </c>
      <c r="G223" s="92">
        <v>13.6752136752137</v>
      </c>
      <c r="H223" s="67">
        <v>16</v>
      </c>
      <c r="I223" s="95"/>
    </row>
    <row r="224" s="89" customFormat="1" ht="27" customHeight="1" spans="2:9">
      <c r="B224" s="89" t="s">
        <v>349</v>
      </c>
      <c r="C224" s="89" t="s">
        <v>371</v>
      </c>
      <c r="D224" s="89" t="s">
        <v>372</v>
      </c>
      <c r="E224" s="89" t="s">
        <v>3767</v>
      </c>
      <c r="F224" s="89">
        <v>20</v>
      </c>
      <c r="G224" s="92">
        <v>76.9230769230769</v>
      </c>
      <c r="H224" s="67">
        <v>90</v>
      </c>
      <c r="I224" s="95"/>
    </row>
    <row r="225" s="89" customFormat="1" ht="27" customHeight="1" spans="2:9">
      <c r="B225" s="89" t="s">
        <v>349</v>
      </c>
      <c r="C225" s="89" t="s">
        <v>408</v>
      </c>
      <c r="D225" s="89" t="s">
        <v>409</v>
      </c>
      <c r="E225" s="89" t="s">
        <v>3775</v>
      </c>
      <c r="F225" s="89">
        <v>5</v>
      </c>
      <c r="G225" s="92">
        <v>5.34188034188034</v>
      </c>
      <c r="H225" s="67">
        <v>6.25</v>
      </c>
      <c r="I225" s="95">
        <v>442.25</v>
      </c>
    </row>
    <row r="226" s="89" customFormat="1" ht="27" customHeight="1" spans="2:9">
      <c r="B226" s="89" t="s">
        <v>349</v>
      </c>
      <c r="C226" s="89" t="s">
        <v>411</v>
      </c>
      <c r="D226" s="89" t="s">
        <v>412</v>
      </c>
      <c r="E226" s="89" t="s">
        <v>3776</v>
      </c>
      <c r="F226" s="89">
        <v>20</v>
      </c>
      <c r="G226" s="92">
        <v>145.299145299145</v>
      </c>
      <c r="H226" s="67">
        <v>170</v>
      </c>
      <c r="I226" s="95"/>
    </row>
    <row r="227" s="89" customFormat="1" ht="27" customHeight="1" spans="2:9">
      <c r="B227" s="89" t="s">
        <v>349</v>
      </c>
      <c r="C227" s="89" t="s">
        <v>414</v>
      </c>
      <c r="D227" s="89" t="s">
        <v>415</v>
      </c>
      <c r="E227" s="89" t="s">
        <v>3777</v>
      </c>
      <c r="F227" s="89">
        <v>10</v>
      </c>
      <c r="G227" s="92">
        <v>13.6752136752137</v>
      </c>
      <c r="H227" s="67">
        <v>16</v>
      </c>
      <c r="I227" s="95"/>
    </row>
    <row r="228" s="89" customFormat="1" ht="27" customHeight="1" spans="2:9">
      <c r="B228" s="89" t="s">
        <v>349</v>
      </c>
      <c r="C228" s="89" t="s">
        <v>417</v>
      </c>
      <c r="D228" s="89" t="s">
        <v>372</v>
      </c>
      <c r="E228" s="89" t="s">
        <v>83</v>
      </c>
      <c r="F228" s="89">
        <v>10</v>
      </c>
      <c r="G228" s="92">
        <v>213.675213675214</v>
      </c>
      <c r="H228" s="67">
        <v>250</v>
      </c>
      <c r="I228" s="95"/>
    </row>
    <row r="229" s="89" customFormat="1" ht="27" customHeight="1" spans="2:9">
      <c r="B229" s="89" t="s">
        <v>349</v>
      </c>
      <c r="C229" s="89" t="s">
        <v>418</v>
      </c>
      <c r="D229" s="89" t="s">
        <v>419</v>
      </c>
      <c r="E229" s="89" t="s">
        <v>420</v>
      </c>
      <c r="F229" s="89">
        <v>5</v>
      </c>
      <c r="G229" s="92">
        <v>128.205128205128</v>
      </c>
      <c r="H229" s="67">
        <v>150</v>
      </c>
      <c r="I229" s="95">
        <v>400</v>
      </c>
    </row>
    <row r="230" s="89" customFormat="1" ht="27" customHeight="1" spans="2:9">
      <c r="B230" s="89" t="s">
        <v>349</v>
      </c>
      <c r="C230" s="89" t="s">
        <v>421</v>
      </c>
      <c r="D230" s="89" t="s">
        <v>422</v>
      </c>
      <c r="E230" s="89" t="s">
        <v>423</v>
      </c>
      <c r="F230" s="89">
        <v>20</v>
      </c>
      <c r="G230" s="92">
        <v>213.675213675214</v>
      </c>
      <c r="H230" s="67">
        <v>250</v>
      </c>
      <c r="I230" s="95"/>
    </row>
    <row r="231" s="89" customFormat="1" ht="27" customHeight="1" spans="2:9">
      <c r="B231" s="89" t="s">
        <v>349</v>
      </c>
      <c r="C231" s="89" t="s">
        <v>424</v>
      </c>
      <c r="D231" s="89" t="s">
        <v>425</v>
      </c>
      <c r="E231" s="89" t="s">
        <v>3749</v>
      </c>
      <c r="F231" s="89">
        <v>10</v>
      </c>
      <c r="G231" s="92">
        <v>9.82905982905983</v>
      </c>
      <c r="H231" s="67">
        <v>11.5</v>
      </c>
      <c r="I231" s="95">
        <v>272.5</v>
      </c>
    </row>
    <row r="232" s="89" customFormat="1" ht="27" customHeight="1" spans="2:9">
      <c r="B232" s="89" t="s">
        <v>349</v>
      </c>
      <c r="C232" s="89" t="s">
        <v>426</v>
      </c>
      <c r="D232" s="89" t="s">
        <v>427</v>
      </c>
      <c r="E232" s="89" t="s">
        <v>428</v>
      </c>
      <c r="F232" s="89">
        <v>10</v>
      </c>
      <c r="G232" s="92">
        <v>41.8803418803419</v>
      </c>
      <c r="H232" s="67">
        <v>49</v>
      </c>
      <c r="I232" s="95"/>
    </row>
    <row r="233" s="89" customFormat="1" ht="27" customHeight="1" spans="2:9">
      <c r="B233" s="89" t="s">
        <v>349</v>
      </c>
      <c r="C233" s="89" t="s">
        <v>429</v>
      </c>
      <c r="D233" s="89" t="s">
        <v>430</v>
      </c>
      <c r="E233" s="89" t="s">
        <v>431</v>
      </c>
      <c r="F233" s="89">
        <v>10</v>
      </c>
      <c r="G233" s="92">
        <v>52.991452991453</v>
      </c>
      <c r="H233" s="67">
        <v>62</v>
      </c>
      <c r="I233" s="95"/>
    </row>
    <row r="234" s="89" customFormat="1" ht="27" customHeight="1" spans="2:9">
      <c r="B234" s="89" t="s">
        <v>349</v>
      </c>
      <c r="C234" s="89" t="s">
        <v>149</v>
      </c>
      <c r="D234" s="89" t="s">
        <v>123</v>
      </c>
      <c r="E234" s="89" t="s">
        <v>3778</v>
      </c>
      <c r="F234" s="89">
        <v>100</v>
      </c>
      <c r="G234" s="92">
        <v>128.205128205128</v>
      </c>
      <c r="H234" s="67">
        <v>150</v>
      </c>
      <c r="I234" s="95"/>
    </row>
    <row r="235" s="89" customFormat="1" ht="27" customHeight="1" spans="2:9">
      <c r="B235" s="89" t="s">
        <v>349</v>
      </c>
      <c r="C235" s="89" t="s">
        <v>381</v>
      </c>
      <c r="D235" s="89" t="s">
        <v>3768</v>
      </c>
      <c r="E235" s="89" t="s">
        <v>3779</v>
      </c>
      <c r="F235" s="89">
        <v>20</v>
      </c>
      <c r="G235" s="92">
        <v>78.6324786324786</v>
      </c>
      <c r="H235" s="67">
        <v>92</v>
      </c>
      <c r="I235" s="95">
        <v>442</v>
      </c>
    </row>
    <row r="236" s="89" customFormat="1" ht="27" customHeight="1" spans="2:9">
      <c r="B236" s="89" t="s">
        <v>349</v>
      </c>
      <c r="C236" s="89" t="s">
        <v>433</v>
      </c>
      <c r="D236" s="89" t="s">
        <v>395</v>
      </c>
      <c r="E236" s="89" t="s">
        <v>3744</v>
      </c>
      <c r="F236" s="89">
        <v>100</v>
      </c>
      <c r="G236" s="92">
        <v>299.145299145299</v>
      </c>
      <c r="H236" s="67">
        <v>350</v>
      </c>
      <c r="I236" s="95"/>
    </row>
    <row r="237" s="89" customFormat="1" ht="27" customHeight="1" spans="2:9">
      <c r="B237" s="89" t="s">
        <v>349</v>
      </c>
      <c r="C237" s="89" t="s">
        <v>434</v>
      </c>
      <c r="D237" s="89" t="s">
        <v>435</v>
      </c>
      <c r="E237" s="89" t="s">
        <v>436</v>
      </c>
      <c r="F237" s="89">
        <v>100</v>
      </c>
      <c r="G237" s="92">
        <v>641.025641025641</v>
      </c>
      <c r="H237" s="67">
        <v>750</v>
      </c>
      <c r="I237" s="95">
        <v>830</v>
      </c>
    </row>
    <row r="238" s="89" customFormat="1" ht="27" customHeight="1" spans="2:9">
      <c r="B238" s="89" t="s">
        <v>349</v>
      </c>
      <c r="C238" s="89" t="s">
        <v>437</v>
      </c>
      <c r="D238" s="89" t="s">
        <v>438</v>
      </c>
      <c r="E238" s="89" t="s">
        <v>439</v>
      </c>
      <c r="F238" s="89">
        <v>50</v>
      </c>
      <c r="G238" s="92">
        <v>68.3760683760684</v>
      </c>
      <c r="H238" s="67">
        <v>80</v>
      </c>
      <c r="I238" s="95"/>
    </row>
    <row r="239" s="89" customFormat="1" ht="27" customHeight="1" spans="2:9">
      <c r="B239" s="89" t="s">
        <v>349</v>
      </c>
      <c r="C239" s="89" t="s">
        <v>337</v>
      </c>
      <c r="D239" s="89" t="s">
        <v>338</v>
      </c>
      <c r="E239" s="89" t="s">
        <v>339</v>
      </c>
      <c r="F239" s="89">
        <v>60</v>
      </c>
      <c r="G239" s="92">
        <v>461.538461538462</v>
      </c>
      <c r="H239" s="67">
        <v>540</v>
      </c>
      <c r="I239" s="92"/>
    </row>
    <row r="240" s="89" customFormat="1" ht="27" customHeight="1" spans="2:9">
      <c r="B240" s="89" t="s">
        <v>349</v>
      </c>
      <c r="C240" s="89" t="s">
        <v>221</v>
      </c>
      <c r="D240" s="89" t="s">
        <v>222</v>
      </c>
      <c r="E240" s="89" t="s">
        <v>3780</v>
      </c>
      <c r="F240" s="89">
        <v>200</v>
      </c>
      <c r="G240" s="92">
        <v>2564.10256410256</v>
      </c>
      <c r="H240" s="67">
        <v>3000</v>
      </c>
      <c r="I240" s="92"/>
    </row>
    <row r="241" s="89" customFormat="1" ht="27" customHeight="1" spans="2:9">
      <c r="B241" s="89" t="s">
        <v>349</v>
      </c>
      <c r="C241" s="89" t="s">
        <v>38</v>
      </c>
      <c r="D241" s="89" t="s">
        <v>39</v>
      </c>
      <c r="E241" s="89" t="s">
        <v>3745</v>
      </c>
      <c r="F241" s="89">
        <v>20</v>
      </c>
      <c r="G241" s="92">
        <v>128.205128205128</v>
      </c>
      <c r="H241" s="67">
        <v>150</v>
      </c>
      <c r="I241" s="95">
        <v>356</v>
      </c>
    </row>
    <row r="242" s="89" customFormat="1" ht="27" customHeight="1" spans="2:9">
      <c r="B242" s="89" t="s">
        <v>349</v>
      </c>
      <c r="C242" s="89" t="s">
        <v>441</v>
      </c>
      <c r="D242" s="89" t="s">
        <v>442</v>
      </c>
      <c r="E242" s="89" t="s">
        <v>443</v>
      </c>
      <c r="F242" s="89">
        <v>10</v>
      </c>
      <c r="G242" s="92">
        <v>33.3333333333333</v>
      </c>
      <c r="H242" s="67">
        <v>39</v>
      </c>
      <c r="I242" s="95"/>
    </row>
    <row r="243" s="89" customFormat="1" ht="27" customHeight="1" spans="2:9">
      <c r="B243" s="89" t="s">
        <v>349</v>
      </c>
      <c r="C243" s="89" t="s">
        <v>444</v>
      </c>
      <c r="D243" s="89" t="s">
        <v>445</v>
      </c>
      <c r="E243" s="89" t="s">
        <v>3746</v>
      </c>
      <c r="F243" s="89">
        <v>30</v>
      </c>
      <c r="G243" s="92">
        <v>115.384615384615</v>
      </c>
      <c r="H243" s="67">
        <v>135</v>
      </c>
      <c r="I243" s="95"/>
    </row>
    <row r="244" s="89" customFormat="1" ht="27" customHeight="1" spans="2:9">
      <c r="B244" s="89" t="s">
        <v>349</v>
      </c>
      <c r="C244" s="89" t="s">
        <v>446</v>
      </c>
      <c r="D244" s="89" t="s">
        <v>447</v>
      </c>
      <c r="E244" s="89" t="s">
        <v>448</v>
      </c>
      <c r="F244" s="89">
        <v>20</v>
      </c>
      <c r="G244" s="92">
        <v>27.3504273504274</v>
      </c>
      <c r="H244" s="67">
        <v>32</v>
      </c>
      <c r="I244" s="95"/>
    </row>
    <row r="245" s="89" customFormat="1" ht="27" customHeight="1" spans="2:9">
      <c r="B245" s="89" t="s">
        <v>349</v>
      </c>
      <c r="C245" s="89" t="s">
        <v>449</v>
      </c>
      <c r="D245" s="89" t="s">
        <v>254</v>
      </c>
      <c r="E245" s="89" t="s">
        <v>450</v>
      </c>
      <c r="F245" s="89">
        <v>10</v>
      </c>
      <c r="G245" s="92">
        <v>59.8290598290598</v>
      </c>
      <c r="H245" s="67">
        <v>70</v>
      </c>
      <c r="I245" s="95">
        <v>330</v>
      </c>
    </row>
    <row r="246" s="89" customFormat="1" ht="27" customHeight="1" spans="2:9">
      <c r="B246" s="89" t="s">
        <v>349</v>
      </c>
      <c r="C246" s="89" t="s">
        <v>451</v>
      </c>
      <c r="D246" s="89" t="s">
        <v>452</v>
      </c>
      <c r="E246" s="89" t="s">
        <v>453</v>
      </c>
      <c r="F246" s="89">
        <v>5</v>
      </c>
      <c r="G246" s="92">
        <v>72.6495726495726</v>
      </c>
      <c r="H246" s="67">
        <v>85</v>
      </c>
      <c r="I246" s="95"/>
    </row>
    <row r="247" s="89" customFormat="1" ht="27" customHeight="1" spans="2:9">
      <c r="B247" s="89" t="s">
        <v>349</v>
      </c>
      <c r="C247" s="89" t="s">
        <v>454</v>
      </c>
      <c r="D247" s="89" t="s">
        <v>455</v>
      </c>
      <c r="E247" s="89" t="s">
        <v>456</v>
      </c>
      <c r="F247" s="89">
        <v>20</v>
      </c>
      <c r="G247" s="92">
        <v>94.017094017094</v>
      </c>
      <c r="H247" s="67">
        <v>110</v>
      </c>
      <c r="I247" s="95"/>
    </row>
    <row r="248" s="89" customFormat="1" ht="27" customHeight="1" spans="2:9">
      <c r="B248" s="89" t="s">
        <v>349</v>
      </c>
      <c r="C248" s="89" t="s">
        <v>457</v>
      </c>
      <c r="D248" s="89" t="s">
        <v>458</v>
      </c>
      <c r="E248" s="89" t="s">
        <v>3781</v>
      </c>
      <c r="F248" s="89">
        <v>10</v>
      </c>
      <c r="G248" s="92">
        <v>55.5555555555556</v>
      </c>
      <c r="H248" s="67">
        <v>65</v>
      </c>
      <c r="I248" s="95"/>
    </row>
    <row r="249" s="89" customFormat="1" ht="27" customHeight="1" spans="2:9">
      <c r="B249" s="89" t="s">
        <v>349</v>
      </c>
      <c r="C249" s="89" t="s">
        <v>460</v>
      </c>
      <c r="D249" s="89" t="s">
        <v>461</v>
      </c>
      <c r="E249" s="89" t="s">
        <v>223</v>
      </c>
      <c r="F249" s="89">
        <v>20</v>
      </c>
      <c r="G249" s="92">
        <v>30.7692307692308</v>
      </c>
      <c r="H249" s="67">
        <v>36</v>
      </c>
      <c r="I249" s="95">
        <v>741</v>
      </c>
    </row>
    <row r="250" s="89" customFormat="1" ht="27" customHeight="1" spans="2:9">
      <c r="B250" s="89" t="s">
        <v>349</v>
      </c>
      <c r="C250" s="89" t="s">
        <v>462</v>
      </c>
      <c r="D250" s="89" t="s">
        <v>463</v>
      </c>
      <c r="E250" s="89" t="s">
        <v>464</v>
      </c>
      <c r="F250" s="89">
        <v>10</v>
      </c>
      <c r="G250" s="92">
        <v>128.205128205128</v>
      </c>
      <c r="H250" s="67">
        <v>150</v>
      </c>
      <c r="I250" s="95"/>
    </row>
    <row r="251" s="89" customFormat="1" ht="27" customHeight="1" spans="2:9">
      <c r="B251" s="89" t="s">
        <v>349</v>
      </c>
      <c r="C251" s="89" t="s">
        <v>465</v>
      </c>
      <c r="D251" s="89" t="s">
        <v>466</v>
      </c>
      <c r="E251" s="89" t="s">
        <v>467</v>
      </c>
      <c r="F251" s="89">
        <v>10</v>
      </c>
      <c r="G251" s="92">
        <v>474.358974358974</v>
      </c>
      <c r="H251" s="67">
        <v>555</v>
      </c>
      <c r="I251" s="95"/>
    </row>
    <row r="252" s="89" customFormat="1" ht="27" customHeight="1" spans="2:9">
      <c r="B252" s="89" t="s">
        <v>349</v>
      </c>
      <c r="C252" s="89" t="s">
        <v>468</v>
      </c>
      <c r="D252" s="89" t="s">
        <v>286</v>
      </c>
      <c r="E252" s="89" t="s">
        <v>469</v>
      </c>
      <c r="F252" s="89">
        <v>20</v>
      </c>
      <c r="G252" s="92">
        <v>201.709401709402</v>
      </c>
      <c r="H252" s="67">
        <v>236</v>
      </c>
      <c r="I252" s="95">
        <v>344</v>
      </c>
    </row>
    <row r="253" s="89" customFormat="1" ht="27" customHeight="1" spans="2:9">
      <c r="B253" s="89" t="s">
        <v>349</v>
      </c>
      <c r="C253" s="89" t="s">
        <v>470</v>
      </c>
      <c r="D253" s="89" t="s">
        <v>471</v>
      </c>
      <c r="E253" s="89" t="s">
        <v>3782</v>
      </c>
      <c r="F253" s="89">
        <v>20</v>
      </c>
      <c r="G253" s="92">
        <v>32.4786324786325</v>
      </c>
      <c r="H253" s="67">
        <v>38</v>
      </c>
      <c r="I253" s="95"/>
    </row>
    <row r="254" s="89" customFormat="1" ht="27" customHeight="1" spans="2:9">
      <c r="B254" s="89" t="s">
        <v>349</v>
      </c>
      <c r="C254" s="89" t="s">
        <v>473</v>
      </c>
      <c r="D254" s="89" t="s">
        <v>474</v>
      </c>
      <c r="E254" s="89" t="s">
        <v>3783</v>
      </c>
      <c r="F254" s="89">
        <v>10</v>
      </c>
      <c r="G254" s="92">
        <v>17.0940170940171</v>
      </c>
      <c r="H254" s="67">
        <v>20</v>
      </c>
      <c r="I254" s="95"/>
    </row>
    <row r="255" s="89" customFormat="1" ht="27" customHeight="1" spans="2:9">
      <c r="B255" s="89" t="s">
        <v>349</v>
      </c>
      <c r="C255" s="89" t="s">
        <v>476</v>
      </c>
      <c r="D255" s="89" t="s">
        <v>477</v>
      </c>
      <c r="E255" s="89" t="s">
        <v>428</v>
      </c>
      <c r="F255" s="89">
        <v>10</v>
      </c>
      <c r="G255" s="92">
        <v>42.7350427350427</v>
      </c>
      <c r="H255" s="67">
        <v>50</v>
      </c>
      <c r="I255" s="95"/>
    </row>
    <row r="256" s="89" customFormat="1" ht="27" customHeight="1" spans="2:9">
      <c r="B256" s="89" t="s">
        <v>349</v>
      </c>
      <c r="C256" s="89" t="s">
        <v>478</v>
      </c>
      <c r="D256" s="89" t="s">
        <v>372</v>
      </c>
      <c r="E256" s="89" t="s">
        <v>479</v>
      </c>
      <c r="F256" s="89">
        <v>30</v>
      </c>
      <c r="G256" s="92">
        <v>128.205128205128</v>
      </c>
      <c r="H256" s="67">
        <v>150</v>
      </c>
      <c r="I256" s="92"/>
    </row>
    <row r="257" s="89" customFormat="1" ht="27" customHeight="1" spans="2:9">
      <c r="B257" s="89" t="s">
        <v>349</v>
      </c>
      <c r="C257" s="89" t="s">
        <v>480</v>
      </c>
      <c r="D257" s="89" t="s">
        <v>481</v>
      </c>
      <c r="E257" s="89" t="s">
        <v>482</v>
      </c>
      <c r="F257" s="89">
        <v>300</v>
      </c>
      <c r="G257" s="92">
        <v>384.615384615385</v>
      </c>
      <c r="H257" s="67">
        <v>450</v>
      </c>
      <c r="I257" s="95">
        <v>1290</v>
      </c>
    </row>
    <row r="258" s="89" customFormat="1" ht="27" customHeight="1" spans="2:9">
      <c r="B258" s="89" t="s">
        <v>349</v>
      </c>
      <c r="C258" s="89" t="s">
        <v>483</v>
      </c>
      <c r="D258" s="89" t="s">
        <v>264</v>
      </c>
      <c r="E258" s="89" t="s">
        <v>484</v>
      </c>
      <c r="F258" s="89">
        <v>30</v>
      </c>
      <c r="G258" s="92">
        <v>717.948717948718</v>
      </c>
      <c r="H258" s="67">
        <v>840</v>
      </c>
      <c r="I258" s="95"/>
    </row>
    <row r="259" s="89" customFormat="1" ht="27" customHeight="1" spans="2:9">
      <c r="B259" s="89" t="s">
        <v>349</v>
      </c>
      <c r="C259" s="89" t="s">
        <v>485</v>
      </c>
      <c r="D259" s="89" t="s">
        <v>486</v>
      </c>
      <c r="E259" s="89" t="s">
        <v>487</v>
      </c>
      <c r="F259" s="89">
        <v>2</v>
      </c>
      <c r="G259" s="92">
        <v>78.6324786324786</v>
      </c>
      <c r="H259" s="67">
        <v>92</v>
      </c>
      <c r="I259" s="95">
        <v>160</v>
      </c>
    </row>
    <row r="260" s="89" customFormat="1" ht="27" customHeight="1" spans="2:9">
      <c r="B260" s="89" t="s">
        <v>349</v>
      </c>
      <c r="C260" s="89" t="s">
        <v>488</v>
      </c>
      <c r="D260" s="89" t="s">
        <v>486</v>
      </c>
      <c r="E260" s="89" t="s">
        <v>487</v>
      </c>
      <c r="F260" s="89">
        <v>1</v>
      </c>
      <c r="G260" s="92">
        <v>25.6410256410256</v>
      </c>
      <c r="H260" s="67">
        <v>30</v>
      </c>
      <c r="I260" s="95"/>
    </row>
    <row r="261" s="89" customFormat="1" ht="27" customHeight="1" spans="2:9">
      <c r="B261" s="89" t="s">
        <v>349</v>
      </c>
      <c r="C261" s="89" t="s">
        <v>489</v>
      </c>
      <c r="D261" s="89" t="s">
        <v>490</v>
      </c>
      <c r="E261" s="89" t="s">
        <v>487</v>
      </c>
      <c r="F261" s="89">
        <v>1</v>
      </c>
      <c r="G261" s="92">
        <v>32.4786324786325</v>
      </c>
      <c r="H261" s="67">
        <v>38</v>
      </c>
      <c r="I261" s="95"/>
    </row>
    <row r="262" s="89" customFormat="1" ht="27" customHeight="1" spans="2:9">
      <c r="B262" s="89" t="s">
        <v>349</v>
      </c>
      <c r="C262" s="89" t="s">
        <v>491</v>
      </c>
      <c r="D262" s="89" t="s">
        <v>486</v>
      </c>
      <c r="E262" s="89" t="s">
        <v>487</v>
      </c>
      <c r="F262" s="89">
        <v>1</v>
      </c>
      <c r="G262" s="92">
        <v>38.4615384615385</v>
      </c>
      <c r="H262" s="67">
        <v>45</v>
      </c>
      <c r="I262" s="95">
        <v>1020</v>
      </c>
    </row>
    <row r="263" s="89" customFormat="1" ht="27" customHeight="1" spans="2:9">
      <c r="B263" s="89" t="s">
        <v>349</v>
      </c>
      <c r="C263" s="89" t="s">
        <v>492</v>
      </c>
      <c r="D263" s="89" t="s">
        <v>493</v>
      </c>
      <c r="E263" s="89" t="s">
        <v>487</v>
      </c>
      <c r="F263" s="89">
        <v>1</v>
      </c>
      <c r="G263" s="92">
        <v>38.4615384615385</v>
      </c>
      <c r="H263" s="67">
        <v>45</v>
      </c>
      <c r="I263" s="95"/>
    </row>
    <row r="264" s="89" customFormat="1" ht="27" customHeight="1" spans="2:9">
      <c r="B264" s="89" t="s">
        <v>349</v>
      </c>
      <c r="C264" s="89" t="s">
        <v>494</v>
      </c>
      <c r="D264" s="89" t="s">
        <v>493</v>
      </c>
      <c r="E264" s="89" t="s">
        <v>487</v>
      </c>
      <c r="F264" s="89">
        <v>3</v>
      </c>
      <c r="G264" s="92">
        <v>564.102564102564</v>
      </c>
      <c r="H264" s="67">
        <v>660</v>
      </c>
      <c r="I264" s="95"/>
    </row>
    <row r="265" s="89" customFormat="1" ht="27" customHeight="1" spans="2:9">
      <c r="B265" s="89" t="s">
        <v>349</v>
      </c>
      <c r="C265" s="89" t="s">
        <v>495</v>
      </c>
      <c r="D265" s="89" t="s">
        <v>496</v>
      </c>
      <c r="E265" s="89" t="s">
        <v>487</v>
      </c>
      <c r="F265" s="89">
        <v>1.5</v>
      </c>
      <c r="G265" s="92">
        <v>205.128205128205</v>
      </c>
      <c r="H265" s="67">
        <v>240</v>
      </c>
      <c r="I265" s="95"/>
    </row>
    <row r="266" s="89" customFormat="1" ht="27" customHeight="1" spans="2:9">
      <c r="B266" s="89" t="s">
        <v>349</v>
      </c>
      <c r="C266" s="89" t="s">
        <v>497</v>
      </c>
      <c r="D266" s="89" t="s">
        <v>498</v>
      </c>
      <c r="E266" s="89" t="s">
        <v>487</v>
      </c>
      <c r="F266" s="89">
        <v>1</v>
      </c>
      <c r="G266" s="92">
        <v>25.6410256410256</v>
      </c>
      <c r="H266" s="67">
        <v>30</v>
      </c>
      <c r="I266" s="95"/>
    </row>
    <row r="267" s="89" customFormat="1" ht="27" customHeight="1" spans="2:9">
      <c r="B267" s="89" t="s">
        <v>349</v>
      </c>
      <c r="C267" s="89" t="s">
        <v>499</v>
      </c>
      <c r="D267" s="89" t="s">
        <v>493</v>
      </c>
      <c r="E267" s="89" t="s">
        <v>487</v>
      </c>
      <c r="F267" s="89">
        <v>3</v>
      </c>
      <c r="G267" s="92">
        <v>346.153846153846</v>
      </c>
      <c r="H267" s="67">
        <v>405</v>
      </c>
      <c r="I267" s="95">
        <v>573</v>
      </c>
    </row>
    <row r="268" s="89" customFormat="1" ht="27" customHeight="1" spans="2:9">
      <c r="B268" s="89" t="s">
        <v>349</v>
      </c>
      <c r="C268" s="89" t="s">
        <v>500</v>
      </c>
      <c r="D268" s="89" t="s">
        <v>493</v>
      </c>
      <c r="E268" s="89" t="s">
        <v>487</v>
      </c>
      <c r="F268" s="89">
        <v>1.5</v>
      </c>
      <c r="G268" s="92">
        <v>51.2820512820513</v>
      </c>
      <c r="H268" s="67">
        <v>60</v>
      </c>
      <c r="I268" s="95"/>
    </row>
    <row r="269" s="89" customFormat="1" ht="27" customHeight="1" spans="2:9">
      <c r="B269" s="89" t="s">
        <v>349</v>
      </c>
      <c r="C269" s="89" t="s">
        <v>501</v>
      </c>
      <c r="D269" s="89" t="s">
        <v>486</v>
      </c>
      <c r="E269" s="89" t="s">
        <v>487</v>
      </c>
      <c r="F269" s="89">
        <v>1</v>
      </c>
      <c r="G269" s="92">
        <v>38.4615384615385</v>
      </c>
      <c r="H269" s="67">
        <v>45</v>
      </c>
      <c r="I269" s="95"/>
    </row>
    <row r="270" s="89" customFormat="1" ht="27" customHeight="1" spans="2:9">
      <c r="B270" s="89" t="s">
        <v>349</v>
      </c>
      <c r="C270" s="89" t="s">
        <v>502</v>
      </c>
      <c r="D270" s="89" t="s">
        <v>503</v>
      </c>
      <c r="E270" s="89" t="s">
        <v>487</v>
      </c>
      <c r="F270" s="89">
        <v>1</v>
      </c>
      <c r="G270" s="92">
        <v>15.3846153846154</v>
      </c>
      <c r="H270" s="67">
        <v>18</v>
      </c>
      <c r="I270" s="95"/>
    </row>
    <row r="271" s="89" customFormat="1" ht="27" customHeight="1" spans="2:9">
      <c r="B271" s="89" t="s">
        <v>349</v>
      </c>
      <c r="C271" s="89" t="s">
        <v>504</v>
      </c>
      <c r="D271" s="89" t="s">
        <v>486</v>
      </c>
      <c r="E271" s="89" t="s">
        <v>487</v>
      </c>
      <c r="F271" s="89">
        <v>1</v>
      </c>
      <c r="G271" s="92">
        <v>38.4615384615385</v>
      </c>
      <c r="H271" s="67">
        <v>45</v>
      </c>
      <c r="I271" s="95"/>
    </row>
    <row r="272" s="89" customFormat="1" ht="27" customHeight="1" spans="2:9">
      <c r="B272" s="89" t="s">
        <v>349</v>
      </c>
      <c r="C272" s="89" t="s">
        <v>505</v>
      </c>
      <c r="D272" s="89" t="s">
        <v>493</v>
      </c>
      <c r="E272" s="89" t="s">
        <v>487</v>
      </c>
      <c r="F272" s="89">
        <v>1</v>
      </c>
      <c r="G272" s="92">
        <v>89.7435897435898</v>
      </c>
      <c r="H272" s="67">
        <v>105</v>
      </c>
      <c r="I272" s="95">
        <v>333</v>
      </c>
    </row>
    <row r="273" s="89" customFormat="1" ht="27" customHeight="1" spans="2:9">
      <c r="B273" s="89" t="s">
        <v>349</v>
      </c>
      <c r="C273" s="89" t="s">
        <v>506</v>
      </c>
      <c r="D273" s="89" t="s">
        <v>490</v>
      </c>
      <c r="E273" s="89" t="s">
        <v>487</v>
      </c>
      <c r="F273" s="89">
        <v>1</v>
      </c>
      <c r="G273" s="92">
        <v>27.3504273504274</v>
      </c>
      <c r="H273" s="67">
        <v>32</v>
      </c>
      <c r="I273" s="95"/>
    </row>
    <row r="274" s="89" customFormat="1" ht="27" customHeight="1" spans="2:9">
      <c r="B274" s="89" t="s">
        <v>349</v>
      </c>
      <c r="C274" s="89" t="s">
        <v>507</v>
      </c>
      <c r="D274" s="89" t="s">
        <v>486</v>
      </c>
      <c r="E274" s="89" t="s">
        <v>487</v>
      </c>
      <c r="F274" s="89">
        <v>1</v>
      </c>
      <c r="G274" s="92">
        <v>38.4615384615385</v>
      </c>
      <c r="H274" s="67">
        <v>45</v>
      </c>
      <c r="I274" s="95"/>
    </row>
    <row r="275" s="89" customFormat="1" ht="27" customHeight="1" spans="2:9">
      <c r="B275" s="89" t="s">
        <v>349</v>
      </c>
      <c r="C275" s="89" t="s">
        <v>508</v>
      </c>
      <c r="D275" s="89" t="s">
        <v>486</v>
      </c>
      <c r="E275" s="89" t="s">
        <v>487</v>
      </c>
      <c r="F275" s="89">
        <v>2</v>
      </c>
      <c r="G275" s="92">
        <v>30.7692307692308</v>
      </c>
      <c r="H275" s="67">
        <v>36</v>
      </c>
      <c r="I275" s="95"/>
    </row>
    <row r="276" s="89" customFormat="1" ht="27" customHeight="1" spans="2:9">
      <c r="B276" s="89" t="s">
        <v>349</v>
      </c>
      <c r="C276" s="89" t="s">
        <v>499</v>
      </c>
      <c r="D276" s="89" t="s">
        <v>493</v>
      </c>
      <c r="E276" s="89" t="s">
        <v>487</v>
      </c>
      <c r="F276" s="89">
        <v>1</v>
      </c>
      <c r="G276" s="92">
        <v>98.2905982905983</v>
      </c>
      <c r="H276" s="67">
        <v>115</v>
      </c>
      <c r="I276" s="95"/>
    </row>
    <row r="277" s="89" customFormat="1" ht="27" customHeight="1" spans="2:9">
      <c r="B277" s="89" t="s">
        <v>349</v>
      </c>
      <c r="C277" s="89" t="s">
        <v>509</v>
      </c>
      <c r="D277" s="89" t="s">
        <v>486</v>
      </c>
      <c r="E277" s="89" t="s">
        <v>487</v>
      </c>
      <c r="F277" s="89">
        <v>3</v>
      </c>
      <c r="G277" s="92">
        <v>161.538461538462</v>
      </c>
      <c r="H277" s="67">
        <v>189</v>
      </c>
      <c r="I277" s="95">
        <v>2127</v>
      </c>
    </row>
    <row r="278" s="89" customFormat="1" ht="27" customHeight="1" spans="2:9">
      <c r="B278" s="89" t="s">
        <v>349</v>
      </c>
      <c r="C278" s="89" t="s">
        <v>510</v>
      </c>
      <c r="D278" s="89" t="s">
        <v>486</v>
      </c>
      <c r="E278" s="89" t="s">
        <v>487</v>
      </c>
      <c r="F278" s="89">
        <v>2</v>
      </c>
      <c r="G278" s="92">
        <v>444.444444444444</v>
      </c>
      <c r="H278" s="67">
        <v>520</v>
      </c>
      <c r="I278" s="95"/>
    </row>
    <row r="279" s="89" customFormat="1" ht="27" customHeight="1" spans="2:9">
      <c r="B279" s="89" t="s">
        <v>349</v>
      </c>
      <c r="C279" s="89" t="s">
        <v>511</v>
      </c>
      <c r="D279" s="89" t="s">
        <v>486</v>
      </c>
      <c r="E279" s="89" t="s">
        <v>487</v>
      </c>
      <c r="F279" s="89">
        <v>1</v>
      </c>
      <c r="G279" s="92">
        <v>15.3846153846154</v>
      </c>
      <c r="H279" s="67">
        <v>18</v>
      </c>
      <c r="I279" s="95"/>
    </row>
    <row r="280" s="89" customFormat="1" ht="27" customHeight="1" spans="2:9">
      <c r="B280" s="89" t="s">
        <v>349</v>
      </c>
      <c r="C280" s="89" t="s">
        <v>512</v>
      </c>
      <c r="D280" s="89" t="s">
        <v>513</v>
      </c>
      <c r="E280" s="89" t="s">
        <v>487</v>
      </c>
      <c r="F280" s="89">
        <v>1</v>
      </c>
      <c r="G280" s="92">
        <v>1196.5811965812</v>
      </c>
      <c r="H280" s="67">
        <v>1400</v>
      </c>
      <c r="I280" s="95"/>
    </row>
    <row r="281" s="89" customFormat="1" ht="27" customHeight="1" spans="2:9">
      <c r="B281" s="89" t="s">
        <v>349</v>
      </c>
      <c r="C281" s="89" t="s">
        <v>514</v>
      </c>
      <c r="D281" s="89" t="s">
        <v>486</v>
      </c>
      <c r="E281" s="89" t="s">
        <v>487</v>
      </c>
      <c r="F281" s="89">
        <v>2</v>
      </c>
      <c r="G281" s="92">
        <v>61.5384615384615</v>
      </c>
      <c r="H281" s="67">
        <v>72</v>
      </c>
      <c r="I281" s="95">
        <v>381</v>
      </c>
    </row>
    <row r="282" s="89" customFormat="1" ht="27" customHeight="1" spans="2:9">
      <c r="B282" s="89" t="s">
        <v>349</v>
      </c>
      <c r="C282" s="89" t="s">
        <v>515</v>
      </c>
      <c r="D282" s="89" t="s">
        <v>493</v>
      </c>
      <c r="E282" s="89" t="s">
        <v>487</v>
      </c>
      <c r="F282" s="89">
        <v>3</v>
      </c>
      <c r="G282" s="92">
        <v>141.025641025641</v>
      </c>
      <c r="H282" s="67">
        <v>165</v>
      </c>
      <c r="I282" s="95"/>
    </row>
    <row r="283" s="89" customFormat="1" ht="27" customHeight="1" spans="2:9">
      <c r="B283" s="89" t="s">
        <v>349</v>
      </c>
      <c r="C283" s="89" t="s">
        <v>516</v>
      </c>
      <c r="D283" s="89" t="s">
        <v>490</v>
      </c>
      <c r="E283" s="89" t="s">
        <v>487</v>
      </c>
      <c r="F283" s="89">
        <v>2</v>
      </c>
      <c r="G283" s="92">
        <v>61.5384615384615</v>
      </c>
      <c r="H283" s="67">
        <v>72</v>
      </c>
      <c r="I283" s="95"/>
    </row>
    <row r="284" s="89" customFormat="1" ht="27" customHeight="1" spans="2:9">
      <c r="B284" s="89" t="s">
        <v>349</v>
      </c>
      <c r="C284" s="89" t="s">
        <v>517</v>
      </c>
      <c r="D284" s="89" t="s">
        <v>490</v>
      </c>
      <c r="E284" s="89" t="s">
        <v>487</v>
      </c>
      <c r="F284" s="89">
        <v>2</v>
      </c>
      <c r="G284" s="92">
        <v>61.5384615384615</v>
      </c>
      <c r="H284" s="67">
        <v>72</v>
      </c>
      <c r="I284" s="95"/>
    </row>
    <row r="285" s="89" customFormat="1" ht="27" customHeight="1" spans="2:9">
      <c r="B285" s="89" t="s">
        <v>349</v>
      </c>
      <c r="C285" s="89" t="s">
        <v>518</v>
      </c>
      <c r="D285" s="89" t="s">
        <v>519</v>
      </c>
      <c r="E285" s="89" t="s">
        <v>487</v>
      </c>
      <c r="F285" s="89">
        <v>1</v>
      </c>
      <c r="G285" s="92">
        <v>538.461538461538</v>
      </c>
      <c r="H285" s="67">
        <v>630</v>
      </c>
      <c r="I285" s="95">
        <v>942.5</v>
      </c>
    </row>
    <row r="286" s="89" customFormat="1" ht="27" customHeight="1" spans="2:9">
      <c r="B286" s="89" t="s">
        <v>349</v>
      </c>
      <c r="C286" s="89" t="s">
        <v>520</v>
      </c>
      <c r="D286" s="89" t="s">
        <v>493</v>
      </c>
      <c r="E286" s="89" t="s">
        <v>487</v>
      </c>
      <c r="F286" s="89">
        <v>1</v>
      </c>
      <c r="G286" s="92">
        <v>128.205128205128</v>
      </c>
      <c r="H286" s="67">
        <v>150</v>
      </c>
      <c r="I286" s="95"/>
    </row>
    <row r="287" s="89" customFormat="1" ht="27" customHeight="1" spans="2:9">
      <c r="B287" s="89" t="s">
        <v>349</v>
      </c>
      <c r="C287" s="89" t="s">
        <v>521</v>
      </c>
      <c r="D287" s="89" t="s">
        <v>493</v>
      </c>
      <c r="E287" s="89" t="s">
        <v>487</v>
      </c>
      <c r="F287" s="89">
        <v>0.5</v>
      </c>
      <c r="G287" s="92">
        <v>138.888888888889</v>
      </c>
      <c r="H287" s="67">
        <v>162.5</v>
      </c>
      <c r="I287" s="95"/>
    </row>
    <row r="288" s="89" customFormat="1" ht="27" customHeight="1" spans="2:9">
      <c r="B288" s="89" t="s">
        <v>349</v>
      </c>
      <c r="C288" s="89" t="s">
        <v>522</v>
      </c>
      <c r="D288" s="89" t="s">
        <v>496</v>
      </c>
      <c r="E288" s="89" t="s">
        <v>487</v>
      </c>
      <c r="F288" s="89">
        <v>1</v>
      </c>
      <c r="G288" s="92">
        <v>8.54700854700855</v>
      </c>
      <c r="H288" s="67">
        <v>10</v>
      </c>
      <c r="I288" s="95">
        <v>261</v>
      </c>
    </row>
    <row r="289" s="89" customFormat="1" ht="27" customHeight="1" spans="2:9">
      <c r="B289" s="89" t="s">
        <v>349</v>
      </c>
      <c r="C289" s="89" t="s">
        <v>485</v>
      </c>
      <c r="D289" s="89" t="s">
        <v>486</v>
      </c>
      <c r="E289" s="89" t="s">
        <v>487</v>
      </c>
      <c r="F289" s="89">
        <v>1</v>
      </c>
      <c r="G289" s="92">
        <v>39.3162393162393</v>
      </c>
      <c r="H289" s="67">
        <v>46</v>
      </c>
      <c r="I289" s="95"/>
    </row>
    <row r="290" s="89" customFormat="1" ht="27" customHeight="1" spans="2:9">
      <c r="B290" s="89" t="s">
        <v>349</v>
      </c>
      <c r="C290" s="89" t="s">
        <v>499</v>
      </c>
      <c r="D290" s="89" t="s">
        <v>493</v>
      </c>
      <c r="E290" s="89" t="s">
        <v>487</v>
      </c>
      <c r="F290" s="89">
        <v>1</v>
      </c>
      <c r="G290" s="92">
        <v>102.564102564103</v>
      </c>
      <c r="H290" s="67">
        <v>120</v>
      </c>
      <c r="I290" s="95"/>
    </row>
    <row r="291" s="89" customFormat="1" ht="27" customHeight="1" spans="2:9">
      <c r="B291" s="89" t="s">
        <v>349</v>
      </c>
      <c r="C291" s="89" t="s">
        <v>523</v>
      </c>
      <c r="D291" s="89" t="s">
        <v>486</v>
      </c>
      <c r="E291" s="89" t="s">
        <v>487</v>
      </c>
      <c r="F291" s="89">
        <v>1</v>
      </c>
      <c r="G291" s="92">
        <v>34.1880341880342</v>
      </c>
      <c r="H291" s="67">
        <v>40</v>
      </c>
      <c r="I291" s="95"/>
    </row>
    <row r="292" s="89" customFormat="1" ht="27" customHeight="1" spans="2:9">
      <c r="B292" s="89" t="s">
        <v>349</v>
      </c>
      <c r="C292" s="89" t="s">
        <v>501</v>
      </c>
      <c r="D292" s="89" t="s">
        <v>486</v>
      </c>
      <c r="E292" s="89" t="s">
        <v>487</v>
      </c>
      <c r="F292" s="89">
        <v>1</v>
      </c>
      <c r="G292" s="92">
        <v>38.4615384615385</v>
      </c>
      <c r="H292" s="67">
        <v>45</v>
      </c>
      <c r="I292" s="95"/>
    </row>
    <row r="293" s="89" customFormat="1" ht="27" customHeight="1" spans="2:9">
      <c r="B293" s="89" t="s">
        <v>524</v>
      </c>
      <c r="C293" s="89" t="s">
        <v>525</v>
      </c>
      <c r="D293" s="89" t="s">
        <v>526</v>
      </c>
      <c r="E293" s="89" t="s">
        <v>3784</v>
      </c>
      <c r="F293" s="89">
        <v>600</v>
      </c>
      <c r="G293" s="92">
        <v>3405.12820512821</v>
      </c>
      <c r="H293" s="67">
        <v>3984</v>
      </c>
      <c r="I293" s="92"/>
    </row>
    <row r="294" s="89" customFormat="1" ht="27" customHeight="1" spans="2:9">
      <c r="B294" s="89" t="s">
        <v>524</v>
      </c>
      <c r="C294" s="89" t="s">
        <v>528</v>
      </c>
      <c r="D294" s="89" t="s">
        <v>12</v>
      </c>
      <c r="E294" s="89" t="s">
        <v>3764</v>
      </c>
      <c r="F294" s="89">
        <v>300</v>
      </c>
      <c r="G294" s="92">
        <v>1487.17948717949</v>
      </c>
      <c r="H294" s="67">
        <v>1740</v>
      </c>
      <c r="I294" s="92"/>
    </row>
    <row r="295" s="89" customFormat="1" ht="27" customHeight="1" spans="2:9">
      <c r="B295" s="89" t="s">
        <v>524</v>
      </c>
      <c r="C295" s="89" t="s">
        <v>529</v>
      </c>
      <c r="D295" s="89" t="s">
        <v>44</v>
      </c>
      <c r="E295" s="89" t="s">
        <v>482</v>
      </c>
      <c r="F295" s="89">
        <v>100</v>
      </c>
      <c r="G295" s="92">
        <v>406.837606837607</v>
      </c>
      <c r="H295" s="67">
        <v>476</v>
      </c>
      <c r="I295" s="95">
        <v>6116</v>
      </c>
    </row>
    <row r="296" s="89" customFormat="1" ht="27" customHeight="1" spans="2:9">
      <c r="B296" s="89" t="s">
        <v>524</v>
      </c>
      <c r="C296" s="89" t="s">
        <v>102</v>
      </c>
      <c r="D296" s="89" t="s">
        <v>530</v>
      </c>
      <c r="E296" s="89" t="s">
        <v>104</v>
      </c>
      <c r="F296" s="89">
        <v>600</v>
      </c>
      <c r="G296" s="92">
        <v>4820.51282051282</v>
      </c>
      <c r="H296" s="67">
        <v>5640</v>
      </c>
      <c r="I296" s="95"/>
    </row>
    <row r="297" s="89" customFormat="1" ht="27" customHeight="1" spans="2:9">
      <c r="B297" s="89" t="s">
        <v>524</v>
      </c>
      <c r="C297" s="89" t="s">
        <v>169</v>
      </c>
      <c r="D297" s="89" t="s">
        <v>103</v>
      </c>
      <c r="E297" s="89" t="s">
        <v>531</v>
      </c>
      <c r="F297" s="89">
        <v>50</v>
      </c>
      <c r="G297" s="92">
        <v>277.777777777778</v>
      </c>
      <c r="H297" s="67">
        <v>325</v>
      </c>
      <c r="I297" s="92"/>
    </row>
    <row r="298" s="89" customFormat="1" ht="27" customHeight="1" spans="2:9">
      <c r="B298" s="89" t="s">
        <v>524</v>
      </c>
      <c r="C298" s="89" t="s">
        <v>169</v>
      </c>
      <c r="D298" s="89" t="s">
        <v>103</v>
      </c>
      <c r="E298" s="89" t="s">
        <v>531</v>
      </c>
      <c r="F298" s="89">
        <v>150</v>
      </c>
      <c r="G298" s="92">
        <v>833.333333333333</v>
      </c>
      <c r="H298" s="67">
        <v>975</v>
      </c>
      <c r="I298" s="92"/>
    </row>
    <row r="299" s="89" customFormat="1" ht="27" customHeight="1" spans="2:9">
      <c r="B299" s="89" t="s">
        <v>524</v>
      </c>
      <c r="C299" s="89" t="s">
        <v>91</v>
      </c>
      <c r="D299" s="89" t="s">
        <v>48</v>
      </c>
      <c r="E299" s="89" t="s">
        <v>92</v>
      </c>
      <c r="F299" s="89">
        <v>100</v>
      </c>
      <c r="G299" s="92">
        <v>256.410256410256</v>
      </c>
      <c r="H299" s="67">
        <v>300</v>
      </c>
      <c r="I299" s="92"/>
    </row>
    <row r="300" s="89" customFormat="1" ht="27" customHeight="1" spans="2:9">
      <c r="B300" s="89" t="s">
        <v>524</v>
      </c>
      <c r="C300" s="89" t="s">
        <v>532</v>
      </c>
      <c r="D300" s="89" t="s">
        <v>533</v>
      </c>
      <c r="E300" s="89" t="s">
        <v>3785</v>
      </c>
      <c r="F300" s="89">
        <v>10</v>
      </c>
      <c r="G300" s="92">
        <v>333.333333333333</v>
      </c>
      <c r="H300" s="67">
        <v>390</v>
      </c>
      <c r="I300" s="95">
        <v>1245</v>
      </c>
    </row>
    <row r="301" s="89" customFormat="1" ht="27" customHeight="1" spans="2:9">
      <c r="B301" s="89" t="s">
        <v>524</v>
      </c>
      <c r="C301" s="89" t="s">
        <v>535</v>
      </c>
      <c r="D301" s="89" t="s">
        <v>536</v>
      </c>
      <c r="E301" s="89" t="s">
        <v>537</v>
      </c>
      <c r="F301" s="89">
        <v>10</v>
      </c>
      <c r="G301" s="92">
        <v>405.982905982906</v>
      </c>
      <c r="H301" s="67">
        <v>475</v>
      </c>
      <c r="I301" s="95"/>
    </row>
    <row r="302" s="89" customFormat="1" ht="27" customHeight="1" spans="2:9">
      <c r="B302" s="89" t="s">
        <v>524</v>
      </c>
      <c r="C302" s="89" t="s">
        <v>538</v>
      </c>
      <c r="D302" s="89" t="s">
        <v>539</v>
      </c>
      <c r="E302" s="89" t="s">
        <v>540</v>
      </c>
      <c r="F302" s="89">
        <v>10</v>
      </c>
      <c r="G302" s="92">
        <v>324.786324786325</v>
      </c>
      <c r="H302" s="67">
        <v>380</v>
      </c>
      <c r="I302" s="95"/>
    </row>
    <row r="303" s="89" customFormat="1" ht="27" customHeight="1" spans="2:9">
      <c r="B303" s="89" t="s">
        <v>524</v>
      </c>
      <c r="C303" s="89" t="s">
        <v>379</v>
      </c>
      <c r="D303" s="89" t="s">
        <v>39</v>
      </c>
      <c r="E303" s="89" t="s">
        <v>541</v>
      </c>
      <c r="F303" s="89">
        <v>20</v>
      </c>
      <c r="G303" s="92">
        <v>20.5128205128205</v>
      </c>
      <c r="H303" s="67">
        <v>24</v>
      </c>
      <c r="I303" s="92"/>
    </row>
    <row r="304" s="89" customFormat="1" ht="27" customHeight="1" spans="2:9">
      <c r="B304" s="89" t="s">
        <v>524</v>
      </c>
      <c r="C304" s="89" t="s">
        <v>542</v>
      </c>
      <c r="D304" s="89" t="s">
        <v>543</v>
      </c>
      <c r="E304" s="89" t="s">
        <v>3786</v>
      </c>
      <c r="F304" s="89">
        <v>5</v>
      </c>
      <c r="G304" s="92">
        <v>641.025641025641</v>
      </c>
      <c r="H304" s="67">
        <v>750</v>
      </c>
      <c r="I304" s="92"/>
    </row>
    <row r="305" s="89" customFormat="1" ht="27" customHeight="1" spans="2:9">
      <c r="B305" s="89" t="s">
        <v>545</v>
      </c>
      <c r="C305" s="89" t="s">
        <v>546</v>
      </c>
      <c r="D305" s="89" t="s">
        <v>547</v>
      </c>
      <c r="E305" s="89" t="s">
        <v>3787</v>
      </c>
      <c r="F305" s="89">
        <v>30</v>
      </c>
      <c r="G305" s="92">
        <v>51.2820512820513</v>
      </c>
      <c r="H305" s="67">
        <v>60</v>
      </c>
      <c r="I305" s="92"/>
    </row>
    <row r="306" s="89" customFormat="1" ht="27" customHeight="1" spans="2:9">
      <c r="B306" s="89" t="s">
        <v>545</v>
      </c>
      <c r="C306" s="89" t="s">
        <v>549</v>
      </c>
      <c r="D306" s="89" t="s">
        <v>550</v>
      </c>
      <c r="E306" s="89" t="s">
        <v>551</v>
      </c>
      <c r="F306" s="89">
        <v>50</v>
      </c>
      <c r="G306" s="92">
        <v>76.9230769230769</v>
      </c>
      <c r="H306" s="67">
        <v>90</v>
      </c>
      <c r="I306" s="95">
        <v>290</v>
      </c>
    </row>
    <row r="307" s="89" customFormat="1" ht="27" customHeight="1" spans="2:9">
      <c r="B307" s="89" t="s">
        <v>545</v>
      </c>
      <c r="C307" s="89" t="s">
        <v>552</v>
      </c>
      <c r="D307" s="89" t="s">
        <v>553</v>
      </c>
      <c r="E307" s="89" t="s">
        <v>3749</v>
      </c>
      <c r="F307" s="89">
        <v>50</v>
      </c>
      <c r="G307" s="92">
        <v>170.940170940171</v>
      </c>
      <c r="H307" s="67">
        <v>200</v>
      </c>
      <c r="I307" s="95"/>
    </row>
    <row r="308" s="89" customFormat="1" ht="27" customHeight="1" spans="2:9">
      <c r="B308" s="89" t="s">
        <v>545</v>
      </c>
      <c r="C308" s="89" t="s">
        <v>554</v>
      </c>
      <c r="D308" s="89" t="s">
        <v>555</v>
      </c>
      <c r="E308" s="89" t="s">
        <v>556</v>
      </c>
      <c r="F308" s="89">
        <v>10</v>
      </c>
      <c r="G308" s="92">
        <v>45.2991452991453</v>
      </c>
      <c r="H308" s="67">
        <v>53</v>
      </c>
      <c r="I308" s="95">
        <v>281</v>
      </c>
    </row>
    <row r="309" s="89" customFormat="1" ht="27" customHeight="1" spans="2:9">
      <c r="B309" s="89" t="s">
        <v>545</v>
      </c>
      <c r="C309" s="89" t="s">
        <v>68</v>
      </c>
      <c r="D309" s="89" t="s">
        <v>69</v>
      </c>
      <c r="E309" s="89" t="s">
        <v>3788</v>
      </c>
      <c r="F309" s="89">
        <v>60</v>
      </c>
      <c r="G309" s="92">
        <v>133.333333333333</v>
      </c>
      <c r="H309" s="67">
        <v>156</v>
      </c>
      <c r="I309" s="95"/>
    </row>
    <row r="310" s="89" customFormat="1" ht="27" customHeight="1" spans="2:9">
      <c r="B310" s="89" t="s">
        <v>545</v>
      </c>
      <c r="C310" s="89" t="s">
        <v>558</v>
      </c>
      <c r="D310" s="89" t="s">
        <v>77</v>
      </c>
      <c r="E310" s="89" t="s">
        <v>3788</v>
      </c>
      <c r="F310" s="89">
        <v>30</v>
      </c>
      <c r="G310" s="92">
        <v>61.5384615384615</v>
      </c>
      <c r="H310" s="67">
        <v>72</v>
      </c>
      <c r="I310" s="95"/>
    </row>
    <row r="311" s="89" customFormat="1" ht="27" customHeight="1" spans="2:9">
      <c r="B311" s="89" t="s">
        <v>545</v>
      </c>
      <c r="C311" s="89" t="s">
        <v>559</v>
      </c>
      <c r="D311" s="89" t="s">
        <v>560</v>
      </c>
      <c r="E311" s="89" t="s">
        <v>3746</v>
      </c>
      <c r="F311" s="89">
        <v>50</v>
      </c>
      <c r="G311" s="92">
        <v>76.9230769230769</v>
      </c>
      <c r="H311" s="67">
        <v>90</v>
      </c>
      <c r="I311" s="95">
        <v>132</v>
      </c>
    </row>
    <row r="312" s="89" customFormat="1" ht="27" customHeight="1" spans="2:9">
      <c r="B312" s="89" t="s">
        <v>545</v>
      </c>
      <c r="C312" s="89" t="s">
        <v>561</v>
      </c>
      <c r="D312" s="89" t="s">
        <v>12</v>
      </c>
      <c r="E312" s="89" t="s">
        <v>562</v>
      </c>
      <c r="F312" s="89">
        <v>10</v>
      </c>
      <c r="G312" s="92">
        <v>17.0940170940171</v>
      </c>
      <c r="H312" s="67">
        <v>20</v>
      </c>
      <c r="I312" s="95"/>
    </row>
    <row r="313" s="89" customFormat="1" ht="27" customHeight="1" spans="2:9">
      <c r="B313" s="89" t="s">
        <v>545</v>
      </c>
      <c r="C313" s="89" t="s">
        <v>563</v>
      </c>
      <c r="D313" s="89" t="s">
        <v>564</v>
      </c>
      <c r="E313" s="89" t="s">
        <v>565</v>
      </c>
      <c r="F313" s="89">
        <v>10</v>
      </c>
      <c r="G313" s="92">
        <v>18.8034188034188</v>
      </c>
      <c r="H313" s="67">
        <v>22</v>
      </c>
      <c r="I313" s="95"/>
    </row>
    <row r="314" s="89" customFormat="1" ht="27" customHeight="1" spans="2:9">
      <c r="B314" s="89" t="s">
        <v>566</v>
      </c>
      <c r="C314" s="89" t="s">
        <v>567</v>
      </c>
      <c r="D314" s="89" t="s">
        <v>568</v>
      </c>
      <c r="E314" s="89" t="s">
        <v>569</v>
      </c>
      <c r="F314" s="89">
        <v>600</v>
      </c>
      <c r="G314" s="92">
        <v>10769.23</v>
      </c>
      <c r="H314" s="67">
        <v>12599.9991</v>
      </c>
      <c r="I314" s="92"/>
    </row>
    <row r="315" s="89" customFormat="1" ht="27" customHeight="1" spans="2:9">
      <c r="B315" s="89" t="s">
        <v>570</v>
      </c>
      <c r="C315" s="89" t="s">
        <v>571</v>
      </c>
      <c r="D315" s="89" t="s">
        <v>572</v>
      </c>
      <c r="E315" s="89" t="s">
        <v>573</v>
      </c>
      <c r="F315" s="89">
        <v>400</v>
      </c>
      <c r="G315" s="92">
        <v>6153.85</v>
      </c>
      <c r="H315" s="67">
        <v>7200.0045</v>
      </c>
      <c r="I315" s="92"/>
    </row>
    <row r="316" s="89" customFormat="1" ht="27" customHeight="1" spans="2:9">
      <c r="B316" s="89" t="s">
        <v>574</v>
      </c>
      <c r="C316" s="89" t="s">
        <v>575</v>
      </c>
      <c r="D316" s="89" t="s">
        <v>576</v>
      </c>
      <c r="E316" s="89" t="s">
        <v>577</v>
      </c>
      <c r="F316" s="89">
        <v>200</v>
      </c>
      <c r="G316" s="92">
        <v>3589.74</v>
      </c>
      <c r="H316" s="67">
        <v>4199.9958</v>
      </c>
      <c r="I316" s="92"/>
    </row>
    <row r="317" s="89" customFormat="1" ht="27" customHeight="1" spans="2:9">
      <c r="B317" s="89" t="s">
        <v>578</v>
      </c>
      <c r="C317" s="89" t="s">
        <v>579</v>
      </c>
      <c r="D317" s="89" t="s">
        <v>309</v>
      </c>
      <c r="E317" s="89" t="s">
        <v>580</v>
      </c>
      <c r="F317" s="89">
        <v>30</v>
      </c>
      <c r="G317" s="92">
        <v>502.31</v>
      </c>
      <c r="H317" s="67">
        <v>587.7027</v>
      </c>
      <c r="I317" s="95">
        <v>10903.698</v>
      </c>
    </row>
    <row r="318" s="89" customFormat="1" ht="27" customHeight="1" spans="2:9">
      <c r="B318" s="89" t="s">
        <v>578</v>
      </c>
      <c r="C318" s="89" t="s">
        <v>581</v>
      </c>
      <c r="D318" s="89" t="s">
        <v>582</v>
      </c>
      <c r="E318" s="89" t="s">
        <v>583</v>
      </c>
      <c r="F318" s="89">
        <v>400</v>
      </c>
      <c r="G318" s="92">
        <v>8817.09</v>
      </c>
      <c r="H318" s="67">
        <v>10315.9953</v>
      </c>
      <c r="I318" s="95"/>
    </row>
    <row r="319" s="89" customFormat="1" ht="27" customHeight="1" spans="2:9">
      <c r="B319" s="89" t="s">
        <v>584</v>
      </c>
      <c r="C319" s="89" t="s">
        <v>585</v>
      </c>
      <c r="D319" s="89" t="s">
        <v>430</v>
      </c>
      <c r="E319" s="89" t="s">
        <v>174</v>
      </c>
      <c r="F319" s="89">
        <v>140</v>
      </c>
      <c r="G319" s="92">
        <v>1680</v>
      </c>
      <c r="H319" s="67">
        <v>1965.6</v>
      </c>
      <c r="I319" s="95">
        <v>30445.5996</v>
      </c>
    </row>
    <row r="320" s="89" customFormat="1" ht="27" customHeight="1" spans="2:9">
      <c r="B320" s="89" t="s">
        <v>584</v>
      </c>
      <c r="C320" s="89" t="s">
        <v>334</v>
      </c>
      <c r="D320" s="89" t="s">
        <v>335</v>
      </c>
      <c r="E320" s="89" t="s">
        <v>336</v>
      </c>
      <c r="F320" s="89">
        <v>600</v>
      </c>
      <c r="G320" s="92">
        <v>14256.41</v>
      </c>
      <c r="H320" s="67">
        <v>16679.9997</v>
      </c>
      <c r="I320" s="95"/>
    </row>
    <row r="321" s="89" customFormat="1" ht="27" customHeight="1" spans="2:9">
      <c r="B321" s="89" t="s">
        <v>584</v>
      </c>
      <c r="C321" s="89" t="s">
        <v>244</v>
      </c>
      <c r="D321" s="89" t="s">
        <v>586</v>
      </c>
      <c r="E321" s="89" t="s">
        <v>246</v>
      </c>
      <c r="F321" s="89">
        <v>400</v>
      </c>
      <c r="G321" s="92">
        <v>10085.47</v>
      </c>
      <c r="H321" s="67">
        <v>11799.9999</v>
      </c>
      <c r="I321" s="95"/>
    </row>
    <row r="322" s="89" customFormat="1" ht="27" customHeight="1" spans="2:9">
      <c r="B322" s="89" t="s">
        <v>584</v>
      </c>
      <c r="C322" s="89" t="s">
        <v>587</v>
      </c>
      <c r="D322" s="89" t="s">
        <v>564</v>
      </c>
      <c r="E322" s="89" t="s">
        <v>588</v>
      </c>
      <c r="F322" s="89">
        <v>800</v>
      </c>
      <c r="G322" s="92">
        <v>376.07</v>
      </c>
      <c r="H322" s="67">
        <v>440.0019</v>
      </c>
      <c r="I322" s="92"/>
    </row>
    <row r="323" s="89" customFormat="1" ht="27" customHeight="1" spans="2:9">
      <c r="B323" s="89" t="s">
        <v>311</v>
      </c>
      <c r="C323" s="89" t="s">
        <v>589</v>
      </c>
      <c r="D323" s="89" t="s">
        <v>590</v>
      </c>
      <c r="E323" s="89" t="s">
        <v>3789</v>
      </c>
      <c r="F323" s="89">
        <v>900</v>
      </c>
      <c r="G323" s="92">
        <v>19923.08</v>
      </c>
      <c r="H323" s="67">
        <v>23310.0036</v>
      </c>
      <c r="I323" s="95">
        <v>38702.00295</v>
      </c>
    </row>
    <row r="324" s="89" customFormat="1" ht="27" customHeight="1" spans="2:9">
      <c r="B324" s="89" t="s">
        <v>311</v>
      </c>
      <c r="C324" s="89" t="s">
        <v>575</v>
      </c>
      <c r="D324" s="89" t="s">
        <v>576</v>
      </c>
      <c r="E324" s="89" t="s">
        <v>592</v>
      </c>
      <c r="F324" s="89">
        <v>200</v>
      </c>
      <c r="G324" s="92">
        <v>3070.09</v>
      </c>
      <c r="H324" s="67">
        <v>3592.0053</v>
      </c>
      <c r="I324" s="95"/>
    </row>
    <row r="325" s="89" customFormat="1" ht="27" customHeight="1" spans="2:9">
      <c r="B325" s="89" t="s">
        <v>311</v>
      </c>
      <c r="C325" s="89" t="s">
        <v>244</v>
      </c>
      <c r="D325" s="89" t="s">
        <v>586</v>
      </c>
      <c r="E325" s="89" t="s">
        <v>246</v>
      </c>
      <c r="F325" s="89">
        <v>400</v>
      </c>
      <c r="G325" s="92">
        <v>10085.465</v>
      </c>
      <c r="H325" s="67">
        <v>11799.99405</v>
      </c>
      <c r="I325" s="95"/>
    </row>
    <row r="326" s="89" customFormat="1" ht="27" customHeight="1" spans="2:9">
      <c r="B326" s="89" t="s">
        <v>317</v>
      </c>
      <c r="C326" s="89" t="s">
        <v>593</v>
      </c>
      <c r="D326" s="89" t="s">
        <v>594</v>
      </c>
      <c r="E326" s="89" t="s">
        <v>595</v>
      </c>
      <c r="F326" s="89">
        <v>100</v>
      </c>
      <c r="G326" s="92">
        <v>2658.12</v>
      </c>
      <c r="H326" s="67">
        <v>3110.0004</v>
      </c>
      <c r="I326" s="92"/>
    </row>
    <row r="327" s="89" customFormat="1" ht="27" customHeight="1" spans="2:9">
      <c r="B327" s="89" t="s">
        <v>332</v>
      </c>
      <c r="C327" s="89" t="s">
        <v>314</v>
      </c>
      <c r="D327" s="89" t="s">
        <v>315</v>
      </c>
      <c r="E327" s="89" t="s">
        <v>316</v>
      </c>
      <c r="F327" s="89">
        <v>4000</v>
      </c>
      <c r="G327" s="92">
        <v>30769.23</v>
      </c>
      <c r="H327" s="67">
        <v>35999.9991</v>
      </c>
      <c r="I327" s="92"/>
    </row>
    <row r="328" s="89" customFormat="1" ht="27" customHeight="1" spans="2:9">
      <c r="B328" s="89" t="s">
        <v>596</v>
      </c>
      <c r="C328" s="89" t="s">
        <v>597</v>
      </c>
      <c r="D328" s="89" t="s">
        <v>598</v>
      </c>
      <c r="E328" s="89" t="s">
        <v>3746</v>
      </c>
      <c r="F328" s="89">
        <v>2000</v>
      </c>
      <c r="G328" s="92">
        <v>43196.58</v>
      </c>
      <c r="H328" s="67">
        <v>50539.9986</v>
      </c>
      <c r="I328" s="95">
        <v>74767.9959</v>
      </c>
    </row>
    <row r="329" s="89" customFormat="1" ht="27" customHeight="1" spans="2:9">
      <c r="B329" s="89" t="s">
        <v>596</v>
      </c>
      <c r="C329" s="89" t="s">
        <v>102</v>
      </c>
      <c r="D329" s="89" t="s">
        <v>530</v>
      </c>
      <c r="E329" s="89" t="s">
        <v>104</v>
      </c>
      <c r="F329" s="89">
        <v>600</v>
      </c>
      <c r="G329" s="92">
        <v>10912.82</v>
      </c>
      <c r="H329" s="67">
        <v>12767.9994</v>
      </c>
      <c r="I329" s="95"/>
    </row>
    <row r="330" s="89" customFormat="1" ht="27" customHeight="1" spans="2:9">
      <c r="B330" s="89" t="s">
        <v>596</v>
      </c>
      <c r="C330" s="89" t="s">
        <v>97</v>
      </c>
      <c r="D330" s="89" t="s">
        <v>599</v>
      </c>
      <c r="E330" s="89" t="s">
        <v>3742</v>
      </c>
      <c r="F330" s="89">
        <v>600</v>
      </c>
      <c r="G330" s="92">
        <v>9794.87</v>
      </c>
      <c r="H330" s="67">
        <v>11459.9979</v>
      </c>
      <c r="I330" s="95"/>
    </row>
    <row r="331" s="89" customFormat="1" ht="27" customHeight="1" spans="2:9">
      <c r="B331" s="89" t="s">
        <v>317</v>
      </c>
      <c r="C331" s="89" t="s">
        <v>600</v>
      </c>
      <c r="D331" s="89" t="s">
        <v>601</v>
      </c>
      <c r="E331" s="89" t="s">
        <v>602</v>
      </c>
      <c r="F331" s="89">
        <v>100</v>
      </c>
      <c r="G331" s="92">
        <v>5417.95</v>
      </c>
      <c r="H331" s="67">
        <v>6339.0015</v>
      </c>
      <c r="I331" s="92"/>
    </row>
    <row r="332" s="89" customFormat="1" ht="27" customHeight="1" spans="2:9">
      <c r="B332" s="89" t="s">
        <v>603</v>
      </c>
      <c r="C332" s="89" t="s">
        <v>229</v>
      </c>
      <c r="D332" s="89" t="s">
        <v>270</v>
      </c>
      <c r="E332" s="89" t="s">
        <v>231</v>
      </c>
      <c r="F332" s="89">
        <v>600</v>
      </c>
      <c r="G332" s="92">
        <v>22820.51</v>
      </c>
      <c r="H332" s="67">
        <v>26699.9967</v>
      </c>
      <c r="I332" s="92"/>
    </row>
    <row r="333" s="89" customFormat="1" ht="27" customHeight="1" spans="2:9">
      <c r="B333" s="89" t="s">
        <v>604</v>
      </c>
      <c r="C333" s="89" t="s">
        <v>605</v>
      </c>
      <c r="D333" s="89" t="s">
        <v>606</v>
      </c>
      <c r="E333" s="99" t="s">
        <v>607</v>
      </c>
      <c r="F333" s="89">
        <v>50</v>
      </c>
      <c r="G333" s="92">
        <v>512.82</v>
      </c>
      <c r="H333" s="67">
        <v>599.9994</v>
      </c>
      <c r="I333" s="92"/>
    </row>
    <row r="334" s="89" customFormat="1" ht="27" customHeight="1" spans="2:9">
      <c r="B334" s="89" t="s">
        <v>596</v>
      </c>
      <c r="C334" s="89" t="s">
        <v>597</v>
      </c>
      <c r="D334" s="89" t="s">
        <v>598</v>
      </c>
      <c r="E334" s="89" t="s">
        <v>3746</v>
      </c>
      <c r="F334" s="89">
        <v>4000</v>
      </c>
      <c r="G334" s="92">
        <v>86393.16</v>
      </c>
      <c r="H334" s="67">
        <v>101079.9972</v>
      </c>
      <c r="I334" s="92"/>
    </row>
    <row r="335" s="89" customFormat="1" ht="27" customHeight="1" spans="2:9">
      <c r="B335" s="89" t="s">
        <v>596</v>
      </c>
      <c r="C335" s="89" t="s">
        <v>608</v>
      </c>
      <c r="D335" s="89" t="s">
        <v>609</v>
      </c>
      <c r="E335" s="89" t="s">
        <v>610</v>
      </c>
      <c r="F335" s="89">
        <v>2000</v>
      </c>
      <c r="G335" s="92">
        <v>15179.49</v>
      </c>
      <c r="H335" s="67">
        <v>17760.0033</v>
      </c>
      <c r="I335" s="92"/>
    </row>
    <row r="336" s="89" customFormat="1" ht="27" customHeight="1" spans="2:9">
      <c r="B336" s="89" t="s">
        <v>317</v>
      </c>
      <c r="C336" s="89" t="s">
        <v>324</v>
      </c>
      <c r="D336" s="89" t="s">
        <v>147</v>
      </c>
      <c r="E336" s="99"/>
      <c r="F336" s="89">
        <v>100</v>
      </c>
      <c r="G336" s="92">
        <v>1305.98</v>
      </c>
      <c r="H336" s="67">
        <v>1527.9966</v>
      </c>
      <c r="I336" s="92"/>
    </row>
    <row r="337" s="89" customFormat="1" ht="27" customHeight="1" spans="2:9">
      <c r="B337" s="89" t="s">
        <v>611</v>
      </c>
      <c r="C337" s="89" t="s">
        <v>612</v>
      </c>
      <c r="D337" s="89" t="s">
        <v>613</v>
      </c>
      <c r="E337" s="89" t="s">
        <v>614</v>
      </c>
      <c r="F337" s="89">
        <v>1500</v>
      </c>
      <c r="G337" s="92">
        <v>25641.03</v>
      </c>
      <c r="H337" s="67">
        <v>30000.0051</v>
      </c>
      <c r="I337" s="95">
        <v>67500.0027</v>
      </c>
    </row>
    <row r="338" s="89" customFormat="1" ht="27" customHeight="1" spans="2:9">
      <c r="B338" s="89" t="s">
        <v>611</v>
      </c>
      <c r="C338" s="89" t="s">
        <v>615</v>
      </c>
      <c r="D338" s="89" t="s">
        <v>616</v>
      </c>
      <c r="E338" s="89" t="s">
        <v>577</v>
      </c>
      <c r="F338" s="89">
        <v>500</v>
      </c>
      <c r="G338" s="92">
        <v>32051.28</v>
      </c>
      <c r="H338" s="67">
        <v>37499.9976</v>
      </c>
      <c r="I338" s="95"/>
    </row>
    <row r="339" s="89" customFormat="1" ht="27" customHeight="1" spans="2:9">
      <c r="B339" s="89" t="s">
        <v>288</v>
      </c>
      <c r="C339" s="89" t="s">
        <v>201</v>
      </c>
      <c r="D339" s="89" t="s">
        <v>202</v>
      </c>
      <c r="E339" s="89" t="s">
        <v>203</v>
      </c>
      <c r="F339" s="89">
        <v>360</v>
      </c>
      <c r="G339" s="92">
        <v>13680</v>
      </c>
      <c r="H339" s="67">
        <v>16005.6</v>
      </c>
      <c r="I339" s="92"/>
    </row>
    <row r="340" s="89" customFormat="1" ht="27" customHeight="1" spans="2:9">
      <c r="B340" s="89" t="s">
        <v>288</v>
      </c>
      <c r="C340" s="89" t="s">
        <v>201</v>
      </c>
      <c r="D340" s="89" t="s">
        <v>202</v>
      </c>
      <c r="E340" s="89" t="s">
        <v>203</v>
      </c>
      <c r="F340" s="89">
        <v>120</v>
      </c>
      <c r="G340" s="92">
        <v>4560</v>
      </c>
      <c r="H340" s="67">
        <v>5335.2</v>
      </c>
      <c r="I340" s="92"/>
    </row>
    <row r="341" s="89" customFormat="1" ht="27" customHeight="1" spans="2:9">
      <c r="B341" s="89" t="s">
        <v>288</v>
      </c>
      <c r="C341" s="89" t="s">
        <v>294</v>
      </c>
      <c r="D341" s="89" t="s">
        <v>295</v>
      </c>
      <c r="E341" s="89" t="s">
        <v>3763</v>
      </c>
      <c r="F341" s="89">
        <v>384</v>
      </c>
      <c r="G341" s="92">
        <v>11989.33</v>
      </c>
      <c r="H341" s="67">
        <v>14027.5161</v>
      </c>
      <c r="I341" s="92"/>
    </row>
  </sheetData>
  <mergeCells count="73">
    <mergeCell ref="I2:I4"/>
    <mergeCell ref="I5:I6"/>
    <mergeCell ref="I10:I14"/>
    <mergeCell ref="I15:I17"/>
    <mergeCell ref="I18:I19"/>
    <mergeCell ref="I20:I21"/>
    <mergeCell ref="I24:I25"/>
    <mergeCell ref="I26:I28"/>
    <mergeCell ref="I31:I35"/>
    <mergeCell ref="I36:I39"/>
    <mergeCell ref="I44:I46"/>
    <mergeCell ref="I47:I49"/>
    <mergeCell ref="I50:I55"/>
    <mergeCell ref="I56:I58"/>
    <mergeCell ref="I59:I70"/>
    <mergeCell ref="I71:I80"/>
    <mergeCell ref="I82:I84"/>
    <mergeCell ref="I85:I87"/>
    <mergeCell ref="I88:I90"/>
    <mergeCell ref="I91:I93"/>
    <mergeCell ref="I100:I101"/>
    <mergeCell ref="I104:I109"/>
    <mergeCell ref="I124:I125"/>
    <mergeCell ref="I129:I130"/>
    <mergeCell ref="I131:I132"/>
    <mergeCell ref="I139:I141"/>
    <mergeCell ref="I146:I151"/>
    <mergeCell ref="I154:I157"/>
    <mergeCell ref="I160:I163"/>
    <mergeCell ref="I167:I170"/>
    <mergeCell ref="I171:I176"/>
    <mergeCell ref="I177:I178"/>
    <mergeCell ref="I179:I180"/>
    <mergeCell ref="I183:I185"/>
    <mergeCell ref="I186:I187"/>
    <mergeCell ref="I188:I190"/>
    <mergeCell ref="I192:I193"/>
    <mergeCell ref="I196:I197"/>
    <mergeCell ref="I198:I200"/>
    <mergeCell ref="I201:I204"/>
    <mergeCell ref="I205:I208"/>
    <mergeCell ref="I209:I212"/>
    <mergeCell ref="I213:I216"/>
    <mergeCell ref="I218:I220"/>
    <mergeCell ref="I221:I224"/>
    <mergeCell ref="I225:I228"/>
    <mergeCell ref="I229:I230"/>
    <mergeCell ref="I231:I234"/>
    <mergeCell ref="I235:I236"/>
    <mergeCell ref="I237:I238"/>
    <mergeCell ref="I241:I244"/>
    <mergeCell ref="I245:I248"/>
    <mergeCell ref="I249:I251"/>
    <mergeCell ref="I252:I255"/>
    <mergeCell ref="I257:I258"/>
    <mergeCell ref="I259:I261"/>
    <mergeCell ref="I262:I266"/>
    <mergeCell ref="I267:I271"/>
    <mergeCell ref="I272:I276"/>
    <mergeCell ref="I277:I280"/>
    <mergeCell ref="I281:I284"/>
    <mergeCell ref="I285:I287"/>
    <mergeCell ref="I288:I292"/>
    <mergeCell ref="I295:I296"/>
    <mergeCell ref="I300:I302"/>
    <mergeCell ref="I306:I307"/>
    <mergeCell ref="I308:I310"/>
    <mergeCell ref="I311:I313"/>
    <mergeCell ref="I317:I318"/>
    <mergeCell ref="I319:I321"/>
    <mergeCell ref="I323:I325"/>
    <mergeCell ref="I328:I330"/>
    <mergeCell ref="I337:I33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D39"/>
  <sheetViews>
    <sheetView topLeftCell="A22" workbookViewId="0">
      <selection activeCell="C45" sqref="C45"/>
    </sheetView>
  </sheetViews>
  <sheetFormatPr defaultColWidth="9" defaultRowHeight="13.5"/>
  <cols>
    <col min="1" max="1" width="6.625" customWidth="1"/>
    <col min="2" max="2" width="16.625" customWidth="1"/>
    <col min="3" max="3" width="25.75" customWidth="1"/>
    <col min="4" max="4" width="14.125" customWidth="1"/>
    <col min="5" max="5" width="18.25" customWidth="1"/>
    <col min="6" max="6" width="4.875" customWidth="1"/>
    <col min="7" max="7" width="10.375" customWidth="1"/>
    <col min="8" max="9" width="10.125" customWidth="1"/>
    <col min="10" max="10" width="7.375" customWidth="1"/>
    <col min="32" max="32" width="22.125"/>
  </cols>
  <sheetData>
    <row r="1" s="35" customFormat="1" ht="27" customHeight="1" spans="1:16332">
      <c r="A1" s="38" t="s">
        <v>0</v>
      </c>
      <c r="B1" s="38" t="s">
        <v>1</v>
      </c>
      <c r="C1" s="39" t="s">
        <v>2</v>
      </c>
      <c r="D1" s="38" t="s">
        <v>3</v>
      </c>
      <c r="E1" s="38" t="s">
        <v>4</v>
      </c>
      <c r="F1" s="40" t="s">
        <v>5</v>
      </c>
      <c r="G1" s="41" t="s">
        <v>6</v>
      </c>
      <c r="H1" s="41" t="s">
        <v>7</v>
      </c>
      <c r="I1" s="41"/>
      <c r="J1" s="41" t="s">
        <v>8</v>
      </c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0"/>
      <c r="LW1" s="40"/>
      <c r="LX1" s="40"/>
      <c r="LY1" s="40"/>
      <c r="LZ1" s="40"/>
      <c r="MA1" s="40"/>
      <c r="MB1" s="40"/>
      <c r="MC1" s="40"/>
      <c r="MD1" s="40"/>
      <c r="ME1" s="40"/>
      <c r="MF1" s="40"/>
      <c r="MG1" s="40"/>
      <c r="MH1" s="40"/>
      <c r="MI1" s="40"/>
      <c r="MJ1" s="40"/>
      <c r="MK1" s="40"/>
      <c r="ML1" s="40"/>
      <c r="MM1" s="40"/>
      <c r="MN1" s="40"/>
      <c r="MO1" s="40"/>
      <c r="MP1" s="40"/>
      <c r="MQ1" s="40"/>
      <c r="MR1" s="40"/>
      <c r="MS1" s="40"/>
      <c r="MT1" s="40"/>
      <c r="MU1" s="40"/>
      <c r="MV1" s="40"/>
      <c r="MW1" s="40"/>
      <c r="MX1" s="40"/>
      <c r="MY1" s="40"/>
      <c r="MZ1" s="40"/>
      <c r="NA1" s="40"/>
      <c r="NB1" s="40"/>
      <c r="NC1" s="40"/>
      <c r="ND1" s="40"/>
      <c r="NE1" s="40"/>
      <c r="NF1" s="40"/>
      <c r="NG1" s="40"/>
      <c r="NH1" s="40"/>
      <c r="NI1" s="40"/>
      <c r="NJ1" s="40"/>
      <c r="NK1" s="40"/>
      <c r="NL1" s="40"/>
      <c r="NM1" s="40"/>
      <c r="NN1" s="40"/>
      <c r="NO1" s="40"/>
      <c r="NP1" s="40"/>
      <c r="NQ1" s="40"/>
      <c r="NR1" s="40"/>
      <c r="NS1" s="40"/>
      <c r="NT1" s="40"/>
      <c r="NU1" s="40"/>
      <c r="NV1" s="40"/>
      <c r="NW1" s="40"/>
      <c r="NX1" s="40"/>
      <c r="NY1" s="40"/>
      <c r="NZ1" s="40"/>
      <c r="OA1" s="40"/>
      <c r="OB1" s="40"/>
      <c r="OC1" s="40"/>
      <c r="OD1" s="40"/>
      <c r="OE1" s="40"/>
      <c r="OF1" s="40"/>
      <c r="OG1" s="40"/>
      <c r="OH1" s="40"/>
      <c r="OI1" s="40"/>
      <c r="OJ1" s="40"/>
      <c r="OK1" s="40"/>
      <c r="OL1" s="40"/>
      <c r="OM1" s="40"/>
      <c r="ON1" s="40"/>
      <c r="OO1" s="40"/>
      <c r="OP1" s="40"/>
      <c r="OQ1" s="40"/>
      <c r="OR1" s="40"/>
      <c r="OS1" s="40"/>
      <c r="OT1" s="40"/>
      <c r="OU1" s="40"/>
      <c r="OV1" s="40"/>
      <c r="OW1" s="40"/>
      <c r="OX1" s="40"/>
      <c r="OY1" s="40"/>
      <c r="OZ1" s="40"/>
      <c r="PA1" s="40"/>
      <c r="PB1" s="40"/>
      <c r="PC1" s="40"/>
      <c r="PD1" s="40"/>
      <c r="PE1" s="40"/>
      <c r="PF1" s="40"/>
      <c r="PG1" s="40"/>
      <c r="PH1" s="40"/>
      <c r="PI1" s="40"/>
      <c r="PJ1" s="40"/>
      <c r="PK1" s="40"/>
      <c r="PL1" s="40"/>
      <c r="PM1" s="40"/>
      <c r="PN1" s="40"/>
      <c r="PO1" s="40"/>
      <c r="PP1" s="40"/>
      <c r="PQ1" s="40"/>
      <c r="PR1" s="40"/>
      <c r="PS1" s="40"/>
      <c r="PT1" s="40"/>
      <c r="PU1" s="40"/>
      <c r="PV1" s="40"/>
      <c r="PW1" s="40"/>
      <c r="PX1" s="40"/>
      <c r="PY1" s="40"/>
      <c r="PZ1" s="40"/>
      <c r="QA1" s="40"/>
      <c r="QB1" s="40"/>
      <c r="QC1" s="40"/>
      <c r="QD1" s="40"/>
      <c r="QE1" s="40"/>
      <c r="QF1" s="40"/>
      <c r="QG1" s="40"/>
      <c r="QH1" s="40"/>
      <c r="QI1" s="40"/>
      <c r="QJ1" s="40"/>
      <c r="QK1" s="40"/>
      <c r="QL1" s="40"/>
      <c r="QM1" s="40"/>
      <c r="QN1" s="40"/>
      <c r="QO1" s="40"/>
      <c r="QP1" s="40"/>
      <c r="QQ1" s="40"/>
      <c r="QR1" s="40"/>
      <c r="QS1" s="40"/>
      <c r="QT1" s="40"/>
      <c r="QU1" s="40"/>
      <c r="QV1" s="40"/>
      <c r="QW1" s="40"/>
      <c r="QX1" s="40"/>
      <c r="QY1" s="40"/>
      <c r="QZ1" s="40"/>
      <c r="RA1" s="40"/>
      <c r="RB1" s="40"/>
      <c r="RC1" s="40"/>
      <c r="RD1" s="40"/>
      <c r="RE1" s="40"/>
      <c r="RF1" s="40"/>
      <c r="RG1" s="40"/>
      <c r="RH1" s="40"/>
      <c r="RI1" s="40"/>
      <c r="RJ1" s="40"/>
      <c r="RK1" s="40"/>
      <c r="RL1" s="40"/>
      <c r="RM1" s="40"/>
      <c r="RN1" s="40"/>
      <c r="RO1" s="40"/>
      <c r="RP1" s="40"/>
      <c r="RQ1" s="40"/>
      <c r="RR1" s="40"/>
      <c r="RS1" s="40"/>
      <c r="RT1" s="40"/>
      <c r="RU1" s="40"/>
      <c r="RV1" s="40"/>
      <c r="RW1" s="40"/>
      <c r="RX1" s="40"/>
      <c r="RY1" s="40"/>
      <c r="RZ1" s="40"/>
      <c r="SA1" s="40"/>
      <c r="SB1" s="40"/>
      <c r="SC1" s="40"/>
      <c r="SD1" s="40"/>
      <c r="SE1" s="40"/>
      <c r="SF1" s="40"/>
      <c r="SG1" s="40"/>
      <c r="SH1" s="40"/>
      <c r="SI1" s="40"/>
      <c r="SJ1" s="40"/>
      <c r="SK1" s="40"/>
      <c r="SL1" s="40"/>
      <c r="SM1" s="40"/>
      <c r="SN1" s="40"/>
      <c r="SO1" s="40"/>
      <c r="SP1" s="40"/>
      <c r="SQ1" s="40"/>
      <c r="SR1" s="40"/>
      <c r="SS1" s="40"/>
      <c r="ST1" s="40"/>
      <c r="SU1" s="40"/>
      <c r="SV1" s="40"/>
      <c r="SW1" s="40"/>
      <c r="SX1" s="40"/>
      <c r="SY1" s="40"/>
      <c r="SZ1" s="40"/>
      <c r="TA1" s="40"/>
      <c r="TB1" s="40"/>
      <c r="TC1" s="40"/>
      <c r="TD1" s="40"/>
      <c r="TE1" s="40"/>
      <c r="TF1" s="40"/>
      <c r="TG1" s="40"/>
      <c r="TH1" s="40"/>
      <c r="TI1" s="40"/>
      <c r="TJ1" s="40"/>
      <c r="TK1" s="40"/>
      <c r="TL1" s="40"/>
      <c r="TM1" s="40"/>
      <c r="TN1" s="40"/>
      <c r="TO1" s="40"/>
      <c r="TP1" s="40"/>
      <c r="TQ1" s="40"/>
      <c r="TR1" s="40"/>
      <c r="TS1" s="40"/>
      <c r="TT1" s="40"/>
      <c r="TU1" s="40"/>
      <c r="TV1" s="40"/>
      <c r="TW1" s="40"/>
      <c r="TX1" s="40"/>
      <c r="TY1" s="40"/>
      <c r="TZ1" s="40"/>
      <c r="UA1" s="40"/>
      <c r="UB1" s="40"/>
      <c r="UC1" s="40"/>
      <c r="UD1" s="40"/>
      <c r="UE1" s="40"/>
      <c r="UF1" s="40"/>
      <c r="UG1" s="40"/>
      <c r="UH1" s="40"/>
      <c r="UI1" s="40"/>
      <c r="UJ1" s="40"/>
      <c r="UK1" s="40"/>
      <c r="UL1" s="40"/>
      <c r="UM1" s="40"/>
      <c r="UN1" s="40"/>
      <c r="UO1" s="40"/>
      <c r="UP1" s="40"/>
      <c r="UQ1" s="40"/>
      <c r="UR1" s="40"/>
      <c r="US1" s="40"/>
      <c r="UT1" s="40"/>
      <c r="UU1" s="40"/>
      <c r="UV1" s="40"/>
      <c r="UW1" s="40"/>
      <c r="UX1" s="40"/>
      <c r="UY1" s="40"/>
      <c r="UZ1" s="40"/>
      <c r="VA1" s="40"/>
      <c r="VB1" s="40"/>
      <c r="VC1" s="40"/>
      <c r="VD1" s="40"/>
      <c r="VE1" s="40"/>
      <c r="VF1" s="40"/>
      <c r="VG1" s="40"/>
      <c r="VH1" s="40"/>
      <c r="VI1" s="40"/>
      <c r="VJ1" s="40"/>
      <c r="VK1" s="40"/>
      <c r="VL1" s="40"/>
      <c r="VM1" s="40"/>
      <c r="VN1" s="40"/>
      <c r="VO1" s="40"/>
      <c r="VP1" s="40"/>
      <c r="VQ1" s="40"/>
      <c r="VR1" s="40"/>
      <c r="VS1" s="40"/>
      <c r="VT1" s="40"/>
      <c r="VU1" s="40"/>
      <c r="VV1" s="40"/>
      <c r="VW1" s="40"/>
      <c r="VX1" s="40"/>
      <c r="VY1" s="40"/>
      <c r="VZ1" s="40"/>
      <c r="WA1" s="40"/>
      <c r="WB1" s="40"/>
      <c r="WC1" s="40"/>
      <c r="WD1" s="40"/>
      <c r="WE1" s="40"/>
      <c r="WF1" s="40"/>
      <c r="WG1" s="40"/>
      <c r="WH1" s="40"/>
      <c r="WI1" s="40"/>
      <c r="WJ1" s="40"/>
      <c r="WK1" s="40"/>
      <c r="WL1" s="40"/>
      <c r="WM1" s="40"/>
      <c r="WN1" s="40"/>
      <c r="WO1" s="40"/>
      <c r="WP1" s="40"/>
      <c r="WQ1" s="40"/>
      <c r="WR1" s="40"/>
      <c r="WS1" s="40"/>
      <c r="WT1" s="40"/>
      <c r="WU1" s="40"/>
      <c r="WV1" s="40"/>
      <c r="WW1" s="40"/>
      <c r="WX1" s="40"/>
      <c r="WY1" s="40"/>
      <c r="WZ1" s="40"/>
      <c r="XA1" s="40"/>
      <c r="XB1" s="40"/>
      <c r="XC1" s="40"/>
      <c r="XD1" s="40"/>
      <c r="XE1" s="40"/>
      <c r="XF1" s="40"/>
      <c r="XG1" s="40"/>
      <c r="XH1" s="40"/>
      <c r="XI1" s="40"/>
      <c r="XJ1" s="40"/>
      <c r="XK1" s="40"/>
      <c r="XL1" s="40"/>
      <c r="XM1" s="40"/>
      <c r="XN1" s="40"/>
      <c r="XO1" s="40"/>
      <c r="XP1" s="40"/>
      <c r="XQ1" s="40"/>
      <c r="XR1" s="40"/>
      <c r="XS1" s="40"/>
      <c r="XT1" s="40"/>
      <c r="XU1" s="40"/>
      <c r="XV1" s="40"/>
      <c r="XW1" s="40"/>
      <c r="XX1" s="40"/>
      <c r="XY1" s="40"/>
      <c r="XZ1" s="40"/>
      <c r="YA1" s="40"/>
      <c r="YB1" s="40"/>
      <c r="YC1" s="40"/>
      <c r="YD1" s="40"/>
      <c r="YE1" s="40"/>
      <c r="YF1" s="40"/>
      <c r="YG1" s="40"/>
      <c r="YH1" s="40"/>
      <c r="YI1" s="40"/>
      <c r="YJ1" s="40"/>
      <c r="YK1" s="40"/>
      <c r="YL1" s="40"/>
      <c r="YM1" s="40"/>
      <c r="YN1" s="40"/>
      <c r="YO1" s="40"/>
      <c r="YP1" s="40"/>
      <c r="YQ1" s="40"/>
      <c r="YR1" s="40"/>
      <c r="YS1" s="40"/>
      <c r="YT1" s="40"/>
      <c r="YU1" s="40"/>
      <c r="YV1" s="40"/>
      <c r="YW1" s="40"/>
      <c r="YX1" s="40"/>
      <c r="YY1" s="40"/>
      <c r="YZ1" s="40"/>
      <c r="ZA1" s="40"/>
      <c r="ZB1" s="40"/>
      <c r="ZC1" s="40"/>
      <c r="ZD1" s="40"/>
      <c r="ZE1" s="40"/>
      <c r="ZF1" s="40"/>
      <c r="ZG1" s="40"/>
      <c r="ZH1" s="40"/>
      <c r="ZI1" s="40"/>
      <c r="ZJ1" s="40"/>
      <c r="ZK1" s="40"/>
      <c r="ZL1" s="40"/>
      <c r="ZM1" s="40"/>
      <c r="ZN1" s="40"/>
      <c r="ZO1" s="40"/>
      <c r="ZP1" s="40"/>
      <c r="ZQ1" s="40"/>
      <c r="ZR1" s="40"/>
      <c r="ZS1" s="40"/>
      <c r="ZT1" s="40"/>
      <c r="ZU1" s="40"/>
      <c r="ZV1" s="40"/>
      <c r="ZW1" s="40"/>
      <c r="ZX1" s="40"/>
      <c r="ZY1" s="40"/>
      <c r="ZZ1" s="40"/>
      <c r="AAA1" s="40"/>
      <c r="AAB1" s="40"/>
      <c r="AAC1" s="40"/>
      <c r="AAD1" s="40"/>
      <c r="AAE1" s="40"/>
      <c r="AAF1" s="40"/>
      <c r="AAG1" s="40"/>
      <c r="AAH1" s="40"/>
      <c r="AAI1" s="40"/>
      <c r="AAJ1" s="40"/>
      <c r="AAK1" s="40"/>
      <c r="AAL1" s="40"/>
      <c r="AAM1" s="40"/>
      <c r="AAN1" s="40"/>
      <c r="AAO1" s="40"/>
      <c r="AAP1" s="40"/>
      <c r="AAQ1" s="40"/>
      <c r="AAR1" s="40"/>
      <c r="AAS1" s="40"/>
      <c r="AAT1" s="40"/>
      <c r="AAU1" s="40"/>
      <c r="AAV1" s="40"/>
      <c r="AAW1" s="40"/>
      <c r="AAX1" s="40"/>
      <c r="AAY1" s="40"/>
      <c r="AAZ1" s="40"/>
      <c r="ABA1" s="40"/>
      <c r="ABB1" s="40"/>
      <c r="ABC1" s="40"/>
      <c r="ABD1" s="40"/>
      <c r="ABE1" s="40"/>
      <c r="ABF1" s="40"/>
      <c r="ABG1" s="40"/>
      <c r="ABH1" s="40"/>
      <c r="ABI1" s="40"/>
      <c r="ABJ1" s="40"/>
      <c r="ABK1" s="40"/>
      <c r="ABL1" s="40"/>
      <c r="ABM1" s="40"/>
      <c r="ABN1" s="40"/>
      <c r="ABO1" s="40"/>
      <c r="ABP1" s="40"/>
      <c r="ABQ1" s="40"/>
      <c r="ABR1" s="40"/>
      <c r="ABS1" s="40"/>
      <c r="ABT1" s="40"/>
      <c r="ABU1" s="40"/>
      <c r="ABV1" s="40"/>
      <c r="ABW1" s="40"/>
      <c r="ABX1" s="40"/>
      <c r="ABY1" s="40"/>
      <c r="ABZ1" s="40"/>
      <c r="ACA1" s="40"/>
      <c r="ACB1" s="40"/>
      <c r="ACC1" s="40"/>
      <c r="ACD1" s="40"/>
      <c r="ACE1" s="40"/>
      <c r="ACF1" s="40"/>
      <c r="ACG1" s="40"/>
      <c r="ACH1" s="40"/>
      <c r="ACI1" s="40"/>
      <c r="ACJ1" s="40"/>
      <c r="ACK1" s="40"/>
      <c r="ACL1" s="40"/>
      <c r="ACM1" s="40"/>
      <c r="ACN1" s="40"/>
      <c r="ACO1" s="40"/>
      <c r="ACP1" s="40"/>
      <c r="ACQ1" s="40"/>
      <c r="ACR1" s="40"/>
      <c r="ACS1" s="40"/>
      <c r="ACT1" s="40"/>
      <c r="ACU1" s="40"/>
      <c r="ACV1" s="40"/>
      <c r="ACW1" s="40"/>
      <c r="ACX1" s="40"/>
      <c r="ACY1" s="40"/>
      <c r="ACZ1" s="40"/>
      <c r="ADA1" s="40"/>
      <c r="ADB1" s="40"/>
      <c r="ADC1" s="40"/>
      <c r="ADD1" s="40"/>
      <c r="ADE1" s="40"/>
      <c r="ADF1" s="40"/>
      <c r="ADG1" s="40"/>
      <c r="ADH1" s="40"/>
      <c r="ADI1" s="40"/>
      <c r="ADJ1" s="40"/>
      <c r="ADK1" s="40"/>
      <c r="ADL1" s="40"/>
      <c r="ADM1" s="40"/>
      <c r="ADN1" s="40"/>
      <c r="ADO1" s="40"/>
      <c r="ADP1" s="40"/>
      <c r="ADQ1" s="40"/>
      <c r="ADR1" s="40"/>
      <c r="ADS1" s="40"/>
      <c r="ADT1" s="40"/>
      <c r="ADU1" s="40"/>
      <c r="ADV1" s="40"/>
      <c r="ADW1" s="40"/>
      <c r="ADX1" s="40"/>
      <c r="ADY1" s="40"/>
      <c r="ADZ1" s="40"/>
      <c r="AEA1" s="40"/>
      <c r="AEB1" s="40"/>
      <c r="AEC1" s="40"/>
      <c r="AED1" s="40"/>
      <c r="AEE1" s="40"/>
      <c r="AEF1" s="40"/>
      <c r="AEG1" s="40"/>
      <c r="AEH1" s="40"/>
      <c r="AEI1" s="40"/>
      <c r="AEJ1" s="40"/>
      <c r="AEK1" s="40"/>
      <c r="AEL1" s="40"/>
      <c r="AEM1" s="40"/>
      <c r="AEN1" s="40"/>
      <c r="AEO1" s="40"/>
      <c r="AEP1" s="40"/>
      <c r="AEQ1" s="40"/>
      <c r="AER1" s="40"/>
      <c r="AES1" s="40"/>
      <c r="AET1" s="40"/>
      <c r="AEU1" s="40"/>
      <c r="AEV1" s="40"/>
      <c r="AEW1" s="40"/>
      <c r="AEX1" s="40"/>
      <c r="AEY1" s="40"/>
      <c r="AEZ1" s="40"/>
      <c r="AFA1" s="40"/>
      <c r="AFB1" s="40"/>
      <c r="AFC1" s="40"/>
      <c r="AFD1" s="40"/>
      <c r="AFE1" s="40"/>
      <c r="AFF1" s="40"/>
      <c r="AFG1" s="40"/>
      <c r="AFH1" s="40"/>
      <c r="AFI1" s="40"/>
      <c r="AFJ1" s="40"/>
      <c r="AFK1" s="40"/>
      <c r="AFL1" s="40"/>
      <c r="AFM1" s="40"/>
      <c r="AFN1" s="40"/>
      <c r="AFO1" s="40"/>
      <c r="AFP1" s="40"/>
      <c r="AFQ1" s="40"/>
      <c r="AFR1" s="40"/>
      <c r="AFS1" s="40"/>
      <c r="AFT1" s="40"/>
      <c r="AFU1" s="40"/>
      <c r="AFV1" s="40"/>
      <c r="AFW1" s="40"/>
      <c r="AFX1" s="40"/>
      <c r="AFY1" s="40"/>
      <c r="AFZ1" s="40"/>
      <c r="AGA1" s="40"/>
      <c r="AGB1" s="40"/>
      <c r="AGC1" s="40"/>
      <c r="AGD1" s="40"/>
      <c r="AGE1" s="40"/>
      <c r="AGF1" s="40"/>
      <c r="AGG1" s="40"/>
      <c r="AGH1" s="40"/>
      <c r="AGI1" s="40"/>
      <c r="AGJ1" s="40"/>
      <c r="AGK1" s="40"/>
      <c r="AGL1" s="40"/>
      <c r="AGM1" s="40"/>
      <c r="AGN1" s="40"/>
      <c r="AGO1" s="40"/>
      <c r="AGP1" s="40"/>
      <c r="AGQ1" s="40"/>
      <c r="AGR1" s="40"/>
      <c r="AGS1" s="40"/>
      <c r="AGT1" s="40"/>
      <c r="AGU1" s="40"/>
      <c r="AGV1" s="40"/>
      <c r="AGW1" s="40"/>
      <c r="AGX1" s="40"/>
      <c r="AGY1" s="40"/>
      <c r="AGZ1" s="40"/>
      <c r="AHA1" s="40"/>
      <c r="AHB1" s="40"/>
      <c r="AHC1" s="40"/>
      <c r="AHD1" s="40"/>
      <c r="AHE1" s="40"/>
      <c r="AHF1" s="40"/>
      <c r="AHG1" s="40"/>
      <c r="AHH1" s="40"/>
      <c r="AHI1" s="40"/>
      <c r="AHJ1" s="40"/>
      <c r="AHK1" s="40"/>
      <c r="AHL1" s="40"/>
      <c r="AHM1" s="40"/>
      <c r="AHN1" s="40"/>
      <c r="AHO1" s="40"/>
      <c r="AHP1" s="40"/>
      <c r="AHQ1" s="40"/>
      <c r="AHR1" s="40"/>
      <c r="AHS1" s="40"/>
      <c r="AHT1" s="40"/>
      <c r="AHU1" s="40"/>
      <c r="AHV1" s="40"/>
      <c r="AHW1" s="40"/>
      <c r="AHX1" s="40"/>
      <c r="AHY1" s="40"/>
      <c r="AHZ1" s="40"/>
      <c r="AIA1" s="40"/>
      <c r="AIB1" s="40"/>
      <c r="AIC1" s="40"/>
      <c r="AID1" s="40"/>
      <c r="AIE1" s="40"/>
      <c r="AIF1" s="40"/>
      <c r="AIG1" s="40"/>
      <c r="AIH1" s="40"/>
      <c r="AII1" s="40"/>
      <c r="AIJ1" s="40"/>
      <c r="AIK1" s="40"/>
      <c r="AIL1" s="40"/>
      <c r="AIM1" s="40"/>
      <c r="AIN1" s="40"/>
      <c r="AIO1" s="40"/>
      <c r="AIP1" s="40"/>
      <c r="AIQ1" s="40"/>
      <c r="AIR1" s="40"/>
      <c r="AIS1" s="40"/>
      <c r="AIT1" s="40"/>
      <c r="AIU1" s="40"/>
      <c r="AIV1" s="40"/>
      <c r="AIW1" s="40"/>
      <c r="AIX1" s="40"/>
      <c r="AIY1" s="40"/>
      <c r="AIZ1" s="40"/>
      <c r="AJA1" s="40"/>
      <c r="AJB1" s="40"/>
      <c r="AJC1" s="40"/>
      <c r="AJD1" s="40"/>
      <c r="AJE1" s="40"/>
      <c r="AJF1" s="40"/>
      <c r="AJG1" s="40"/>
      <c r="AJH1" s="40"/>
      <c r="AJI1" s="40"/>
      <c r="AJJ1" s="40"/>
      <c r="AJK1" s="40"/>
      <c r="AJL1" s="40"/>
      <c r="AJM1" s="40"/>
      <c r="AJN1" s="40"/>
      <c r="AJO1" s="40"/>
      <c r="AJP1" s="40"/>
      <c r="AJQ1" s="40"/>
      <c r="AJR1" s="40"/>
      <c r="AJS1" s="40"/>
      <c r="AJT1" s="40"/>
      <c r="AJU1" s="40"/>
      <c r="AJV1" s="40"/>
      <c r="AJW1" s="40"/>
      <c r="AJX1" s="40"/>
      <c r="AJY1" s="40"/>
      <c r="AJZ1" s="40"/>
      <c r="AKA1" s="40"/>
      <c r="AKB1" s="40"/>
      <c r="AKC1" s="40"/>
      <c r="AKD1" s="40"/>
      <c r="AKE1" s="40"/>
      <c r="AKF1" s="40"/>
      <c r="AKG1" s="40"/>
      <c r="AKH1" s="40"/>
      <c r="AKI1" s="40"/>
      <c r="AKJ1" s="40"/>
      <c r="AKK1" s="40"/>
      <c r="AKL1" s="40"/>
      <c r="AKM1" s="40"/>
      <c r="AKN1" s="40"/>
      <c r="AKO1" s="40"/>
      <c r="AKP1" s="40"/>
      <c r="AKQ1" s="40"/>
      <c r="AKR1" s="40"/>
      <c r="AKS1" s="40"/>
      <c r="AKT1" s="40"/>
      <c r="AKU1" s="40"/>
      <c r="AKV1" s="40"/>
      <c r="AKW1" s="40"/>
      <c r="AKX1" s="40"/>
      <c r="AKY1" s="40"/>
      <c r="AKZ1" s="40"/>
      <c r="ALA1" s="40"/>
      <c r="ALB1" s="40"/>
      <c r="ALC1" s="40"/>
      <c r="ALD1" s="40"/>
      <c r="ALE1" s="40"/>
      <c r="ALF1" s="40"/>
      <c r="ALG1" s="40"/>
      <c r="ALH1" s="40"/>
      <c r="ALI1" s="40"/>
      <c r="ALJ1" s="40"/>
      <c r="ALK1" s="40"/>
      <c r="ALL1" s="40"/>
      <c r="ALM1" s="40"/>
      <c r="ALN1" s="40"/>
      <c r="ALO1" s="40"/>
      <c r="ALP1" s="40"/>
      <c r="ALQ1" s="40"/>
      <c r="ALR1" s="40"/>
      <c r="ALS1" s="40"/>
      <c r="ALT1" s="40"/>
      <c r="ALU1" s="40"/>
      <c r="ALV1" s="40"/>
      <c r="ALW1" s="40"/>
      <c r="ALX1" s="40"/>
      <c r="ALY1" s="40"/>
      <c r="ALZ1" s="40"/>
      <c r="AMA1" s="40"/>
      <c r="AMB1" s="40"/>
      <c r="AMC1" s="40"/>
      <c r="AMD1" s="40"/>
      <c r="AME1" s="40"/>
      <c r="AMF1" s="40"/>
      <c r="AMG1" s="40"/>
      <c r="AMH1" s="40"/>
      <c r="AMI1" s="40"/>
      <c r="AMJ1" s="40"/>
      <c r="AMK1" s="40"/>
      <c r="AML1" s="40"/>
      <c r="AMM1" s="40"/>
      <c r="AMN1" s="40"/>
      <c r="AMO1" s="40"/>
      <c r="AMP1" s="40"/>
      <c r="AMQ1" s="40"/>
      <c r="AMR1" s="40"/>
      <c r="AMS1" s="40"/>
      <c r="AMT1" s="40"/>
      <c r="AMU1" s="40"/>
      <c r="AMV1" s="40"/>
      <c r="AMW1" s="40"/>
      <c r="AMX1" s="40"/>
      <c r="AMY1" s="40"/>
      <c r="AMZ1" s="40"/>
      <c r="ANA1" s="40"/>
      <c r="ANB1" s="40"/>
      <c r="ANC1" s="40"/>
      <c r="AND1" s="40"/>
      <c r="ANE1" s="40"/>
      <c r="ANF1" s="40"/>
      <c r="ANG1" s="40"/>
      <c r="ANH1" s="40"/>
      <c r="ANI1" s="40"/>
      <c r="ANJ1" s="40"/>
      <c r="ANK1" s="40"/>
      <c r="ANL1" s="40"/>
      <c r="ANM1" s="40"/>
      <c r="ANN1" s="40"/>
      <c r="ANO1" s="40"/>
      <c r="ANP1" s="40"/>
      <c r="ANQ1" s="40"/>
      <c r="ANR1" s="40"/>
      <c r="ANS1" s="40"/>
      <c r="ANT1" s="40"/>
      <c r="ANU1" s="40"/>
      <c r="ANV1" s="40"/>
      <c r="ANW1" s="40"/>
      <c r="ANX1" s="40"/>
      <c r="ANY1" s="40"/>
      <c r="ANZ1" s="40"/>
      <c r="AOA1" s="40"/>
      <c r="AOB1" s="40"/>
      <c r="AOC1" s="40"/>
      <c r="AOD1" s="40"/>
      <c r="AOE1" s="40"/>
      <c r="AOF1" s="40"/>
      <c r="AOG1" s="40"/>
      <c r="AOH1" s="40"/>
      <c r="AOI1" s="40"/>
      <c r="AOJ1" s="40"/>
      <c r="AOK1" s="40"/>
      <c r="AOL1" s="40"/>
      <c r="AOM1" s="40"/>
      <c r="AON1" s="40"/>
      <c r="AOO1" s="40"/>
      <c r="AOP1" s="40"/>
      <c r="AOQ1" s="40"/>
      <c r="AOR1" s="40"/>
      <c r="AOS1" s="40"/>
      <c r="AOT1" s="40"/>
      <c r="AOU1" s="40"/>
      <c r="AOV1" s="40"/>
      <c r="AOW1" s="40"/>
      <c r="AOX1" s="40"/>
      <c r="AOY1" s="40"/>
      <c r="AOZ1" s="40"/>
      <c r="APA1" s="40"/>
      <c r="APB1" s="40"/>
      <c r="APC1" s="40"/>
      <c r="APD1" s="40"/>
      <c r="APE1" s="40"/>
      <c r="APF1" s="40"/>
      <c r="APG1" s="40"/>
      <c r="APH1" s="40"/>
      <c r="API1" s="40"/>
      <c r="APJ1" s="40"/>
      <c r="APK1" s="40"/>
      <c r="APL1" s="40"/>
      <c r="APM1" s="40"/>
      <c r="APN1" s="40"/>
      <c r="APO1" s="40"/>
      <c r="APP1" s="40"/>
      <c r="APQ1" s="40"/>
      <c r="APR1" s="40"/>
      <c r="APS1" s="40"/>
      <c r="APT1" s="40"/>
      <c r="APU1" s="40"/>
      <c r="APV1" s="40"/>
      <c r="APW1" s="40"/>
      <c r="APX1" s="40"/>
      <c r="APY1" s="40"/>
      <c r="APZ1" s="40"/>
      <c r="AQA1" s="40"/>
      <c r="AQB1" s="40"/>
      <c r="AQC1" s="40"/>
      <c r="AQD1" s="40"/>
      <c r="AQE1" s="40"/>
      <c r="AQF1" s="40"/>
      <c r="AQG1" s="40"/>
      <c r="AQH1" s="40"/>
      <c r="AQI1" s="40"/>
      <c r="AQJ1" s="40"/>
      <c r="AQK1" s="40"/>
      <c r="AQL1" s="40"/>
      <c r="AQM1" s="40"/>
      <c r="AQN1" s="40"/>
      <c r="AQO1" s="40"/>
      <c r="AQP1" s="40"/>
      <c r="AQQ1" s="40"/>
      <c r="AQR1" s="40"/>
      <c r="AQS1" s="40"/>
      <c r="AQT1" s="40"/>
      <c r="AQU1" s="40"/>
      <c r="AQV1" s="40"/>
      <c r="AQW1" s="40"/>
      <c r="AQX1" s="40"/>
      <c r="AQY1" s="40"/>
      <c r="AQZ1" s="40"/>
      <c r="ARA1" s="40"/>
      <c r="ARB1" s="40"/>
      <c r="ARC1" s="40"/>
      <c r="ARD1" s="40"/>
      <c r="ARE1" s="40"/>
      <c r="ARF1" s="40"/>
      <c r="ARG1" s="40"/>
      <c r="ARH1" s="40"/>
      <c r="ARI1" s="40"/>
      <c r="ARJ1" s="40"/>
      <c r="ARK1" s="40"/>
      <c r="ARL1" s="40"/>
      <c r="ARM1" s="40"/>
      <c r="ARN1" s="40"/>
      <c r="ARO1" s="40"/>
      <c r="ARP1" s="40"/>
      <c r="ARQ1" s="40"/>
      <c r="ARR1" s="40"/>
      <c r="ARS1" s="40"/>
      <c r="ART1" s="40"/>
      <c r="ARU1" s="40"/>
      <c r="ARV1" s="40"/>
      <c r="ARW1" s="40"/>
      <c r="ARX1" s="40"/>
      <c r="ARY1" s="40"/>
      <c r="ARZ1" s="40"/>
      <c r="ASA1" s="40"/>
      <c r="ASB1" s="40"/>
      <c r="ASC1" s="40"/>
      <c r="ASD1" s="40"/>
      <c r="ASE1" s="40"/>
      <c r="ASF1" s="40"/>
      <c r="ASG1" s="40"/>
      <c r="ASH1" s="40"/>
      <c r="ASI1" s="40"/>
      <c r="ASJ1" s="40"/>
      <c r="ASK1" s="40"/>
      <c r="ASL1" s="40"/>
      <c r="ASM1" s="40"/>
      <c r="ASN1" s="40"/>
      <c r="ASO1" s="40"/>
      <c r="ASP1" s="40"/>
      <c r="ASQ1" s="40"/>
      <c r="ASR1" s="40"/>
      <c r="ASS1" s="40"/>
      <c r="AST1" s="40"/>
      <c r="ASU1" s="40"/>
      <c r="ASV1" s="40"/>
      <c r="ASW1" s="40"/>
      <c r="ASX1" s="40"/>
      <c r="ASY1" s="40"/>
      <c r="ASZ1" s="40"/>
      <c r="ATA1" s="40"/>
      <c r="ATB1" s="40"/>
      <c r="ATC1" s="40"/>
      <c r="ATD1" s="40"/>
      <c r="ATE1" s="40"/>
      <c r="ATF1" s="40"/>
      <c r="ATG1" s="40"/>
      <c r="ATH1" s="40"/>
      <c r="ATI1" s="40"/>
      <c r="ATJ1" s="40"/>
      <c r="ATK1" s="40"/>
      <c r="ATL1" s="40"/>
      <c r="ATM1" s="40"/>
      <c r="ATN1" s="40"/>
      <c r="ATO1" s="40"/>
      <c r="ATP1" s="40"/>
      <c r="ATQ1" s="40"/>
      <c r="ATR1" s="40"/>
      <c r="ATS1" s="40"/>
      <c r="ATT1" s="40"/>
      <c r="ATU1" s="40"/>
      <c r="ATV1" s="40"/>
      <c r="ATW1" s="40"/>
      <c r="ATX1" s="40"/>
      <c r="ATY1" s="40"/>
      <c r="ATZ1" s="40"/>
      <c r="AUA1" s="40"/>
      <c r="AUB1" s="40"/>
      <c r="AUC1" s="40"/>
      <c r="AUD1" s="40"/>
      <c r="AUE1" s="40"/>
      <c r="AUF1" s="40"/>
      <c r="AUG1" s="40"/>
      <c r="AUH1" s="40"/>
      <c r="AUI1" s="40"/>
      <c r="AUJ1" s="40"/>
      <c r="AUK1" s="40"/>
      <c r="AUL1" s="40"/>
      <c r="AUM1" s="40"/>
      <c r="AUN1" s="40"/>
      <c r="AUO1" s="40"/>
      <c r="AUP1" s="40"/>
      <c r="AUQ1" s="40"/>
      <c r="AUR1" s="40"/>
      <c r="AUS1" s="40"/>
      <c r="AUT1" s="40"/>
      <c r="AUU1" s="40"/>
      <c r="AUV1" s="40"/>
      <c r="AUW1" s="40"/>
      <c r="AUX1" s="40"/>
      <c r="AUY1" s="40"/>
      <c r="AUZ1" s="40"/>
      <c r="AVA1" s="40"/>
      <c r="AVB1" s="40"/>
      <c r="AVC1" s="40"/>
      <c r="AVD1" s="40"/>
      <c r="AVE1" s="40"/>
      <c r="AVF1" s="40"/>
      <c r="AVG1" s="40"/>
      <c r="AVH1" s="40"/>
      <c r="AVI1" s="40"/>
      <c r="AVJ1" s="40"/>
      <c r="AVK1" s="40"/>
      <c r="AVL1" s="40"/>
      <c r="AVM1" s="40"/>
      <c r="AVN1" s="40"/>
      <c r="AVO1" s="40"/>
      <c r="AVP1" s="40"/>
      <c r="AVQ1" s="40"/>
      <c r="AVR1" s="40"/>
      <c r="AVS1" s="40"/>
      <c r="AVT1" s="40"/>
      <c r="AVU1" s="40"/>
      <c r="AVV1" s="40"/>
      <c r="AVW1" s="40"/>
      <c r="AVX1" s="40"/>
      <c r="AVY1" s="40"/>
      <c r="AVZ1" s="40"/>
      <c r="AWA1" s="40"/>
      <c r="AWB1" s="40"/>
      <c r="AWC1" s="40"/>
      <c r="AWD1" s="40"/>
      <c r="AWE1" s="40"/>
      <c r="AWF1" s="40"/>
      <c r="AWG1" s="40"/>
      <c r="AWH1" s="40"/>
      <c r="AWI1" s="40"/>
      <c r="AWJ1" s="40"/>
      <c r="AWK1" s="40"/>
      <c r="AWL1" s="40"/>
      <c r="AWM1" s="40"/>
      <c r="AWN1" s="40"/>
      <c r="AWO1" s="40"/>
      <c r="AWP1" s="40"/>
      <c r="AWQ1" s="40"/>
      <c r="AWR1" s="40"/>
      <c r="AWS1" s="40"/>
      <c r="AWT1" s="40"/>
      <c r="AWU1" s="40"/>
      <c r="AWV1" s="40"/>
      <c r="AWW1" s="40"/>
      <c r="AWX1" s="40"/>
      <c r="AWY1" s="40"/>
      <c r="AWZ1" s="40"/>
      <c r="AXA1" s="40"/>
      <c r="AXB1" s="40"/>
      <c r="AXC1" s="40"/>
      <c r="AXD1" s="40"/>
      <c r="AXE1" s="40"/>
      <c r="AXF1" s="40"/>
      <c r="AXG1" s="40"/>
      <c r="AXH1" s="40"/>
      <c r="AXI1" s="40"/>
      <c r="AXJ1" s="40"/>
      <c r="AXK1" s="40"/>
      <c r="AXL1" s="40"/>
      <c r="AXM1" s="40"/>
      <c r="AXN1" s="40"/>
      <c r="AXO1" s="40"/>
      <c r="AXP1" s="40"/>
      <c r="AXQ1" s="40"/>
      <c r="AXR1" s="40"/>
      <c r="AXS1" s="40"/>
      <c r="AXT1" s="40"/>
      <c r="AXU1" s="40"/>
      <c r="AXV1" s="40"/>
      <c r="AXW1" s="40"/>
      <c r="AXX1" s="40"/>
      <c r="AXY1" s="40"/>
      <c r="AXZ1" s="40"/>
      <c r="AYA1" s="40"/>
      <c r="AYB1" s="40"/>
      <c r="AYC1" s="40"/>
      <c r="AYD1" s="40"/>
      <c r="AYE1" s="40"/>
      <c r="AYF1" s="40"/>
      <c r="AYG1" s="40"/>
      <c r="AYH1" s="40"/>
      <c r="AYI1" s="40"/>
      <c r="AYJ1" s="40"/>
      <c r="AYK1" s="40"/>
      <c r="AYL1" s="40"/>
      <c r="AYM1" s="40"/>
      <c r="AYN1" s="40"/>
      <c r="AYO1" s="40"/>
      <c r="AYP1" s="40"/>
      <c r="AYQ1" s="40"/>
      <c r="AYR1" s="40"/>
      <c r="AYS1" s="40"/>
      <c r="AYT1" s="40"/>
      <c r="AYU1" s="40"/>
      <c r="AYV1" s="40"/>
      <c r="AYW1" s="40"/>
      <c r="AYX1" s="40"/>
      <c r="AYY1" s="40"/>
      <c r="AYZ1" s="40"/>
      <c r="AZA1" s="40"/>
      <c r="AZB1" s="40"/>
      <c r="AZC1" s="40"/>
      <c r="AZD1" s="40"/>
      <c r="AZE1" s="40"/>
      <c r="AZF1" s="40"/>
      <c r="AZG1" s="40"/>
      <c r="AZH1" s="40"/>
      <c r="AZI1" s="40"/>
      <c r="AZJ1" s="40"/>
      <c r="AZK1" s="40"/>
      <c r="AZL1" s="40"/>
      <c r="AZM1" s="40"/>
      <c r="AZN1" s="40"/>
      <c r="AZO1" s="40"/>
      <c r="AZP1" s="40"/>
      <c r="AZQ1" s="40"/>
      <c r="AZR1" s="40"/>
      <c r="AZS1" s="40"/>
      <c r="AZT1" s="40"/>
      <c r="AZU1" s="40"/>
      <c r="AZV1" s="40"/>
      <c r="AZW1" s="40"/>
      <c r="AZX1" s="40"/>
      <c r="AZY1" s="40"/>
      <c r="AZZ1" s="40"/>
      <c r="BAA1" s="40"/>
      <c r="BAB1" s="40"/>
      <c r="BAC1" s="40"/>
      <c r="BAD1" s="40"/>
      <c r="BAE1" s="40"/>
      <c r="BAF1" s="40"/>
      <c r="BAG1" s="40"/>
      <c r="BAH1" s="40"/>
      <c r="BAI1" s="40"/>
      <c r="BAJ1" s="40"/>
      <c r="BAK1" s="40"/>
      <c r="BAL1" s="40"/>
      <c r="BAM1" s="40"/>
      <c r="BAN1" s="40"/>
      <c r="BAO1" s="40"/>
      <c r="BAP1" s="40"/>
      <c r="BAQ1" s="40"/>
      <c r="BAR1" s="40"/>
      <c r="BAS1" s="40"/>
      <c r="BAT1" s="40"/>
      <c r="BAU1" s="40"/>
      <c r="BAV1" s="40"/>
      <c r="BAW1" s="40"/>
      <c r="BAX1" s="40"/>
      <c r="BAY1" s="40"/>
      <c r="BAZ1" s="40"/>
      <c r="BBA1" s="40"/>
      <c r="BBB1" s="40"/>
      <c r="BBC1" s="40"/>
      <c r="BBD1" s="40"/>
      <c r="BBE1" s="40"/>
      <c r="BBF1" s="40"/>
      <c r="BBG1" s="40"/>
      <c r="BBH1" s="40"/>
      <c r="BBI1" s="40"/>
      <c r="BBJ1" s="40"/>
      <c r="BBK1" s="40"/>
      <c r="BBL1" s="40"/>
      <c r="BBM1" s="40"/>
      <c r="BBN1" s="40"/>
      <c r="BBO1" s="40"/>
      <c r="BBP1" s="40"/>
      <c r="BBQ1" s="40"/>
      <c r="BBR1" s="40"/>
      <c r="BBS1" s="40"/>
      <c r="BBT1" s="40"/>
      <c r="BBU1" s="40"/>
      <c r="BBV1" s="40"/>
      <c r="BBW1" s="40"/>
      <c r="BBX1" s="40"/>
      <c r="BBY1" s="40"/>
      <c r="BBZ1" s="40"/>
      <c r="BCA1" s="40"/>
      <c r="BCB1" s="40"/>
      <c r="BCC1" s="40"/>
      <c r="BCD1" s="40"/>
      <c r="BCE1" s="40"/>
      <c r="BCF1" s="40"/>
      <c r="BCG1" s="40"/>
      <c r="BCH1" s="40"/>
      <c r="BCI1" s="40"/>
      <c r="BCJ1" s="40"/>
      <c r="BCK1" s="40"/>
      <c r="BCL1" s="40"/>
      <c r="BCM1" s="40"/>
      <c r="BCN1" s="40"/>
      <c r="BCO1" s="40"/>
      <c r="BCP1" s="40"/>
      <c r="BCQ1" s="40"/>
      <c r="BCR1" s="40"/>
      <c r="BCS1" s="40"/>
      <c r="BCT1" s="40"/>
      <c r="BCU1" s="40"/>
      <c r="BCV1" s="40"/>
      <c r="BCW1" s="40"/>
      <c r="BCX1" s="40"/>
      <c r="BCY1" s="40"/>
      <c r="BCZ1" s="40"/>
      <c r="BDA1" s="40"/>
      <c r="BDB1" s="40"/>
      <c r="BDC1" s="40"/>
      <c r="BDD1" s="40"/>
      <c r="BDE1" s="40"/>
      <c r="BDF1" s="40"/>
      <c r="BDG1" s="40"/>
      <c r="BDH1" s="40"/>
      <c r="BDI1" s="40"/>
      <c r="BDJ1" s="40"/>
      <c r="BDK1" s="40"/>
      <c r="BDL1" s="40"/>
      <c r="BDM1" s="40"/>
      <c r="BDN1" s="40"/>
      <c r="BDO1" s="40"/>
      <c r="BDP1" s="40"/>
      <c r="BDQ1" s="40"/>
      <c r="BDR1" s="40"/>
      <c r="BDS1" s="40"/>
      <c r="BDT1" s="40"/>
      <c r="BDU1" s="40"/>
      <c r="BDV1" s="40"/>
      <c r="BDW1" s="40"/>
      <c r="BDX1" s="40"/>
      <c r="BDY1" s="40"/>
      <c r="BDZ1" s="40"/>
      <c r="BEA1" s="40"/>
      <c r="BEB1" s="40"/>
      <c r="BEC1" s="40"/>
      <c r="BED1" s="40"/>
      <c r="BEE1" s="40"/>
      <c r="BEF1" s="40"/>
      <c r="BEG1" s="40"/>
      <c r="BEH1" s="40"/>
      <c r="BEI1" s="40"/>
      <c r="BEJ1" s="40"/>
      <c r="BEK1" s="40"/>
      <c r="BEL1" s="40"/>
      <c r="BEM1" s="40"/>
      <c r="BEN1" s="40"/>
      <c r="BEO1" s="40"/>
      <c r="BEP1" s="40"/>
      <c r="BEQ1" s="40"/>
      <c r="BER1" s="40"/>
      <c r="BES1" s="40"/>
      <c r="BET1" s="40"/>
      <c r="BEU1" s="40"/>
      <c r="BEV1" s="40"/>
      <c r="BEW1" s="40"/>
      <c r="BEX1" s="40"/>
      <c r="BEY1" s="40"/>
      <c r="BEZ1" s="40"/>
      <c r="BFA1" s="40"/>
      <c r="BFB1" s="40"/>
      <c r="BFC1" s="40"/>
      <c r="BFD1" s="40"/>
      <c r="BFE1" s="40"/>
      <c r="BFF1" s="40"/>
      <c r="BFG1" s="40"/>
      <c r="BFH1" s="40"/>
      <c r="BFI1" s="40"/>
      <c r="BFJ1" s="40"/>
      <c r="BFK1" s="40"/>
      <c r="BFL1" s="40"/>
      <c r="BFM1" s="40"/>
      <c r="BFN1" s="40"/>
      <c r="BFO1" s="40"/>
      <c r="BFP1" s="40"/>
      <c r="BFQ1" s="40"/>
      <c r="BFR1" s="40"/>
      <c r="BFS1" s="40"/>
      <c r="BFT1" s="40"/>
      <c r="BFU1" s="40"/>
      <c r="BFV1" s="40"/>
      <c r="BFW1" s="40"/>
      <c r="BFX1" s="40"/>
      <c r="BFY1" s="40"/>
      <c r="BFZ1" s="40"/>
      <c r="BGA1" s="40"/>
      <c r="BGB1" s="40"/>
      <c r="BGC1" s="40"/>
      <c r="BGD1" s="40"/>
      <c r="BGE1" s="40"/>
      <c r="BGF1" s="40"/>
      <c r="BGG1" s="40"/>
      <c r="BGH1" s="40"/>
      <c r="BGI1" s="40"/>
      <c r="BGJ1" s="40"/>
      <c r="BGK1" s="40"/>
      <c r="BGL1" s="40"/>
      <c r="BGM1" s="40"/>
      <c r="BGN1" s="40"/>
      <c r="BGO1" s="40"/>
      <c r="BGP1" s="40"/>
      <c r="BGQ1" s="40"/>
      <c r="BGR1" s="40"/>
      <c r="BGS1" s="40"/>
      <c r="BGT1" s="40"/>
      <c r="BGU1" s="40"/>
      <c r="BGV1" s="40"/>
      <c r="BGW1" s="40"/>
      <c r="BGX1" s="40"/>
      <c r="BGY1" s="40"/>
      <c r="BGZ1" s="40"/>
      <c r="BHA1" s="40"/>
      <c r="BHB1" s="40"/>
      <c r="BHC1" s="40"/>
      <c r="BHD1" s="40"/>
      <c r="BHE1" s="40"/>
      <c r="BHF1" s="40"/>
      <c r="BHG1" s="40"/>
      <c r="BHH1" s="40"/>
      <c r="BHI1" s="40"/>
      <c r="BHJ1" s="40"/>
      <c r="BHK1" s="40"/>
      <c r="BHL1" s="40"/>
      <c r="BHM1" s="40"/>
      <c r="BHN1" s="40"/>
      <c r="BHO1" s="40"/>
      <c r="BHP1" s="40"/>
      <c r="BHQ1" s="40"/>
      <c r="BHR1" s="40"/>
      <c r="BHS1" s="40"/>
      <c r="BHT1" s="40"/>
      <c r="BHU1" s="40"/>
      <c r="BHV1" s="40"/>
      <c r="BHW1" s="40"/>
      <c r="BHX1" s="40"/>
      <c r="BHY1" s="40"/>
      <c r="BHZ1" s="40"/>
      <c r="BIA1" s="40"/>
      <c r="BIB1" s="40"/>
      <c r="BIC1" s="40"/>
      <c r="BID1" s="40"/>
      <c r="BIE1" s="40"/>
      <c r="BIF1" s="40"/>
      <c r="BIG1" s="40"/>
      <c r="BIH1" s="40"/>
      <c r="BII1" s="40"/>
      <c r="BIJ1" s="40"/>
      <c r="BIK1" s="40"/>
      <c r="BIL1" s="40"/>
      <c r="BIM1" s="40"/>
      <c r="BIN1" s="40"/>
      <c r="BIO1" s="40"/>
      <c r="BIP1" s="40"/>
      <c r="BIQ1" s="40"/>
      <c r="BIR1" s="40"/>
      <c r="BIS1" s="40"/>
      <c r="BIT1" s="40"/>
      <c r="BIU1" s="40"/>
      <c r="BIV1" s="40"/>
      <c r="BIW1" s="40"/>
      <c r="BIX1" s="40"/>
      <c r="BIY1" s="40"/>
      <c r="BIZ1" s="40"/>
      <c r="BJA1" s="40"/>
      <c r="BJB1" s="40"/>
      <c r="BJC1" s="40"/>
      <c r="BJD1" s="40"/>
      <c r="BJE1" s="40"/>
      <c r="BJF1" s="40"/>
      <c r="BJG1" s="40"/>
      <c r="BJH1" s="40"/>
      <c r="BJI1" s="40"/>
      <c r="BJJ1" s="40"/>
      <c r="BJK1" s="40"/>
      <c r="BJL1" s="40"/>
      <c r="BJM1" s="40"/>
      <c r="BJN1" s="40"/>
      <c r="BJO1" s="40"/>
      <c r="BJP1" s="40"/>
      <c r="BJQ1" s="40"/>
      <c r="BJR1" s="40"/>
      <c r="BJS1" s="40"/>
      <c r="BJT1" s="40"/>
      <c r="BJU1" s="40"/>
      <c r="BJV1" s="40"/>
      <c r="BJW1" s="40"/>
      <c r="BJX1" s="40"/>
      <c r="BJY1" s="40"/>
      <c r="BJZ1" s="40"/>
      <c r="BKA1" s="40"/>
      <c r="BKB1" s="40"/>
      <c r="BKC1" s="40"/>
      <c r="BKD1" s="40"/>
      <c r="BKE1" s="40"/>
      <c r="BKF1" s="40"/>
      <c r="BKG1" s="40"/>
      <c r="BKH1" s="40"/>
      <c r="BKI1" s="40"/>
      <c r="BKJ1" s="40"/>
      <c r="BKK1" s="40"/>
      <c r="BKL1" s="40"/>
      <c r="BKM1" s="40"/>
      <c r="BKN1" s="40"/>
      <c r="BKO1" s="40"/>
      <c r="BKP1" s="40"/>
      <c r="BKQ1" s="40"/>
      <c r="BKR1" s="40"/>
      <c r="BKS1" s="40"/>
      <c r="BKT1" s="40"/>
      <c r="BKU1" s="40"/>
      <c r="BKV1" s="40"/>
      <c r="BKW1" s="40"/>
      <c r="BKX1" s="40"/>
      <c r="BKY1" s="40"/>
      <c r="BKZ1" s="40"/>
      <c r="BLA1" s="40"/>
      <c r="BLB1" s="40"/>
      <c r="BLC1" s="40"/>
      <c r="BLD1" s="40"/>
      <c r="BLE1" s="40"/>
      <c r="BLF1" s="40"/>
      <c r="BLG1" s="40"/>
      <c r="BLH1" s="40"/>
      <c r="BLI1" s="40"/>
      <c r="BLJ1" s="40"/>
      <c r="BLK1" s="40"/>
      <c r="BLL1" s="40"/>
      <c r="BLM1" s="40"/>
      <c r="BLN1" s="40"/>
      <c r="BLO1" s="40"/>
      <c r="BLP1" s="40"/>
      <c r="BLQ1" s="40"/>
      <c r="BLR1" s="40"/>
      <c r="BLS1" s="40"/>
      <c r="BLT1" s="40"/>
      <c r="BLU1" s="40"/>
      <c r="BLV1" s="40"/>
      <c r="BLW1" s="40"/>
      <c r="BLX1" s="40"/>
      <c r="BLY1" s="40"/>
      <c r="BLZ1" s="40"/>
      <c r="BMA1" s="40"/>
      <c r="BMB1" s="40"/>
      <c r="BMC1" s="40"/>
      <c r="BMD1" s="40"/>
      <c r="BME1" s="40"/>
      <c r="BMF1" s="40"/>
      <c r="BMG1" s="40"/>
      <c r="BMH1" s="40"/>
      <c r="BMI1" s="40"/>
      <c r="BMJ1" s="40"/>
      <c r="BMK1" s="40"/>
      <c r="BML1" s="40"/>
      <c r="BMM1" s="40"/>
      <c r="BMN1" s="40"/>
      <c r="BMO1" s="40"/>
      <c r="BMP1" s="40"/>
      <c r="BMQ1" s="40"/>
      <c r="BMR1" s="40"/>
      <c r="BMS1" s="40"/>
      <c r="BMT1" s="40"/>
      <c r="BMU1" s="40"/>
      <c r="BMV1" s="40"/>
      <c r="BMW1" s="40"/>
      <c r="BMX1" s="40"/>
      <c r="BMY1" s="40"/>
      <c r="BMZ1" s="40"/>
      <c r="BNA1" s="40"/>
      <c r="BNB1" s="40"/>
      <c r="BNC1" s="40"/>
      <c r="BND1" s="40"/>
      <c r="BNE1" s="40"/>
      <c r="BNF1" s="40"/>
      <c r="BNG1" s="40"/>
      <c r="BNH1" s="40"/>
      <c r="BNI1" s="40"/>
      <c r="BNJ1" s="40"/>
      <c r="BNK1" s="40"/>
      <c r="BNL1" s="40"/>
      <c r="BNM1" s="40"/>
      <c r="BNN1" s="40"/>
      <c r="BNO1" s="40"/>
      <c r="BNP1" s="40"/>
      <c r="BNQ1" s="40"/>
      <c r="BNR1" s="40"/>
      <c r="BNS1" s="40"/>
      <c r="BNT1" s="40"/>
      <c r="BNU1" s="40"/>
      <c r="BNV1" s="40"/>
      <c r="BNW1" s="40"/>
      <c r="BNX1" s="40"/>
      <c r="BNY1" s="40"/>
      <c r="BNZ1" s="40"/>
      <c r="BOA1" s="40"/>
      <c r="BOB1" s="40"/>
      <c r="BOC1" s="40"/>
      <c r="BOD1" s="40"/>
      <c r="BOE1" s="40"/>
      <c r="BOF1" s="40"/>
      <c r="BOG1" s="40"/>
      <c r="BOH1" s="40"/>
      <c r="BOI1" s="40"/>
      <c r="BOJ1" s="40"/>
      <c r="BOK1" s="40"/>
      <c r="BOL1" s="40"/>
      <c r="BOM1" s="40"/>
      <c r="BON1" s="40"/>
      <c r="BOO1" s="40"/>
      <c r="BOP1" s="40"/>
      <c r="BOQ1" s="40"/>
      <c r="BOR1" s="40"/>
      <c r="BOS1" s="40"/>
      <c r="BOT1" s="40"/>
      <c r="BOU1" s="40"/>
      <c r="BOV1" s="40"/>
      <c r="BOW1" s="40"/>
      <c r="BOX1" s="40"/>
      <c r="BOY1" s="40"/>
      <c r="BOZ1" s="40"/>
      <c r="BPA1" s="40"/>
      <c r="BPB1" s="40"/>
      <c r="BPC1" s="40"/>
      <c r="BPD1" s="40"/>
      <c r="BPE1" s="40"/>
      <c r="BPF1" s="40"/>
      <c r="BPG1" s="40"/>
      <c r="BPH1" s="40"/>
      <c r="BPI1" s="40"/>
      <c r="BPJ1" s="40"/>
      <c r="BPK1" s="40"/>
      <c r="BPL1" s="40"/>
      <c r="BPM1" s="40"/>
      <c r="BPN1" s="40"/>
      <c r="BPO1" s="40"/>
      <c r="BPP1" s="40"/>
      <c r="BPQ1" s="40"/>
      <c r="BPR1" s="40"/>
      <c r="BPS1" s="40"/>
      <c r="BPT1" s="40"/>
      <c r="BPU1" s="40"/>
      <c r="BPV1" s="40"/>
      <c r="BPW1" s="40"/>
      <c r="BPX1" s="40"/>
      <c r="BPY1" s="40"/>
      <c r="BPZ1" s="40"/>
      <c r="BQA1" s="40"/>
      <c r="BQB1" s="40"/>
      <c r="BQC1" s="40"/>
      <c r="BQD1" s="40"/>
      <c r="BQE1" s="40"/>
      <c r="BQF1" s="40"/>
      <c r="BQG1" s="40"/>
      <c r="BQH1" s="40"/>
      <c r="BQI1" s="40"/>
      <c r="BQJ1" s="40"/>
      <c r="BQK1" s="40"/>
      <c r="BQL1" s="40"/>
      <c r="BQM1" s="40"/>
      <c r="BQN1" s="40"/>
      <c r="BQO1" s="40"/>
      <c r="BQP1" s="40"/>
      <c r="BQQ1" s="40"/>
      <c r="BQR1" s="40"/>
      <c r="BQS1" s="40"/>
      <c r="BQT1" s="40"/>
      <c r="BQU1" s="40"/>
      <c r="BQV1" s="40"/>
      <c r="BQW1" s="40"/>
      <c r="BQX1" s="40"/>
      <c r="BQY1" s="40"/>
      <c r="BQZ1" s="40"/>
      <c r="BRA1" s="40"/>
      <c r="BRB1" s="40"/>
      <c r="BRC1" s="40"/>
      <c r="BRD1" s="40"/>
      <c r="BRE1" s="40"/>
      <c r="BRF1" s="40"/>
      <c r="BRG1" s="40"/>
      <c r="BRH1" s="40"/>
      <c r="BRI1" s="40"/>
      <c r="BRJ1" s="40"/>
      <c r="BRK1" s="40"/>
      <c r="BRL1" s="40"/>
      <c r="BRM1" s="40"/>
      <c r="BRN1" s="40"/>
      <c r="BRO1" s="40"/>
      <c r="BRP1" s="40"/>
      <c r="BRQ1" s="40"/>
      <c r="BRR1" s="40"/>
      <c r="BRS1" s="40"/>
      <c r="BRT1" s="40"/>
      <c r="BRU1" s="40"/>
      <c r="BRV1" s="40"/>
      <c r="BRW1" s="40"/>
      <c r="BRX1" s="40"/>
      <c r="BRY1" s="40"/>
      <c r="BRZ1" s="40"/>
      <c r="BSA1" s="40"/>
      <c r="BSB1" s="40"/>
      <c r="BSC1" s="40"/>
      <c r="BSD1" s="40"/>
      <c r="BSE1" s="40"/>
      <c r="BSF1" s="40"/>
      <c r="BSG1" s="40"/>
      <c r="BSH1" s="40"/>
      <c r="BSI1" s="40"/>
      <c r="BSJ1" s="40"/>
      <c r="BSK1" s="40"/>
      <c r="BSL1" s="40"/>
      <c r="BSM1" s="40"/>
      <c r="BSN1" s="40"/>
      <c r="BSO1" s="40"/>
      <c r="BSP1" s="40"/>
      <c r="BSQ1" s="40"/>
      <c r="BSR1" s="40"/>
      <c r="BSS1" s="40"/>
      <c r="BST1" s="40"/>
      <c r="BSU1" s="40"/>
      <c r="BSV1" s="40"/>
      <c r="BSW1" s="40"/>
      <c r="BSX1" s="40"/>
      <c r="BSY1" s="40"/>
      <c r="BSZ1" s="40"/>
      <c r="BTA1" s="40"/>
      <c r="BTB1" s="40"/>
      <c r="BTC1" s="40"/>
      <c r="BTD1" s="40"/>
      <c r="BTE1" s="40"/>
      <c r="BTF1" s="40"/>
      <c r="BTG1" s="40"/>
      <c r="BTH1" s="40"/>
      <c r="BTI1" s="40"/>
      <c r="BTJ1" s="40"/>
      <c r="BTK1" s="40"/>
      <c r="BTL1" s="40"/>
      <c r="BTM1" s="40"/>
      <c r="BTN1" s="40"/>
      <c r="BTO1" s="40"/>
      <c r="BTP1" s="40"/>
      <c r="BTQ1" s="40"/>
      <c r="BTR1" s="40"/>
      <c r="BTS1" s="40"/>
      <c r="BTT1" s="40"/>
      <c r="BTU1" s="40"/>
      <c r="BTV1" s="40"/>
      <c r="BTW1" s="40"/>
      <c r="BTX1" s="40"/>
      <c r="BTY1" s="40"/>
      <c r="BTZ1" s="40"/>
      <c r="BUA1" s="40"/>
      <c r="BUB1" s="40"/>
      <c r="BUC1" s="40"/>
      <c r="BUD1" s="40"/>
      <c r="BUE1" s="40"/>
      <c r="BUF1" s="40"/>
      <c r="BUG1" s="40"/>
      <c r="BUH1" s="40"/>
      <c r="BUI1" s="40"/>
      <c r="BUJ1" s="40"/>
      <c r="BUK1" s="40"/>
      <c r="BUL1" s="40"/>
      <c r="BUM1" s="40"/>
      <c r="BUN1" s="40"/>
      <c r="BUO1" s="40"/>
      <c r="BUP1" s="40"/>
      <c r="BUQ1" s="40"/>
      <c r="BUR1" s="40"/>
      <c r="BUS1" s="40"/>
      <c r="BUT1" s="40"/>
      <c r="BUU1" s="40"/>
      <c r="BUV1" s="40"/>
      <c r="BUW1" s="40"/>
      <c r="BUX1" s="40"/>
      <c r="BUY1" s="40"/>
      <c r="BUZ1" s="40"/>
      <c r="BVA1" s="40"/>
      <c r="BVB1" s="40"/>
      <c r="BVC1" s="40"/>
      <c r="BVD1" s="40"/>
      <c r="BVE1" s="40"/>
      <c r="BVF1" s="40"/>
      <c r="BVG1" s="40"/>
      <c r="BVH1" s="40"/>
      <c r="BVI1" s="40"/>
      <c r="BVJ1" s="40"/>
      <c r="BVK1" s="40"/>
      <c r="BVL1" s="40"/>
      <c r="BVM1" s="40"/>
      <c r="BVN1" s="40"/>
      <c r="BVO1" s="40"/>
      <c r="BVP1" s="40"/>
      <c r="BVQ1" s="40"/>
      <c r="BVR1" s="40"/>
      <c r="BVS1" s="40"/>
      <c r="BVT1" s="40"/>
      <c r="BVU1" s="40"/>
      <c r="BVV1" s="40"/>
      <c r="BVW1" s="40"/>
      <c r="BVX1" s="40"/>
      <c r="BVY1" s="40"/>
      <c r="BVZ1" s="40"/>
      <c r="BWA1" s="40"/>
      <c r="BWB1" s="40"/>
      <c r="BWC1" s="40"/>
      <c r="BWD1" s="40"/>
      <c r="BWE1" s="40"/>
      <c r="BWF1" s="40"/>
      <c r="BWG1" s="40"/>
      <c r="BWH1" s="40"/>
      <c r="BWI1" s="40"/>
      <c r="BWJ1" s="40"/>
      <c r="BWK1" s="40"/>
      <c r="BWL1" s="40"/>
      <c r="BWM1" s="40"/>
      <c r="BWN1" s="40"/>
      <c r="BWO1" s="40"/>
      <c r="BWP1" s="40"/>
      <c r="BWQ1" s="40"/>
      <c r="BWR1" s="40"/>
      <c r="BWS1" s="40"/>
      <c r="BWT1" s="40"/>
      <c r="BWU1" s="40"/>
      <c r="BWV1" s="40"/>
      <c r="BWW1" s="40"/>
      <c r="BWX1" s="40"/>
      <c r="BWY1" s="40"/>
      <c r="BWZ1" s="40"/>
      <c r="BXA1" s="40"/>
      <c r="BXB1" s="40"/>
      <c r="BXC1" s="40"/>
      <c r="BXD1" s="40"/>
      <c r="BXE1" s="40"/>
      <c r="BXF1" s="40"/>
      <c r="BXG1" s="40"/>
      <c r="BXH1" s="40"/>
      <c r="BXI1" s="40"/>
      <c r="BXJ1" s="40"/>
      <c r="BXK1" s="40"/>
      <c r="BXL1" s="40"/>
      <c r="BXM1" s="40"/>
      <c r="BXN1" s="40"/>
      <c r="BXO1" s="40"/>
      <c r="BXP1" s="40"/>
      <c r="BXQ1" s="40"/>
      <c r="BXR1" s="40"/>
      <c r="BXS1" s="40"/>
      <c r="BXT1" s="40"/>
      <c r="BXU1" s="40"/>
      <c r="BXV1" s="40"/>
      <c r="BXW1" s="40"/>
      <c r="BXX1" s="40"/>
      <c r="BXY1" s="40"/>
      <c r="BXZ1" s="40"/>
      <c r="BYA1" s="40"/>
      <c r="BYB1" s="40"/>
      <c r="BYC1" s="40"/>
      <c r="BYD1" s="40"/>
      <c r="BYE1" s="40"/>
      <c r="BYF1" s="40"/>
      <c r="BYG1" s="40"/>
      <c r="BYH1" s="40"/>
      <c r="BYI1" s="40"/>
      <c r="BYJ1" s="40"/>
      <c r="BYK1" s="40"/>
      <c r="BYL1" s="40"/>
      <c r="BYM1" s="40"/>
      <c r="BYN1" s="40"/>
      <c r="BYO1" s="40"/>
      <c r="BYP1" s="40"/>
      <c r="BYQ1" s="40"/>
      <c r="BYR1" s="40"/>
      <c r="BYS1" s="40"/>
      <c r="BYT1" s="40"/>
      <c r="BYU1" s="40"/>
      <c r="BYV1" s="40"/>
      <c r="BYW1" s="40"/>
      <c r="BYX1" s="40"/>
      <c r="BYY1" s="40"/>
      <c r="BYZ1" s="40"/>
      <c r="BZA1" s="40"/>
      <c r="BZB1" s="40"/>
      <c r="BZC1" s="40"/>
      <c r="BZD1" s="40"/>
      <c r="BZE1" s="40"/>
      <c r="BZF1" s="40"/>
      <c r="BZG1" s="40"/>
      <c r="BZH1" s="40"/>
      <c r="BZI1" s="40"/>
      <c r="BZJ1" s="40"/>
      <c r="BZK1" s="40"/>
      <c r="BZL1" s="40"/>
      <c r="BZM1" s="40"/>
      <c r="BZN1" s="40"/>
      <c r="BZO1" s="40"/>
      <c r="BZP1" s="40"/>
      <c r="BZQ1" s="40"/>
      <c r="BZR1" s="40"/>
      <c r="BZS1" s="40"/>
      <c r="BZT1" s="40"/>
      <c r="BZU1" s="40"/>
      <c r="BZV1" s="40"/>
      <c r="BZW1" s="40"/>
      <c r="BZX1" s="40"/>
      <c r="BZY1" s="40"/>
      <c r="BZZ1" s="40"/>
      <c r="CAA1" s="40"/>
      <c r="CAB1" s="40"/>
      <c r="CAC1" s="40"/>
      <c r="CAD1" s="40"/>
      <c r="CAE1" s="40"/>
      <c r="CAF1" s="40"/>
      <c r="CAG1" s="40"/>
      <c r="CAH1" s="40"/>
      <c r="CAI1" s="40"/>
      <c r="CAJ1" s="40"/>
      <c r="CAK1" s="40"/>
      <c r="CAL1" s="40"/>
      <c r="CAM1" s="40"/>
      <c r="CAN1" s="40"/>
      <c r="CAO1" s="40"/>
      <c r="CAP1" s="40"/>
      <c r="CAQ1" s="40"/>
      <c r="CAR1" s="40"/>
      <c r="CAS1" s="40"/>
      <c r="CAT1" s="40"/>
      <c r="CAU1" s="40"/>
      <c r="CAV1" s="40"/>
      <c r="CAW1" s="40"/>
      <c r="CAX1" s="40"/>
      <c r="CAY1" s="40"/>
      <c r="CAZ1" s="40"/>
      <c r="CBA1" s="40"/>
      <c r="CBB1" s="40"/>
      <c r="CBC1" s="40"/>
      <c r="CBD1" s="40"/>
      <c r="CBE1" s="40"/>
      <c r="CBF1" s="40"/>
      <c r="CBG1" s="40"/>
      <c r="CBH1" s="40"/>
      <c r="CBI1" s="40"/>
      <c r="CBJ1" s="40"/>
      <c r="CBK1" s="40"/>
      <c r="CBL1" s="40"/>
      <c r="CBM1" s="40"/>
      <c r="CBN1" s="40"/>
      <c r="CBO1" s="40"/>
      <c r="CBP1" s="40"/>
      <c r="CBQ1" s="40"/>
      <c r="CBR1" s="40"/>
      <c r="CBS1" s="40"/>
      <c r="CBT1" s="40"/>
      <c r="CBU1" s="40"/>
      <c r="CBV1" s="40"/>
      <c r="CBW1" s="40"/>
      <c r="CBX1" s="40"/>
      <c r="CBY1" s="40"/>
      <c r="CBZ1" s="40"/>
      <c r="CCA1" s="40"/>
      <c r="CCB1" s="40"/>
      <c r="CCC1" s="40"/>
      <c r="CCD1" s="40"/>
      <c r="CCE1" s="40"/>
      <c r="CCF1" s="40"/>
      <c r="CCG1" s="40"/>
      <c r="CCH1" s="40"/>
      <c r="CCI1" s="40"/>
      <c r="CCJ1" s="40"/>
      <c r="CCK1" s="40"/>
      <c r="CCL1" s="40"/>
      <c r="CCM1" s="40"/>
      <c r="CCN1" s="40"/>
      <c r="CCO1" s="40"/>
      <c r="CCP1" s="40"/>
      <c r="CCQ1" s="40"/>
      <c r="CCR1" s="40"/>
      <c r="CCS1" s="40"/>
      <c r="CCT1" s="40"/>
      <c r="CCU1" s="40"/>
      <c r="CCV1" s="40"/>
      <c r="CCW1" s="40"/>
      <c r="CCX1" s="40"/>
      <c r="CCY1" s="40"/>
      <c r="CCZ1" s="40"/>
      <c r="CDA1" s="40"/>
      <c r="CDB1" s="40"/>
      <c r="CDC1" s="40"/>
      <c r="CDD1" s="40"/>
      <c r="CDE1" s="40"/>
      <c r="CDF1" s="40"/>
      <c r="CDG1" s="40"/>
      <c r="CDH1" s="40"/>
      <c r="CDI1" s="40"/>
      <c r="CDJ1" s="40"/>
      <c r="CDK1" s="40"/>
      <c r="CDL1" s="40"/>
      <c r="CDM1" s="40"/>
      <c r="CDN1" s="40"/>
      <c r="CDO1" s="40"/>
      <c r="CDP1" s="40"/>
      <c r="CDQ1" s="40"/>
      <c r="CDR1" s="40"/>
      <c r="CDS1" s="40"/>
      <c r="CDT1" s="40"/>
      <c r="CDU1" s="40"/>
      <c r="CDV1" s="40"/>
      <c r="CDW1" s="40"/>
      <c r="CDX1" s="40"/>
      <c r="CDY1" s="40"/>
      <c r="CDZ1" s="40"/>
      <c r="CEA1" s="40"/>
      <c r="CEB1" s="40"/>
      <c r="CEC1" s="40"/>
      <c r="CED1" s="40"/>
      <c r="CEE1" s="40"/>
      <c r="CEF1" s="40"/>
      <c r="CEG1" s="40"/>
      <c r="CEH1" s="40"/>
      <c r="CEI1" s="40"/>
      <c r="CEJ1" s="40"/>
      <c r="CEK1" s="40"/>
      <c r="CEL1" s="40"/>
      <c r="CEM1" s="40"/>
      <c r="CEN1" s="40"/>
      <c r="CEO1" s="40"/>
      <c r="CEP1" s="40"/>
      <c r="CEQ1" s="40"/>
      <c r="CER1" s="40"/>
      <c r="CES1" s="40"/>
      <c r="CET1" s="40"/>
      <c r="CEU1" s="40"/>
      <c r="CEV1" s="40"/>
      <c r="CEW1" s="40"/>
      <c r="CEX1" s="40"/>
      <c r="CEY1" s="40"/>
      <c r="CEZ1" s="40"/>
      <c r="CFA1" s="40"/>
      <c r="CFB1" s="40"/>
      <c r="CFC1" s="40"/>
      <c r="CFD1" s="40"/>
      <c r="CFE1" s="40"/>
      <c r="CFF1" s="40"/>
      <c r="CFG1" s="40"/>
      <c r="CFH1" s="40"/>
      <c r="CFI1" s="40"/>
      <c r="CFJ1" s="40"/>
      <c r="CFK1" s="40"/>
      <c r="CFL1" s="40"/>
      <c r="CFM1" s="40"/>
      <c r="CFN1" s="40"/>
      <c r="CFO1" s="40"/>
      <c r="CFP1" s="40"/>
      <c r="CFQ1" s="40"/>
      <c r="CFR1" s="40"/>
      <c r="CFS1" s="40"/>
      <c r="CFT1" s="40"/>
      <c r="CFU1" s="40"/>
      <c r="CFV1" s="40"/>
      <c r="CFW1" s="40"/>
      <c r="CFX1" s="40"/>
      <c r="CFY1" s="40"/>
      <c r="CFZ1" s="40"/>
      <c r="CGA1" s="40"/>
      <c r="CGB1" s="40"/>
      <c r="CGC1" s="40"/>
      <c r="CGD1" s="40"/>
      <c r="CGE1" s="40"/>
      <c r="CGF1" s="40"/>
      <c r="CGG1" s="40"/>
      <c r="CGH1" s="40"/>
      <c r="CGI1" s="40"/>
      <c r="CGJ1" s="40"/>
      <c r="CGK1" s="40"/>
      <c r="CGL1" s="40"/>
      <c r="CGM1" s="40"/>
      <c r="CGN1" s="40"/>
      <c r="CGO1" s="40"/>
      <c r="CGP1" s="40"/>
      <c r="CGQ1" s="40"/>
      <c r="CGR1" s="40"/>
      <c r="CGS1" s="40"/>
      <c r="CGT1" s="40"/>
      <c r="CGU1" s="40"/>
      <c r="CGV1" s="40"/>
      <c r="CGW1" s="40"/>
      <c r="CGX1" s="40"/>
      <c r="CGY1" s="40"/>
      <c r="CGZ1" s="40"/>
      <c r="CHA1" s="40"/>
      <c r="CHB1" s="40"/>
      <c r="CHC1" s="40"/>
      <c r="CHD1" s="40"/>
      <c r="CHE1" s="40"/>
      <c r="CHF1" s="40"/>
      <c r="CHG1" s="40"/>
      <c r="CHH1" s="40"/>
      <c r="CHI1" s="40"/>
      <c r="CHJ1" s="40"/>
      <c r="CHK1" s="40"/>
      <c r="CHL1" s="40"/>
      <c r="CHM1" s="40"/>
      <c r="CHN1" s="40"/>
      <c r="CHO1" s="40"/>
      <c r="CHP1" s="40"/>
      <c r="CHQ1" s="40"/>
      <c r="CHR1" s="40"/>
      <c r="CHS1" s="40"/>
      <c r="CHT1" s="40"/>
      <c r="CHU1" s="40"/>
      <c r="CHV1" s="40"/>
      <c r="CHW1" s="40"/>
      <c r="CHX1" s="40"/>
      <c r="CHY1" s="40"/>
      <c r="CHZ1" s="40"/>
      <c r="CIA1" s="40"/>
      <c r="CIB1" s="40"/>
      <c r="CIC1" s="40"/>
      <c r="CID1" s="40"/>
      <c r="CIE1" s="40"/>
      <c r="CIF1" s="40"/>
      <c r="CIG1" s="40"/>
      <c r="CIH1" s="40"/>
      <c r="CII1" s="40"/>
      <c r="CIJ1" s="40"/>
      <c r="CIK1" s="40"/>
      <c r="CIL1" s="40"/>
      <c r="CIM1" s="40"/>
      <c r="CIN1" s="40"/>
      <c r="CIO1" s="40"/>
      <c r="CIP1" s="40"/>
      <c r="CIQ1" s="40"/>
      <c r="CIR1" s="40"/>
      <c r="CIS1" s="40"/>
      <c r="CIT1" s="40"/>
      <c r="CIU1" s="40"/>
      <c r="CIV1" s="40"/>
      <c r="CIW1" s="40"/>
      <c r="CIX1" s="40"/>
      <c r="CIY1" s="40"/>
      <c r="CIZ1" s="40"/>
      <c r="CJA1" s="40"/>
      <c r="CJB1" s="40"/>
      <c r="CJC1" s="40"/>
      <c r="CJD1" s="40"/>
      <c r="CJE1" s="40"/>
      <c r="CJF1" s="40"/>
      <c r="CJG1" s="40"/>
      <c r="CJH1" s="40"/>
      <c r="CJI1" s="40"/>
      <c r="CJJ1" s="40"/>
      <c r="CJK1" s="40"/>
      <c r="CJL1" s="40"/>
      <c r="CJM1" s="40"/>
      <c r="CJN1" s="40"/>
      <c r="CJO1" s="40"/>
      <c r="CJP1" s="40"/>
      <c r="CJQ1" s="40"/>
      <c r="CJR1" s="40"/>
      <c r="CJS1" s="40"/>
      <c r="CJT1" s="40"/>
      <c r="CJU1" s="40"/>
      <c r="CJV1" s="40"/>
      <c r="CJW1" s="40"/>
      <c r="CJX1" s="40"/>
      <c r="CJY1" s="40"/>
      <c r="CJZ1" s="40"/>
      <c r="CKA1" s="40"/>
      <c r="CKB1" s="40"/>
      <c r="CKC1" s="40"/>
      <c r="CKD1" s="40"/>
      <c r="CKE1" s="40"/>
      <c r="CKF1" s="40"/>
      <c r="CKG1" s="40"/>
      <c r="CKH1" s="40"/>
      <c r="CKI1" s="40"/>
      <c r="CKJ1" s="40"/>
      <c r="CKK1" s="40"/>
      <c r="CKL1" s="40"/>
      <c r="CKM1" s="40"/>
      <c r="CKN1" s="40"/>
      <c r="CKO1" s="40"/>
      <c r="CKP1" s="40"/>
      <c r="CKQ1" s="40"/>
      <c r="CKR1" s="40"/>
      <c r="CKS1" s="40"/>
      <c r="CKT1" s="40"/>
      <c r="CKU1" s="40"/>
      <c r="CKV1" s="40"/>
      <c r="CKW1" s="40"/>
      <c r="CKX1" s="40"/>
      <c r="CKY1" s="40"/>
      <c r="CKZ1" s="40"/>
      <c r="CLA1" s="40"/>
      <c r="CLB1" s="40"/>
      <c r="CLC1" s="40"/>
      <c r="CLD1" s="40"/>
      <c r="CLE1" s="40"/>
      <c r="CLF1" s="40"/>
      <c r="CLG1" s="40"/>
      <c r="CLH1" s="40"/>
      <c r="CLI1" s="40"/>
      <c r="CLJ1" s="40"/>
      <c r="CLK1" s="40"/>
      <c r="CLL1" s="40"/>
      <c r="CLM1" s="40"/>
      <c r="CLN1" s="40"/>
      <c r="CLO1" s="40"/>
      <c r="CLP1" s="40"/>
      <c r="CLQ1" s="40"/>
      <c r="CLR1" s="40"/>
      <c r="CLS1" s="40"/>
      <c r="CLT1" s="40"/>
      <c r="CLU1" s="40"/>
      <c r="CLV1" s="40"/>
      <c r="CLW1" s="40"/>
      <c r="CLX1" s="40"/>
      <c r="CLY1" s="40"/>
      <c r="CLZ1" s="40"/>
      <c r="CMA1" s="40"/>
      <c r="CMB1" s="40"/>
      <c r="CMC1" s="40"/>
      <c r="CMD1" s="40"/>
      <c r="CME1" s="40"/>
      <c r="CMF1" s="40"/>
      <c r="CMG1" s="40"/>
      <c r="CMH1" s="40"/>
      <c r="CMI1" s="40"/>
      <c r="CMJ1" s="40"/>
      <c r="CMK1" s="40"/>
      <c r="CML1" s="40"/>
      <c r="CMM1" s="40"/>
      <c r="CMN1" s="40"/>
      <c r="CMO1" s="40"/>
      <c r="CMP1" s="40"/>
      <c r="CMQ1" s="40"/>
      <c r="CMR1" s="40"/>
      <c r="CMS1" s="40"/>
      <c r="CMT1" s="40"/>
      <c r="CMU1" s="40"/>
      <c r="CMV1" s="40"/>
      <c r="CMW1" s="40"/>
      <c r="CMX1" s="40"/>
      <c r="CMY1" s="40"/>
      <c r="CMZ1" s="40"/>
      <c r="CNA1" s="40"/>
      <c r="CNB1" s="40"/>
      <c r="CNC1" s="40"/>
      <c r="CND1" s="40"/>
      <c r="CNE1" s="40"/>
      <c r="CNF1" s="40"/>
      <c r="CNG1" s="40"/>
      <c r="CNH1" s="40"/>
      <c r="CNI1" s="40"/>
      <c r="CNJ1" s="40"/>
      <c r="CNK1" s="40"/>
      <c r="CNL1" s="40"/>
      <c r="CNM1" s="40"/>
      <c r="CNN1" s="40"/>
      <c r="CNO1" s="40"/>
      <c r="CNP1" s="40"/>
      <c r="CNQ1" s="40"/>
      <c r="CNR1" s="40"/>
      <c r="CNS1" s="40"/>
      <c r="CNT1" s="40"/>
      <c r="CNU1" s="40"/>
      <c r="CNV1" s="40"/>
      <c r="CNW1" s="40"/>
      <c r="CNX1" s="40"/>
      <c r="CNY1" s="40"/>
      <c r="CNZ1" s="40"/>
      <c r="COA1" s="40"/>
      <c r="COB1" s="40"/>
      <c r="COC1" s="40"/>
      <c r="COD1" s="40"/>
      <c r="COE1" s="40"/>
      <c r="COF1" s="40"/>
      <c r="COG1" s="40"/>
      <c r="COH1" s="40"/>
      <c r="COI1" s="40"/>
      <c r="COJ1" s="40"/>
      <c r="COK1" s="40"/>
      <c r="COL1" s="40"/>
      <c r="COM1" s="40"/>
      <c r="CON1" s="40"/>
      <c r="COO1" s="40"/>
      <c r="COP1" s="40"/>
      <c r="COQ1" s="40"/>
      <c r="COR1" s="40"/>
      <c r="COS1" s="40"/>
      <c r="COT1" s="40"/>
      <c r="COU1" s="40"/>
      <c r="COV1" s="40"/>
      <c r="COW1" s="40"/>
      <c r="COX1" s="40"/>
      <c r="COY1" s="40"/>
      <c r="COZ1" s="40"/>
      <c r="CPA1" s="40"/>
      <c r="CPB1" s="40"/>
      <c r="CPC1" s="40"/>
      <c r="CPD1" s="40"/>
      <c r="CPE1" s="40"/>
      <c r="CPF1" s="40"/>
      <c r="CPG1" s="40"/>
      <c r="CPH1" s="40"/>
      <c r="CPI1" s="40"/>
      <c r="CPJ1" s="40"/>
      <c r="CPK1" s="40"/>
      <c r="CPL1" s="40"/>
      <c r="CPM1" s="40"/>
      <c r="CPN1" s="40"/>
      <c r="CPO1" s="40"/>
      <c r="CPP1" s="40"/>
      <c r="CPQ1" s="40"/>
      <c r="CPR1" s="40"/>
      <c r="CPS1" s="40"/>
      <c r="CPT1" s="40"/>
      <c r="CPU1" s="40"/>
      <c r="CPV1" s="40"/>
      <c r="CPW1" s="40"/>
      <c r="CPX1" s="40"/>
      <c r="CPY1" s="40"/>
      <c r="CPZ1" s="40"/>
      <c r="CQA1" s="40"/>
      <c r="CQB1" s="40"/>
      <c r="CQC1" s="40"/>
      <c r="CQD1" s="40"/>
      <c r="CQE1" s="40"/>
      <c r="CQF1" s="40"/>
      <c r="CQG1" s="40"/>
      <c r="CQH1" s="40"/>
      <c r="CQI1" s="40"/>
      <c r="CQJ1" s="40"/>
      <c r="CQK1" s="40"/>
      <c r="CQL1" s="40"/>
      <c r="CQM1" s="40"/>
      <c r="CQN1" s="40"/>
      <c r="CQO1" s="40"/>
      <c r="CQP1" s="40"/>
      <c r="CQQ1" s="40"/>
      <c r="CQR1" s="40"/>
      <c r="CQS1" s="40"/>
      <c r="CQT1" s="40"/>
      <c r="CQU1" s="40"/>
      <c r="CQV1" s="40"/>
      <c r="CQW1" s="40"/>
      <c r="CQX1" s="40"/>
      <c r="CQY1" s="40"/>
      <c r="CQZ1" s="40"/>
      <c r="CRA1" s="40"/>
      <c r="CRB1" s="40"/>
      <c r="CRC1" s="40"/>
      <c r="CRD1" s="40"/>
      <c r="CRE1" s="40"/>
      <c r="CRF1" s="40"/>
      <c r="CRG1" s="40"/>
      <c r="CRH1" s="40"/>
      <c r="CRI1" s="40"/>
      <c r="CRJ1" s="40"/>
      <c r="CRK1" s="40"/>
      <c r="CRL1" s="40"/>
      <c r="CRM1" s="40"/>
      <c r="CRN1" s="40"/>
      <c r="CRO1" s="40"/>
      <c r="CRP1" s="40"/>
      <c r="CRQ1" s="40"/>
      <c r="CRR1" s="40"/>
      <c r="CRS1" s="40"/>
      <c r="CRT1" s="40"/>
      <c r="CRU1" s="40"/>
      <c r="CRV1" s="40"/>
      <c r="CRW1" s="40"/>
      <c r="CRX1" s="40"/>
      <c r="CRY1" s="40"/>
      <c r="CRZ1" s="40"/>
      <c r="CSA1" s="40"/>
      <c r="CSB1" s="40"/>
      <c r="CSC1" s="40"/>
      <c r="CSD1" s="40"/>
      <c r="CSE1" s="40"/>
      <c r="CSF1" s="40"/>
      <c r="CSG1" s="40"/>
      <c r="CSH1" s="40"/>
      <c r="CSI1" s="40"/>
      <c r="CSJ1" s="40"/>
      <c r="CSK1" s="40"/>
      <c r="CSL1" s="40"/>
      <c r="CSM1" s="40"/>
      <c r="CSN1" s="40"/>
      <c r="CSO1" s="40"/>
      <c r="CSP1" s="40"/>
      <c r="CSQ1" s="40"/>
      <c r="CSR1" s="40"/>
      <c r="CSS1" s="40"/>
      <c r="CST1" s="40"/>
      <c r="CSU1" s="40"/>
      <c r="CSV1" s="40"/>
      <c r="CSW1" s="40"/>
      <c r="CSX1" s="40"/>
      <c r="CSY1" s="40"/>
      <c r="CSZ1" s="40"/>
      <c r="CTA1" s="40"/>
      <c r="CTB1" s="40"/>
      <c r="CTC1" s="40"/>
      <c r="CTD1" s="40"/>
      <c r="CTE1" s="40"/>
      <c r="CTF1" s="40"/>
      <c r="CTG1" s="40"/>
      <c r="CTH1" s="40"/>
      <c r="CTI1" s="40"/>
      <c r="CTJ1" s="40"/>
      <c r="CTK1" s="40"/>
      <c r="CTL1" s="40"/>
      <c r="CTM1" s="40"/>
      <c r="CTN1" s="40"/>
      <c r="CTO1" s="40"/>
      <c r="CTP1" s="40"/>
      <c r="CTQ1" s="40"/>
      <c r="CTR1" s="40"/>
      <c r="CTS1" s="40"/>
      <c r="CTT1" s="40"/>
      <c r="CTU1" s="40"/>
      <c r="CTV1" s="40"/>
      <c r="CTW1" s="40"/>
      <c r="CTX1" s="40"/>
      <c r="CTY1" s="40"/>
      <c r="CTZ1" s="40"/>
      <c r="CUA1" s="40"/>
      <c r="CUB1" s="40"/>
      <c r="CUC1" s="40"/>
      <c r="CUD1" s="40"/>
      <c r="CUE1" s="40"/>
      <c r="CUF1" s="40"/>
      <c r="CUG1" s="40"/>
      <c r="CUH1" s="40"/>
      <c r="CUI1" s="40"/>
      <c r="CUJ1" s="40"/>
      <c r="CUK1" s="40"/>
      <c r="CUL1" s="40"/>
      <c r="CUM1" s="40"/>
      <c r="CUN1" s="40"/>
      <c r="CUO1" s="40"/>
      <c r="CUP1" s="40"/>
      <c r="CUQ1" s="40"/>
      <c r="CUR1" s="40"/>
      <c r="CUS1" s="40"/>
      <c r="CUT1" s="40"/>
      <c r="CUU1" s="40"/>
      <c r="CUV1" s="40"/>
      <c r="CUW1" s="40"/>
      <c r="CUX1" s="40"/>
      <c r="CUY1" s="40"/>
      <c r="CUZ1" s="40"/>
      <c r="CVA1" s="40"/>
      <c r="CVB1" s="40"/>
      <c r="CVC1" s="40"/>
      <c r="CVD1" s="40"/>
      <c r="CVE1" s="40"/>
      <c r="CVF1" s="40"/>
      <c r="CVG1" s="40"/>
      <c r="CVH1" s="40"/>
      <c r="CVI1" s="40"/>
      <c r="CVJ1" s="40"/>
      <c r="CVK1" s="40"/>
      <c r="CVL1" s="40"/>
      <c r="CVM1" s="40"/>
      <c r="CVN1" s="40"/>
      <c r="CVO1" s="40"/>
      <c r="CVP1" s="40"/>
      <c r="CVQ1" s="40"/>
      <c r="CVR1" s="40"/>
      <c r="CVS1" s="40"/>
      <c r="CVT1" s="40"/>
      <c r="CVU1" s="40"/>
      <c r="CVV1" s="40"/>
      <c r="CVW1" s="40"/>
      <c r="CVX1" s="40"/>
      <c r="CVY1" s="40"/>
      <c r="CVZ1" s="40"/>
      <c r="CWA1" s="40"/>
      <c r="CWB1" s="40"/>
      <c r="CWC1" s="40"/>
      <c r="CWD1" s="40"/>
      <c r="CWE1" s="40"/>
      <c r="CWF1" s="40"/>
      <c r="CWG1" s="40"/>
      <c r="CWH1" s="40"/>
      <c r="CWI1" s="40"/>
      <c r="CWJ1" s="40"/>
      <c r="CWK1" s="40"/>
      <c r="CWL1" s="40"/>
      <c r="CWM1" s="40"/>
      <c r="CWN1" s="40"/>
      <c r="CWO1" s="40"/>
      <c r="CWP1" s="40"/>
      <c r="CWQ1" s="40"/>
      <c r="CWR1" s="40"/>
      <c r="CWS1" s="40"/>
      <c r="CWT1" s="40"/>
      <c r="CWU1" s="40"/>
      <c r="CWV1" s="40"/>
      <c r="CWW1" s="40"/>
      <c r="CWX1" s="40"/>
      <c r="CWY1" s="40"/>
      <c r="CWZ1" s="40"/>
      <c r="CXA1" s="40"/>
      <c r="CXB1" s="40"/>
      <c r="CXC1" s="40"/>
      <c r="CXD1" s="40"/>
      <c r="CXE1" s="40"/>
      <c r="CXF1" s="40"/>
      <c r="CXG1" s="40"/>
      <c r="CXH1" s="40"/>
      <c r="CXI1" s="40"/>
      <c r="CXJ1" s="40"/>
      <c r="CXK1" s="40"/>
      <c r="CXL1" s="40"/>
      <c r="CXM1" s="40"/>
      <c r="CXN1" s="40"/>
      <c r="CXO1" s="40"/>
      <c r="CXP1" s="40"/>
      <c r="CXQ1" s="40"/>
      <c r="CXR1" s="40"/>
      <c r="CXS1" s="40"/>
      <c r="CXT1" s="40"/>
      <c r="CXU1" s="40"/>
      <c r="CXV1" s="40"/>
      <c r="CXW1" s="40"/>
      <c r="CXX1" s="40"/>
      <c r="CXY1" s="40"/>
      <c r="CXZ1" s="40"/>
      <c r="CYA1" s="40"/>
      <c r="CYB1" s="40"/>
      <c r="CYC1" s="40"/>
      <c r="CYD1" s="40"/>
      <c r="CYE1" s="40"/>
      <c r="CYF1" s="40"/>
      <c r="CYG1" s="40"/>
      <c r="CYH1" s="40"/>
      <c r="CYI1" s="40"/>
      <c r="CYJ1" s="40"/>
      <c r="CYK1" s="40"/>
      <c r="CYL1" s="40"/>
      <c r="CYM1" s="40"/>
      <c r="CYN1" s="40"/>
      <c r="CYO1" s="40"/>
      <c r="CYP1" s="40"/>
      <c r="CYQ1" s="40"/>
      <c r="CYR1" s="40"/>
      <c r="CYS1" s="40"/>
      <c r="CYT1" s="40"/>
      <c r="CYU1" s="40"/>
      <c r="CYV1" s="40"/>
      <c r="CYW1" s="40"/>
      <c r="CYX1" s="40"/>
      <c r="CYY1" s="40"/>
      <c r="CYZ1" s="40"/>
      <c r="CZA1" s="40"/>
      <c r="CZB1" s="40"/>
      <c r="CZC1" s="40"/>
      <c r="CZD1" s="40"/>
      <c r="CZE1" s="40"/>
      <c r="CZF1" s="40"/>
      <c r="CZG1" s="40"/>
      <c r="CZH1" s="40"/>
      <c r="CZI1" s="40"/>
      <c r="CZJ1" s="40"/>
      <c r="CZK1" s="40"/>
      <c r="CZL1" s="40"/>
      <c r="CZM1" s="40"/>
      <c r="CZN1" s="40"/>
      <c r="CZO1" s="40"/>
      <c r="CZP1" s="40"/>
      <c r="CZQ1" s="40"/>
      <c r="CZR1" s="40"/>
      <c r="CZS1" s="40"/>
      <c r="CZT1" s="40"/>
      <c r="CZU1" s="40"/>
      <c r="CZV1" s="40"/>
      <c r="CZW1" s="40"/>
      <c r="CZX1" s="40"/>
      <c r="CZY1" s="40"/>
      <c r="CZZ1" s="40"/>
      <c r="DAA1" s="40"/>
      <c r="DAB1" s="40"/>
      <c r="DAC1" s="40"/>
      <c r="DAD1" s="40"/>
      <c r="DAE1" s="40"/>
      <c r="DAF1" s="40"/>
      <c r="DAG1" s="40"/>
      <c r="DAH1" s="40"/>
      <c r="DAI1" s="40"/>
      <c r="DAJ1" s="40"/>
      <c r="DAK1" s="40"/>
      <c r="DAL1" s="40"/>
      <c r="DAM1" s="40"/>
      <c r="DAN1" s="40"/>
      <c r="DAO1" s="40"/>
      <c r="DAP1" s="40"/>
      <c r="DAQ1" s="40"/>
      <c r="DAR1" s="40"/>
      <c r="DAS1" s="40"/>
      <c r="DAT1" s="40"/>
      <c r="DAU1" s="40"/>
      <c r="DAV1" s="40"/>
      <c r="DAW1" s="40"/>
      <c r="DAX1" s="40"/>
      <c r="DAY1" s="40"/>
      <c r="DAZ1" s="40"/>
      <c r="DBA1" s="40"/>
      <c r="DBB1" s="40"/>
      <c r="DBC1" s="40"/>
      <c r="DBD1" s="40"/>
      <c r="DBE1" s="40"/>
      <c r="DBF1" s="40"/>
      <c r="DBG1" s="40"/>
      <c r="DBH1" s="40"/>
      <c r="DBI1" s="40"/>
      <c r="DBJ1" s="40"/>
      <c r="DBK1" s="40"/>
      <c r="DBL1" s="40"/>
      <c r="DBM1" s="40"/>
      <c r="DBN1" s="40"/>
      <c r="DBO1" s="40"/>
      <c r="DBP1" s="40"/>
      <c r="DBQ1" s="40"/>
      <c r="DBR1" s="40"/>
      <c r="DBS1" s="40"/>
      <c r="DBT1" s="40"/>
      <c r="DBU1" s="40"/>
      <c r="DBV1" s="40"/>
      <c r="DBW1" s="40"/>
      <c r="DBX1" s="40"/>
      <c r="DBY1" s="40"/>
      <c r="DBZ1" s="40"/>
      <c r="DCA1" s="40"/>
      <c r="DCB1" s="40"/>
      <c r="DCC1" s="40"/>
      <c r="DCD1" s="40"/>
      <c r="DCE1" s="40"/>
      <c r="DCF1" s="40"/>
      <c r="DCG1" s="40"/>
      <c r="DCH1" s="40"/>
      <c r="DCI1" s="40"/>
      <c r="DCJ1" s="40"/>
      <c r="DCK1" s="40"/>
      <c r="DCL1" s="40"/>
      <c r="DCM1" s="40"/>
      <c r="DCN1" s="40"/>
      <c r="DCO1" s="40"/>
      <c r="DCP1" s="40"/>
      <c r="DCQ1" s="40"/>
      <c r="DCR1" s="40"/>
      <c r="DCS1" s="40"/>
      <c r="DCT1" s="40"/>
      <c r="DCU1" s="40"/>
      <c r="DCV1" s="40"/>
      <c r="DCW1" s="40"/>
      <c r="DCX1" s="40"/>
      <c r="DCY1" s="40"/>
      <c r="DCZ1" s="40"/>
      <c r="DDA1" s="40"/>
      <c r="DDB1" s="40"/>
      <c r="DDC1" s="40"/>
      <c r="DDD1" s="40"/>
      <c r="DDE1" s="40"/>
      <c r="DDF1" s="40"/>
      <c r="DDG1" s="40"/>
      <c r="DDH1" s="40"/>
      <c r="DDI1" s="40"/>
      <c r="DDJ1" s="40"/>
      <c r="DDK1" s="40"/>
      <c r="DDL1" s="40"/>
      <c r="DDM1" s="40"/>
      <c r="DDN1" s="40"/>
      <c r="DDO1" s="40"/>
      <c r="DDP1" s="40"/>
      <c r="DDQ1" s="40"/>
      <c r="DDR1" s="40"/>
      <c r="DDS1" s="40"/>
      <c r="DDT1" s="40"/>
      <c r="DDU1" s="40"/>
      <c r="DDV1" s="40"/>
      <c r="DDW1" s="40"/>
      <c r="DDX1" s="40"/>
      <c r="DDY1" s="40"/>
      <c r="DDZ1" s="40"/>
      <c r="DEA1" s="40"/>
      <c r="DEB1" s="40"/>
      <c r="DEC1" s="40"/>
      <c r="DED1" s="40"/>
      <c r="DEE1" s="40"/>
      <c r="DEF1" s="40"/>
      <c r="DEG1" s="40"/>
      <c r="DEH1" s="40"/>
      <c r="DEI1" s="40"/>
      <c r="DEJ1" s="40"/>
      <c r="DEK1" s="40"/>
      <c r="DEL1" s="40"/>
      <c r="DEM1" s="40"/>
      <c r="DEN1" s="40"/>
      <c r="DEO1" s="40"/>
      <c r="DEP1" s="40"/>
      <c r="DEQ1" s="40"/>
      <c r="DER1" s="40"/>
      <c r="DES1" s="40"/>
      <c r="DET1" s="40"/>
      <c r="DEU1" s="40"/>
      <c r="DEV1" s="40"/>
      <c r="DEW1" s="40"/>
      <c r="DEX1" s="40"/>
      <c r="DEY1" s="40"/>
      <c r="DEZ1" s="40"/>
      <c r="DFA1" s="40"/>
      <c r="DFB1" s="40"/>
      <c r="DFC1" s="40"/>
      <c r="DFD1" s="40"/>
      <c r="DFE1" s="40"/>
      <c r="DFF1" s="40"/>
      <c r="DFG1" s="40"/>
      <c r="DFH1" s="40"/>
      <c r="DFI1" s="40"/>
      <c r="DFJ1" s="40"/>
      <c r="DFK1" s="40"/>
      <c r="DFL1" s="40"/>
      <c r="DFM1" s="40"/>
      <c r="DFN1" s="40"/>
      <c r="DFO1" s="40"/>
      <c r="DFP1" s="40"/>
      <c r="DFQ1" s="40"/>
      <c r="DFR1" s="40"/>
      <c r="DFS1" s="40"/>
      <c r="DFT1" s="40"/>
      <c r="DFU1" s="40"/>
      <c r="DFV1" s="40"/>
      <c r="DFW1" s="40"/>
      <c r="DFX1" s="40"/>
      <c r="DFY1" s="40"/>
      <c r="DFZ1" s="40"/>
      <c r="DGA1" s="40"/>
      <c r="DGB1" s="40"/>
      <c r="DGC1" s="40"/>
      <c r="DGD1" s="40"/>
      <c r="DGE1" s="40"/>
      <c r="DGF1" s="40"/>
      <c r="DGG1" s="40"/>
      <c r="DGH1" s="40"/>
      <c r="DGI1" s="40"/>
      <c r="DGJ1" s="40"/>
      <c r="DGK1" s="40"/>
      <c r="DGL1" s="40"/>
      <c r="DGM1" s="40"/>
      <c r="DGN1" s="40"/>
      <c r="DGO1" s="40"/>
      <c r="DGP1" s="40"/>
      <c r="DGQ1" s="40"/>
      <c r="DGR1" s="40"/>
      <c r="DGS1" s="40"/>
      <c r="DGT1" s="40"/>
      <c r="DGU1" s="40"/>
      <c r="DGV1" s="40"/>
      <c r="DGW1" s="40"/>
      <c r="DGX1" s="40"/>
      <c r="DGY1" s="40"/>
      <c r="DGZ1" s="40"/>
      <c r="DHA1" s="40"/>
      <c r="DHB1" s="40"/>
      <c r="DHC1" s="40"/>
      <c r="DHD1" s="40"/>
      <c r="DHE1" s="40"/>
      <c r="DHF1" s="40"/>
      <c r="DHG1" s="40"/>
      <c r="DHH1" s="40"/>
      <c r="DHI1" s="40"/>
      <c r="DHJ1" s="40"/>
      <c r="DHK1" s="40"/>
      <c r="DHL1" s="40"/>
      <c r="DHM1" s="40"/>
      <c r="DHN1" s="40"/>
      <c r="DHO1" s="40"/>
      <c r="DHP1" s="40"/>
      <c r="DHQ1" s="40"/>
      <c r="DHR1" s="40"/>
      <c r="DHS1" s="40"/>
      <c r="DHT1" s="40"/>
      <c r="DHU1" s="40"/>
      <c r="DHV1" s="40"/>
      <c r="DHW1" s="40"/>
      <c r="DHX1" s="40"/>
      <c r="DHY1" s="40"/>
      <c r="DHZ1" s="40"/>
      <c r="DIA1" s="40"/>
      <c r="DIB1" s="40"/>
      <c r="DIC1" s="40"/>
      <c r="DID1" s="40"/>
      <c r="DIE1" s="40"/>
      <c r="DIF1" s="40"/>
      <c r="DIG1" s="40"/>
      <c r="DIH1" s="40"/>
      <c r="DII1" s="40"/>
      <c r="DIJ1" s="40"/>
      <c r="DIK1" s="40"/>
      <c r="DIL1" s="40"/>
      <c r="DIM1" s="40"/>
      <c r="DIN1" s="40"/>
      <c r="DIO1" s="40"/>
      <c r="DIP1" s="40"/>
      <c r="DIQ1" s="40"/>
      <c r="DIR1" s="40"/>
      <c r="DIS1" s="40"/>
      <c r="DIT1" s="40"/>
      <c r="DIU1" s="40"/>
      <c r="DIV1" s="40"/>
      <c r="DIW1" s="40"/>
      <c r="DIX1" s="40"/>
      <c r="DIY1" s="40"/>
      <c r="DIZ1" s="40"/>
      <c r="DJA1" s="40"/>
      <c r="DJB1" s="40"/>
      <c r="DJC1" s="40"/>
      <c r="DJD1" s="40"/>
      <c r="DJE1" s="40"/>
      <c r="DJF1" s="40"/>
      <c r="DJG1" s="40"/>
      <c r="DJH1" s="40"/>
      <c r="DJI1" s="40"/>
      <c r="DJJ1" s="40"/>
      <c r="DJK1" s="40"/>
      <c r="DJL1" s="40"/>
      <c r="DJM1" s="40"/>
      <c r="DJN1" s="40"/>
      <c r="DJO1" s="40"/>
      <c r="DJP1" s="40"/>
      <c r="DJQ1" s="40"/>
      <c r="DJR1" s="40"/>
      <c r="DJS1" s="40"/>
      <c r="DJT1" s="40"/>
      <c r="DJU1" s="40"/>
      <c r="DJV1" s="40"/>
      <c r="DJW1" s="40"/>
      <c r="DJX1" s="40"/>
      <c r="DJY1" s="40"/>
      <c r="DJZ1" s="40"/>
      <c r="DKA1" s="40"/>
      <c r="DKB1" s="40"/>
      <c r="DKC1" s="40"/>
      <c r="DKD1" s="40"/>
      <c r="DKE1" s="40"/>
      <c r="DKF1" s="40"/>
      <c r="DKG1" s="40"/>
      <c r="DKH1" s="40"/>
      <c r="DKI1" s="40"/>
      <c r="DKJ1" s="40"/>
      <c r="DKK1" s="40"/>
      <c r="DKL1" s="40"/>
      <c r="DKM1" s="40"/>
      <c r="DKN1" s="40"/>
      <c r="DKO1" s="40"/>
      <c r="DKP1" s="40"/>
      <c r="DKQ1" s="40"/>
      <c r="DKR1" s="40"/>
      <c r="DKS1" s="40"/>
      <c r="DKT1" s="40"/>
      <c r="DKU1" s="40"/>
      <c r="DKV1" s="40"/>
      <c r="DKW1" s="40"/>
      <c r="DKX1" s="40"/>
      <c r="DKY1" s="40"/>
      <c r="DKZ1" s="40"/>
      <c r="DLA1" s="40"/>
      <c r="DLB1" s="40"/>
      <c r="DLC1" s="40"/>
      <c r="DLD1" s="40"/>
      <c r="DLE1" s="40"/>
      <c r="DLF1" s="40"/>
      <c r="DLG1" s="40"/>
      <c r="DLH1" s="40"/>
      <c r="DLI1" s="40"/>
      <c r="DLJ1" s="40"/>
      <c r="DLK1" s="40"/>
      <c r="DLL1" s="40"/>
      <c r="DLM1" s="40"/>
      <c r="DLN1" s="40"/>
      <c r="DLO1" s="40"/>
      <c r="DLP1" s="40"/>
      <c r="DLQ1" s="40"/>
      <c r="DLR1" s="40"/>
      <c r="DLS1" s="40"/>
      <c r="DLT1" s="40"/>
      <c r="DLU1" s="40"/>
      <c r="DLV1" s="40"/>
      <c r="DLW1" s="40"/>
      <c r="DLX1" s="40"/>
      <c r="DLY1" s="40"/>
      <c r="DLZ1" s="40"/>
      <c r="DMA1" s="40"/>
      <c r="DMB1" s="40"/>
      <c r="DMC1" s="40"/>
      <c r="DMD1" s="40"/>
      <c r="DME1" s="40"/>
      <c r="DMF1" s="40"/>
      <c r="DMG1" s="40"/>
      <c r="DMH1" s="40"/>
      <c r="DMI1" s="40"/>
      <c r="DMJ1" s="40"/>
      <c r="DMK1" s="40"/>
      <c r="DML1" s="40"/>
      <c r="DMM1" s="40"/>
      <c r="DMN1" s="40"/>
      <c r="DMO1" s="40"/>
      <c r="DMP1" s="40"/>
      <c r="DMQ1" s="40"/>
      <c r="DMR1" s="40"/>
      <c r="DMS1" s="40"/>
      <c r="DMT1" s="40"/>
      <c r="DMU1" s="40"/>
      <c r="DMV1" s="40"/>
      <c r="DMW1" s="40"/>
      <c r="DMX1" s="40"/>
      <c r="DMY1" s="40"/>
      <c r="DMZ1" s="40"/>
      <c r="DNA1" s="40"/>
      <c r="DNB1" s="40"/>
      <c r="DNC1" s="40"/>
      <c r="DND1" s="40"/>
      <c r="DNE1" s="40"/>
      <c r="DNF1" s="40"/>
      <c r="DNG1" s="40"/>
      <c r="DNH1" s="40"/>
      <c r="DNI1" s="40"/>
      <c r="DNJ1" s="40"/>
      <c r="DNK1" s="40"/>
      <c r="DNL1" s="40"/>
      <c r="DNM1" s="40"/>
      <c r="DNN1" s="40"/>
      <c r="DNO1" s="40"/>
      <c r="DNP1" s="40"/>
      <c r="DNQ1" s="40"/>
      <c r="DNR1" s="40"/>
      <c r="DNS1" s="40"/>
      <c r="DNT1" s="40"/>
      <c r="DNU1" s="40"/>
      <c r="DNV1" s="40"/>
      <c r="DNW1" s="40"/>
      <c r="DNX1" s="40"/>
      <c r="DNY1" s="40"/>
      <c r="DNZ1" s="40"/>
      <c r="DOA1" s="40"/>
      <c r="DOB1" s="40"/>
      <c r="DOC1" s="40"/>
      <c r="DOD1" s="40"/>
      <c r="DOE1" s="40"/>
      <c r="DOF1" s="40"/>
      <c r="DOG1" s="40"/>
      <c r="DOH1" s="40"/>
      <c r="DOI1" s="40"/>
      <c r="DOJ1" s="40"/>
      <c r="DOK1" s="40"/>
      <c r="DOL1" s="40"/>
      <c r="DOM1" s="40"/>
      <c r="DON1" s="40"/>
      <c r="DOO1" s="40"/>
      <c r="DOP1" s="40"/>
      <c r="DOQ1" s="40"/>
      <c r="DOR1" s="40"/>
      <c r="DOS1" s="40"/>
      <c r="DOT1" s="40"/>
      <c r="DOU1" s="40"/>
      <c r="DOV1" s="40"/>
      <c r="DOW1" s="40"/>
      <c r="DOX1" s="40"/>
      <c r="DOY1" s="40"/>
      <c r="DOZ1" s="40"/>
      <c r="DPA1" s="40"/>
      <c r="DPB1" s="40"/>
      <c r="DPC1" s="40"/>
      <c r="DPD1" s="40"/>
      <c r="DPE1" s="40"/>
      <c r="DPF1" s="40"/>
      <c r="DPG1" s="40"/>
      <c r="DPH1" s="40"/>
      <c r="DPI1" s="40"/>
      <c r="DPJ1" s="40"/>
      <c r="DPK1" s="40"/>
      <c r="DPL1" s="40"/>
      <c r="DPM1" s="40"/>
      <c r="DPN1" s="40"/>
      <c r="DPO1" s="40"/>
      <c r="DPP1" s="40"/>
      <c r="DPQ1" s="40"/>
      <c r="DPR1" s="40"/>
      <c r="DPS1" s="40"/>
      <c r="DPT1" s="40"/>
      <c r="DPU1" s="40"/>
      <c r="DPV1" s="40"/>
      <c r="DPW1" s="40"/>
      <c r="DPX1" s="40"/>
      <c r="DPY1" s="40"/>
      <c r="DPZ1" s="40"/>
      <c r="DQA1" s="40"/>
      <c r="DQB1" s="40"/>
      <c r="DQC1" s="40"/>
      <c r="DQD1" s="40"/>
      <c r="DQE1" s="40"/>
      <c r="DQF1" s="40"/>
      <c r="DQG1" s="40"/>
      <c r="DQH1" s="40"/>
      <c r="DQI1" s="40"/>
      <c r="DQJ1" s="40"/>
      <c r="DQK1" s="40"/>
      <c r="DQL1" s="40"/>
      <c r="DQM1" s="40"/>
      <c r="DQN1" s="40"/>
      <c r="DQO1" s="40"/>
      <c r="DQP1" s="40"/>
      <c r="DQQ1" s="40"/>
      <c r="DQR1" s="40"/>
      <c r="DQS1" s="40"/>
      <c r="DQT1" s="40"/>
      <c r="DQU1" s="40"/>
      <c r="DQV1" s="40"/>
      <c r="DQW1" s="40"/>
      <c r="DQX1" s="40"/>
      <c r="DQY1" s="40"/>
      <c r="DQZ1" s="40"/>
      <c r="DRA1" s="40"/>
      <c r="DRB1" s="40"/>
      <c r="DRC1" s="40"/>
      <c r="DRD1" s="40"/>
      <c r="DRE1" s="40"/>
      <c r="DRF1" s="40"/>
      <c r="DRG1" s="40"/>
      <c r="DRH1" s="40"/>
      <c r="DRI1" s="40"/>
      <c r="DRJ1" s="40"/>
      <c r="DRK1" s="40"/>
      <c r="DRL1" s="40"/>
      <c r="DRM1" s="40"/>
      <c r="DRN1" s="40"/>
      <c r="DRO1" s="40"/>
      <c r="DRP1" s="40"/>
      <c r="DRQ1" s="40"/>
      <c r="DRR1" s="40"/>
      <c r="DRS1" s="40"/>
      <c r="DRT1" s="40"/>
      <c r="DRU1" s="40"/>
      <c r="DRV1" s="40"/>
      <c r="DRW1" s="40"/>
      <c r="DRX1" s="40"/>
      <c r="DRY1" s="40"/>
      <c r="DRZ1" s="40"/>
      <c r="DSA1" s="40"/>
      <c r="DSB1" s="40"/>
      <c r="DSC1" s="40"/>
      <c r="DSD1" s="40"/>
      <c r="DSE1" s="40"/>
      <c r="DSF1" s="40"/>
      <c r="DSG1" s="40"/>
      <c r="DSH1" s="40"/>
      <c r="DSI1" s="40"/>
      <c r="DSJ1" s="40"/>
      <c r="DSK1" s="40"/>
      <c r="DSL1" s="40"/>
      <c r="DSM1" s="40"/>
      <c r="DSN1" s="40"/>
      <c r="DSO1" s="40"/>
      <c r="DSP1" s="40"/>
      <c r="DSQ1" s="40"/>
      <c r="DSR1" s="40"/>
      <c r="DSS1" s="40"/>
      <c r="DST1" s="40"/>
      <c r="DSU1" s="40"/>
      <c r="DSV1" s="40"/>
      <c r="DSW1" s="40"/>
      <c r="DSX1" s="40"/>
      <c r="DSY1" s="40"/>
      <c r="DSZ1" s="40"/>
      <c r="DTA1" s="40"/>
      <c r="DTB1" s="40"/>
      <c r="DTC1" s="40"/>
      <c r="DTD1" s="40"/>
      <c r="DTE1" s="40"/>
      <c r="DTF1" s="40"/>
      <c r="DTG1" s="40"/>
      <c r="DTH1" s="40"/>
      <c r="DTI1" s="40"/>
      <c r="DTJ1" s="40"/>
      <c r="DTK1" s="40"/>
      <c r="DTL1" s="40"/>
      <c r="DTM1" s="40"/>
      <c r="DTN1" s="40"/>
      <c r="DTO1" s="40"/>
      <c r="DTP1" s="40"/>
      <c r="DTQ1" s="40"/>
      <c r="DTR1" s="40"/>
      <c r="DTS1" s="40"/>
      <c r="DTT1" s="40"/>
      <c r="DTU1" s="40"/>
      <c r="DTV1" s="40"/>
      <c r="DTW1" s="40"/>
      <c r="DTX1" s="40"/>
      <c r="DTY1" s="40"/>
      <c r="DTZ1" s="40"/>
      <c r="DUA1" s="40"/>
      <c r="DUB1" s="40"/>
      <c r="DUC1" s="40"/>
      <c r="DUD1" s="40"/>
      <c r="DUE1" s="40"/>
      <c r="DUF1" s="40"/>
      <c r="DUG1" s="40"/>
      <c r="DUH1" s="40"/>
      <c r="DUI1" s="40"/>
      <c r="DUJ1" s="40"/>
      <c r="DUK1" s="40"/>
      <c r="DUL1" s="40"/>
      <c r="DUM1" s="40"/>
      <c r="DUN1" s="40"/>
      <c r="DUO1" s="40"/>
      <c r="DUP1" s="40"/>
      <c r="DUQ1" s="40"/>
      <c r="DUR1" s="40"/>
      <c r="DUS1" s="40"/>
      <c r="DUT1" s="40"/>
      <c r="DUU1" s="40"/>
      <c r="DUV1" s="40"/>
      <c r="DUW1" s="40"/>
      <c r="DUX1" s="40"/>
      <c r="DUY1" s="40"/>
      <c r="DUZ1" s="40"/>
      <c r="DVA1" s="40"/>
      <c r="DVB1" s="40"/>
      <c r="DVC1" s="40"/>
      <c r="DVD1" s="40"/>
      <c r="DVE1" s="40"/>
      <c r="DVF1" s="40"/>
      <c r="DVG1" s="40"/>
      <c r="DVH1" s="40"/>
      <c r="DVI1" s="40"/>
      <c r="DVJ1" s="40"/>
      <c r="DVK1" s="40"/>
      <c r="DVL1" s="40"/>
      <c r="DVM1" s="40"/>
      <c r="DVN1" s="40"/>
      <c r="DVO1" s="40"/>
      <c r="DVP1" s="40"/>
      <c r="DVQ1" s="40"/>
      <c r="DVR1" s="40"/>
      <c r="DVS1" s="40"/>
      <c r="DVT1" s="40"/>
      <c r="DVU1" s="40"/>
      <c r="DVV1" s="40"/>
      <c r="DVW1" s="40"/>
      <c r="DVX1" s="40"/>
      <c r="DVY1" s="40"/>
      <c r="DVZ1" s="40"/>
      <c r="DWA1" s="40"/>
      <c r="DWB1" s="40"/>
      <c r="DWC1" s="40"/>
      <c r="DWD1" s="40"/>
      <c r="DWE1" s="40"/>
      <c r="DWF1" s="40"/>
      <c r="DWG1" s="40"/>
      <c r="DWH1" s="40"/>
      <c r="DWI1" s="40"/>
      <c r="DWJ1" s="40"/>
      <c r="DWK1" s="40"/>
      <c r="DWL1" s="40"/>
      <c r="DWM1" s="40"/>
      <c r="DWN1" s="40"/>
      <c r="DWO1" s="40"/>
      <c r="DWP1" s="40"/>
      <c r="DWQ1" s="40"/>
      <c r="DWR1" s="40"/>
      <c r="DWS1" s="40"/>
      <c r="DWT1" s="40"/>
      <c r="DWU1" s="40"/>
      <c r="DWV1" s="40"/>
      <c r="DWW1" s="40"/>
      <c r="DWX1" s="40"/>
      <c r="DWY1" s="40"/>
      <c r="DWZ1" s="40"/>
      <c r="DXA1" s="40"/>
      <c r="DXB1" s="40"/>
      <c r="DXC1" s="40"/>
      <c r="DXD1" s="40"/>
      <c r="DXE1" s="40"/>
      <c r="DXF1" s="40"/>
      <c r="DXG1" s="40"/>
      <c r="DXH1" s="40"/>
      <c r="DXI1" s="40"/>
      <c r="DXJ1" s="40"/>
      <c r="DXK1" s="40"/>
      <c r="DXL1" s="40"/>
      <c r="DXM1" s="40"/>
      <c r="DXN1" s="40"/>
      <c r="DXO1" s="40"/>
      <c r="DXP1" s="40"/>
      <c r="DXQ1" s="40"/>
      <c r="DXR1" s="40"/>
      <c r="DXS1" s="40"/>
      <c r="DXT1" s="40"/>
      <c r="DXU1" s="40"/>
      <c r="DXV1" s="40"/>
      <c r="DXW1" s="40"/>
      <c r="DXX1" s="40"/>
      <c r="DXY1" s="40"/>
      <c r="DXZ1" s="40"/>
      <c r="DYA1" s="40"/>
      <c r="DYB1" s="40"/>
      <c r="DYC1" s="40"/>
      <c r="DYD1" s="40"/>
      <c r="DYE1" s="40"/>
      <c r="DYF1" s="40"/>
      <c r="DYG1" s="40"/>
      <c r="DYH1" s="40"/>
      <c r="DYI1" s="40"/>
      <c r="DYJ1" s="40"/>
      <c r="DYK1" s="40"/>
      <c r="DYL1" s="40"/>
      <c r="DYM1" s="40"/>
      <c r="DYN1" s="40"/>
      <c r="DYO1" s="40"/>
      <c r="DYP1" s="40"/>
      <c r="DYQ1" s="40"/>
      <c r="DYR1" s="40"/>
      <c r="DYS1" s="40"/>
      <c r="DYT1" s="40"/>
      <c r="DYU1" s="40"/>
      <c r="DYV1" s="40"/>
      <c r="DYW1" s="40"/>
      <c r="DYX1" s="40"/>
      <c r="DYY1" s="40"/>
      <c r="DYZ1" s="40"/>
      <c r="DZA1" s="40"/>
      <c r="DZB1" s="40"/>
      <c r="DZC1" s="40"/>
      <c r="DZD1" s="40"/>
      <c r="DZE1" s="40"/>
      <c r="DZF1" s="40"/>
      <c r="DZG1" s="40"/>
      <c r="DZH1" s="40"/>
      <c r="DZI1" s="40"/>
      <c r="DZJ1" s="40"/>
      <c r="DZK1" s="40"/>
      <c r="DZL1" s="40"/>
      <c r="DZM1" s="40"/>
      <c r="DZN1" s="40"/>
      <c r="DZO1" s="40"/>
      <c r="DZP1" s="40"/>
      <c r="DZQ1" s="40"/>
      <c r="DZR1" s="40"/>
      <c r="DZS1" s="40"/>
      <c r="DZT1" s="40"/>
      <c r="DZU1" s="40"/>
      <c r="DZV1" s="40"/>
      <c r="DZW1" s="40"/>
      <c r="DZX1" s="40"/>
      <c r="DZY1" s="40"/>
      <c r="DZZ1" s="40"/>
      <c r="EAA1" s="40"/>
      <c r="EAB1" s="40"/>
      <c r="EAC1" s="40"/>
      <c r="EAD1" s="40"/>
      <c r="EAE1" s="40"/>
      <c r="EAF1" s="40"/>
      <c r="EAG1" s="40"/>
      <c r="EAH1" s="40"/>
      <c r="EAI1" s="40"/>
      <c r="EAJ1" s="40"/>
      <c r="EAK1" s="40"/>
      <c r="EAL1" s="40"/>
      <c r="EAM1" s="40"/>
      <c r="EAN1" s="40"/>
      <c r="EAO1" s="40"/>
      <c r="EAP1" s="40"/>
      <c r="EAQ1" s="40"/>
      <c r="EAR1" s="40"/>
      <c r="EAS1" s="40"/>
      <c r="EAT1" s="40"/>
      <c r="EAU1" s="40"/>
      <c r="EAV1" s="40"/>
      <c r="EAW1" s="40"/>
      <c r="EAX1" s="40"/>
      <c r="EAY1" s="40"/>
      <c r="EAZ1" s="40"/>
      <c r="EBA1" s="40"/>
      <c r="EBB1" s="40"/>
      <c r="EBC1" s="40"/>
      <c r="EBD1" s="40"/>
      <c r="EBE1" s="40"/>
      <c r="EBF1" s="40"/>
      <c r="EBG1" s="40"/>
      <c r="EBH1" s="40"/>
      <c r="EBI1" s="40"/>
      <c r="EBJ1" s="40"/>
      <c r="EBK1" s="40"/>
      <c r="EBL1" s="40"/>
      <c r="EBM1" s="40"/>
      <c r="EBN1" s="40"/>
      <c r="EBO1" s="40"/>
      <c r="EBP1" s="40"/>
      <c r="EBQ1" s="40"/>
      <c r="EBR1" s="40"/>
      <c r="EBS1" s="40"/>
      <c r="EBT1" s="40"/>
      <c r="EBU1" s="40"/>
      <c r="EBV1" s="40"/>
      <c r="EBW1" s="40"/>
      <c r="EBX1" s="40"/>
      <c r="EBY1" s="40"/>
      <c r="EBZ1" s="40"/>
      <c r="ECA1" s="40"/>
      <c r="ECB1" s="40"/>
      <c r="ECC1" s="40"/>
      <c r="ECD1" s="40"/>
      <c r="ECE1" s="40"/>
      <c r="ECF1" s="40"/>
      <c r="ECG1" s="40"/>
      <c r="ECH1" s="40"/>
      <c r="ECI1" s="40"/>
      <c r="ECJ1" s="40"/>
      <c r="ECK1" s="40"/>
      <c r="ECL1" s="40"/>
      <c r="ECM1" s="40"/>
      <c r="ECN1" s="40"/>
      <c r="ECO1" s="40"/>
      <c r="ECP1" s="40"/>
      <c r="ECQ1" s="40"/>
      <c r="ECR1" s="40"/>
      <c r="ECS1" s="40"/>
      <c r="ECT1" s="40"/>
      <c r="ECU1" s="40"/>
      <c r="ECV1" s="40"/>
      <c r="ECW1" s="40"/>
      <c r="ECX1" s="40"/>
      <c r="ECY1" s="40"/>
      <c r="ECZ1" s="40"/>
      <c r="EDA1" s="40"/>
      <c r="EDB1" s="40"/>
      <c r="EDC1" s="40"/>
      <c r="EDD1" s="40"/>
      <c r="EDE1" s="40"/>
      <c r="EDF1" s="40"/>
      <c r="EDG1" s="40"/>
      <c r="EDH1" s="40"/>
      <c r="EDI1" s="40"/>
      <c r="EDJ1" s="40"/>
      <c r="EDK1" s="40"/>
      <c r="EDL1" s="40"/>
      <c r="EDM1" s="40"/>
      <c r="EDN1" s="40"/>
      <c r="EDO1" s="40"/>
      <c r="EDP1" s="40"/>
      <c r="EDQ1" s="40"/>
      <c r="EDR1" s="40"/>
      <c r="EDS1" s="40"/>
      <c r="EDT1" s="40"/>
      <c r="EDU1" s="40"/>
      <c r="EDV1" s="40"/>
      <c r="EDW1" s="40"/>
      <c r="EDX1" s="40"/>
      <c r="EDY1" s="40"/>
      <c r="EDZ1" s="40"/>
      <c r="EEA1" s="40"/>
      <c r="EEB1" s="40"/>
      <c r="EEC1" s="40"/>
      <c r="EED1" s="40"/>
      <c r="EEE1" s="40"/>
      <c r="EEF1" s="40"/>
      <c r="EEG1" s="40"/>
      <c r="EEH1" s="40"/>
      <c r="EEI1" s="40"/>
      <c r="EEJ1" s="40"/>
      <c r="EEK1" s="40"/>
      <c r="EEL1" s="40"/>
      <c r="EEM1" s="40"/>
      <c r="EEN1" s="40"/>
      <c r="EEO1" s="40"/>
      <c r="EEP1" s="40"/>
      <c r="EEQ1" s="40"/>
      <c r="EER1" s="40"/>
      <c r="EES1" s="40"/>
      <c r="EET1" s="40"/>
      <c r="EEU1" s="40"/>
      <c r="EEV1" s="40"/>
      <c r="EEW1" s="40"/>
      <c r="EEX1" s="40"/>
      <c r="EEY1" s="40"/>
      <c r="EEZ1" s="40"/>
      <c r="EFA1" s="40"/>
      <c r="EFB1" s="40"/>
      <c r="EFC1" s="40"/>
      <c r="EFD1" s="40"/>
      <c r="EFE1" s="40"/>
      <c r="EFF1" s="40"/>
      <c r="EFG1" s="40"/>
      <c r="EFH1" s="40"/>
      <c r="EFI1" s="40"/>
      <c r="EFJ1" s="40"/>
      <c r="EFK1" s="40"/>
      <c r="EFL1" s="40"/>
      <c r="EFM1" s="40"/>
      <c r="EFN1" s="40"/>
      <c r="EFO1" s="40"/>
      <c r="EFP1" s="40"/>
      <c r="EFQ1" s="40"/>
      <c r="EFR1" s="40"/>
      <c r="EFS1" s="40"/>
      <c r="EFT1" s="40"/>
      <c r="EFU1" s="40"/>
      <c r="EFV1" s="40"/>
      <c r="EFW1" s="40"/>
      <c r="EFX1" s="40"/>
      <c r="EFY1" s="40"/>
      <c r="EFZ1" s="40"/>
      <c r="EGA1" s="40"/>
      <c r="EGB1" s="40"/>
      <c r="EGC1" s="40"/>
      <c r="EGD1" s="40"/>
      <c r="EGE1" s="40"/>
      <c r="EGF1" s="40"/>
      <c r="EGG1" s="40"/>
      <c r="EGH1" s="40"/>
      <c r="EGI1" s="40"/>
      <c r="EGJ1" s="40"/>
      <c r="EGK1" s="40"/>
      <c r="EGL1" s="40"/>
      <c r="EGM1" s="40"/>
      <c r="EGN1" s="40"/>
      <c r="EGO1" s="40"/>
      <c r="EGP1" s="40"/>
      <c r="EGQ1" s="40"/>
      <c r="EGR1" s="40"/>
      <c r="EGS1" s="40"/>
      <c r="EGT1" s="40"/>
      <c r="EGU1" s="40"/>
      <c r="EGV1" s="40"/>
      <c r="EGW1" s="40"/>
      <c r="EGX1" s="40"/>
      <c r="EGY1" s="40"/>
      <c r="EGZ1" s="40"/>
      <c r="EHA1" s="40"/>
      <c r="EHB1" s="40"/>
      <c r="EHC1" s="40"/>
      <c r="EHD1" s="40"/>
      <c r="EHE1" s="40"/>
      <c r="EHF1" s="40"/>
      <c r="EHG1" s="40"/>
      <c r="EHH1" s="40"/>
      <c r="EHI1" s="40"/>
      <c r="EHJ1" s="40"/>
      <c r="EHK1" s="40"/>
      <c r="EHL1" s="40"/>
      <c r="EHM1" s="40"/>
      <c r="EHN1" s="40"/>
      <c r="EHO1" s="40"/>
      <c r="EHP1" s="40"/>
      <c r="EHQ1" s="40"/>
      <c r="EHR1" s="40"/>
      <c r="EHS1" s="40"/>
      <c r="EHT1" s="40"/>
      <c r="EHU1" s="40"/>
      <c r="EHV1" s="40"/>
      <c r="EHW1" s="40"/>
      <c r="EHX1" s="40"/>
      <c r="EHY1" s="40"/>
      <c r="EHZ1" s="40"/>
      <c r="EIA1" s="40"/>
      <c r="EIB1" s="40"/>
      <c r="EIC1" s="40"/>
      <c r="EID1" s="40"/>
      <c r="EIE1" s="40"/>
      <c r="EIF1" s="40"/>
      <c r="EIG1" s="40"/>
      <c r="EIH1" s="40"/>
      <c r="EII1" s="40"/>
      <c r="EIJ1" s="40"/>
      <c r="EIK1" s="40"/>
      <c r="EIL1" s="40"/>
      <c r="EIM1" s="40"/>
      <c r="EIN1" s="40"/>
      <c r="EIO1" s="40"/>
      <c r="EIP1" s="40"/>
      <c r="EIQ1" s="40"/>
      <c r="EIR1" s="40"/>
      <c r="EIS1" s="40"/>
      <c r="EIT1" s="40"/>
      <c r="EIU1" s="40"/>
      <c r="EIV1" s="40"/>
      <c r="EIW1" s="40"/>
      <c r="EIX1" s="40"/>
      <c r="EIY1" s="40"/>
      <c r="EIZ1" s="40"/>
      <c r="EJA1" s="40"/>
      <c r="EJB1" s="40"/>
      <c r="EJC1" s="40"/>
      <c r="EJD1" s="40"/>
      <c r="EJE1" s="40"/>
      <c r="EJF1" s="40"/>
      <c r="EJG1" s="40"/>
      <c r="EJH1" s="40"/>
      <c r="EJI1" s="40"/>
      <c r="EJJ1" s="40"/>
      <c r="EJK1" s="40"/>
      <c r="EJL1" s="40"/>
      <c r="EJM1" s="40"/>
      <c r="EJN1" s="40"/>
      <c r="EJO1" s="40"/>
      <c r="EJP1" s="40"/>
      <c r="EJQ1" s="40"/>
      <c r="EJR1" s="40"/>
      <c r="EJS1" s="40"/>
      <c r="EJT1" s="40"/>
      <c r="EJU1" s="40"/>
      <c r="EJV1" s="40"/>
      <c r="EJW1" s="40"/>
      <c r="EJX1" s="40"/>
      <c r="EJY1" s="40"/>
      <c r="EJZ1" s="40"/>
      <c r="EKA1" s="40"/>
      <c r="EKB1" s="40"/>
      <c r="EKC1" s="40"/>
      <c r="EKD1" s="40"/>
      <c r="EKE1" s="40"/>
      <c r="EKF1" s="40"/>
      <c r="EKG1" s="40"/>
      <c r="EKH1" s="40"/>
      <c r="EKI1" s="40"/>
      <c r="EKJ1" s="40"/>
      <c r="EKK1" s="40"/>
      <c r="EKL1" s="40"/>
      <c r="EKM1" s="40"/>
      <c r="EKN1" s="40"/>
      <c r="EKO1" s="40"/>
      <c r="EKP1" s="40"/>
      <c r="EKQ1" s="40"/>
      <c r="EKR1" s="40"/>
      <c r="EKS1" s="40"/>
      <c r="EKT1" s="40"/>
      <c r="EKU1" s="40"/>
      <c r="EKV1" s="40"/>
      <c r="EKW1" s="40"/>
      <c r="EKX1" s="40"/>
      <c r="EKY1" s="40"/>
      <c r="EKZ1" s="40"/>
      <c r="ELA1" s="40"/>
      <c r="ELB1" s="40"/>
      <c r="ELC1" s="40"/>
      <c r="ELD1" s="40"/>
      <c r="ELE1" s="40"/>
      <c r="ELF1" s="40"/>
      <c r="ELG1" s="40"/>
      <c r="ELH1" s="40"/>
      <c r="ELI1" s="40"/>
      <c r="ELJ1" s="40"/>
      <c r="ELK1" s="40"/>
      <c r="ELL1" s="40"/>
      <c r="ELM1" s="40"/>
      <c r="ELN1" s="40"/>
      <c r="ELO1" s="40"/>
      <c r="ELP1" s="40"/>
      <c r="ELQ1" s="40"/>
      <c r="ELR1" s="40"/>
      <c r="ELS1" s="40"/>
      <c r="ELT1" s="40"/>
      <c r="ELU1" s="40"/>
      <c r="ELV1" s="40"/>
      <c r="ELW1" s="40"/>
      <c r="ELX1" s="40"/>
      <c r="ELY1" s="40"/>
      <c r="ELZ1" s="40"/>
      <c r="EMA1" s="40"/>
      <c r="EMB1" s="40"/>
      <c r="EMC1" s="40"/>
      <c r="EMD1" s="40"/>
      <c r="EME1" s="40"/>
      <c r="EMF1" s="40"/>
      <c r="EMG1" s="40"/>
      <c r="EMH1" s="40"/>
      <c r="EMI1" s="40"/>
      <c r="EMJ1" s="40"/>
      <c r="EMK1" s="40"/>
      <c r="EML1" s="40"/>
      <c r="EMM1" s="40"/>
      <c r="EMN1" s="40"/>
      <c r="EMO1" s="40"/>
      <c r="EMP1" s="40"/>
      <c r="EMQ1" s="40"/>
      <c r="EMR1" s="40"/>
      <c r="EMS1" s="40"/>
      <c r="EMT1" s="40"/>
      <c r="EMU1" s="40"/>
      <c r="EMV1" s="40"/>
      <c r="EMW1" s="40"/>
      <c r="EMX1" s="40"/>
      <c r="EMY1" s="40"/>
      <c r="EMZ1" s="40"/>
      <c r="ENA1" s="40"/>
      <c r="ENB1" s="40"/>
      <c r="ENC1" s="40"/>
      <c r="END1" s="40"/>
      <c r="ENE1" s="40"/>
      <c r="ENF1" s="40"/>
      <c r="ENG1" s="40"/>
      <c r="ENH1" s="40"/>
      <c r="ENI1" s="40"/>
      <c r="ENJ1" s="40"/>
      <c r="ENK1" s="40"/>
      <c r="ENL1" s="40"/>
      <c r="ENM1" s="40"/>
      <c r="ENN1" s="40"/>
      <c r="ENO1" s="40"/>
      <c r="ENP1" s="40"/>
      <c r="ENQ1" s="40"/>
      <c r="ENR1" s="40"/>
      <c r="ENS1" s="40"/>
      <c r="ENT1" s="40"/>
      <c r="ENU1" s="40"/>
      <c r="ENV1" s="40"/>
      <c r="ENW1" s="40"/>
      <c r="ENX1" s="40"/>
      <c r="ENY1" s="40"/>
      <c r="ENZ1" s="40"/>
      <c r="EOA1" s="40"/>
      <c r="EOB1" s="40"/>
      <c r="EOC1" s="40"/>
      <c r="EOD1" s="40"/>
      <c r="EOE1" s="40"/>
      <c r="EOF1" s="40"/>
      <c r="EOG1" s="40"/>
      <c r="EOH1" s="40"/>
      <c r="EOI1" s="40"/>
      <c r="EOJ1" s="40"/>
      <c r="EOK1" s="40"/>
      <c r="EOL1" s="40"/>
      <c r="EOM1" s="40"/>
      <c r="EON1" s="40"/>
      <c r="EOO1" s="40"/>
      <c r="EOP1" s="40"/>
      <c r="EOQ1" s="40"/>
      <c r="EOR1" s="40"/>
      <c r="EOS1" s="40"/>
      <c r="EOT1" s="40"/>
      <c r="EOU1" s="40"/>
      <c r="EOV1" s="40"/>
      <c r="EOW1" s="40"/>
      <c r="EOX1" s="40"/>
      <c r="EOY1" s="40"/>
      <c r="EOZ1" s="40"/>
      <c r="EPA1" s="40"/>
      <c r="EPB1" s="40"/>
      <c r="EPC1" s="40"/>
      <c r="EPD1" s="40"/>
      <c r="EPE1" s="40"/>
      <c r="EPF1" s="40"/>
      <c r="EPG1" s="40"/>
      <c r="EPH1" s="40"/>
      <c r="EPI1" s="40"/>
      <c r="EPJ1" s="40"/>
      <c r="EPK1" s="40"/>
      <c r="EPL1" s="40"/>
      <c r="EPM1" s="40"/>
      <c r="EPN1" s="40"/>
      <c r="EPO1" s="40"/>
      <c r="EPP1" s="40"/>
      <c r="EPQ1" s="40"/>
      <c r="EPR1" s="40"/>
      <c r="EPS1" s="40"/>
      <c r="EPT1" s="40"/>
      <c r="EPU1" s="40"/>
      <c r="EPV1" s="40"/>
      <c r="EPW1" s="40"/>
      <c r="EPX1" s="40"/>
      <c r="EPY1" s="40"/>
      <c r="EPZ1" s="40"/>
      <c r="EQA1" s="40"/>
      <c r="EQB1" s="40"/>
      <c r="EQC1" s="40"/>
      <c r="EQD1" s="40"/>
      <c r="EQE1" s="40"/>
      <c r="EQF1" s="40"/>
      <c r="EQG1" s="40"/>
      <c r="EQH1" s="40"/>
      <c r="EQI1" s="40"/>
      <c r="EQJ1" s="40"/>
      <c r="EQK1" s="40"/>
      <c r="EQL1" s="40"/>
      <c r="EQM1" s="40"/>
      <c r="EQN1" s="40"/>
      <c r="EQO1" s="40"/>
      <c r="EQP1" s="40"/>
      <c r="EQQ1" s="40"/>
      <c r="EQR1" s="40"/>
      <c r="EQS1" s="40"/>
      <c r="EQT1" s="40"/>
      <c r="EQU1" s="40"/>
      <c r="EQV1" s="40"/>
      <c r="EQW1" s="40"/>
      <c r="EQX1" s="40"/>
      <c r="EQY1" s="40"/>
      <c r="EQZ1" s="40"/>
      <c r="ERA1" s="40"/>
      <c r="ERB1" s="40"/>
      <c r="ERC1" s="40"/>
      <c r="ERD1" s="40"/>
      <c r="ERE1" s="40"/>
      <c r="ERF1" s="40"/>
      <c r="ERG1" s="40"/>
      <c r="ERH1" s="40"/>
      <c r="ERI1" s="40"/>
      <c r="ERJ1" s="40"/>
      <c r="ERK1" s="40"/>
      <c r="ERL1" s="40"/>
      <c r="ERM1" s="40"/>
      <c r="ERN1" s="40"/>
      <c r="ERO1" s="40"/>
      <c r="ERP1" s="40"/>
      <c r="ERQ1" s="40"/>
      <c r="ERR1" s="40"/>
      <c r="ERS1" s="40"/>
      <c r="ERT1" s="40"/>
      <c r="ERU1" s="40"/>
      <c r="ERV1" s="40"/>
      <c r="ERW1" s="40"/>
      <c r="ERX1" s="40"/>
      <c r="ERY1" s="40"/>
      <c r="ERZ1" s="40"/>
      <c r="ESA1" s="40"/>
      <c r="ESB1" s="40"/>
      <c r="ESC1" s="40"/>
      <c r="ESD1" s="40"/>
      <c r="ESE1" s="40"/>
      <c r="ESF1" s="40"/>
      <c r="ESG1" s="40"/>
      <c r="ESH1" s="40"/>
      <c r="ESI1" s="40"/>
      <c r="ESJ1" s="40"/>
      <c r="ESK1" s="40"/>
      <c r="ESL1" s="40"/>
      <c r="ESM1" s="40"/>
      <c r="ESN1" s="40"/>
      <c r="ESO1" s="40"/>
      <c r="ESP1" s="40"/>
      <c r="ESQ1" s="40"/>
      <c r="ESR1" s="40"/>
      <c r="ESS1" s="40"/>
      <c r="EST1" s="40"/>
      <c r="ESU1" s="40"/>
      <c r="ESV1" s="40"/>
      <c r="ESW1" s="40"/>
      <c r="ESX1" s="40"/>
      <c r="ESY1" s="40"/>
      <c r="ESZ1" s="40"/>
      <c r="ETA1" s="40"/>
      <c r="ETB1" s="40"/>
      <c r="ETC1" s="40"/>
      <c r="ETD1" s="40"/>
      <c r="ETE1" s="40"/>
      <c r="ETF1" s="40"/>
      <c r="ETG1" s="40"/>
      <c r="ETH1" s="40"/>
      <c r="ETI1" s="40"/>
      <c r="ETJ1" s="40"/>
      <c r="ETK1" s="40"/>
      <c r="ETL1" s="40"/>
      <c r="ETM1" s="40"/>
      <c r="ETN1" s="40"/>
      <c r="ETO1" s="40"/>
      <c r="ETP1" s="40"/>
      <c r="ETQ1" s="40"/>
      <c r="ETR1" s="40"/>
      <c r="ETS1" s="40"/>
      <c r="ETT1" s="40"/>
      <c r="ETU1" s="40"/>
      <c r="ETV1" s="40"/>
      <c r="ETW1" s="40"/>
      <c r="ETX1" s="40"/>
      <c r="ETY1" s="40"/>
      <c r="ETZ1" s="40"/>
      <c r="EUA1" s="40"/>
      <c r="EUB1" s="40"/>
      <c r="EUC1" s="40"/>
      <c r="EUD1" s="40"/>
      <c r="EUE1" s="40"/>
      <c r="EUF1" s="40"/>
      <c r="EUG1" s="40"/>
      <c r="EUH1" s="40"/>
      <c r="EUI1" s="40"/>
      <c r="EUJ1" s="40"/>
      <c r="EUK1" s="40"/>
      <c r="EUL1" s="40"/>
      <c r="EUM1" s="40"/>
      <c r="EUN1" s="40"/>
      <c r="EUO1" s="40"/>
      <c r="EUP1" s="40"/>
      <c r="EUQ1" s="40"/>
      <c r="EUR1" s="40"/>
      <c r="EUS1" s="40"/>
      <c r="EUT1" s="40"/>
      <c r="EUU1" s="40"/>
      <c r="EUV1" s="40"/>
      <c r="EUW1" s="40"/>
      <c r="EUX1" s="40"/>
      <c r="EUY1" s="40"/>
      <c r="EUZ1" s="40"/>
      <c r="EVA1" s="40"/>
      <c r="EVB1" s="40"/>
      <c r="EVC1" s="40"/>
      <c r="EVD1" s="40"/>
      <c r="EVE1" s="40"/>
      <c r="EVF1" s="40"/>
      <c r="EVG1" s="40"/>
      <c r="EVH1" s="40"/>
      <c r="EVI1" s="40"/>
      <c r="EVJ1" s="40"/>
      <c r="EVK1" s="40"/>
      <c r="EVL1" s="40"/>
      <c r="EVM1" s="40"/>
      <c r="EVN1" s="40"/>
      <c r="EVO1" s="40"/>
      <c r="EVP1" s="40"/>
      <c r="EVQ1" s="40"/>
      <c r="EVR1" s="40"/>
      <c r="EVS1" s="40"/>
      <c r="EVT1" s="40"/>
      <c r="EVU1" s="40"/>
      <c r="EVV1" s="40"/>
      <c r="EVW1" s="40"/>
      <c r="EVX1" s="40"/>
      <c r="EVY1" s="40"/>
      <c r="EVZ1" s="40"/>
      <c r="EWA1" s="40"/>
      <c r="EWB1" s="40"/>
      <c r="EWC1" s="40"/>
      <c r="EWD1" s="40"/>
      <c r="EWE1" s="40"/>
      <c r="EWF1" s="40"/>
      <c r="EWG1" s="40"/>
      <c r="EWH1" s="40"/>
      <c r="EWI1" s="40"/>
      <c r="EWJ1" s="40"/>
      <c r="EWK1" s="40"/>
      <c r="EWL1" s="40"/>
      <c r="EWM1" s="40"/>
      <c r="EWN1" s="40"/>
      <c r="EWO1" s="40"/>
      <c r="EWP1" s="40"/>
      <c r="EWQ1" s="40"/>
      <c r="EWR1" s="40"/>
      <c r="EWS1" s="40"/>
      <c r="EWT1" s="40"/>
      <c r="EWU1" s="40"/>
      <c r="EWV1" s="40"/>
      <c r="EWW1" s="40"/>
      <c r="EWX1" s="40"/>
      <c r="EWY1" s="40"/>
      <c r="EWZ1" s="40"/>
      <c r="EXA1" s="40"/>
      <c r="EXB1" s="40"/>
      <c r="EXC1" s="40"/>
      <c r="EXD1" s="40"/>
      <c r="EXE1" s="40"/>
      <c r="EXF1" s="40"/>
      <c r="EXG1" s="40"/>
      <c r="EXH1" s="40"/>
      <c r="EXI1" s="40"/>
      <c r="EXJ1" s="40"/>
      <c r="EXK1" s="40"/>
      <c r="EXL1" s="40"/>
      <c r="EXM1" s="40"/>
      <c r="EXN1" s="40"/>
      <c r="EXO1" s="40"/>
      <c r="EXP1" s="40"/>
      <c r="EXQ1" s="40"/>
      <c r="EXR1" s="40"/>
      <c r="EXS1" s="40"/>
      <c r="EXT1" s="40"/>
      <c r="EXU1" s="40"/>
      <c r="EXV1" s="40"/>
      <c r="EXW1" s="40"/>
      <c r="EXX1" s="40"/>
      <c r="EXY1" s="40"/>
      <c r="EXZ1" s="40"/>
      <c r="EYA1" s="40"/>
      <c r="EYB1" s="40"/>
      <c r="EYC1" s="40"/>
      <c r="EYD1" s="40"/>
      <c r="EYE1" s="40"/>
      <c r="EYF1" s="40"/>
      <c r="EYG1" s="40"/>
      <c r="EYH1" s="40"/>
      <c r="EYI1" s="40"/>
      <c r="EYJ1" s="40"/>
      <c r="EYK1" s="40"/>
      <c r="EYL1" s="40"/>
      <c r="EYM1" s="40"/>
      <c r="EYN1" s="40"/>
      <c r="EYO1" s="40"/>
      <c r="EYP1" s="40"/>
      <c r="EYQ1" s="40"/>
      <c r="EYR1" s="40"/>
      <c r="EYS1" s="40"/>
      <c r="EYT1" s="40"/>
      <c r="EYU1" s="40"/>
      <c r="EYV1" s="40"/>
      <c r="EYW1" s="40"/>
      <c r="EYX1" s="40"/>
      <c r="EYY1" s="40"/>
      <c r="EYZ1" s="40"/>
      <c r="EZA1" s="40"/>
      <c r="EZB1" s="40"/>
      <c r="EZC1" s="40"/>
      <c r="EZD1" s="40"/>
      <c r="EZE1" s="40"/>
      <c r="EZF1" s="40"/>
      <c r="EZG1" s="40"/>
      <c r="EZH1" s="40"/>
      <c r="EZI1" s="40"/>
      <c r="EZJ1" s="40"/>
      <c r="EZK1" s="40"/>
      <c r="EZL1" s="40"/>
      <c r="EZM1" s="40"/>
      <c r="EZN1" s="40"/>
      <c r="EZO1" s="40"/>
      <c r="EZP1" s="40"/>
      <c r="EZQ1" s="40"/>
      <c r="EZR1" s="40"/>
      <c r="EZS1" s="40"/>
      <c r="EZT1" s="40"/>
      <c r="EZU1" s="40"/>
      <c r="EZV1" s="40"/>
      <c r="EZW1" s="40"/>
      <c r="EZX1" s="40"/>
      <c r="EZY1" s="40"/>
      <c r="EZZ1" s="40"/>
      <c r="FAA1" s="40"/>
      <c r="FAB1" s="40"/>
      <c r="FAC1" s="40"/>
      <c r="FAD1" s="40"/>
      <c r="FAE1" s="40"/>
      <c r="FAF1" s="40"/>
      <c r="FAG1" s="40"/>
      <c r="FAH1" s="40"/>
      <c r="FAI1" s="40"/>
      <c r="FAJ1" s="40"/>
      <c r="FAK1" s="40"/>
      <c r="FAL1" s="40"/>
      <c r="FAM1" s="40"/>
      <c r="FAN1" s="40"/>
      <c r="FAO1" s="40"/>
      <c r="FAP1" s="40"/>
      <c r="FAQ1" s="40"/>
      <c r="FAR1" s="40"/>
      <c r="FAS1" s="40"/>
      <c r="FAT1" s="40"/>
      <c r="FAU1" s="40"/>
      <c r="FAV1" s="40"/>
      <c r="FAW1" s="40"/>
      <c r="FAX1" s="40"/>
      <c r="FAY1" s="40"/>
      <c r="FAZ1" s="40"/>
      <c r="FBA1" s="40"/>
      <c r="FBB1" s="40"/>
      <c r="FBC1" s="40"/>
      <c r="FBD1" s="40"/>
      <c r="FBE1" s="40"/>
      <c r="FBF1" s="40"/>
      <c r="FBG1" s="40"/>
      <c r="FBH1" s="40"/>
      <c r="FBI1" s="40"/>
      <c r="FBJ1" s="40"/>
      <c r="FBK1" s="40"/>
      <c r="FBL1" s="40"/>
      <c r="FBM1" s="40"/>
      <c r="FBN1" s="40"/>
      <c r="FBO1" s="40"/>
      <c r="FBP1" s="40"/>
      <c r="FBQ1" s="40"/>
      <c r="FBR1" s="40"/>
      <c r="FBS1" s="40"/>
      <c r="FBT1" s="40"/>
      <c r="FBU1" s="40"/>
      <c r="FBV1" s="40"/>
      <c r="FBW1" s="40"/>
      <c r="FBX1" s="40"/>
      <c r="FBY1" s="40"/>
      <c r="FBZ1" s="40"/>
      <c r="FCA1" s="40"/>
      <c r="FCB1" s="40"/>
      <c r="FCC1" s="40"/>
      <c r="FCD1" s="40"/>
      <c r="FCE1" s="40"/>
      <c r="FCF1" s="40"/>
      <c r="FCG1" s="40"/>
      <c r="FCH1" s="40"/>
      <c r="FCI1" s="40"/>
      <c r="FCJ1" s="40"/>
      <c r="FCK1" s="40"/>
      <c r="FCL1" s="40"/>
      <c r="FCM1" s="40"/>
      <c r="FCN1" s="40"/>
      <c r="FCO1" s="40"/>
      <c r="FCP1" s="40"/>
      <c r="FCQ1" s="40"/>
      <c r="FCR1" s="40"/>
      <c r="FCS1" s="40"/>
      <c r="FCT1" s="40"/>
      <c r="FCU1" s="40"/>
      <c r="FCV1" s="40"/>
      <c r="FCW1" s="40"/>
      <c r="FCX1" s="40"/>
      <c r="FCY1" s="40"/>
      <c r="FCZ1" s="40"/>
      <c r="FDA1" s="40"/>
      <c r="FDB1" s="40"/>
      <c r="FDC1" s="40"/>
      <c r="FDD1" s="40"/>
      <c r="FDE1" s="40"/>
      <c r="FDF1" s="40"/>
      <c r="FDG1" s="40"/>
      <c r="FDH1" s="40"/>
      <c r="FDI1" s="40"/>
      <c r="FDJ1" s="40"/>
      <c r="FDK1" s="40"/>
      <c r="FDL1" s="40"/>
      <c r="FDM1" s="40"/>
      <c r="FDN1" s="40"/>
      <c r="FDO1" s="40"/>
      <c r="FDP1" s="40"/>
      <c r="FDQ1" s="40"/>
      <c r="FDR1" s="40"/>
      <c r="FDS1" s="40"/>
      <c r="FDT1" s="40"/>
      <c r="FDU1" s="40"/>
      <c r="FDV1" s="40"/>
      <c r="FDW1" s="40"/>
      <c r="FDX1" s="40"/>
      <c r="FDY1" s="40"/>
      <c r="FDZ1" s="40"/>
      <c r="FEA1" s="40"/>
      <c r="FEB1" s="40"/>
      <c r="FEC1" s="40"/>
      <c r="FED1" s="40"/>
      <c r="FEE1" s="40"/>
      <c r="FEF1" s="40"/>
      <c r="FEG1" s="40"/>
      <c r="FEH1" s="40"/>
      <c r="FEI1" s="40"/>
      <c r="FEJ1" s="40"/>
      <c r="FEK1" s="40"/>
      <c r="FEL1" s="40"/>
      <c r="FEM1" s="40"/>
      <c r="FEN1" s="40"/>
      <c r="FEO1" s="40"/>
      <c r="FEP1" s="40"/>
      <c r="FEQ1" s="40"/>
      <c r="FER1" s="40"/>
      <c r="FES1" s="40"/>
      <c r="FET1" s="40"/>
      <c r="FEU1" s="40"/>
      <c r="FEV1" s="40"/>
      <c r="FEW1" s="40"/>
      <c r="FEX1" s="40"/>
      <c r="FEY1" s="40"/>
      <c r="FEZ1" s="40"/>
      <c r="FFA1" s="40"/>
      <c r="FFB1" s="40"/>
      <c r="FFC1" s="40"/>
      <c r="FFD1" s="40"/>
      <c r="FFE1" s="40"/>
      <c r="FFF1" s="40"/>
      <c r="FFG1" s="40"/>
      <c r="FFH1" s="40"/>
      <c r="FFI1" s="40"/>
      <c r="FFJ1" s="40"/>
      <c r="FFK1" s="40"/>
      <c r="FFL1" s="40"/>
      <c r="FFM1" s="40"/>
      <c r="FFN1" s="40"/>
      <c r="FFO1" s="40"/>
      <c r="FFP1" s="40"/>
      <c r="FFQ1" s="40"/>
      <c r="FFR1" s="40"/>
      <c r="FFS1" s="40"/>
      <c r="FFT1" s="40"/>
      <c r="FFU1" s="40"/>
      <c r="FFV1" s="40"/>
      <c r="FFW1" s="40"/>
      <c r="FFX1" s="40"/>
      <c r="FFY1" s="40"/>
      <c r="FFZ1" s="40"/>
      <c r="FGA1" s="40"/>
      <c r="FGB1" s="40"/>
      <c r="FGC1" s="40"/>
      <c r="FGD1" s="40"/>
      <c r="FGE1" s="40"/>
      <c r="FGF1" s="40"/>
      <c r="FGG1" s="40"/>
      <c r="FGH1" s="40"/>
      <c r="FGI1" s="40"/>
      <c r="FGJ1" s="40"/>
      <c r="FGK1" s="40"/>
      <c r="FGL1" s="40"/>
      <c r="FGM1" s="40"/>
      <c r="FGN1" s="40"/>
      <c r="FGO1" s="40"/>
      <c r="FGP1" s="40"/>
      <c r="FGQ1" s="40"/>
      <c r="FGR1" s="40"/>
      <c r="FGS1" s="40"/>
      <c r="FGT1" s="40"/>
      <c r="FGU1" s="40"/>
      <c r="FGV1" s="40"/>
      <c r="FGW1" s="40"/>
      <c r="FGX1" s="40"/>
      <c r="FGY1" s="40"/>
      <c r="FGZ1" s="40"/>
      <c r="FHA1" s="40"/>
      <c r="FHB1" s="40"/>
      <c r="FHC1" s="40"/>
      <c r="FHD1" s="40"/>
      <c r="FHE1" s="40"/>
      <c r="FHF1" s="40"/>
      <c r="FHG1" s="40"/>
      <c r="FHH1" s="40"/>
      <c r="FHI1" s="40"/>
      <c r="FHJ1" s="40"/>
      <c r="FHK1" s="40"/>
      <c r="FHL1" s="40"/>
      <c r="FHM1" s="40"/>
      <c r="FHN1" s="40"/>
      <c r="FHO1" s="40"/>
      <c r="FHP1" s="40"/>
      <c r="FHQ1" s="40"/>
      <c r="FHR1" s="40"/>
      <c r="FHS1" s="40"/>
      <c r="FHT1" s="40"/>
      <c r="FHU1" s="40"/>
      <c r="FHV1" s="40"/>
      <c r="FHW1" s="40"/>
      <c r="FHX1" s="40"/>
      <c r="FHY1" s="40"/>
      <c r="FHZ1" s="40"/>
      <c r="FIA1" s="40"/>
      <c r="FIB1" s="40"/>
      <c r="FIC1" s="40"/>
      <c r="FID1" s="40"/>
      <c r="FIE1" s="40"/>
      <c r="FIF1" s="40"/>
      <c r="FIG1" s="40"/>
      <c r="FIH1" s="40"/>
      <c r="FII1" s="40"/>
      <c r="FIJ1" s="40"/>
      <c r="FIK1" s="40"/>
      <c r="FIL1" s="40"/>
      <c r="FIM1" s="40"/>
      <c r="FIN1" s="40"/>
      <c r="FIO1" s="40"/>
      <c r="FIP1" s="40"/>
      <c r="FIQ1" s="40"/>
      <c r="FIR1" s="40"/>
      <c r="FIS1" s="40"/>
      <c r="FIT1" s="40"/>
      <c r="FIU1" s="40"/>
      <c r="FIV1" s="40"/>
      <c r="FIW1" s="40"/>
      <c r="FIX1" s="40"/>
      <c r="FIY1" s="40"/>
      <c r="FIZ1" s="40"/>
      <c r="FJA1" s="40"/>
      <c r="FJB1" s="40"/>
      <c r="FJC1" s="40"/>
      <c r="FJD1" s="40"/>
      <c r="FJE1" s="40"/>
      <c r="FJF1" s="40"/>
      <c r="FJG1" s="40"/>
      <c r="FJH1" s="40"/>
      <c r="FJI1" s="40"/>
      <c r="FJJ1" s="40"/>
      <c r="FJK1" s="40"/>
      <c r="FJL1" s="40"/>
      <c r="FJM1" s="40"/>
      <c r="FJN1" s="40"/>
      <c r="FJO1" s="40"/>
      <c r="FJP1" s="40"/>
      <c r="FJQ1" s="40"/>
      <c r="FJR1" s="40"/>
      <c r="FJS1" s="40"/>
      <c r="FJT1" s="40"/>
      <c r="FJU1" s="40"/>
      <c r="FJV1" s="40"/>
      <c r="FJW1" s="40"/>
      <c r="FJX1" s="40"/>
      <c r="FJY1" s="40"/>
      <c r="FJZ1" s="40"/>
      <c r="FKA1" s="40"/>
      <c r="FKB1" s="40"/>
      <c r="FKC1" s="40"/>
      <c r="FKD1" s="40"/>
      <c r="FKE1" s="40"/>
      <c r="FKF1" s="40"/>
      <c r="FKG1" s="40"/>
      <c r="FKH1" s="40"/>
      <c r="FKI1" s="40"/>
      <c r="FKJ1" s="40"/>
      <c r="FKK1" s="40"/>
      <c r="FKL1" s="40"/>
      <c r="FKM1" s="40"/>
      <c r="FKN1" s="40"/>
      <c r="FKO1" s="40"/>
      <c r="FKP1" s="40"/>
      <c r="FKQ1" s="40"/>
      <c r="FKR1" s="40"/>
      <c r="FKS1" s="40"/>
      <c r="FKT1" s="40"/>
      <c r="FKU1" s="40"/>
      <c r="FKV1" s="40"/>
      <c r="FKW1" s="40"/>
      <c r="FKX1" s="40"/>
      <c r="FKY1" s="40"/>
      <c r="FKZ1" s="40"/>
      <c r="FLA1" s="40"/>
      <c r="FLB1" s="40"/>
      <c r="FLC1" s="40"/>
      <c r="FLD1" s="40"/>
      <c r="FLE1" s="40"/>
      <c r="FLF1" s="40"/>
      <c r="FLG1" s="40"/>
      <c r="FLH1" s="40"/>
      <c r="FLI1" s="40"/>
      <c r="FLJ1" s="40"/>
      <c r="FLK1" s="40"/>
      <c r="FLL1" s="40"/>
      <c r="FLM1" s="40"/>
      <c r="FLN1" s="40"/>
      <c r="FLO1" s="40"/>
      <c r="FLP1" s="40"/>
      <c r="FLQ1" s="40"/>
      <c r="FLR1" s="40"/>
      <c r="FLS1" s="40"/>
      <c r="FLT1" s="40"/>
      <c r="FLU1" s="40"/>
      <c r="FLV1" s="40"/>
      <c r="FLW1" s="40"/>
      <c r="FLX1" s="40"/>
      <c r="FLY1" s="40"/>
      <c r="FLZ1" s="40"/>
      <c r="FMA1" s="40"/>
      <c r="FMB1" s="40"/>
      <c r="FMC1" s="40"/>
      <c r="FMD1" s="40"/>
      <c r="FME1" s="40"/>
      <c r="FMF1" s="40"/>
      <c r="FMG1" s="40"/>
      <c r="FMH1" s="40"/>
      <c r="FMI1" s="40"/>
      <c r="FMJ1" s="40"/>
      <c r="FMK1" s="40"/>
      <c r="FML1" s="40"/>
      <c r="FMM1" s="40"/>
      <c r="FMN1" s="40"/>
      <c r="FMO1" s="40"/>
      <c r="FMP1" s="40"/>
      <c r="FMQ1" s="40"/>
      <c r="FMR1" s="40"/>
      <c r="FMS1" s="40"/>
      <c r="FMT1" s="40"/>
      <c r="FMU1" s="40"/>
      <c r="FMV1" s="40"/>
      <c r="FMW1" s="40"/>
      <c r="FMX1" s="40"/>
      <c r="FMY1" s="40"/>
      <c r="FMZ1" s="40"/>
      <c r="FNA1" s="40"/>
      <c r="FNB1" s="40"/>
      <c r="FNC1" s="40"/>
      <c r="FND1" s="40"/>
      <c r="FNE1" s="40"/>
      <c r="FNF1" s="40"/>
      <c r="FNG1" s="40"/>
      <c r="FNH1" s="40"/>
      <c r="FNI1" s="40"/>
      <c r="FNJ1" s="40"/>
      <c r="FNK1" s="40"/>
      <c r="FNL1" s="40"/>
      <c r="FNM1" s="40"/>
      <c r="FNN1" s="40"/>
      <c r="FNO1" s="40"/>
      <c r="FNP1" s="40"/>
      <c r="FNQ1" s="40"/>
      <c r="FNR1" s="40"/>
      <c r="FNS1" s="40"/>
      <c r="FNT1" s="40"/>
      <c r="FNU1" s="40"/>
      <c r="FNV1" s="40"/>
      <c r="FNW1" s="40"/>
      <c r="FNX1" s="40"/>
      <c r="FNY1" s="40"/>
      <c r="FNZ1" s="40"/>
      <c r="FOA1" s="40"/>
      <c r="FOB1" s="40"/>
      <c r="FOC1" s="40"/>
      <c r="FOD1" s="40"/>
      <c r="FOE1" s="40"/>
      <c r="FOF1" s="40"/>
      <c r="FOG1" s="40"/>
      <c r="FOH1" s="40"/>
      <c r="FOI1" s="40"/>
      <c r="FOJ1" s="40"/>
      <c r="FOK1" s="40"/>
      <c r="FOL1" s="40"/>
      <c r="FOM1" s="40"/>
      <c r="FON1" s="40"/>
      <c r="FOO1" s="40"/>
      <c r="FOP1" s="40"/>
      <c r="FOQ1" s="40"/>
      <c r="FOR1" s="40"/>
      <c r="FOS1" s="40"/>
      <c r="FOT1" s="40"/>
      <c r="FOU1" s="40"/>
      <c r="FOV1" s="40"/>
      <c r="FOW1" s="40"/>
      <c r="FOX1" s="40"/>
      <c r="FOY1" s="40"/>
      <c r="FOZ1" s="40"/>
      <c r="FPA1" s="40"/>
      <c r="FPB1" s="40"/>
      <c r="FPC1" s="40"/>
      <c r="FPD1" s="40"/>
      <c r="FPE1" s="40"/>
      <c r="FPF1" s="40"/>
      <c r="FPG1" s="40"/>
      <c r="FPH1" s="40"/>
      <c r="FPI1" s="40"/>
      <c r="FPJ1" s="40"/>
      <c r="FPK1" s="40"/>
      <c r="FPL1" s="40"/>
      <c r="FPM1" s="40"/>
      <c r="FPN1" s="40"/>
      <c r="FPO1" s="40"/>
      <c r="FPP1" s="40"/>
      <c r="FPQ1" s="40"/>
      <c r="FPR1" s="40"/>
      <c r="FPS1" s="40"/>
      <c r="FPT1" s="40"/>
      <c r="FPU1" s="40"/>
      <c r="FPV1" s="40"/>
      <c r="FPW1" s="40"/>
      <c r="FPX1" s="40"/>
      <c r="FPY1" s="40"/>
      <c r="FPZ1" s="40"/>
      <c r="FQA1" s="40"/>
      <c r="FQB1" s="40"/>
      <c r="FQC1" s="40"/>
      <c r="FQD1" s="40"/>
      <c r="FQE1" s="40"/>
      <c r="FQF1" s="40"/>
      <c r="FQG1" s="40"/>
      <c r="FQH1" s="40"/>
      <c r="FQI1" s="40"/>
      <c r="FQJ1" s="40"/>
      <c r="FQK1" s="40"/>
      <c r="FQL1" s="40"/>
      <c r="FQM1" s="40"/>
      <c r="FQN1" s="40"/>
      <c r="FQO1" s="40"/>
      <c r="FQP1" s="40"/>
      <c r="FQQ1" s="40"/>
      <c r="FQR1" s="40"/>
      <c r="FQS1" s="40"/>
      <c r="FQT1" s="40"/>
      <c r="FQU1" s="40"/>
      <c r="FQV1" s="40"/>
      <c r="FQW1" s="40"/>
      <c r="FQX1" s="40"/>
      <c r="FQY1" s="40"/>
      <c r="FQZ1" s="40"/>
      <c r="FRA1" s="40"/>
      <c r="FRB1" s="40"/>
      <c r="FRC1" s="40"/>
      <c r="FRD1" s="40"/>
      <c r="FRE1" s="40"/>
      <c r="FRF1" s="40"/>
      <c r="FRG1" s="40"/>
      <c r="FRH1" s="40"/>
      <c r="FRI1" s="40"/>
      <c r="FRJ1" s="40"/>
      <c r="FRK1" s="40"/>
      <c r="FRL1" s="40"/>
      <c r="FRM1" s="40"/>
      <c r="FRN1" s="40"/>
      <c r="FRO1" s="40"/>
      <c r="FRP1" s="40"/>
      <c r="FRQ1" s="40"/>
      <c r="FRR1" s="40"/>
      <c r="FRS1" s="40"/>
      <c r="FRT1" s="40"/>
      <c r="FRU1" s="40"/>
      <c r="FRV1" s="40"/>
      <c r="FRW1" s="40"/>
      <c r="FRX1" s="40"/>
      <c r="FRY1" s="40"/>
      <c r="FRZ1" s="40"/>
      <c r="FSA1" s="40"/>
      <c r="FSB1" s="40"/>
      <c r="FSC1" s="40"/>
      <c r="FSD1" s="40"/>
      <c r="FSE1" s="40"/>
      <c r="FSF1" s="40"/>
      <c r="FSG1" s="40"/>
      <c r="FSH1" s="40"/>
      <c r="FSI1" s="40"/>
      <c r="FSJ1" s="40"/>
      <c r="FSK1" s="40"/>
      <c r="FSL1" s="40"/>
      <c r="FSM1" s="40"/>
      <c r="FSN1" s="40"/>
      <c r="FSO1" s="40"/>
      <c r="FSP1" s="40"/>
      <c r="FSQ1" s="40"/>
      <c r="FSR1" s="40"/>
      <c r="FSS1" s="40"/>
      <c r="FST1" s="40"/>
      <c r="FSU1" s="40"/>
      <c r="FSV1" s="40"/>
      <c r="FSW1" s="40"/>
      <c r="FSX1" s="40"/>
      <c r="FSY1" s="40"/>
      <c r="FSZ1" s="40"/>
      <c r="FTA1" s="40"/>
      <c r="FTB1" s="40"/>
      <c r="FTC1" s="40"/>
      <c r="FTD1" s="40"/>
      <c r="FTE1" s="40"/>
      <c r="FTF1" s="40"/>
      <c r="FTG1" s="40"/>
      <c r="FTH1" s="40"/>
      <c r="FTI1" s="40"/>
      <c r="FTJ1" s="40"/>
      <c r="FTK1" s="40"/>
      <c r="FTL1" s="40"/>
      <c r="FTM1" s="40"/>
      <c r="FTN1" s="40"/>
      <c r="FTO1" s="40"/>
      <c r="FTP1" s="40"/>
      <c r="FTQ1" s="40"/>
      <c r="FTR1" s="40"/>
      <c r="FTS1" s="40"/>
      <c r="FTT1" s="40"/>
      <c r="FTU1" s="40"/>
      <c r="FTV1" s="40"/>
      <c r="FTW1" s="40"/>
      <c r="FTX1" s="40"/>
      <c r="FTY1" s="40"/>
      <c r="FTZ1" s="40"/>
      <c r="FUA1" s="40"/>
      <c r="FUB1" s="40"/>
      <c r="FUC1" s="40"/>
      <c r="FUD1" s="40"/>
      <c r="FUE1" s="40"/>
      <c r="FUF1" s="40"/>
      <c r="FUG1" s="40"/>
      <c r="FUH1" s="40"/>
      <c r="FUI1" s="40"/>
      <c r="FUJ1" s="40"/>
      <c r="FUK1" s="40"/>
      <c r="FUL1" s="40"/>
      <c r="FUM1" s="40"/>
      <c r="FUN1" s="40"/>
      <c r="FUO1" s="40"/>
      <c r="FUP1" s="40"/>
      <c r="FUQ1" s="40"/>
      <c r="FUR1" s="40"/>
      <c r="FUS1" s="40"/>
      <c r="FUT1" s="40"/>
      <c r="FUU1" s="40"/>
      <c r="FUV1" s="40"/>
      <c r="FUW1" s="40"/>
      <c r="FUX1" s="40"/>
      <c r="FUY1" s="40"/>
      <c r="FUZ1" s="40"/>
      <c r="FVA1" s="40"/>
      <c r="FVB1" s="40"/>
      <c r="FVC1" s="40"/>
      <c r="FVD1" s="40"/>
      <c r="FVE1" s="40"/>
      <c r="FVF1" s="40"/>
      <c r="FVG1" s="40"/>
      <c r="FVH1" s="40"/>
      <c r="FVI1" s="40"/>
      <c r="FVJ1" s="40"/>
      <c r="FVK1" s="40"/>
      <c r="FVL1" s="40"/>
      <c r="FVM1" s="40"/>
      <c r="FVN1" s="40"/>
      <c r="FVO1" s="40"/>
      <c r="FVP1" s="40"/>
      <c r="FVQ1" s="40"/>
      <c r="FVR1" s="40"/>
      <c r="FVS1" s="40"/>
      <c r="FVT1" s="40"/>
      <c r="FVU1" s="40"/>
      <c r="FVV1" s="40"/>
      <c r="FVW1" s="40"/>
      <c r="FVX1" s="40"/>
      <c r="FVY1" s="40"/>
      <c r="FVZ1" s="40"/>
      <c r="FWA1" s="40"/>
      <c r="FWB1" s="40"/>
      <c r="FWC1" s="40"/>
      <c r="FWD1" s="40"/>
      <c r="FWE1" s="40"/>
      <c r="FWF1" s="40"/>
      <c r="FWG1" s="40"/>
      <c r="FWH1" s="40"/>
      <c r="FWI1" s="40"/>
      <c r="FWJ1" s="40"/>
      <c r="FWK1" s="40"/>
      <c r="FWL1" s="40"/>
      <c r="FWM1" s="40"/>
      <c r="FWN1" s="40"/>
      <c r="FWO1" s="40"/>
      <c r="FWP1" s="40"/>
      <c r="FWQ1" s="40"/>
      <c r="FWR1" s="40"/>
      <c r="FWS1" s="40"/>
      <c r="FWT1" s="40"/>
      <c r="FWU1" s="40"/>
      <c r="FWV1" s="40"/>
      <c r="FWW1" s="40"/>
      <c r="FWX1" s="40"/>
      <c r="FWY1" s="40"/>
      <c r="FWZ1" s="40"/>
      <c r="FXA1" s="40"/>
      <c r="FXB1" s="40"/>
      <c r="FXC1" s="40"/>
      <c r="FXD1" s="40"/>
      <c r="FXE1" s="40"/>
      <c r="FXF1" s="40"/>
      <c r="FXG1" s="40"/>
      <c r="FXH1" s="40"/>
      <c r="FXI1" s="40"/>
      <c r="FXJ1" s="40"/>
      <c r="FXK1" s="40"/>
      <c r="FXL1" s="40"/>
      <c r="FXM1" s="40"/>
      <c r="FXN1" s="40"/>
      <c r="FXO1" s="40"/>
      <c r="FXP1" s="40"/>
      <c r="FXQ1" s="40"/>
      <c r="FXR1" s="40"/>
      <c r="FXS1" s="40"/>
      <c r="FXT1" s="40"/>
      <c r="FXU1" s="40"/>
      <c r="FXV1" s="40"/>
      <c r="FXW1" s="40"/>
      <c r="FXX1" s="40"/>
      <c r="FXY1" s="40"/>
      <c r="FXZ1" s="40"/>
      <c r="FYA1" s="40"/>
      <c r="FYB1" s="40"/>
      <c r="FYC1" s="40"/>
      <c r="FYD1" s="40"/>
      <c r="FYE1" s="40"/>
      <c r="FYF1" s="40"/>
      <c r="FYG1" s="40"/>
      <c r="FYH1" s="40"/>
      <c r="FYI1" s="40"/>
      <c r="FYJ1" s="40"/>
      <c r="FYK1" s="40"/>
      <c r="FYL1" s="40"/>
      <c r="FYM1" s="40"/>
      <c r="FYN1" s="40"/>
      <c r="FYO1" s="40"/>
      <c r="FYP1" s="40"/>
      <c r="FYQ1" s="40"/>
      <c r="FYR1" s="40"/>
      <c r="FYS1" s="40"/>
      <c r="FYT1" s="40"/>
      <c r="FYU1" s="40"/>
      <c r="FYV1" s="40"/>
      <c r="FYW1" s="40"/>
      <c r="FYX1" s="40"/>
      <c r="FYY1" s="40"/>
      <c r="FYZ1" s="40"/>
      <c r="FZA1" s="40"/>
      <c r="FZB1" s="40"/>
      <c r="FZC1" s="40"/>
      <c r="FZD1" s="40"/>
      <c r="FZE1" s="40"/>
      <c r="FZF1" s="40"/>
      <c r="FZG1" s="40"/>
      <c r="FZH1" s="40"/>
      <c r="FZI1" s="40"/>
      <c r="FZJ1" s="40"/>
      <c r="FZK1" s="40"/>
      <c r="FZL1" s="40"/>
      <c r="FZM1" s="40"/>
      <c r="FZN1" s="40"/>
      <c r="FZO1" s="40"/>
      <c r="FZP1" s="40"/>
      <c r="FZQ1" s="40"/>
      <c r="FZR1" s="40"/>
      <c r="FZS1" s="40"/>
      <c r="FZT1" s="40"/>
      <c r="FZU1" s="40"/>
      <c r="FZV1" s="40"/>
      <c r="FZW1" s="40"/>
      <c r="FZX1" s="40"/>
      <c r="FZY1" s="40"/>
      <c r="FZZ1" s="40"/>
      <c r="GAA1" s="40"/>
      <c r="GAB1" s="40"/>
      <c r="GAC1" s="40"/>
      <c r="GAD1" s="40"/>
      <c r="GAE1" s="40"/>
      <c r="GAF1" s="40"/>
      <c r="GAG1" s="40"/>
      <c r="GAH1" s="40"/>
      <c r="GAI1" s="40"/>
      <c r="GAJ1" s="40"/>
      <c r="GAK1" s="40"/>
      <c r="GAL1" s="40"/>
      <c r="GAM1" s="40"/>
      <c r="GAN1" s="40"/>
      <c r="GAO1" s="40"/>
      <c r="GAP1" s="40"/>
      <c r="GAQ1" s="40"/>
      <c r="GAR1" s="40"/>
      <c r="GAS1" s="40"/>
      <c r="GAT1" s="40"/>
      <c r="GAU1" s="40"/>
      <c r="GAV1" s="40"/>
      <c r="GAW1" s="40"/>
      <c r="GAX1" s="40"/>
      <c r="GAY1" s="40"/>
      <c r="GAZ1" s="40"/>
      <c r="GBA1" s="40"/>
      <c r="GBB1" s="40"/>
      <c r="GBC1" s="40"/>
      <c r="GBD1" s="40"/>
      <c r="GBE1" s="40"/>
      <c r="GBF1" s="40"/>
      <c r="GBG1" s="40"/>
      <c r="GBH1" s="40"/>
      <c r="GBI1" s="40"/>
      <c r="GBJ1" s="40"/>
      <c r="GBK1" s="40"/>
      <c r="GBL1" s="40"/>
      <c r="GBM1" s="40"/>
      <c r="GBN1" s="40"/>
      <c r="GBO1" s="40"/>
      <c r="GBP1" s="40"/>
      <c r="GBQ1" s="40"/>
      <c r="GBR1" s="40"/>
      <c r="GBS1" s="40"/>
      <c r="GBT1" s="40"/>
      <c r="GBU1" s="40"/>
      <c r="GBV1" s="40"/>
      <c r="GBW1" s="40"/>
      <c r="GBX1" s="40"/>
      <c r="GBY1" s="40"/>
      <c r="GBZ1" s="40"/>
      <c r="GCA1" s="40"/>
      <c r="GCB1" s="40"/>
      <c r="GCC1" s="40"/>
      <c r="GCD1" s="40"/>
      <c r="GCE1" s="40"/>
      <c r="GCF1" s="40"/>
      <c r="GCG1" s="40"/>
      <c r="GCH1" s="40"/>
      <c r="GCI1" s="40"/>
      <c r="GCJ1" s="40"/>
      <c r="GCK1" s="40"/>
      <c r="GCL1" s="40"/>
      <c r="GCM1" s="40"/>
      <c r="GCN1" s="40"/>
      <c r="GCO1" s="40"/>
      <c r="GCP1" s="40"/>
      <c r="GCQ1" s="40"/>
      <c r="GCR1" s="40"/>
      <c r="GCS1" s="40"/>
      <c r="GCT1" s="40"/>
      <c r="GCU1" s="40"/>
      <c r="GCV1" s="40"/>
      <c r="GCW1" s="40"/>
      <c r="GCX1" s="40"/>
      <c r="GCY1" s="40"/>
      <c r="GCZ1" s="40"/>
      <c r="GDA1" s="40"/>
      <c r="GDB1" s="40"/>
      <c r="GDC1" s="40"/>
      <c r="GDD1" s="40"/>
      <c r="GDE1" s="40"/>
      <c r="GDF1" s="40"/>
      <c r="GDG1" s="40"/>
      <c r="GDH1" s="40"/>
      <c r="GDI1" s="40"/>
      <c r="GDJ1" s="40"/>
      <c r="GDK1" s="40"/>
      <c r="GDL1" s="40"/>
      <c r="GDM1" s="40"/>
      <c r="GDN1" s="40"/>
      <c r="GDO1" s="40"/>
      <c r="GDP1" s="40"/>
      <c r="GDQ1" s="40"/>
      <c r="GDR1" s="40"/>
      <c r="GDS1" s="40"/>
      <c r="GDT1" s="40"/>
      <c r="GDU1" s="40"/>
      <c r="GDV1" s="40"/>
      <c r="GDW1" s="40"/>
      <c r="GDX1" s="40"/>
      <c r="GDY1" s="40"/>
      <c r="GDZ1" s="40"/>
      <c r="GEA1" s="40"/>
      <c r="GEB1" s="40"/>
      <c r="GEC1" s="40"/>
      <c r="GED1" s="40"/>
      <c r="GEE1" s="40"/>
      <c r="GEF1" s="40"/>
      <c r="GEG1" s="40"/>
      <c r="GEH1" s="40"/>
      <c r="GEI1" s="40"/>
      <c r="GEJ1" s="40"/>
      <c r="GEK1" s="40"/>
      <c r="GEL1" s="40"/>
      <c r="GEM1" s="40"/>
      <c r="GEN1" s="40"/>
      <c r="GEO1" s="40"/>
      <c r="GEP1" s="40"/>
      <c r="GEQ1" s="40"/>
      <c r="GER1" s="40"/>
      <c r="GES1" s="40"/>
      <c r="GET1" s="40"/>
      <c r="GEU1" s="40"/>
      <c r="GEV1" s="40"/>
      <c r="GEW1" s="40"/>
      <c r="GEX1" s="40"/>
      <c r="GEY1" s="40"/>
      <c r="GEZ1" s="40"/>
      <c r="GFA1" s="40"/>
      <c r="GFB1" s="40"/>
      <c r="GFC1" s="40"/>
      <c r="GFD1" s="40"/>
      <c r="GFE1" s="40"/>
      <c r="GFF1" s="40"/>
      <c r="GFG1" s="40"/>
      <c r="GFH1" s="40"/>
      <c r="GFI1" s="40"/>
      <c r="GFJ1" s="40"/>
      <c r="GFK1" s="40"/>
      <c r="GFL1" s="40"/>
      <c r="GFM1" s="40"/>
      <c r="GFN1" s="40"/>
      <c r="GFO1" s="40"/>
      <c r="GFP1" s="40"/>
      <c r="GFQ1" s="40"/>
      <c r="GFR1" s="40"/>
      <c r="GFS1" s="40"/>
      <c r="GFT1" s="40"/>
      <c r="GFU1" s="40"/>
      <c r="GFV1" s="40"/>
      <c r="GFW1" s="40"/>
      <c r="GFX1" s="40"/>
      <c r="GFY1" s="40"/>
      <c r="GFZ1" s="40"/>
      <c r="GGA1" s="40"/>
      <c r="GGB1" s="40"/>
      <c r="GGC1" s="40"/>
      <c r="GGD1" s="40"/>
      <c r="GGE1" s="40"/>
      <c r="GGF1" s="40"/>
      <c r="GGG1" s="40"/>
      <c r="GGH1" s="40"/>
      <c r="GGI1" s="40"/>
      <c r="GGJ1" s="40"/>
      <c r="GGK1" s="40"/>
      <c r="GGL1" s="40"/>
      <c r="GGM1" s="40"/>
      <c r="GGN1" s="40"/>
      <c r="GGO1" s="40"/>
      <c r="GGP1" s="40"/>
      <c r="GGQ1" s="40"/>
      <c r="GGR1" s="40"/>
      <c r="GGS1" s="40"/>
      <c r="GGT1" s="40"/>
      <c r="GGU1" s="40"/>
      <c r="GGV1" s="40"/>
      <c r="GGW1" s="40"/>
      <c r="GGX1" s="40"/>
      <c r="GGY1" s="40"/>
      <c r="GGZ1" s="40"/>
      <c r="GHA1" s="40"/>
      <c r="GHB1" s="40"/>
      <c r="GHC1" s="40"/>
      <c r="GHD1" s="40"/>
      <c r="GHE1" s="40"/>
      <c r="GHF1" s="40"/>
      <c r="GHG1" s="40"/>
      <c r="GHH1" s="40"/>
      <c r="GHI1" s="40"/>
      <c r="GHJ1" s="40"/>
      <c r="GHK1" s="40"/>
      <c r="GHL1" s="40"/>
      <c r="GHM1" s="40"/>
      <c r="GHN1" s="40"/>
      <c r="GHO1" s="40"/>
      <c r="GHP1" s="40"/>
      <c r="GHQ1" s="40"/>
      <c r="GHR1" s="40"/>
      <c r="GHS1" s="40"/>
      <c r="GHT1" s="40"/>
      <c r="GHU1" s="40"/>
      <c r="GHV1" s="40"/>
      <c r="GHW1" s="40"/>
      <c r="GHX1" s="40"/>
      <c r="GHY1" s="40"/>
      <c r="GHZ1" s="40"/>
      <c r="GIA1" s="40"/>
      <c r="GIB1" s="40"/>
      <c r="GIC1" s="40"/>
      <c r="GID1" s="40"/>
      <c r="GIE1" s="40"/>
      <c r="GIF1" s="40"/>
      <c r="GIG1" s="40"/>
      <c r="GIH1" s="40"/>
      <c r="GII1" s="40"/>
      <c r="GIJ1" s="40"/>
      <c r="GIK1" s="40"/>
      <c r="GIL1" s="40"/>
      <c r="GIM1" s="40"/>
      <c r="GIN1" s="40"/>
      <c r="GIO1" s="40"/>
      <c r="GIP1" s="40"/>
      <c r="GIQ1" s="40"/>
      <c r="GIR1" s="40"/>
      <c r="GIS1" s="40"/>
      <c r="GIT1" s="40"/>
      <c r="GIU1" s="40"/>
      <c r="GIV1" s="40"/>
      <c r="GIW1" s="40"/>
      <c r="GIX1" s="40"/>
      <c r="GIY1" s="40"/>
      <c r="GIZ1" s="40"/>
      <c r="GJA1" s="40"/>
      <c r="GJB1" s="40"/>
      <c r="GJC1" s="40"/>
      <c r="GJD1" s="40"/>
      <c r="GJE1" s="40"/>
      <c r="GJF1" s="40"/>
      <c r="GJG1" s="40"/>
      <c r="GJH1" s="40"/>
      <c r="GJI1" s="40"/>
      <c r="GJJ1" s="40"/>
      <c r="GJK1" s="40"/>
      <c r="GJL1" s="40"/>
      <c r="GJM1" s="40"/>
      <c r="GJN1" s="40"/>
      <c r="GJO1" s="40"/>
      <c r="GJP1" s="40"/>
      <c r="GJQ1" s="40"/>
      <c r="GJR1" s="40"/>
      <c r="GJS1" s="40"/>
      <c r="GJT1" s="40"/>
      <c r="GJU1" s="40"/>
      <c r="GJV1" s="40"/>
      <c r="GJW1" s="40"/>
      <c r="GJX1" s="40"/>
      <c r="GJY1" s="40"/>
      <c r="GJZ1" s="40"/>
      <c r="GKA1" s="40"/>
      <c r="GKB1" s="40"/>
      <c r="GKC1" s="40"/>
      <c r="GKD1" s="40"/>
      <c r="GKE1" s="40"/>
      <c r="GKF1" s="40"/>
      <c r="GKG1" s="40"/>
      <c r="GKH1" s="40"/>
      <c r="GKI1" s="40"/>
      <c r="GKJ1" s="40"/>
      <c r="GKK1" s="40"/>
      <c r="GKL1" s="40"/>
      <c r="GKM1" s="40"/>
      <c r="GKN1" s="40"/>
      <c r="GKO1" s="40"/>
      <c r="GKP1" s="40"/>
      <c r="GKQ1" s="40"/>
      <c r="GKR1" s="40"/>
      <c r="GKS1" s="40"/>
      <c r="GKT1" s="40"/>
      <c r="GKU1" s="40"/>
      <c r="GKV1" s="40"/>
      <c r="GKW1" s="40"/>
      <c r="GKX1" s="40"/>
      <c r="GKY1" s="40"/>
      <c r="GKZ1" s="40"/>
      <c r="GLA1" s="40"/>
      <c r="GLB1" s="40"/>
      <c r="GLC1" s="40"/>
      <c r="GLD1" s="40"/>
      <c r="GLE1" s="40"/>
      <c r="GLF1" s="40"/>
      <c r="GLG1" s="40"/>
      <c r="GLH1" s="40"/>
      <c r="GLI1" s="40"/>
      <c r="GLJ1" s="40"/>
      <c r="GLK1" s="40"/>
      <c r="GLL1" s="40"/>
      <c r="GLM1" s="40"/>
      <c r="GLN1" s="40"/>
      <c r="GLO1" s="40"/>
      <c r="GLP1" s="40"/>
      <c r="GLQ1" s="40"/>
      <c r="GLR1" s="40"/>
      <c r="GLS1" s="40"/>
      <c r="GLT1" s="40"/>
      <c r="GLU1" s="40"/>
      <c r="GLV1" s="40"/>
      <c r="GLW1" s="40"/>
      <c r="GLX1" s="40"/>
      <c r="GLY1" s="40"/>
      <c r="GLZ1" s="40"/>
      <c r="GMA1" s="40"/>
      <c r="GMB1" s="40"/>
      <c r="GMC1" s="40"/>
      <c r="GMD1" s="40"/>
      <c r="GME1" s="40"/>
      <c r="GMF1" s="40"/>
      <c r="GMG1" s="40"/>
      <c r="GMH1" s="40"/>
      <c r="GMI1" s="40"/>
      <c r="GMJ1" s="40"/>
      <c r="GMK1" s="40"/>
      <c r="GML1" s="40"/>
      <c r="GMM1" s="40"/>
      <c r="GMN1" s="40"/>
      <c r="GMO1" s="40"/>
      <c r="GMP1" s="40"/>
      <c r="GMQ1" s="40"/>
      <c r="GMR1" s="40"/>
      <c r="GMS1" s="40"/>
      <c r="GMT1" s="40"/>
      <c r="GMU1" s="40"/>
      <c r="GMV1" s="40"/>
      <c r="GMW1" s="40"/>
      <c r="GMX1" s="40"/>
      <c r="GMY1" s="40"/>
      <c r="GMZ1" s="40"/>
      <c r="GNA1" s="40"/>
      <c r="GNB1" s="40"/>
      <c r="GNC1" s="40"/>
      <c r="GND1" s="40"/>
      <c r="GNE1" s="40"/>
      <c r="GNF1" s="40"/>
      <c r="GNG1" s="40"/>
      <c r="GNH1" s="40"/>
      <c r="GNI1" s="40"/>
      <c r="GNJ1" s="40"/>
      <c r="GNK1" s="40"/>
      <c r="GNL1" s="40"/>
      <c r="GNM1" s="40"/>
      <c r="GNN1" s="40"/>
      <c r="GNO1" s="40"/>
      <c r="GNP1" s="40"/>
      <c r="GNQ1" s="40"/>
      <c r="GNR1" s="40"/>
      <c r="GNS1" s="40"/>
      <c r="GNT1" s="40"/>
      <c r="GNU1" s="40"/>
      <c r="GNV1" s="40"/>
      <c r="GNW1" s="40"/>
      <c r="GNX1" s="40"/>
      <c r="GNY1" s="40"/>
      <c r="GNZ1" s="40"/>
      <c r="GOA1" s="40"/>
      <c r="GOB1" s="40"/>
      <c r="GOC1" s="40"/>
      <c r="GOD1" s="40"/>
      <c r="GOE1" s="40"/>
      <c r="GOF1" s="40"/>
      <c r="GOG1" s="40"/>
      <c r="GOH1" s="40"/>
      <c r="GOI1" s="40"/>
      <c r="GOJ1" s="40"/>
      <c r="GOK1" s="40"/>
      <c r="GOL1" s="40"/>
      <c r="GOM1" s="40"/>
      <c r="GON1" s="40"/>
      <c r="GOO1" s="40"/>
      <c r="GOP1" s="40"/>
      <c r="GOQ1" s="40"/>
      <c r="GOR1" s="40"/>
      <c r="GOS1" s="40"/>
      <c r="GOT1" s="40"/>
      <c r="GOU1" s="40"/>
      <c r="GOV1" s="40"/>
      <c r="GOW1" s="40"/>
      <c r="GOX1" s="40"/>
      <c r="GOY1" s="40"/>
      <c r="GOZ1" s="40"/>
      <c r="GPA1" s="40"/>
      <c r="GPB1" s="40"/>
      <c r="GPC1" s="40"/>
      <c r="GPD1" s="40"/>
      <c r="GPE1" s="40"/>
      <c r="GPF1" s="40"/>
      <c r="GPG1" s="40"/>
      <c r="GPH1" s="40"/>
      <c r="GPI1" s="40"/>
      <c r="GPJ1" s="40"/>
      <c r="GPK1" s="40"/>
      <c r="GPL1" s="40"/>
      <c r="GPM1" s="40"/>
      <c r="GPN1" s="40"/>
      <c r="GPO1" s="40"/>
      <c r="GPP1" s="40"/>
      <c r="GPQ1" s="40"/>
      <c r="GPR1" s="40"/>
      <c r="GPS1" s="40"/>
      <c r="GPT1" s="40"/>
      <c r="GPU1" s="40"/>
      <c r="GPV1" s="40"/>
      <c r="GPW1" s="40"/>
      <c r="GPX1" s="40"/>
      <c r="GPY1" s="40"/>
      <c r="GPZ1" s="40"/>
      <c r="GQA1" s="40"/>
      <c r="GQB1" s="40"/>
      <c r="GQC1" s="40"/>
      <c r="GQD1" s="40"/>
      <c r="GQE1" s="40"/>
      <c r="GQF1" s="40"/>
      <c r="GQG1" s="40"/>
      <c r="GQH1" s="40"/>
      <c r="GQI1" s="40"/>
      <c r="GQJ1" s="40"/>
      <c r="GQK1" s="40"/>
      <c r="GQL1" s="40"/>
      <c r="GQM1" s="40"/>
      <c r="GQN1" s="40"/>
      <c r="GQO1" s="40"/>
      <c r="GQP1" s="40"/>
      <c r="GQQ1" s="40"/>
      <c r="GQR1" s="40"/>
      <c r="GQS1" s="40"/>
      <c r="GQT1" s="40"/>
      <c r="GQU1" s="40"/>
      <c r="GQV1" s="40"/>
      <c r="GQW1" s="40"/>
      <c r="GQX1" s="40"/>
      <c r="GQY1" s="40"/>
      <c r="GQZ1" s="40"/>
      <c r="GRA1" s="40"/>
      <c r="GRB1" s="40"/>
      <c r="GRC1" s="40"/>
      <c r="GRD1" s="40"/>
      <c r="GRE1" s="40"/>
      <c r="GRF1" s="40"/>
      <c r="GRG1" s="40"/>
      <c r="GRH1" s="40"/>
      <c r="GRI1" s="40"/>
      <c r="GRJ1" s="40"/>
      <c r="GRK1" s="40"/>
      <c r="GRL1" s="40"/>
      <c r="GRM1" s="40"/>
      <c r="GRN1" s="40"/>
      <c r="GRO1" s="40"/>
      <c r="GRP1" s="40"/>
      <c r="GRQ1" s="40"/>
      <c r="GRR1" s="40"/>
      <c r="GRS1" s="40"/>
      <c r="GRT1" s="40"/>
      <c r="GRU1" s="40"/>
      <c r="GRV1" s="40"/>
      <c r="GRW1" s="40"/>
      <c r="GRX1" s="40"/>
      <c r="GRY1" s="40"/>
      <c r="GRZ1" s="40"/>
      <c r="GSA1" s="40"/>
      <c r="GSB1" s="40"/>
      <c r="GSC1" s="40"/>
      <c r="GSD1" s="40"/>
      <c r="GSE1" s="40"/>
      <c r="GSF1" s="40"/>
      <c r="GSG1" s="40"/>
      <c r="GSH1" s="40"/>
      <c r="GSI1" s="40"/>
      <c r="GSJ1" s="40"/>
      <c r="GSK1" s="40"/>
      <c r="GSL1" s="40"/>
      <c r="GSM1" s="40"/>
      <c r="GSN1" s="40"/>
      <c r="GSO1" s="40"/>
      <c r="GSP1" s="40"/>
      <c r="GSQ1" s="40"/>
      <c r="GSR1" s="40"/>
      <c r="GSS1" s="40"/>
      <c r="GST1" s="40"/>
      <c r="GSU1" s="40"/>
      <c r="GSV1" s="40"/>
      <c r="GSW1" s="40"/>
      <c r="GSX1" s="40"/>
      <c r="GSY1" s="40"/>
      <c r="GSZ1" s="40"/>
      <c r="GTA1" s="40"/>
      <c r="GTB1" s="40"/>
      <c r="GTC1" s="40"/>
      <c r="GTD1" s="40"/>
      <c r="GTE1" s="40"/>
      <c r="GTF1" s="40"/>
      <c r="GTG1" s="40"/>
      <c r="GTH1" s="40"/>
      <c r="GTI1" s="40"/>
      <c r="GTJ1" s="40"/>
      <c r="GTK1" s="40"/>
      <c r="GTL1" s="40"/>
      <c r="GTM1" s="40"/>
      <c r="GTN1" s="40"/>
      <c r="GTO1" s="40"/>
      <c r="GTP1" s="40"/>
      <c r="GTQ1" s="40"/>
      <c r="GTR1" s="40"/>
      <c r="GTS1" s="40"/>
      <c r="GTT1" s="40"/>
      <c r="GTU1" s="40"/>
      <c r="GTV1" s="40"/>
      <c r="GTW1" s="40"/>
      <c r="GTX1" s="40"/>
      <c r="GTY1" s="40"/>
      <c r="GTZ1" s="40"/>
      <c r="GUA1" s="40"/>
      <c r="GUB1" s="40"/>
      <c r="GUC1" s="40"/>
      <c r="GUD1" s="40"/>
      <c r="GUE1" s="40"/>
      <c r="GUF1" s="40"/>
      <c r="GUG1" s="40"/>
      <c r="GUH1" s="40"/>
      <c r="GUI1" s="40"/>
      <c r="GUJ1" s="40"/>
      <c r="GUK1" s="40"/>
      <c r="GUL1" s="40"/>
      <c r="GUM1" s="40"/>
      <c r="GUN1" s="40"/>
      <c r="GUO1" s="40"/>
      <c r="GUP1" s="40"/>
      <c r="GUQ1" s="40"/>
      <c r="GUR1" s="40"/>
      <c r="GUS1" s="40"/>
      <c r="GUT1" s="40"/>
      <c r="GUU1" s="40"/>
      <c r="GUV1" s="40"/>
      <c r="GUW1" s="40"/>
      <c r="GUX1" s="40"/>
      <c r="GUY1" s="40"/>
      <c r="GUZ1" s="40"/>
      <c r="GVA1" s="40"/>
      <c r="GVB1" s="40"/>
      <c r="GVC1" s="40"/>
      <c r="GVD1" s="40"/>
      <c r="GVE1" s="40"/>
      <c r="GVF1" s="40"/>
      <c r="GVG1" s="40"/>
      <c r="GVH1" s="40"/>
      <c r="GVI1" s="40"/>
      <c r="GVJ1" s="40"/>
      <c r="GVK1" s="40"/>
      <c r="GVL1" s="40"/>
      <c r="GVM1" s="40"/>
      <c r="GVN1" s="40"/>
      <c r="GVO1" s="40"/>
      <c r="GVP1" s="40"/>
      <c r="GVQ1" s="40"/>
      <c r="GVR1" s="40"/>
      <c r="GVS1" s="40"/>
      <c r="GVT1" s="40"/>
      <c r="GVU1" s="40"/>
      <c r="GVV1" s="40"/>
      <c r="GVW1" s="40"/>
      <c r="GVX1" s="40"/>
      <c r="GVY1" s="40"/>
      <c r="GVZ1" s="40"/>
      <c r="GWA1" s="40"/>
      <c r="GWB1" s="40"/>
      <c r="GWC1" s="40"/>
      <c r="GWD1" s="40"/>
      <c r="GWE1" s="40"/>
      <c r="GWF1" s="40"/>
      <c r="GWG1" s="40"/>
      <c r="GWH1" s="40"/>
      <c r="GWI1" s="40"/>
      <c r="GWJ1" s="40"/>
      <c r="GWK1" s="40"/>
      <c r="GWL1" s="40"/>
      <c r="GWM1" s="40"/>
      <c r="GWN1" s="40"/>
      <c r="GWO1" s="40"/>
      <c r="GWP1" s="40"/>
      <c r="GWQ1" s="40"/>
      <c r="GWR1" s="40"/>
      <c r="GWS1" s="40"/>
      <c r="GWT1" s="40"/>
      <c r="GWU1" s="40"/>
      <c r="GWV1" s="40"/>
      <c r="GWW1" s="40"/>
      <c r="GWX1" s="40"/>
      <c r="GWY1" s="40"/>
      <c r="GWZ1" s="40"/>
      <c r="GXA1" s="40"/>
      <c r="GXB1" s="40"/>
      <c r="GXC1" s="40"/>
      <c r="GXD1" s="40"/>
      <c r="GXE1" s="40"/>
      <c r="GXF1" s="40"/>
      <c r="GXG1" s="40"/>
      <c r="GXH1" s="40"/>
      <c r="GXI1" s="40"/>
      <c r="GXJ1" s="40"/>
      <c r="GXK1" s="40"/>
      <c r="GXL1" s="40"/>
      <c r="GXM1" s="40"/>
      <c r="GXN1" s="40"/>
      <c r="GXO1" s="40"/>
      <c r="GXP1" s="40"/>
      <c r="GXQ1" s="40"/>
      <c r="GXR1" s="40"/>
      <c r="GXS1" s="40"/>
      <c r="GXT1" s="40"/>
      <c r="GXU1" s="40"/>
      <c r="GXV1" s="40"/>
      <c r="GXW1" s="40"/>
      <c r="GXX1" s="40"/>
      <c r="GXY1" s="40"/>
      <c r="GXZ1" s="40"/>
      <c r="GYA1" s="40"/>
      <c r="GYB1" s="40"/>
      <c r="GYC1" s="40"/>
      <c r="GYD1" s="40"/>
      <c r="GYE1" s="40"/>
      <c r="GYF1" s="40"/>
      <c r="GYG1" s="40"/>
      <c r="GYH1" s="40"/>
      <c r="GYI1" s="40"/>
      <c r="GYJ1" s="40"/>
      <c r="GYK1" s="40"/>
      <c r="GYL1" s="40"/>
      <c r="GYM1" s="40"/>
      <c r="GYN1" s="40"/>
      <c r="GYO1" s="40"/>
      <c r="GYP1" s="40"/>
      <c r="GYQ1" s="40"/>
      <c r="GYR1" s="40"/>
      <c r="GYS1" s="40"/>
      <c r="GYT1" s="40"/>
      <c r="GYU1" s="40"/>
      <c r="GYV1" s="40"/>
      <c r="GYW1" s="40"/>
      <c r="GYX1" s="40"/>
      <c r="GYY1" s="40"/>
      <c r="GYZ1" s="40"/>
      <c r="GZA1" s="40"/>
      <c r="GZB1" s="40"/>
      <c r="GZC1" s="40"/>
      <c r="GZD1" s="40"/>
      <c r="GZE1" s="40"/>
      <c r="GZF1" s="40"/>
      <c r="GZG1" s="40"/>
      <c r="GZH1" s="40"/>
      <c r="GZI1" s="40"/>
      <c r="GZJ1" s="40"/>
      <c r="GZK1" s="40"/>
      <c r="GZL1" s="40"/>
      <c r="GZM1" s="40"/>
      <c r="GZN1" s="40"/>
      <c r="GZO1" s="40"/>
      <c r="GZP1" s="40"/>
      <c r="GZQ1" s="40"/>
      <c r="GZR1" s="40"/>
      <c r="GZS1" s="40"/>
      <c r="GZT1" s="40"/>
      <c r="GZU1" s="40"/>
      <c r="GZV1" s="40"/>
      <c r="GZW1" s="40"/>
      <c r="GZX1" s="40"/>
      <c r="GZY1" s="40"/>
      <c r="GZZ1" s="40"/>
      <c r="HAA1" s="40"/>
      <c r="HAB1" s="40"/>
      <c r="HAC1" s="40"/>
      <c r="HAD1" s="40"/>
      <c r="HAE1" s="40"/>
      <c r="HAF1" s="40"/>
      <c r="HAG1" s="40"/>
      <c r="HAH1" s="40"/>
      <c r="HAI1" s="40"/>
      <c r="HAJ1" s="40"/>
      <c r="HAK1" s="40"/>
      <c r="HAL1" s="40"/>
      <c r="HAM1" s="40"/>
      <c r="HAN1" s="40"/>
      <c r="HAO1" s="40"/>
      <c r="HAP1" s="40"/>
      <c r="HAQ1" s="40"/>
      <c r="HAR1" s="40"/>
      <c r="HAS1" s="40"/>
      <c r="HAT1" s="40"/>
      <c r="HAU1" s="40"/>
      <c r="HAV1" s="40"/>
      <c r="HAW1" s="40"/>
      <c r="HAX1" s="40"/>
      <c r="HAY1" s="40"/>
      <c r="HAZ1" s="40"/>
      <c r="HBA1" s="40"/>
      <c r="HBB1" s="40"/>
      <c r="HBC1" s="40"/>
      <c r="HBD1" s="40"/>
      <c r="HBE1" s="40"/>
      <c r="HBF1" s="40"/>
      <c r="HBG1" s="40"/>
      <c r="HBH1" s="40"/>
      <c r="HBI1" s="40"/>
      <c r="HBJ1" s="40"/>
      <c r="HBK1" s="40"/>
      <c r="HBL1" s="40"/>
      <c r="HBM1" s="40"/>
      <c r="HBN1" s="40"/>
      <c r="HBO1" s="40"/>
      <c r="HBP1" s="40"/>
      <c r="HBQ1" s="40"/>
      <c r="HBR1" s="40"/>
      <c r="HBS1" s="40"/>
      <c r="HBT1" s="40"/>
      <c r="HBU1" s="40"/>
      <c r="HBV1" s="40"/>
      <c r="HBW1" s="40"/>
      <c r="HBX1" s="40"/>
      <c r="HBY1" s="40"/>
      <c r="HBZ1" s="40"/>
      <c r="HCA1" s="40"/>
      <c r="HCB1" s="40"/>
      <c r="HCC1" s="40"/>
      <c r="HCD1" s="40"/>
      <c r="HCE1" s="40"/>
      <c r="HCF1" s="40"/>
      <c r="HCG1" s="40"/>
      <c r="HCH1" s="40"/>
      <c r="HCI1" s="40"/>
      <c r="HCJ1" s="40"/>
      <c r="HCK1" s="40"/>
      <c r="HCL1" s="40"/>
      <c r="HCM1" s="40"/>
      <c r="HCN1" s="40"/>
      <c r="HCO1" s="40"/>
      <c r="HCP1" s="40"/>
      <c r="HCQ1" s="40"/>
      <c r="HCR1" s="40"/>
      <c r="HCS1" s="40"/>
      <c r="HCT1" s="40"/>
      <c r="HCU1" s="40"/>
      <c r="HCV1" s="40"/>
      <c r="HCW1" s="40"/>
      <c r="HCX1" s="40"/>
      <c r="HCY1" s="40"/>
      <c r="HCZ1" s="40"/>
      <c r="HDA1" s="40"/>
      <c r="HDB1" s="40"/>
      <c r="HDC1" s="40"/>
      <c r="HDD1" s="40"/>
      <c r="HDE1" s="40"/>
      <c r="HDF1" s="40"/>
      <c r="HDG1" s="40"/>
      <c r="HDH1" s="40"/>
      <c r="HDI1" s="40"/>
      <c r="HDJ1" s="40"/>
      <c r="HDK1" s="40"/>
      <c r="HDL1" s="40"/>
      <c r="HDM1" s="40"/>
      <c r="HDN1" s="40"/>
      <c r="HDO1" s="40"/>
      <c r="HDP1" s="40"/>
      <c r="HDQ1" s="40"/>
      <c r="HDR1" s="40"/>
      <c r="HDS1" s="40"/>
      <c r="HDT1" s="40"/>
      <c r="HDU1" s="40"/>
      <c r="HDV1" s="40"/>
      <c r="HDW1" s="40"/>
      <c r="HDX1" s="40"/>
      <c r="HDY1" s="40"/>
      <c r="HDZ1" s="40"/>
      <c r="HEA1" s="40"/>
      <c r="HEB1" s="40"/>
      <c r="HEC1" s="40"/>
      <c r="HED1" s="40"/>
      <c r="HEE1" s="40"/>
      <c r="HEF1" s="40"/>
      <c r="HEG1" s="40"/>
      <c r="HEH1" s="40"/>
      <c r="HEI1" s="40"/>
      <c r="HEJ1" s="40"/>
      <c r="HEK1" s="40"/>
      <c r="HEL1" s="40"/>
      <c r="HEM1" s="40"/>
      <c r="HEN1" s="40"/>
      <c r="HEO1" s="40"/>
      <c r="HEP1" s="40"/>
      <c r="HEQ1" s="40"/>
      <c r="HER1" s="40"/>
      <c r="HES1" s="40"/>
      <c r="HET1" s="40"/>
      <c r="HEU1" s="40"/>
      <c r="HEV1" s="40"/>
      <c r="HEW1" s="40"/>
      <c r="HEX1" s="40"/>
      <c r="HEY1" s="40"/>
      <c r="HEZ1" s="40"/>
      <c r="HFA1" s="40"/>
      <c r="HFB1" s="40"/>
      <c r="HFC1" s="40"/>
      <c r="HFD1" s="40"/>
      <c r="HFE1" s="40"/>
      <c r="HFF1" s="40"/>
      <c r="HFG1" s="40"/>
      <c r="HFH1" s="40"/>
      <c r="HFI1" s="40"/>
      <c r="HFJ1" s="40"/>
      <c r="HFK1" s="40"/>
      <c r="HFL1" s="40"/>
      <c r="HFM1" s="40"/>
      <c r="HFN1" s="40"/>
      <c r="HFO1" s="40"/>
      <c r="HFP1" s="40"/>
      <c r="HFQ1" s="40"/>
      <c r="HFR1" s="40"/>
      <c r="HFS1" s="40"/>
      <c r="HFT1" s="40"/>
      <c r="HFU1" s="40"/>
      <c r="HFV1" s="40"/>
      <c r="HFW1" s="40"/>
      <c r="HFX1" s="40"/>
      <c r="HFY1" s="40"/>
      <c r="HFZ1" s="40"/>
      <c r="HGA1" s="40"/>
      <c r="HGB1" s="40"/>
      <c r="HGC1" s="40"/>
      <c r="HGD1" s="40"/>
      <c r="HGE1" s="40"/>
      <c r="HGF1" s="40"/>
      <c r="HGG1" s="40"/>
      <c r="HGH1" s="40"/>
      <c r="HGI1" s="40"/>
      <c r="HGJ1" s="40"/>
      <c r="HGK1" s="40"/>
      <c r="HGL1" s="40"/>
      <c r="HGM1" s="40"/>
      <c r="HGN1" s="40"/>
      <c r="HGO1" s="40"/>
      <c r="HGP1" s="40"/>
      <c r="HGQ1" s="40"/>
      <c r="HGR1" s="40"/>
      <c r="HGS1" s="40"/>
      <c r="HGT1" s="40"/>
      <c r="HGU1" s="40"/>
      <c r="HGV1" s="40"/>
      <c r="HGW1" s="40"/>
      <c r="HGX1" s="40"/>
      <c r="HGY1" s="40"/>
      <c r="HGZ1" s="40"/>
      <c r="HHA1" s="40"/>
      <c r="HHB1" s="40"/>
      <c r="HHC1" s="40"/>
      <c r="HHD1" s="40"/>
      <c r="HHE1" s="40"/>
      <c r="HHF1" s="40"/>
      <c r="HHG1" s="40"/>
      <c r="HHH1" s="40"/>
      <c r="HHI1" s="40"/>
      <c r="HHJ1" s="40"/>
      <c r="HHK1" s="40"/>
      <c r="HHL1" s="40"/>
      <c r="HHM1" s="40"/>
      <c r="HHN1" s="40"/>
      <c r="HHO1" s="40"/>
      <c r="HHP1" s="40"/>
      <c r="HHQ1" s="40"/>
      <c r="HHR1" s="40"/>
      <c r="HHS1" s="40"/>
      <c r="HHT1" s="40"/>
      <c r="HHU1" s="40"/>
      <c r="HHV1" s="40"/>
      <c r="HHW1" s="40"/>
      <c r="HHX1" s="40"/>
      <c r="HHY1" s="40"/>
      <c r="HHZ1" s="40"/>
      <c r="HIA1" s="40"/>
      <c r="HIB1" s="40"/>
      <c r="HIC1" s="40"/>
      <c r="HID1" s="40"/>
      <c r="HIE1" s="40"/>
      <c r="HIF1" s="40"/>
      <c r="HIG1" s="40"/>
      <c r="HIH1" s="40"/>
      <c r="HII1" s="40"/>
      <c r="HIJ1" s="40"/>
      <c r="HIK1" s="40"/>
      <c r="HIL1" s="40"/>
      <c r="HIM1" s="40"/>
      <c r="HIN1" s="40"/>
      <c r="HIO1" s="40"/>
      <c r="HIP1" s="40"/>
      <c r="HIQ1" s="40"/>
      <c r="HIR1" s="40"/>
      <c r="HIS1" s="40"/>
      <c r="HIT1" s="40"/>
      <c r="HIU1" s="40"/>
      <c r="HIV1" s="40"/>
      <c r="HIW1" s="40"/>
      <c r="HIX1" s="40"/>
      <c r="HIY1" s="40"/>
      <c r="HIZ1" s="40"/>
      <c r="HJA1" s="40"/>
      <c r="HJB1" s="40"/>
      <c r="HJC1" s="40"/>
      <c r="HJD1" s="40"/>
      <c r="HJE1" s="40"/>
      <c r="HJF1" s="40"/>
      <c r="HJG1" s="40"/>
      <c r="HJH1" s="40"/>
      <c r="HJI1" s="40"/>
      <c r="HJJ1" s="40"/>
      <c r="HJK1" s="40"/>
      <c r="HJL1" s="40"/>
      <c r="HJM1" s="40"/>
      <c r="HJN1" s="40"/>
      <c r="HJO1" s="40"/>
      <c r="HJP1" s="40"/>
      <c r="HJQ1" s="40"/>
      <c r="HJR1" s="40"/>
      <c r="HJS1" s="40"/>
      <c r="HJT1" s="40"/>
      <c r="HJU1" s="40"/>
      <c r="HJV1" s="40"/>
      <c r="HJW1" s="40"/>
      <c r="HJX1" s="40"/>
      <c r="HJY1" s="40"/>
      <c r="HJZ1" s="40"/>
      <c r="HKA1" s="40"/>
      <c r="HKB1" s="40"/>
      <c r="HKC1" s="40"/>
      <c r="HKD1" s="40"/>
      <c r="HKE1" s="40"/>
      <c r="HKF1" s="40"/>
      <c r="HKG1" s="40"/>
      <c r="HKH1" s="40"/>
      <c r="HKI1" s="40"/>
      <c r="HKJ1" s="40"/>
      <c r="HKK1" s="40"/>
      <c r="HKL1" s="40"/>
      <c r="HKM1" s="40"/>
      <c r="HKN1" s="40"/>
      <c r="HKO1" s="40"/>
      <c r="HKP1" s="40"/>
      <c r="HKQ1" s="40"/>
      <c r="HKR1" s="40"/>
      <c r="HKS1" s="40"/>
      <c r="HKT1" s="40"/>
      <c r="HKU1" s="40"/>
      <c r="HKV1" s="40"/>
      <c r="HKW1" s="40"/>
      <c r="HKX1" s="40"/>
      <c r="HKY1" s="40"/>
      <c r="HKZ1" s="40"/>
      <c r="HLA1" s="40"/>
      <c r="HLB1" s="40"/>
      <c r="HLC1" s="40"/>
      <c r="HLD1" s="40"/>
      <c r="HLE1" s="40"/>
      <c r="HLF1" s="40"/>
      <c r="HLG1" s="40"/>
      <c r="HLH1" s="40"/>
      <c r="HLI1" s="40"/>
      <c r="HLJ1" s="40"/>
      <c r="HLK1" s="40"/>
      <c r="HLL1" s="40"/>
      <c r="HLM1" s="40"/>
      <c r="HLN1" s="40"/>
      <c r="HLO1" s="40"/>
      <c r="HLP1" s="40"/>
      <c r="HLQ1" s="40"/>
      <c r="HLR1" s="40"/>
      <c r="HLS1" s="40"/>
      <c r="HLT1" s="40"/>
      <c r="HLU1" s="40"/>
      <c r="HLV1" s="40"/>
      <c r="HLW1" s="40"/>
      <c r="HLX1" s="40"/>
      <c r="HLY1" s="40"/>
      <c r="HLZ1" s="40"/>
      <c r="HMA1" s="40"/>
      <c r="HMB1" s="40"/>
      <c r="HMC1" s="40"/>
      <c r="HMD1" s="40"/>
      <c r="HME1" s="40"/>
      <c r="HMF1" s="40"/>
      <c r="HMG1" s="40"/>
      <c r="HMH1" s="40"/>
      <c r="HMI1" s="40"/>
      <c r="HMJ1" s="40"/>
      <c r="HMK1" s="40"/>
      <c r="HML1" s="40"/>
      <c r="HMM1" s="40"/>
      <c r="HMN1" s="40"/>
      <c r="HMO1" s="40"/>
      <c r="HMP1" s="40"/>
      <c r="HMQ1" s="40"/>
      <c r="HMR1" s="40"/>
      <c r="HMS1" s="40"/>
      <c r="HMT1" s="40"/>
      <c r="HMU1" s="40"/>
      <c r="HMV1" s="40"/>
      <c r="HMW1" s="40"/>
      <c r="HMX1" s="40"/>
      <c r="HMY1" s="40"/>
      <c r="HMZ1" s="40"/>
      <c r="HNA1" s="40"/>
      <c r="HNB1" s="40"/>
      <c r="HNC1" s="40"/>
      <c r="HND1" s="40"/>
      <c r="HNE1" s="40"/>
      <c r="HNF1" s="40"/>
      <c r="HNG1" s="40"/>
      <c r="HNH1" s="40"/>
      <c r="HNI1" s="40"/>
      <c r="HNJ1" s="40"/>
      <c r="HNK1" s="40"/>
      <c r="HNL1" s="40"/>
      <c r="HNM1" s="40"/>
      <c r="HNN1" s="40"/>
      <c r="HNO1" s="40"/>
      <c r="HNP1" s="40"/>
      <c r="HNQ1" s="40"/>
      <c r="HNR1" s="40"/>
      <c r="HNS1" s="40"/>
      <c r="HNT1" s="40"/>
      <c r="HNU1" s="40"/>
      <c r="HNV1" s="40"/>
      <c r="HNW1" s="40"/>
      <c r="HNX1" s="40"/>
      <c r="HNY1" s="40"/>
      <c r="HNZ1" s="40"/>
      <c r="HOA1" s="40"/>
      <c r="HOB1" s="40"/>
      <c r="HOC1" s="40"/>
      <c r="HOD1" s="40"/>
      <c r="HOE1" s="40"/>
      <c r="HOF1" s="40"/>
      <c r="HOG1" s="40"/>
      <c r="HOH1" s="40"/>
      <c r="HOI1" s="40"/>
      <c r="HOJ1" s="40"/>
      <c r="HOK1" s="40"/>
      <c r="HOL1" s="40"/>
      <c r="HOM1" s="40"/>
      <c r="HON1" s="40"/>
      <c r="HOO1" s="40"/>
      <c r="HOP1" s="40"/>
      <c r="HOQ1" s="40"/>
      <c r="HOR1" s="40"/>
      <c r="HOS1" s="40"/>
      <c r="HOT1" s="40"/>
      <c r="HOU1" s="40"/>
      <c r="HOV1" s="40"/>
      <c r="HOW1" s="40"/>
      <c r="HOX1" s="40"/>
      <c r="HOY1" s="40"/>
      <c r="HOZ1" s="40"/>
      <c r="HPA1" s="40"/>
      <c r="HPB1" s="40"/>
      <c r="HPC1" s="40"/>
      <c r="HPD1" s="40"/>
      <c r="HPE1" s="40"/>
      <c r="HPF1" s="40"/>
      <c r="HPG1" s="40"/>
      <c r="HPH1" s="40"/>
      <c r="HPI1" s="40"/>
      <c r="HPJ1" s="40"/>
      <c r="HPK1" s="40"/>
      <c r="HPL1" s="40"/>
      <c r="HPM1" s="40"/>
      <c r="HPN1" s="40"/>
      <c r="HPO1" s="40"/>
      <c r="HPP1" s="40"/>
      <c r="HPQ1" s="40"/>
      <c r="HPR1" s="40"/>
      <c r="HPS1" s="40"/>
      <c r="HPT1" s="40"/>
      <c r="HPU1" s="40"/>
      <c r="HPV1" s="40"/>
      <c r="HPW1" s="40"/>
      <c r="HPX1" s="40"/>
      <c r="HPY1" s="40"/>
      <c r="HPZ1" s="40"/>
      <c r="HQA1" s="40"/>
      <c r="HQB1" s="40"/>
      <c r="HQC1" s="40"/>
      <c r="HQD1" s="40"/>
      <c r="HQE1" s="40"/>
      <c r="HQF1" s="40"/>
      <c r="HQG1" s="40"/>
      <c r="HQH1" s="40"/>
      <c r="HQI1" s="40"/>
      <c r="HQJ1" s="40"/>
      <c r="HQK1" s="40"/>
      <c r="HQL1" s="40"/>
      <c r="HQM1" s="40"/>
      <c r="HQN1" s="40"/>
      <c r="HQO1" s="40"/>
      <c r="HQP1" s="40"/>
      <c r="HQQ1" s="40"/>
      <c r="HQR1" s="40"/>
      <c r="HQS1" s="40"/>
      <c r="HQT1" s="40"/>
      <c r="HQU1" s="40"/>
      <c r="HQV1" s="40"/>
      <c r="HQW1" s="40"/>
      <c r="HQX1" s="40"/>
      <c r="HQY1" s="40"/>
      <c r="HQZ1" s="40"/>
      <c r="HRA1" s="40"/>
      <c r="HRB1" s="40"/>
      <c r="HRC1" s="40"/>
      <c r="HRD1" s="40"/>
      <c r="HRE1" s="40"/>
      <c r="HRF1" s="40"/>
      <c r="HRG1" s="40"/>
      <c r="HRH1" s="40"/>
      <c r="HRI1" s="40"/>
      <c r="HRJ1" s="40"/>
      <c r="HRK1" s="40"/>
      <c r="HRL1" s="40"/>
      <c r="HRM1" s="40"/>
      <c r="HRN1" s="40"/>
      <c r="HRO1" s="40"/>
      <c r="HRP1" s="40"/>
      <c r="HRQ1" s="40"/>
      <c r="HRR1" s="40"/>
      <c r="HRS1" s="40"/>
      <c r="HRT1" s="40"/>
      <c r="HRU1" s="40"/>
      <c r="HRV1" s="40"/>
      <c r="HRW1" s="40"/>
      <c r="HRX1" s="40"/>
      <c r="HRY1" s="40"/>
      <c r="HRZ1" s="40"/>
      <c r="HSA1" s="40"/>
      <c r="HSB1" s="40"/>
      <c r="HSC1" s="40"/>
      <c r="HSD1" s="40"/>
      <c r="HSE1" s="40"/>
      <c r="HSF1" s="40"/>
      <c r="HSG1" s="40"/>
      <c r="HSH1" s="40"/>
      <c r="HSI1" s="40"/>
      <c r="HSJ1" s="40"/>
      <c r="HSK1" s="40"/>
      <c r="HSL1" s="40"/>
      <c r="HSM1" s="40"/>
      <c r="HSN1" s="40"/>
      <c r="HSO1" s="40"/>
      <c r="HSP1" s="40"/>
      <c r="HSQ1" s="40"/>
      <c r="HSR1" s="40"/>
      <c r="HSS1" s="40"/>
      <c r="HST1" s="40"/>
      <c r="HSU1" s="40"/>
      <c r="HSV1" s="40"/>
      <c r="HSW1" s="40"/>
      <c r="HSX1" s="40"/>
      <c r="HSY1" s="40"/>
      <c r="HSZ1" s="40"/>
      <c r="HTA1" s="40"/>
      <c r="HTB1" s="40"/>
      <c r="HTC1" s="40"/>
      <c r="HTD1" s="40"/>
      <c r="HTE1" s="40"/>
      <c r="HTF1" s="40"/>
      <c r="HTG1" s="40"/>
      <c r="HTH1" s="40"/>
      <c r="HTI1" s="40"/>
      <c r="HTJ1" s="40"/>
      <c r="HTK1" s="40"/>
      <c r="HTL1" s="40"/>
      <c r="HTM1" s="40"/>
      <c r="HTN1" s="40"/>
      <c r="HTO1" s="40"/>
      <c r="HTP1" s="40"/>
      <c r="HTQ1" s="40"/>
      <c r="HTR1" s="40"/>
      <c r="HTS1" s="40"/>
      <c r="HTT1" s="40"/>
      <c r="HTU1" s="40"/>
      <c r="HTV1" s="40"/>
      <c r="HTW1" s="40"/>
      <c r="HTX1" s="40"/>
      <c r="HTY1" s="40"/>
      <c r="HTZ1" s="40"/>
      <c r="HUA1" s="40"/>
      <c r="HUB1" s="40"/>
      <c r="HUC1" s="40"/>
      <c r="HUD1" s="40"/>
      <c r="HUE1" s="40"/>
      <c r="HUF1" s="40"/>
      <c r="HUG1" s="40"/>
      <c r="HUH1" s="40"/>
      <c r="HUI1" s="40"/>
      <c r="HUJ1" s="40"/>
      <c r="HUK1" s="40"/>
      <c r="HUL1" s="40"/>
      <c r="HUM1" s="40"/>
      <c r="HUN1" s="40"/>
      <c r="HUO1" s="40"/>
      <c r="HUP1" s="40"/>
      <c r="HUQ1" s="40"/>
      <c r="HUR1" s="40"/>
      <c r="HUS1" s="40"/>
      <c r="HUT1" s="40"/>
      <c r="HUU1" s="40"/>
      <c r="HUV1" s="40"/>
      <c r="HUW1" s="40"/>
      <c r="HUX1" s="40"/>
      <c r="HUY1" s="40"/>
      <c r="HUZ1" s="40"/>
      <c r="HVA1" s="40"/>
      <c r="HVB1" s="40"/>
      <c r="HVC1" s="40"/>
      <c r="HVD1" s="40"/>
      <c r="HVE1" s="40"/>
      <c r="HVF1" s="40"/>
      <c r="HVG1" s="40"/>
      <c r="HVH1" s="40"/>
      <c r="HVI1" s="40"/>
      <c r="HVJ1" s="40"/>
      <c r="HVK1" s="40"/>
      <c r="HVL1" s="40"/>
      <c r="HVM1" s="40"/>
      <c r="HVN1" s="40"/>
      <c r="HVO1" s="40"/>
      <c r="HVP1" s="40"/>
      <c r="HVQ1" s="40"/>
      <c r="HVR1" s="40"/>
      <c r="HVS1" s="40"/>
      <c r="HVT1" s="40"/>
      <c r="HVU1" s="40"/>
      <c r="HVV1" s="40"/>
      <c r="HVW1" s="40"/>
      <c r="HVX1" s="40"/>
      <c r="HVY1" s="40"/>
      <c r="HVZ1" s="40"/>
      <c r="HWA1" s="40"/>
      <c r="HWB1" s="40"/>
      <c r="HWC1" s="40"/>
      <c r="HWD1" s="40"/>
      <c r="HWE1" s="40"/>
      <c r="HWF1" s="40"/>
      <c r="HWG1" s="40"/>
      <c r="HWH1" s="40"/>
      <c r="HWI1" s="40"/>
      <c r="HWJ1" s="40"/>
      <c r="HWK1" s="40"/>
      <c r="HWL1" s="40"/>
      <c r="HWM1" s="40"/>
      <c r="HWN1" s="40"/>
      <c r="HWO1" s="40"/>
      <c r="HWP1" s="40"/>
      <c r="HWQ1" s="40"/>
      <c r="HWR1" s="40"/>
      <c r="HWS1" s="40"/>
      <c r="HWT1" s="40"/>
      <c r="HWU1" s="40"/>
      <c r="HWV1" s="40"/>
      <c r="HWW1" s="40"/>
      <c r="HWX1" s="40"/>
      <c r="HWY1" s="40"/>
      <c r="HWZ1" s="40"/>
      <c r="HXA1" s="40"/>
      <c r="HXB1" s="40"/>
      <c r="HXC1" s="40"/>
      <c r="HXD1" s="40"/>
      <c r="HXE1" s="40"/>
      <c r="HXF1" s="40"/>
      <c r="HXG1" s="40"/>
      <c r="HXH1" s="40"/>
      <c r="HXI1" s="40"/>
      <c r="HXJ1" s="40"/>
      <c r="HXK1" s="40"/>
      <c r="HXL1" s="40"/>
      <c r="HXM1" s="40"/>
      <c r="HXN1" s="40"/>
      <c r="HXO1" s="40"/>
      <c r="HXP1" s="40"/>
      <c r="HXQ1" s="40"/>
      <c r="HXR1" s="40"/>
      <c r="HXS1" s="40"/>
      <c r="HXT1" s="40"/>
      <c r="HXU1" s="40"/>
      <c r="HXV1" s="40"/>
      <c r="HXW1" s="40"/>
      <c r="HXX1" s="40"/>
      <c r="HXY1" s="40"/>
      <c r="HXZ1" s="40"/>
      <c r="HYA1" s="40"/>
      <c r="HYB1" s="40"/>
      <c r="HYC1" s="40"/>
      <c r="HYD1" s="40"/>
      <c r="HYE1" s="40"/>
      <c r="HYF1" s="40"/>
      <c r="HYG1" s="40"/>
      <c r="HYH1" s="40"/>
      <c r="HYI1" s="40"/>
      <c r="HYJ1" s="40"/>
      <c r="HYK1" s="40"/>
      <c r="HYL1" s="40"/>
      <c r="HYM1" s="40"/>
      <c r="HYN1" s="40"/>
      <c r="HYO1" s="40"/>
      <c r="HYP1" s="40"/>
      <c r="HYQ1" s="40"/>
      <c r="HYR1" s="40"/>
      <c r="HYS1" s="40"/>
      <c r="HYT1" s="40"/>
      <c r="HYU1" s="40"/>
      <c r="HYV1" s="40"/>
      <c r="HYW1" s="40"/>
      <c r="HYX1" s="40"/>
      <c r="HYY1" s="40"/>
      <c r="HYZ1" s="40"/>
      <c r="HZA1" s="40"/>
      <c r="HZB1" s="40"/>
      <c r="HZC1" s="40"/>
      <c r="HZD1" s="40"/>
      <c r="HZE1" s="40"/>
      <c r="HZF1" s="40"/>
      <c r="HZG1" s="40"/>
      <c r="HZH1" s="40"/>
      <c r="HZI1" s="40"/>
      <c r="HZJ1" s="40"/>
      <c r="HZK1" s="40"/>
      <c r="HZL1" s="40"/>
      <c r="HZM1" s="40"/>
      <c r="HZN1" s="40"/>
      <c r="HZO1" s="40"/>
      <c r="HZP1" s="40"/>
      <c r="HZQ1" s="40"/>
      <c r="HZR1" s="40"/>
      <c r="HZS1" s="40"/>
      <c r="HZT1" s="40"/>
      <c r="HZU1" s="40"/>
      <c r="HZV1" s="40"/>
      <c r="HZW1" s="40"/>
      <c r="HZX1" s="40"/>
      <c r="HZY1" s="40"/>
      <c r="HZZ1" s="40"/>
      <c r="IAA1" s="40"/>
      <c r="IAB1" s="40"/>
      <c r="IAC1" s="40"/>
      <c r="IAD1" s="40"/>
      <c r="IAE1" s="40"/>
      <c r="IAF1" s="40"/>
      <c r="IAG1" s="40"/>
      <c r="IAH1" s="40"/>
      <c r="IAI1" s="40"/>
      <c r="IAJ1" s="40"/>
      <c r="IAK1" s="40"/>
      <c r="IAL1" s="40"/>
      <c r="IAM1" s="40"/>
      <c r="IAN1" s="40"/>
      <c r="IAO1" s="40"/>
      <c r="IAP1" s="40"/>
      <c r="IAQ1" s="40"/>
      <c r="IAR1" s="40"/>
      <c r="IAS1" s="40"/>
      <c r="IAT1" s="40"/>
      <c r="IAU1" s="40"/>
      <c r="IAV1" s="40"/>
      <c r="IAW1" s="40"/>
      <c r="IAX1" s="40"/>
      <c r="IAY1" s="40"/>
      <c r="IAZ1" s="40"/>
      <c r="IBA1" s="40"/>
      <c r="IBB1" s="40"/>
      <c r="IBC1" s="40"/>
      <c r="IBD1" s="40"/>
      <c r="IBE1" s="40"/>
      <c r="IBF1" s="40"/>
      <c r="IBG1" s="40"/>
      <c r="IBH1" s="40"/>
      <c r="IBI1" s="40"/>
      <c r="IBJ1" s="40"/>
      <c r="IBK1" s="40"/>
      <c r="IBL1" s="40"/>
      <c r="IBM1" s="40"/>
      <c r="IBN1" s="40"/>
      <c r="IBO1" s="40"/>
      <c r="IBP1" s="40"/>
      <c r="IBQ1" s="40"/>
      <c r="IBR1" s="40"/>
      <c r="IBS1" s="40"/>
      <c r="IBT1" s="40"/>
      <c r="IBU1" s="40"/>
      <c r="IBV1" s="40"/>
      <c r="IBW1" s="40"/>
      <c r="IBX1" s="40"/>
      <c r="IBY1" s="40"/>
      <c r="IBZ1" s="40"/>
      <c r="ICA1" s="40"/>
      <c r="ICB1" s="40"/>
      <c r="ICC1" s="40"/>
      <c r="ICD1" s="40"/>
      <c r="ICE1" s="40"/>
      <c r="ICF1" s="40"/>
      <c r="ICG1" s="40"/>
      <c r="ICH1" s="40"/>
      <c r="ICI1" s="40"/>
      <c r="ICJ1" s="40"/>
      <c r="ICK1" s="40"/>
      <c r="ICL1" s="40"/>
      <c r="ICM1" s="40"/>
      <c r="ICN1" s="40"/>
      <c r="ICO1" s="40"/>
      <c r="ICP1" s="40"/>
      <c r="ICQ1" s="40"/>
      <c r="ICR1" s="40"/>
      <c r="ICS1" s="40"/>
      <c r="ICT1" s="40"/>
      <c r="ICU1" s="40"/>
      <c r="ICV1" s="40"/>
      <c r="ICW1" s="40"/>
      <c r="ICX1" s="40"/>
      <c r="ICY1" s="40"/>
      <c r="ICZ1" s="40"/>
      <c r="IDA1" s="40"/>
      <c r="IDB1" s="40"/>
      <c r="IDC1" s="40"/>
      <c r="IDD1" s="40"/>
      <c r="IDE1" s="40"/>
      <c r="IDF1" s="40"/>
      <c r="IDG1" s="40"/>
      <c r="IDH1" s="40"/>
      <c r="IDI1" s="40"/>
      <c r="IDJ1" s="40"/>
      <c r="IDK1" s="40"/>
      <c r="IDL1" s="40"/>
      <c r="IDM1" s="40"/>
      <c r="IDN1" s="40"/>
      <c r="IDO1" s="40"/>
      <c r="IDP1" s="40"/>
      <c r="IDQ1" s="40"/>
      <c r="IDR1" s="40"/>
      <c r="IDS1" s="40"/>
      <c r="IDT1" s="40"/>
      <c r="IDU1" s="40"/>
      <c r="IDV1" s="40"/>
      <c r="IDW1" s="40"/>
      <c r="IDX1" s="40"/>
      <c r="IDY1" s="40"/>
      <c r="IDZ1" s="40"/>
      <c r="IEA1" s="40"/>
      <c r="IEB1" s="40"/>
      <c r="IEC1" s="40"/>
      <c r="IED1" s="40"/>
      <c r="IEE1" s="40"/>
      <c r="IEF1" s="40"/>
      <c r="IEG1" s="40"/>
      <c r="IEH1" s="40"/>
      <c r="IEI1" s="40"/>
      <c r="IEJ1" s="40"/>
      <c r="IEK1" s="40"/>
      <c r="IEL1" s="40"/>
      <c r="IEM1" s="40"/>
      <c r="IEN1" s="40"/>
      <c r="IEO1" s="40"/>
      <c r="IEP1" s="40"/>
      <c r="IEQ1" s="40"/>
      <c r="IER1" s="40"/>
      <c r="IES1" s="40"/>
      <c r="IET1" s="40"/>
      <c r="IEU1" s="40"/>
      <c r="IEV1" s="40"/>
      <c r="IEW1" s="40"/>
      <c r="IEX1" s="40"/>
      <c r="IEY1" s="40"/>
      <c r="IEZ1" s="40"/>
      <c r="IFA1" s="40"/>
      <c r="IFB1" s="40"/>
      <c r="IFC1" s="40"/>
      <c r="IFD1" s="40"/>
      <c r="IFE1" s="40"/>
      <c r="IFF1" s="40"/>
      <c r="IFG1" s="40"/>
      <c r="IFH1" s="40"/>
      <c r="IFI1" s="40"/>
      <c r="IFJ1" s="40"/>
      <c r="IFK1" s="40"/>
      <c r="IFL1" s="40"/>
      <c r="IFM1" s="40"/>
      <c r="IFN1" s="40"/>
      <c r="IFO1" s="40"/>
      <c r="IFP1" s="40"/>
      <c r="IFQ1" s="40"/>
      <c r="IFR1" s="40"/>
      <c r="IFS1" s="40"/>
      <c r="IFT1" s="40"/>
      <c r="IFU1" s="40"/>
      <c r="IFV1" s="40"/>
      <c r="IFW1" s="40"/>
      <c r="IFX1" s="40"/>
      <c r="IFY1" s="40"/>
      <c r="IFZ1" s="40"/>
      <c r="IGA1" s="40"/>
      <c r="IGB1" s="40"/>
      <c r="IGC1" s="40"/>
      <c r="IGD1" s="40"/>
      <c r="IGE1" s="40"/>
      <c r="IGF1" s="40"/>
      <c r="IGG1" s="40"/>
      <c r="IGH1" s="40"/>
      <c r="IGI1" s="40"/>
      <c r="IGJ1" s="40"/>
      <c r="IGK1" s="40"/>
      <c r="IGL1" s="40"/>
      <c r="IGM1" s="40"/>
      <c r="IGN1" s="40"/>
      <c r="IGO1" s="40"/>
      <c r="IGP1" s="40"/>
      <c r="IGQ1" s="40"/>
      <c r="IGR1" s="40"/>
      <c r="IGS1" s="40"/>
      <c r="IGT1" s="40"/>
      <c r="IGU1" s="40"/>
      <c r="IGV1" s="40"/>
      <c r="IGW1" s="40"/>
      <c r="IGX1" s="40"/>
      <c r="IGY1" s="40"/>
      <c r="IGZ1" s="40"/>
      <c r="IHA1" s="40"/>
      <c r="IHB1" s="40"/>
      <c r="IHC1" s="40"/>
      <c r="IHD1" s="40"/>
      <c r="IHE1" s="40"/>
      <c r="IHF1" s="40"/>
      <c r="IHG1" s="40"/>
      <c r="IHH1" s="40"/>
      <c r="IHI1" s="40"/>
      <c r="IHJ1" s="40"/>
      <c r="IHK1" s="40"/>
      <c r="IHL1" s="40"/>
      <c r="IHM1" s="40"/>
      <c r="IHN1" s="40"/>
      <c r="IHO1" s="40"/>
      <c r="IHP1" s="40"/>
      <c r="IHQ1" s="40"/>
      <c r="IHR1" s="40"/>
      <c r="IHS1" s="40"/>
      <c r="IHT1" s="40"/>
      <c r="IHU1" s="40"/>
      <c r="IHV1" s="40"/>
      <c r="IHW1" s="40"/>
      <c r="IHX1" s="40"/>
      <c r="IHY1" s="40"/>
      <c r="IHZ1" s="40"/>
      <c r="IIA1" s="40"/>
      <c r="IIB1" s="40"/>
      <c r="IIC1" s="40"/>
      <c r="IID1" s="40"/>
      <c r="IIE1" s="40"/>
      <c r="IIF1" s="40"/>
      <c r="IIG1" s="40"/>
      <c r="IIH1" s="40"/>
      <c r="III1" s="40"/>
      <c r="IIJ1" s="40"/>
      <c r="IIK1" s="40"/>
      <c r="IIL1" s="40"/>
      <c r="IIM1" s="40"/>
      <c r="IIN1" s="40"/>
      <c r="IIO1" s="40"/>
      <c r="IIP1" s="40"/>
      <c r="IIQ1" s="40"/>
      <c r="IIR1" s="40"/>
      <c r="IIS1" s="40"/>
      <c r="IIT1" s="40"/>
      <c r="IIU1" s="40"/>
      <c r="IIV1" s="40"/>
      <c r="IIW1" s="40"/>
      <c r="IIX1" s="40"/>
      <c r="IIY1" s="40"/>
      <c r="IIZ1" s="40"/>
      <c r="IJA1" s="40"/>
      <c r="IJB1" s="40"/>
      <c r="IJC1" s="40"/>
      <c r="IJD1" s="40"/>
      <c r="IJE1" s="40"/>
      <c r="IJF1" s="40"/>
      <c r="IJG1" s="40"/>
      <c r="IJH1" s="40"/>
      <c r="IJI1" s="40"/>
      <c r="IJJ1" s="40"/>
      <c r="IJK1" s="40"/>
      <c r="IJL1" s="40"/>
      <c r="IJM1" s="40"/>
      <c r="IJN1" s="40"/>
      <c r="IJO1" s="40"/>
      <c r="IJP1" s="40"/>
      <c r="IJQ1" s="40"/>
      <c r="IJR1" s="40"/>
      <c r="IJS1" s="40"/>
      <c r="IJT1" s="40"/>
      <c r="IJU1" s="40"/>
      <c r="IJV1" s="40"/>
      <c r="IJW1" s="40"/>
      <c r="IJX1" s="40"/>
      <c r="IJY1" s="40"/>
      <c r="IJZ1" s="40"/>
      <c r="IKA1" s="40"/>
      <c r="IKB1" s="40"/>
      <c r="IKC1" s="40"/>
      <c r="IKD1" s="40"/>
      <c r="IKE1" s="40"/>
      <c r="IKF1" s="40"/>
      <c r="IKG1" s="40"/>
      <c r="IKH1" s="40"/>
      <c r="IKI1" s="40"/>
      <c r="IKJ1" s="40"/>
      <c r="IKK1" s="40"/>
      <c r="IKL1" s="40"/>
      <c r="IKM1" s="40"/>
      <c r="IKN1" s="40"/>
      <c r="IKO1" s="40"/>
      <c r="IKP1" s="40"/>
      <c r="IKQ1" s="40"/>
      <c r="IKR1" s="40"/>
      <c r="IKS1" s="40"/>
      <c r="IKT1" s="40"/>
      <c r="IKU1" s="40"/>
      <c r="IKV1" s="40"/>
      <c r="IKW1" s="40"/>
      <c r="IKX1" s="40"/>
      <c r="IKY1" s="40"/>
      <c r="IKZ1" s="40"/>
      <c r="ILA1" s="40"/>
      <c r="ILB1" s="40"/>
      <c r="ILC1" s="40"/>
      <c r="ILD1" s="40"/>
      <c r="ILE1" s="40"/>
      <c r="ILF1" s="40"/>
      <c r="ILG1" s="40"/>
      <c r="ILH1" s="40"/>
      <c r="ILI1" s="40"/>
      <c r="ILJ1" s="40"/>
      <c r="ILK1" s="40"/>
      <c r="ILL1" s="40"/>
      <c r="ILM1" s="40"/>
      <c r="ILN1" s="40"/>
      <c r="ILO1" s="40"/>
      <c r="ILP1" s="40"/>
      <c r="ILQ1" s="40"/>
      <c r="ILR1" s="40"/>
      <c r="ILS1" s="40"/>
      <c r="ILT1" s="40"/>
      <c r="ILU1" s="40"/>
      <c r="ILV1" s="40"/>
      <c r="ILW1" s="40"/>
      <c r="ILX1" s="40"/>
      <c r="ILY1" s="40"/>
      <c r="ILZ1" s="40"/>
      <c r="IMA1" s="40"/>
      <c r="IMB1" s="40"/>
      <c r="IMC1" s="40"/>
      <c r="IMD1" s="40"/>
      <c r="IME1" s="40"/>
      <c r="IMF1" s="40"/>
      <c r="IMG1" s="40"/>
      <c r="IMH1" s="40"/>
      <c r="IMI1" s="40"/>
      <c r="IMJ1" s="40"/>
      <c r="IMK1" s="40"/>
      <c r="IML1" s="40"/>
      <c r="IMM1" s="40"/>
      <c r="IMN1" s="40"/>
      <c r="IMO1" s="40"/>
      <c r="IMP1" s="40"/>
      <c r="IMQ1" s="40"/>
      <c r="IMR1" s="40"/>
      <c r="IMS1" s="40"/>
      <c r="IMT1" s="40"/>
      <c r="IMU1" s="40"/>
      <c r="IMV1" s="40"/>
      <c r="IMW1" s="40"/>
      <c r="IMX1" s="40"/>
      <c r="IMY1" s="40"/>
      <c r="IMZ1" s="40"/>
      <c r="INA1" s="40"/>
      <c r="INB1" s="40"/>
      <c r="INC1" s="40"/>
      <c r="IND1" s="40"/>
      <c r="INE1" s="40"/>
      <c r="INF1" s="40"/>
      <c r="ING1" s="40"/>
      <c r="INH1" s="40"/>
      <c r="INI1" s="40"/>
      <c r="INJ1" s="40"/>
      <c r="INK1" s="40"/>
      <c r="INL1" s="40"/>
      <c r="INM1" s="40"/>
      <c r="INN1" s="40"/>
      <c r="INO1" s="40"/>
      <c r="INP1" s="40"/>
      <c r="INQ1" s="40"/>
      <c r="INR1" s="40"/>
      <c r="INS1" s="40"/>
      <c r="INT1" s="40"/>
      <c r="INU1" s="40"/>
      <c r="INV1" s="40"/>
      <c r="INW1" s="40"/>
      <c r="INX1" s="40"/>
      <c r="INY1" s="40"/>
      <c r="INZ1" s="40"/>
      <c r="IOA1" s="40"/>
      <c r="IOB1" s="40"/>
      <c r="IOC1" s="40"/>
      <c r="IOD1" s="40"/>
      <c r="IOE1" s="40"/>
      <c r="IOF1" s="40"/>
      <c r="IOG1" s="40"/>
      <c r="IOH1" s="40"/>
      <c r="IOI1" s="40"/>
      <c r="IOJ1" s="40"/>
      <c r="IOK1" s="40"/>
      <c r="IOL1" s="40"/>
      <c r="IOM1" s="40"/>
      <c r="ION1" s="40"/>
      <c r="IOO1" s="40"/>
      <c r="IOP1" s="40"/>
      <c r="IOQ1" s="40"/>
      <c r="IOR1" s="40"/>
      <c r="IOS1" s="40"/>
      <c r="IOT1" s="40"/>
      <c r="IOU1" s="40"/>
      <c r="IOV1" s="40"/>
      <c r="IOW1" s="40"/>
      <c r="IOX1" s="40"/>
      <c r="IOY1" s="40"/>
      <c r="IOZ1" s="40"/>
      <c r="IPA1" s="40"/>
      <c r="IPB1" s="40"/>
      <c r="IPC1" s="40"/>
      <c r="IPD1" s="40"/>
      <c r="IPE1" s="40"/>
      <c r="IPF1" s="40"/>
      <c r="IPG1" s="40"/>
      <c r="IPH1" s="40"/>
      <c r="IPI1" s="40"/>
      <c r="IPJ1" s="40"/>
      <c r="IPK1" s="40"/>
      <c r="IPL1" s="40"/>
      <c r="IPM1" s="40"/>
      <c r="IPN1" s="40"/>
      <c r="IPO1" s="40"/>
      <c r="IPP1" s="40"/>
      <c r="IPQ1" s="40"/>
      <c r="IPR1" s="40"/>
      <c r="IPS1" s="40"/>
      <c r="IPT1" s="40"/>
      <c r="IPU1" s="40"/>
      <c r="IPV1" s="40"/>
      <c r="IPW1" s="40"/>
      <c r="IPX1" s="40"/>
      <c r="IPY1" s="40"/>
      <c r="IPZ1" s="40"/>
      <c r="IQA1" s="40"/>
      <c r="IQB1" s="40"/>
      <c r="IQC1" s="40"/>
      <c r="IQD1" s="40"/>
      <c r="IQE1" s="40"/>
      <c r="IQF1" s="40"/>
      <c r="IQG1" s="40"/>
      <c r="IQH1" s="40"/>
      <c r="IQI1" s="40"/>
      <c r="IQJ1" s="40"/>
      <c r="IQK1" s="40"/>
      <c r="IQL1" s="40"/>
      <c r="IQM1" s="40"/>
      <c r="IQN1" s="40"/>
      <c r="IQO1" s="40"/>
      <c r="IQP1" s="40"/>
      <c r="IQQ1" s="40"/>
      <c r="IQR1" s="40"/>
      <c r="IQS1" s="40"/>
      <c r="IQT1" s="40"/>
      <c r="IQU1" s="40"/>
      <c r="IQV1" s="40"/>
      <c r="IQW1" s="40"/>
      <c r="IQX1" s="40"/>
      <c r="IQY1" s="40"/>
      <c r="IQZ1" s="40"/>
      <c r="IRA1" s="40"/>
      <c r="IRB1" s="40"/>
      <c r="IRC1" s="40"/>
      <c r="IRD1" s="40"/>
      <c r="IRE1" s="40"/>
      <c r="IRF1" s="40"/>
      <c r="IRG1" s="40"/>
      <c r="IRH1" s="40"/>
      <c r="IRI1" s="40"/>
      <c r="IRJ1" s="40"/>
      <c r="IRK1" s="40"/>
      <c r="IRL1" s="40"/>
      <c r="IRM1" s="40"/>
      <c r="IRN1" s="40"/>
      <c r="IRO1" s="40"/>
      <c r="IRP1" s="40"/>
      <c r="IRQ1" s="40"/>
      <c r="IRR1" s="40"/>
      <c r="IRS1" s="40"/>
      <c r="IRT1" s="40"/>
      <c r="IRU1" s="40"/>
      <c r="IRV1" s="40"/>
      <c r="IRW1" s="40"/>
      <c r="IRX1" s="40"/>
      <c r="IRY1" s="40"/>
      <c r="IRZ1" s="40"/>
      <c r="ISA1" s="40"/>
      <c r="ISB1" s="40"/>
      <c r="ISC1" s="40"/>
      <c r="ISD1" s="40"/>
      <c r="ISE1" s="40"/>
      <c r="ISF1" s="40"/>
      <c r="ISG1" s="40"/>
      <c r="ISH1" s="40"/>
      <c r="ISI1" s="40"/>
      <c r="ISJ1" s="40"/>
      <c r="ISK1" s="40"/>
      <c r="ISL1" s="40"/>
      <c r="ISM1" s="40"/>
      <c r="ISN1" s="40"/>
      <c r="ISO1" s="40"/>
      <c r="ISP1" s="40"/>
      <c r="ISQ1" s="40"/>
      <c r="ISR1" s="40"/>
      <c r="ISS1" s="40"/>
      <c r="IST1" s="40"/>
      <c r="ISU1" s="40"/>
      <c r="ISV1" s="40"/>
      <c r="ISW1" s="40"/>
      <c r="ISX1" s="40"/>
      <c r="ISY1" s="40"/>
      <c r="ISZ1" s="40"/>
      <c r="ITA1" s="40"/>
      <c r="ITB1" s="40"/>
      <c r="ITC1" s="40"/>
      <c r="ITD1" s="40"/>
      <c r="ITE1" s="40"/>
      <c r="ITF1" s="40"/>
      <c r="ITG1" s="40"/>
      <c r="ITH1" s="40"/>
      <c r="ITI1" s="40"/>
      <c r="ITJ1" s="40"/>
      <c r="ITK1" s="40"/>
      <c r="ITL1" s="40"/>
      <c r="ITM1" s="40"/>
      <c r="ITN1" s="40"/>
      <c r="ITO1" s="40"/>
      <c r="ITP1" s="40"/>
      <c r="ITQ1" s="40"/>
      <c r="ITR1" s="40"/>
      <c r="ITS1" s="40"/>
      <c r="ITT1" s="40"/>
      <c r="ITU1" s="40"/>
      <c r="ITV1" s="40"/>
      <c r="ITW1" s="40"/>
      <c r="ITX1" s="40"/>
      <c r="ITY1" s="40"/>
      <c r="ITZ1" s="40"/>
      <c r="IUA1" s="40"/>
      <c r="IUB1" s="40"/>
      <c r="IUC1" s="40"/>
      <c r="IUD1" s="40"/>
      <c r="IUE1" s="40"/>
      <c r="IUF1" s="40"/>
      <c r="IUG1" s="40"/>
      <c r="IUH1" s="40"/>
      <c r="IUI1" s="40"/>
      <c r="IUJ1" s="40"/>
      <c r="IUK1" s="40"/>
      <c r="IUL1" s="40"/>
      <c r="IUM1" s="40"/>
      <c r="IUN1" s="40"/>
      <c r="IUO1" s="40"/>
      <c r="IUP1" s="40"/>
      <c r="IUQ1" s="40"/>
      <c r="IUR1" s="40"/>
      <c r="IUS1" s="40"/>
      <c r="IUT1" s="40"/>
      <c r="IUU1" s="40"/>
      <c r="IUV1" s="40"/>
      <c r="IUW1" s="40"/>
      <c r="IUX1" s="40"/>
      <c r="IUY1" s="40"/>
      <c r="IUZ1" s="40"/>
      <c r="IVA1" s="40"/>
      <c r="IVB1" s="40"/>
      <c r="IVC1" s="40"/>
      <c r="IVD1" s="40"/>
      <c r="IVE1" s="40"/>
      <c r="IVF1" s="40"/>
      <c r="IVG1" s="40"/>
      <c r="IVH1" s="40"/>
      <c r="IVI1" s="40"/>
      <c r="IVJ1" s="40"/>
      <c r="IVK1" s="40"/>
      <c r="IVL1" s="40"/>
      <c r="IVM1" s="40"/>
      <c r="IVN1" s="40"/>
      <c r="IVO1" s="40"/>
      <c r="IVP1" s="40"/>
      <c r="IVQ1" s="40"/>
      <c r="IVR1" s="40"/>
      <c r="IVS1" s="40"/>
      <c r="IVT1" s="40"/>
      <c r="IVU1" s="40"/>
      <c r="IVV1" s="40"/>
      <c r="IVW1" s="40"/>
      <c r="IVX1" s="40"/>
      <c r="IVY1" s="40"/>
      <c r="IVZ1" s="40"/>
      <c r="IWA1" s="40"/>
      <c r="IWB1" s="40"/>
      <c r="IWC1" s="40"/>
      <c r="IWD1" s="40"/>
      <c r="IWE1" s="40"/>
      <c r="IWF1" s="40"/>
      <c r="IWG1" s="40"/>
      <c r="IWH1" s="40"/>
      <c r="IWI1" s="40"/>
      <c r="IWJ1" s="40"/>
      <c r="IWK1" s="40"/>
      <c r="IWL1" s="40"/>
      <c r="IWM1" s="40"/>
      <c r="IWN1" s="40"/>
      <c r="IWO1" s="40"/>
      <c r="IWP1" s="40"/>
      <c r="IWQ1" s="40"/>
      <c r="IWR1" s="40"/>
      <c r="IWS1" s="40"/>
      <c r="IWT1" s="40"/>
      <c r="IWU1" s="40"/>
      <c r="IWV1" s="40"/>
      <c r="IWW1" s="40"/>
      <c r="IWX1" s="40"/>
      <c r="IWY1" s="40"/>
      <c r="IWZ1" s="40"/>
      <c r="IXA1" s="40"/>
      <c r="IXB1" s="40"/>
      <c r="IXC1" s="40"/>
      <c r="IXD1" s="40"/>
      <c r="IXE1" s="40"/>
      <c r="IXF1" s="40"/>
      <c r="IXG1" s="40"/>
      <c r="IXH1" s="40"/>
      <c r="IXI1" s="40"/>
      <c r="IXJ1" s="40"/>
      <c r="IXK1" s="40"/>
      <c r="IXL1" s="40"/>
      <c r="IXM1" s="40"/>
      <c r="IXN1" s="40"/>
      <c r="IXO1" s="40"/>
      <c r="IXP1" s="40"/>
      <c r="IXQ1" s="40"/>
      <c r="IXR1" s="40"/>
      <c r="IXS1" s="40"/>
      <c r="IXT1" s="40"/>
      <c r="IXU1" s="40"/>
      <c r="IXV1" s="40"/>
      <c r="IXW1" s="40"/>
      <c r="IXX1" s="40"/>
      <c r="IXY1" s="40"/>
      <c r="IXZ1" s="40"/>
      <c r="IYA1" s="40"/>
      <c r="IYB1" s="40"/>
      <c r="IYC1" s="40"/>
      <c r="IYD1" s="40"/>
      <c r="IYE1" s="40"/>
      <c r="IYF1" s="40"/>
      <c r="IYG1" s="40"/>
      <c r="IYH1" s="40"/>
      <c r="IYI1" s="40"/>
      <c r="IYJ1" s="40"/>
      <c r="IYK1" s="40"/>
      <c r="IYL1" s="40"/>
      <c r="IYM1" s="40"/>
      <c r="IYN1" s="40"/>
      <c r="IYO1" s="40"/>
      <c r="IYP1" s="40"/>
      <c r="IYQ1" s="40"/>
      <c r="IYR1" s="40"/>
      <c r="IYS1" s="40"/>
      <c r="IYT1" s="40"/>
      <c r="IYU1" s="40"/>
      <c r="IYV1" s="40"/>
      <c r="IYW1" s="40"/>
      <c r="IYX1" s="40"/>
      <c r="IYY1" s="40"/>
      <c r="IYZ1" s="40"/>
      <c r="IZA1" s="40"/>
      <c r="IZB1" s="40"/>
      <c r="IZC1" s="40"/>
      <c r="IZD1" s="40"/>
      <c r="IZE1" s="40"/>
      <c r="IZF1" s="40"/>
      <c r="IZG1" s="40"/>
      <c r="IZH1" s="40"/>
      <c r="IZI1" s="40"/>
      <c r="IZJ1" s="40"/>
      <c r="IZK1" s="40"/>
      <c r="IZL1" s="40"/>
      <c r="IZM1" s="40"/>
      <c r="IZN1" s="40"/>
      <c r="IZO1" s="40"/>
      <c r="IZP1" s="40"/>
      <c r="IZQ1" s="40"/>
      <c r="IZR1" s="40"/>
      <c r="IZS1" s="40"/>
      <c r="IZT1" s="40"/>
      <c r="IZU1" s="40"/>
      <c r="IZV1" s="40"/>
      <c r="IZW1" s="40"/>
      <c r="IZX1" s="40"/>
      <c r="IZY1" s="40"/>
      <c r="IZZ1" s="40"/>
      <c r="JAA1" s="40"/>
      <c r="JAB1" s="40"/>
      <c r="JAC1" s="40"/>
      <c r="JAD1" s="40"/>
      <c r="JAE1" s="40"/>
      <c r="JAF1" s="40"/>
      <c r="JAG1" s="40"/>
      <c r="JAH1" s="40"/>
      <c r="JAI1" s="40"/>
      <c r="JAJ1" s="40"/>
      <c r="JAK1" s="40"/>
      <c r="JAL1" s="40"/>
      <c r="JAM1" s="40"/>
      <c r="JAN1" s="40"/>
      <c r="JAO1" s="40"/>
      <c r="JAP1" s="40"/>
      <c r="JAQ1" s="40"/>
      <c r="JAR1" s="40"/>
      <c r="JAS1" s="40"/>
      <c r="JAT1" s="40"/>
      <c r="JAU1" s="40"/>
      <c r="JAV1" s="40"/>
      <c r="JAW1" s="40"/>
      <c r="JAX1" s="40"/>
      <c r="JAY1" s="40"/>
      <c r="JAZ1" s="40"/>
      <c r="JBA1" s="40"/>
      <c r="JBB1" s="40"/>
      <c r="JBC1" s="40"/>
      <c r="JBD1" s="40"/>
      <c r="JBE1" s="40"/>
      <c r="JBF1" s="40"/>
      <c r="JBG1" s="40"/>
      <c r="JBH1" s="40"/>
      <c r="JBI1" s="40"/>
      <c r="JBJ1" s="40"/>
      <c r="JBK1" s="40"/>
      <c r="JBL1" s="40"/>
      <c r="JBM1" s="40"/>
      <c r="JBN1" s="40"/>
      <c r="JBO1" s="40"/>
      <c r="JBP1" s="40"/>
      <c r="JBQ1" s="40"/>
      <c r="JBR1" s="40"/>
      <c r="JBS1" s="40"/>
      <c r="JBT1" s="40"/>
      <c r="JBU1" s="40"/>
      <c r="JBV1" s="40"/>
      <c r="JBW1" s="40"/>
      <c r="JBX1" s="40"/>
      <c r="JBY1" s="40"/>
      <c r="JBZ1" s="40"/>
      <c r="JCA1" s="40"/>
      <c r="JCB1" s="40"/>
      <c r="JCC1" s="40"/>
      <c r="JCD1" s="40"/>
      <c r="JCE1" s="40"/>
      <c r="JCF1" s="40"/>
      <c r="JCG1" s="40"/>
      <c r="JCH1" s="40"/>
      <c r="JCI1" s="40"/>
      <c r="JCJ1" s="40"/>
      <c r="JCK1" s="40"/>
      <c r="JCL1" s="40"/>
      <c r="JCM1" s="40"/>
      <c r="JCN1" s="40"/>
      <c r="JCO1" s="40"/>
      <c r="JCP1" s="40"/>
      <c r="JCQ1" s="40"/>
      <c r="JCR1" s="40"/>
      <c r="JCS1" s="40"/>
      <c r="JCT1" s="40"/>
      <c r="JCU1" s="40"/>
      <c r="JCV1" s="40"/>
      <c r="JCW1" s="40"/>
      <c r="JCX1" s="40"/>
      <c r="JCY1" s="40"/>
      <c r="JCZ1" s="40"/>
      <c r="JDA1" s="40"/>
      <c r="JDB1" s="40"/>
      <c r="JDC1" s="40"/>
      <c r="JDD1" s="40"/>
      <c r="JDE1" s="40"/>
      <c r="JDF1" s="40"/>
      <c r="JDG1" s="40"/>
      <c r="JDH1" s="40"/>
      <c r="JDI1" s="40"/>
      <c r="JDJ1" s="40"/>
      <c r="JDK1" s="40"/>
      <c r="JDL1" s="40"/>
      <c r="JDM1" s="40"/>
      <c r="JDN1" s="40"/>
      <c r="JDO1" s="40"/>
      <c r="JDP1" s="40"/>
      <c r="JDQ1" s="40"/>
      <c r="JDR1" s="40"/>
      <c r="JDS1" s="40"/>
      <c r="JDT1" s="40"/>
      <c r="JDU1" s="40"/>
      <c r="JDV1" s="40"/>
      <c r="JDW1" s="40"/>
      <c r="JDX1" s="40"/>
      <c r="JDY1" s="40"/>
      <c r="JDZ1" s="40"/>
      <c r="JEA1" s="40"/>
      <c r="JEB1" s="40"/>
      <c r="JEC1" s="40"/>
      <c r="JED1" s="40"/>
      <c r="JEE1" s="40"/>
      <c r="JEF1" s="40"/>
      <c r="JEG1" s="40"/>
      <c r="JEH1" s="40"/>
      <c r="JEI1" s="40"/>
      <c r="JEJ1" s="40"/>
      <c r="JEK1" s="40"/>
      <c r="JEL1" s="40"/>
      <c r="JEM1" s="40"/>
      <c r="JEN1" s="40"/>
      <c r="JEO1" s="40"/>
      <c r="JEP1" s="40"/>
      <c r="JEQ1" s="40"/>
      <c r="JER1" s="40"/>
      <c r="JES1" s="40"/>
      <c r="JET1" s="40"/>
      <c r="JEU1" s="40"/>
      <c r="JEV1" s="40"/>
      <c r="JEW1" s="40"/>
      <c r="JEX1" s="40"/>
      <c r="JEY1" s="40"/>
      <c r="JEZ1" s="40"/>
      <c r="JFA1" s="40"/>
      <c r="JFB1" s="40"/>
      <c r="JFC1" s="40"/>
      <c r="JFD1" s="40"/>
      <c r="JFE1" s="40"/>
      <c r="JFF1" s="40"/>
      <c r="JFG1" s="40"/>
      <c r="JFH1" s="40"/>
      <c r="JFI1" s="40"/>
      <c r="JFJ1" s="40"/>
      <c r="JFK1" s="40"/>
      <c r="JFL1" s="40"/>
      <c r="JFM1" s="40"/>
      <c r="JFN1" s="40"/>
      <c r="JFO1" s="40"/>
      <c r="JFP1" s="40"/>
      <c r="JFQ1" s="40"/>
      <c r="JFR1" s="40"/>
      <c r="JFS1" s="40"/>
      <c r="JFT1" s="40"/>
      <c r="JFU1" s="40"/>
      <c r="JFV1" s="40"/>
      <c r="JFW1" s="40"/>
      <c r="JFX1" s="40"/>
      <c r="JFY1" s="40"/>
      <c r="JFZ1" s="40"/>
      <c r="JGA1" s="40"/>
      <c r="JGB1" s="40"/>
      <c r="JGC1" s="40"/>
      <c r="JGD1" s="40"/>
      <c r="JGE1" s="40"/>
      <c r="JGF1" s="40"/>
      <c r="JGG1" s="40"/>
      <c r="JGH1" s="40"/>
      <c r="JGI1" s="40"/>
      <c r="JGJ1" s="40"/>
      <c r="JGK1" s="40"/>
      <c r="JGL1" s="40"/>
      <c r="JGM1" s="40"/>
      <c r="JGN1" s="40"/>
      <c r="JGO1" s="40"/>
      <c r="JGP1" s="40"/>
      <c r="JGQ1" s="40"/>
      <c r="JGR1" s="40"/>
      <c r="JGS1" s="40"/>
      <c r="JGT1" s="40"/>
      <c r="JGU1" s="40"/>
      <c r="JGV1" s="40"/>
      <c r="JGW1" s="40"/>
      <c r="JGX1" s="40"/>
      <c r="JGY1" s="40"/>
      <c r="JGZ1" s="40"/>
      <c r="JHA1" s="40"/>
      <c r="JHB1" s="40"/>
      <c r="JHC1" s="40"/>
      <c r="JHD1" s="40"/>
      <c r="JHE1" s="40"/>
      <c r="JHF1" s="40"/>
      <c r="JHG1" s="40"/>
      <c r="JHH1" s="40"/>
      <c r="JHI1" s="40"/>
      <c r="JHJ1" s="40"/>
      <c r="JHK1" s="40"/>
      <c r="JHL1" s="40"/>
      <c r="JHM1" s="40"/>
      <c r="JHN1" s="40"/>
      <c r="JHO1" s="40"/>
      <c r="JHP1" s="40"/>
      <c r="JHQ1" s="40"/>
      <c r="JHR1" s="40"/>
      <c r="JHS1" s="40"/>
      <c r="JHT1" s="40"/>
      <c r="JHU1" s="40"/>
      <c r="JHV1" s="40"/>
      <c r="JHW1" s="40"/>
      <c r="JHX1" s="40"/>
      <c r="JHY1" s="40"/>
      <c r="JHZ1" s="40"/>
      <c r="JIA1" s="40"/>
      <c r="JIB1" s="40"/>
      <c r="JIC1" s="40"/>
      <c r="JID1" s="40"/>
      <c r="JIE1" s="40"/>
      <c r="JIF1" s="40"/>
      <c r="JIG1" s="40"/>
      <c r="JIH1" s="40"/>
      <c r="JII1" s="40"/>
      <c r="JIJ1" s="40"/>
      <c r="JIK1" s="40"/>
      <c r="JIL1" s="40"/>
      <c r="JIM1" s="40"/>
      <c r="JIN1" s="40"/>
      <c r="JIO1" s="40"/>
      <c r="JIP1" s="40"/>
      <c r="JIQ1" s="40"/>
      <c r="JIR1" s="40"/>
      <c r="JIS1" s="40"/>
      <c r="JIT1" s="40"/>
      <c r="JIU1" s="40"/>
      <c r="JIV1" s="40"/>
      <c r="JIW1" s="40"/>
      <c r="JIX1" s="40"/>
      <c r="JIY1" s="40"/>
      <c r="JIZ1" s="40"/>
      <c r="JJA1" s="40"/>
      <c r="JJB1" s="40"/>
      <c r="JJC1" s="40"/>
      <c r="JJD1" s="40"/>
      <c r="JJE1" s="40"/>
      <c r="JJF1" s="40"/>
      <c r="JJG1" s="40"/>
      <c r="JJH1" s="40"/>
      <c r="JJI1" s="40"/>
      <c r="JJJ1" s="40"/>
      <c r="JJK1" s="40"/>
      <c r="JJL1" s="40"/>
      <c r="JJM1" s="40"/>
      <c r="JJN1" s="40"/>
      <c r="JJO1" s="40"/>
      <c r="JJP1" s="40"/>
      <c r="JJQ1" s="40"/>
      <c r="JJR1" s="40"/>
      <c r="JJS1" s="40"/>
      <c r="JJT1" s="40"/>
      <c r="JJU1" s="40"/>
      <c r="JJV1" s="40"/>
      <c r="JJW1" s="40"/>
      <c r="JJX1" s="40"/>
      <c r="JJY1" s="40"/>
      <c r="JJZ1" s="40"/>
      <c r="JKA1" s="40"/>
      <c r="JKB1" s="40"/>
      <c r="JKC1" s="40"/>
      <c r="JKD1" s="40"/>
      <c r="JKE1" s="40"/>
      <c r="JKF1" s="40"/>
      <c r="JKG1" s="40"/>
      <c r="JKH1" s="40"/>
      <c r="JKI1" s="40"/>
      <c r="JKJ1" s="40"/>
      <c r="JKK1" s="40"/>
      <c r="JKL1" s="40"/>
      <c r="JKM1" s="40"/>
      <c r="JKN1" s="40"/>
      <c r="JKO1" s="40"/>
      <c r="JKP1" s="40"/>
      <c r="JKQ1" s="40"/>
      <c r="JKR1" s="40"/>
      <c r="JKS1" s="40"/>
      <c r="JKT1" s="40"/>
      <c r="JKU1" s="40"/>
      <c r="JKV1" s="40"/>
      <c r="JKW1" s="40"/>
      <c r="JKX1" s="40"/>
      <c r="JKY1" s="40"/>
      <c r="JKZ1" s="40"/>
      <c r="JLA1" s="40"/>
      <c r="JLB1" s="40"/>
      <c r="JLC1" s="40"/>
      <c r="JLD1" s="40"/>
      <c r="JLE1" s="40"/>
      <c r="JLF1" s="40"/>
      <c r="JLG1" s="40"/>
      <c r="JLH1" s="40"/>
      <c r="JLI1" s="40"/>
      <c r="JLJ1" s="40"/>
      <c r="JLK1" s="40"/>
      <c r="JLL1" s="40"/>
      <c r="JLM1" s="40"/>
      <c r="JLN1" s="40"/>
      <c r="JLO1" s="40"/>
      <c r="JLP1" s="40"/>
      <c r="JLQ1" s="40"/>
      <c r="JLR1" s="40"/>
      <c r="JLS1" s="40"/>
      <c r="JLT1" s="40"/>
      <c r="JLU1" s="40"/>
      <c r="JLV1" s="40"/>
      <c r="JLW1" s="40"/>
      <c r="JLX1" s="40"/>
      <c r="JLY1" s="40"/>
      <c r="JLZ1" s="40"/>
      <c r="JMA1" s="40"/>
      <c r="JMB1" s="40"/>
      <c r="JMC1" s="40"/>
      <c r="JMD1" s="40"/>
      <c r="JME1" s="40"/>
      <c r="JMF1" s="40"/>
      <c r="JMG1" s="40"/>
      <c r="JMH1" s="40"/>
      <c r="JMI1" s="40"/>
      <c r="JMJ1" s="40"/>
      <c r="JMK1" s="40"/>
      <c r="JML1" s="40"/>
      <c r="JMM1" s="40"/>
      <c r="JMN1" s="40"/>
      <c r="JMO1" s="40"/>
      <c r="JMP1" s="40"/>
      <c r="JMQ1" s="40"/>
      <c r="JMR1" s="40"/>
      <c r="JMS1" s="40"/>
      <c r="JMT1" s="40"/>
      <c r="JMU1" s="40"/>
      <c r="JMV1" s="40"/>
      <c r="JMW1" s="40"/>
      <c r="JMX1" s="40"/>
      <c r="JMY1" s="40"/>
      <c r="JMZ1" s="40"/>
      <c r="JNA1" s="40"/>
      <c r="JNB1" s="40"/>
      <c r="JNC1" s="40"/>
      <c r="JND1" s="40"/>
      <c r="JNE1" s="40"/>
      <c r="JNF1" s="40"/>
      <c r="JNG1" s="40"/>
      <c r="JNH1" s="40"/>
      <c r="JNI1" s="40"/>
      <c r="JNJ1" s="40"/>
      <c r="JNK1" s="40"/>
      <c r="JNL1" s="40"/>
      <c r="JNM1" s="40"/>
      <c r="JNN1" s="40"/>
      <c r="JNO1" s="40"/>
      <c r="JNP1" s="40"/>
      <c r="JNQ1" s="40"/>
      <c r="JNR1" s="40"/>
      <c r="JNS1" s="40"/>
      <c r="JNT1" s="40"/>
      <c r="JNU1" s="40"/>
      <c r="JNV1" s="40"/>
      <c r="JNW1" s="40"/>
      <c r="JNX1" s="40"/>
      <c r="JNY1" s="40"/>
      <c r="JNZ1" s="40"/>
      <c r="JOA1" s="40"/>
      <c r="JOB1" s="40"/>
      <c r="JOC1" s="40"/>
      <c r="JOD1" s="40"/>
      <c r="JOE1" s="40"/>
      <c r="JOF1" s="40"/>
      <c r="JOG1" s="40"/>
      <c r="JOH1" s="40"/>
      <c r="JOI1" s="40"/>
      <c r="JOJ1" s="40"/>
      <c r="JOK1" s="40"/>
      <c r="JOL1" s="40"/>
      <c r="JOM1" s="40"/>
      <c r="JON1" s="40"/>
      <c r="JOO1" s="40"/>
      <c r="JOP1" s="40"/>
      <c r="JOQ1" s="40"/>
      <c r="JOR1" s="40"/>
      <c r="JOS1" s="40"/>
      <c r="JOT1" s="40"/>
      <c r="JOU1" s="40"/>
      <c r="JOV1" s="40"/>
      <c r="JOW1" s="40"/>
      <c r="JOX1" s="40"/>
      <c r="JOY1" s="40"/>
      <c r="JOZ1" s="40"/>
      <c r="JPA1" s="40"/>
      <c r="JPB1" s="40"/>
      <c r="JPC1" s="40"/>
      <c r="JPD1" s="40"/>
      <c r="JPE1" s="40"/>
      <c r="JPF1" s="40"/>
      <c r="JPG1" s="40"/>
      <c r="JPH1" s="40"/>
      <c r="JPI1" s="40"/>
      <c r="JPJ1" s="40"/>
      <c r="JPK1" s="40"/>
      <c r="JPL1" s="40"/>
      <c r="JPM1" s="40"/>
      <c r="JPN1" s="40"/>
      <c r="JPO1" s="40"/>
      <c r="JPP1" s="40"/>
      <c r="JPQ1" s="40"/>
      <c r="JPR1" s="40"/>
      <c r="JPS1" s="40"/>
      <c r="JPT1" s="40"/>
      <c r="JPU1" s="40"/>
      <c r="JPV1" s="40"/>
      <c r="JPW1" s="40"/>
      <c r="JPX1" s="40"/>
      <c r="JPY1" s="40"/>
      <c r="JPZ1" s="40"/>
      <c r="JQA1" s="40"/>
      <c r="JQB1" s="40"/>
      <c r="JQC1" s="40"/>
      <c r="JQD1" s="40"/>
      <c r="JQE1" s="40"/>
      <c r="JQF1" s="40"/>
      <c r="JQG1" s="40"/>
      <c r="JQH1" s="40"/>
      <c r="JQI1" s="40"/>
      <c r="JQJ1" s="40"/>
      <c r="JQK1" s="40"/>
      <c r="JQL1" s="40"/>
      <c r="JQM1" s="40"/>
      <c r="JQN1" s="40"/>
      <c r="JQO1" s="40"/>
      <c r="JQP1" s="40"/>
      <c r="JQQ1" s="40"/>
      <c r="JQR1" s="40"/>
      <c r="JQS1" s="40"/>
      <c r="JQT1" s="40"/>
      <c r="JQU1" s="40"/>
      <c r="JQV1" s="40"/>
      <c r="JQW1" s="40"/>
      <c r="JQX1" s="40"/>
      <c r="JQY1" s="40"/>
      <c r="JQZ1" s="40"/>
      <c r="JRA1" s="40"/>
      <c r="JRB1" s="40"/>
      <c r="JRC1" s="40"/>
      <c r="JRD1" s="40"/>
      <c r="JRE1" s="40"/>
      <c r="JRF1" s="40"/>
      <c r="JRG1" s="40"/>
      <c r="JRH1" s="40"/>
      <c r="JRI1" s="40"/>
      <c r="JRJ1" s="40"/>
      <c r="JRK1" s="40"/>
      <c r="JRL1" s="40"/>
      <c r="JRM1" s="40"/>
      <c r="JRN1" s="40"/>
      <c r="JRO1" s="40"/>
      <c r="JRP1" s="40"/>
      <c r="JRQ1" s="40"/>
      <c r="JRR1" s="40"/>
      <c r="JRS1" s="40"/>
      <c r="JRT1" s="40"/>
      <c r="JRU1" s="40"/>
      <c r="JRV1" s="40"/>
      <c r="JRW1" s="40"/>
      <c r="JRX1" s="40"/>
      <c r="JRY1" s="40"/>
      <c r="JRZ1" s="40"/>
      <c r="JSA1" s="40"/>
      <c r="JSB1" s="40"/>
      <c r="JSC1" s="40"/>
      <c r="JSD1" s="40"/>
      <c r="JSE1" s="40"/>
      <c r="JSF1" s="40"/>
      <c r="JSG1" s="40"/>
      <c r="JSH1" s="40"/>
      <c r="JSI1" s="40"/>
      <c r="JSJ1" s="40"/>
      <c r="JSK1" s="40"/>
      <c r="JSL1" s="40"/>
      <c r="JSM1" s="40"/>
      <c r="JSN1" s="40"/>
      <c r="JSO1" s="40"/>
      <c r="JSP1" s="40"/>
      <c r="JSQ1" s="40"/>
      <c r="JSR1" s="40"/>
      <c r="JSS1" s="40"/>
      <c r="JST1" s="40"/>
      <c r="JSU1" s="40"/>
      <c r="JSV1" s="40"/>
      <c r="JSW1" s="40"/>
      <c r="JSX1" s="40"/>
      <c r="JSY1" s="40"/>
      <c r="JSZ1" s="40"/>
      <c r="JTA1" s="40"/>
      <c r="JTB1" s="40"/>
      <c r="JTC1" s="40"/>
      <c r="JTD1" s="40"/>
      <c r="JTE1" s="40"/>
      <c r="JTF1" s="40"/>
      <c r="JTG1" s="40"/>
      <c r="JTH1" s="40"/>
      <c r="JTI1" s="40"/>
      <c r="JTJ1" s="40"/>
      <c r="JTK1" s="40"/>
      <c r="JTL1" s="40"/>
      <c r="JTM1" s="40"/>
      <c r="JTN1" s="40"/>
      <c r="JTO1" s="40"/>
      <c r="JTP1" s="40"/>
      <c r="JTQ1" s="40"/>
      <c r="JTR1" s="40"/>
      <c r="JTS1" s="40"/>
      <c r="JTT1" s="40"/>
      <c r="JTU1" s="40"/>
      <c r="JTV1" s="40"/>
      <c r="JTW1" s="40"/>
      <c r="JTX1" s="40"/>
      <c r="JTY1" s="40"/>
      <c r="JTZ1" s="40"/>
      <c r="JUA1" s="40"/>
      <c r="JUB1" s="40"/>
      <c r="JUC1" s="40"/>
      <c r="JUD1" s="40"/>
      <c r="JUE1" s="40"/>
      <c r="JUF1" s="40"/>
      <c r="JUG1" s="40"/>
      <c r="JUH1" s="40"/>
      <c r="JUI1" s="40"/>
      <c r="JUJ1" s="40"/>
      <c r="JUK1" s="40"/>
      <c r="JUL1" s="40"/>
      <c r="JUM1" s="40"/>
      <c r="JUN1" s="40"/>
      <c r="JUO1" s="40"/>
      <c r="JUP1" s="40"/>
      <c r="JUQ1" s="40"/>
      <c r="JUR1" s="40"/>
      <c r="JUS1" s="40"/>
      <c r="JUT1" s="40"/>
      <c r="JUU1" s="40"/>
      <c r="JUV1" s="40"/>
      <c r="JUW1" s="40"/>
      <c r="JUX1" s="40"/>
      <c r="JUY1" s="40"/>
      <c r="JUZ1" s="40"/>
      <c r="JVA1" s="40"/>
      <c r="JVB1" s="40"/>
      <c r="JVC1" s="40"/>
      <c r="JVD1" s="40"/>
      <c r="JVE1" s="40"/>
      <c r="JVF1" s="40"/>
      <c r="JVG1" s="40"/>
      <c r="JVH1" s="40"/>
      <c r="JVI1" s="40"/>
      <c r="JVJ1" s="40"/>
      <c r="JVK1" s="40"/>
      <c r="JVL1" s="40"/>
      <c r="JVM1" s="40"/>
      <c r="JVN1" s="40"/>
      <c r="JVO1" s="40"/>
      <c r="JVP1" s="40"/>
      <c r="JVQ1" s="40"/>
      <c r="JVR1" s="40"/>
      <c r="JVS1" s="40"/>
      <c r="JVT1" s="40"/>
      <c r="JVU1" s="40"/>
      <c r="JVV1" s="40"/>
      <c r="JVW1" s="40"/>
      <c r="JVX1" s="40"/>
      <c r="JVY1" s="40"/>
      <c r="JVZ1" s="40"/>
      <c r="JWA1" s="40"/>
      <c r="JWB1" s="40"/>
      <c r="JWC1" s="40"/>
      <c r="JWD1" s="40"/>
      <c r="JWE1" s="40"/>
      <c r="JWF1" s="40"/>
      <c r="JWG1" s="40"/>
      <c r="JWH1" s="40"/>
      <c r="JWI1" s="40"/>
      <c r="JWJ1" s="40"/>
      <c r="JWK1" s="40"/>
      <c r="JWL1" s="40"/>
      <c r="JWM1" s="40"/>
      <c r="JWN1" s="40"/>
      <c r="JWO1" s="40"/>
      <c r="JWP1" s="40"/>
      <c r="JWQ1" s="40"/>
      <c r="JWR1" s="40"/>
      <c r="JWS1" s="40"/>
      <c r="JWT1" s="40"/>
      <c r="JWU1" s="40"/>
      <c r="JWV1" s="40"/>
      <c r="JWW1" s="40"/>
      <c r="JWX1" s="40"/>
      <c r="JWY1" s="40"/>
      <c r="JWZ1" s="40"/>
      <c r="JXA1" s="40"/>
      <c r="JXB1" s="40"/>
      <c r="JXC1" s="40"/>
      <c r="JXD1" s="40"/>
      <c r="JXE1" s="40"/>
      <c r="JXF1" s="40"/>
      <c r="JXG1" s="40"/>
      <c r="JXH1" s="40"/>
      <c r="JXI1" s="40"/>
      <c r="JXJ1" s="40"/>
      <c r="JXK1" s="40"/>
      <c r="JXL1" s="40"/>
      <c r="JXM1" s="40"/>
      <c r="JXN1" s="40"/>
      <c r="JXO1" s="40"/>
      <c r="JXP1" s="40"/>
      <c r="JXQ1" s="40"/>
      <c r="JXR1" s="40"/>
      <c r="JXS1" s="40"/>
      <c r="JXT1" s="40"/>
      <c r="JXU1" s="40"/>
      <c r="JXV1" s="40"/>
      <c r="JXW1" s="40"/>
      <c r="JXX1" s="40"/>
      <c r="JXY1" s="40"/>
      <c r="JXZ1" s="40"/>
      <c r="JYA1" s="40"/>
      <c r="JYB1" s="40"/>
      <c r="JYC1" s="40"/>
      <c r="JYD1" s="40"/>
      <c r="JYE1" s="40"/>
      <c r="JYF1" s="40"/>
      <c r="JYG1" s="40"/>
      <c r="JYH1" s="40"/>
      <c r="JYI1" s="40"/>
      <c r="JYJ1" s="40"/>
      <c r="JYK1" s="40"/>
      <c r="JYL1" s="40"/>
      <c r="JYM1" s="40"/>
      <c r="JYN1" s="40"/>
      <c r="JYO1" s="40"/>
      <c r="JYP1" s="40"/>
      <c r="JYQ1" s="40"/>
      <c r="JYR1" s="40"/>
      <c r="JYS1" s="40"/>
      <c r="JYT1" s="40"/>
      <c r="JYU1" s="40"/>
      <c r="JYV1" s="40"/>
      <c r="JYW1" s="40"/>
      <c r="JYX1" s="40"/>
      <c r="JYY1" s="40"/>
      <c r="JYZ1" s="40"/>
      <c r="JZA1" s="40"/>
      <c r="JZB1" s="40"/>
      <c r="JZC1" s="40"/>
      <c r="JZD1" s="40"/>
      <c r="JZE1" s="40"/>
      <c r="JZF1" s="40"/>
      <c r="JZG1" s="40"/>
      <c r="JZH1" s="40"/>
      <c r="JZI1" s="40"/>
      <c r="JZJ1" s="40"/>
      <c r="JZK1" s="40"/>
      <c r="JZL1" s="40"/>
      <c r="JZM1" s="40"/>
      <c r="JZN1" s="40"/>
      <c r="JZO1" s="40"/>
      <c r="JZP1" s="40"/>
      <c r="JZQ1" s="40"/>
      <c r="JZR1" s="40"/>
      <c r="JZS1" s="40"/>
      <c r="JZT1" s="40"/>
      <c r="JZU1" s="40"/>
      <c r="JZV1" s="40"/>
      <c r="JZW1" s="40"/>
      <c r="JZX1" s="40"/>
      <c r="JZY1" s="40"/>
      <c r="JZZ1" s="40"/>
      <c r="KAA1" s="40"/>
      <c r="KAB1" s="40"/>
      <c r="KAC1" s="40"/>
      <c r="KAD1" s="40"/>
      <c r="KAE1" s="40"/>
      <c r="KAF1" s="40"/>
      <c r="KAG1" s="40"/>
      <c r="KAH1" s="40"/>
      <c r="KAI1" s="40"/>
      <c r="KAJ1" s="40"/>
      <c r="KAK1" s="40"/>
      <c r="KAL1" s="40"/>
      <c r="KAM1" s="40"/>
      <c r="KAN1" s="40"/>
      <c r="KAO1" s="40"/>
      <c r="KAP1" s="40"/>
      <c r="KAQ1" s="40"/>
      <c r="KAR1" s="40"/>
      <c r="KAS1" s="40"/>
      <c r="KAT1" s="40"/>
      <c r="KAU1" s="40"/>
      <c r="KAV1" s="40"/>
      <c r="KAW1" s="40"/>
      <c r="KAX1" s="40"/>
      <c r="KAY1" s="40"/>
      <c r="KAZ1" s="40"/>
      <c r="KBA1" s="40"/>
      <c r="KBB1" s="40"/>
      <c r="KBC1" s="40"/>
      <c r="KBD1" s="40"/>
      <c r="KBE1" s="40"/>
      <c r="KBF1" s="40"/>
      <c r="KBG1" s="40"/>
      <c r="KBH1" s="40"/>
      <c r="KBI1" s="40"/>
      <c r="KBJ1" s="40"/>
      <c r="KBK1" s="40"/>
      <c r="KBL1" s="40"/>
      <c r="KBM1" s="40"/>
      <c r="KBN1" s="40"/>
      <c r="KBO1" s="40"/>
      <c r="KBP1" s="40"/>
      <c r="KBQ1" s="40"/>
      <c r="KBR1" s="40"/>
      <c r="KBS1" s="40"/>
      <c r="KBT1" s="40"/>
      <c r="KBU1" s="40"/>
      <c r="KBV1" s="40"/>
      <c r="KBW1" s="40"/>
      <c r="KBX1" s="40"/>
      <c r="KBY1" s="40"/>
      <c r="KBZ1" s="40"/>
      <c r="KCA1" s="40"/>
      <c r="KCB1" s="40"/>
      <c r="KCC1" s="40"/>
      <c r="KCD1" s="40"/>
      <c r="KCE1" s="40"/>
      <c r="KCF1" s="40"/>
      <c r="KCG1" s="40"/>
      <c r="KCH1" s="40"/>
      <c r="KCI1" s="40"/>
      <c r="KCJ1" s="40"/>
      <c r="KCK1" s="40"/>
      <c r="KCL1" s="40"/>
      <c r="KCM1" s="40"/>
      <c r="KCN1" s="40"/>
      <c r="KCO1" s="40"/>
      <c r="KCP1" s="40"/>
      <c r="KCQ1" s="40"/>
      <c r="KCR1" s="40"/>
      <c r="KCS1" s="40"/>
      <c r="KCT1" s="40"/>
      <c r="KCU1" s="40"/>
      <c r="KCV1" s="40"/>
      <c r="KCW1" s="40"/>
      <c r="KCX1" s="40"/>
      <c r="KCY1" s="40"/>
      <c r="KCZ1" s="40"/>
      <c r="KDA1" s="40"/>
      <c r="KDB1" s="40"/>
      <c r="KDC1" s="40"/>
      <c r="KDD1" s="40"/>
      <c r="KDE1" s="40"/>
      <c r="KDF1" s="40"/>
      <c r="KDG1" s="40"/>
      <c r="KDH1" s="40"/>
      <c r="KDI1" s="40"/>
      <c r="KDJ1" s="40"/>
      <c r="KDK1" s="40"/>
      <c r="KDL1" s="40"/>
      <c r="KDM1" s="40"/>
      <c r="KDN1" s="40"/>
      <c r="KDO1" s="40"/>
      <c r="KDP1" s="40"/>
      <c r="KDQ1" s="40"/>
      <c r="KDR1" s="40"/>
      <c r="KDS1" s="40"/>
      <c r="KDT1" s="40"/>
      <c r="KDU1" s="40"/>
      <c r="KDV1" s="40"/>
      <c r="KDW1" s="40"/>
      <c r="KDX1" s="40"/>
      <c r="KDY1" s="40"/>
      <c r="KDZ1" s="40"/>
      <c r="KEA1" s="40"/>
      <c r="KEB1" s="40"/>
      <c r="KEC1" s="40"/>
      <c r="KED1" s="40"/>
      <c r="KEE1" s="40"/>
      <c r="KEF1" s="40"/>
      <c r="KEG1" s="40"/>
      <c r="KEH1" s="40"/>
      <c r="KEI1" s="40"/>
      <c r="KEJ1" s="40"/>
      <c r="KEK1" s="40"/>
      <c r="KEL1" s="40"/>
      <c r="KEM1" s="40"/>
      <c r="KEN1" s="40"/>
      <c r="KEO1" s="40"/>
      <c r="KEP1" s="40"/>
      <c r="KEQ1" s="40"/>
      <c r="KER1" s="40"/>
      <c r="KES1" s="40"/>
      <c r="KET1" s="40"/>
      <c r="KEU1" s="40"/>
      <c r="KEV1" s="40"/>
      <c r="KEW1" s="40"/>
      <c r="KEX1" s="40"/>
      <c r="KEY1" s="40"/>
      <c r="KEZ1" s="40"/>
      <c r="KFA1" s="40"/>
      <c r="KFB1" s="40"/>
      <c r="KFC1" s="40"/>
      <c r="KFD1" s="40"/>
      <c r="KFE1" s="40"/>
      <c r="KFF1" s="40"/>
      <c r="KFG1" s="40"/>
      <c r="KFH1" s="40"/>
      <c r="KFI1" s="40"/>
      <c r="KFJ1" s="40"/>
      <c r="KFK1" s="40"/>
      <c r="KFL1" s="40"/>
      <c r="KFM1" s="40"/>
      <c r="KFN1" s="40"/>
      <c r="KFO1" s="40"/>
      <c r="KFP1" s="40"/>
      <c r="KFQ1" s="40"/>
      <c r="KFR1" s="40"/>
      <c r="KFS1" s="40"/>
      <c r="KFT1" s="40"/>
      <c r="KFU1" s="40"/>
      <c r="KFV1" s="40"/>
      <c r="KFW1" s="40"/>
      <c r="KFX1" s="40"/>
      <c r="KFY1" s="40"/>
      <c r="KFZ1" s="40"/>
      <c r="KGA1" s="40"/>
      <c r="KGB1" s="40"/>
      <c r="KGC1" s="40"/>
      <c r="KGD1" s="40"/>
      <c r="KGE1" s="40"/>
      <c r="KGF1" s="40"/>
      <c r="KGG1" s="40"/>
      <c r="KGH1" s="40"/>
      <c r="KGI1" s="40"/>
      <c r="KGJ1" s="40"/>
      <c r="KGK1" s="40"/>
      <c r="KGL1" s="40"/>
      <c r="KGM1" s="40"/>
      <c r="KGN1" s="40"/>
      <c r="KGO1" s="40"/>
      <c r="KGP1" s="40"/>
      <c r="KGQ1" s="40"/>
      <c r="KGR1" s="40"/>
      <c r="KGS1" s="40"/>
      <c r="KGT1" s="40"/>
      <c r="KGU1" s="40"/>
      <c r="KGV1" s="40"/>
      <c r="KGW1" s="40"/>
      <c r="KGX1" s="40"/>
      <c r="KGY1" s="40"/>
      <c r="KGZ1" s="40"/>
      <c r="KHA1" s="40"/>
      <c r="KHB1" s="40"/>
      <c r="KHC1" s="40"/>
      <c r="KHD1" s="40"/>
      <c r="KHE1" s="40"/>
      <c r="KHF1" s="40"/>
      <c r="KHG1" s="40"/>
      <c r="KHH1" s="40"/>
      <c r="KHI1" s="40"/>
      <c r="KHJ1" s="40"/>
      <c r="KHK1" s="40"/>
      <c r="KHL1" s="40"/>
      <c r="KHM1" s="40"/>
      <c r="KHN1" s="40"/>
      <c r="KHO1" s="40"/>
      <c r="KHP1" s="40"/>
      <c r="KHQ1" s="40"/>
      <c r="KHR1" s="40"/>
      <c r="KHS1" s="40"/>
      <c r="KHT1" s="40"/>
      <c r="KHU1" s="40"/>
      <c r="KHV1" s="40"/>
      <c r="KHW1" s="40"/>
      <c r="KHX1" s="40"/>
      <c r="KHY1" s="40"/>
      <c r="KHZ1" s="40"/>
      <c r="KIA1" s="40"/>
      <c r="KIB1" s="40"/>
      <c r="KIC1" s="40"/>
      <c r="KID1" s="40"/>
      <c r="KIE1" s="40"/>
      <c r="KIF1" s="40"/>
      <c r="KIG1" s="40"/>
      <c r="KIH1" s="40"/>
      <c r="KII1" s="40"/>
      <c r="KIJ1" s="40"/>
      <c r="KIK1" s="40"/>
      <c r="KIL1" s="40"/>
      <c r="KIM1" s="40"/>
      <c r="KIN1" s="40"/>
      <c r="KIO1" s="40"/>
      <c r="KIP1" s="40"/>
      <c r="KIQ1" s="40"/>
      <c r="KIR1" s="40"/>
      <c r="KIS1" s="40"/>
      <c r="KIT1" s="40"/>
      <c r="KIU1" s="40"/>
      <c r="KIV1" s="40"/>
      <c r="KIW1" s="40"/>
      <c r="KIX1" s="40"/>
      <c r="KIY1" s="40"/>
      <c r="KIZ1" s="40"/>
      <c r="KJA1" s="40"/>
      <c r="KJB1" s="40"/>
      <c r="KJC1" s="40"/>
      <c r="KJD1" s="40"/>
      <c r="KJE1" s="40"/>
      <c r="KJF1" s="40"/>
      <c r="KJG1" s="40"/>
      <c r="KJH1" s="40"/>
      <c r="KJI1" s="40"/>
      <c r="KJJ1" s="40"/>
      <c r="KJK1" s="40"/>
      <c r="KJL1" s="40"/>
      <c r="KJM1" s="40"/>
      <c r="KJN1" s="40"/>
      <c r="KJO1" s="40"/>
      <c r="KJP1" s="40"/>
      <c r="KJQ1" s="40"/>
      <c r="KJR1" s="40"/>
      <c r="KJS1" s="40"/>
      <c r="KJT1" s="40"/>
      <c r="KJU1" s="40"/>
      <c r="KJV1" s="40"/>
      <c r="KJW1" s="40"/>
      <c r="KJX1" s="40"/>
      <c r="KJY1" s="40"/>
      <c r="KJZ1" s="40"/>
      <c r="KKA1" s="40"/>
      <c r="KKB1" s="40"/>
      <c r="KKC1" s="40"/>
      <c r="KKD1" s="40"/>
      <c r="KKE1" s="40"/>
      <c r="KKF1" s="40"/>
      <c r="KKG1" s="40"/>
      <c r="KKH1" s="40"/>
      <c r="KKI1" s="40"/>
      <c r="KKJ1" s="40"/>
      <c r="KKK1" s="40"/>
      <c r="KKL1" s="40"/>
      <c r="KKM1" s="40"/>
      <c r="KKN1" s="40"/>
      <c r="KKO1" s="40"/>
      <c r="KKP1" s="40"/>
      <c r="KKQ1" s="40"/>
      <c r="KKR1" s="40"/>
      <c r="KKS1" s="40"/>
      <c r="KKT1" s="40"/>
      <c r="KKU1" s="40"/>
      <c r="KKV1" s="40"/>
      <c r="KKW1" s="40"/>
      <c r="KKX1" s="40"/>
      <c r="KKY1" s="40"/>
      <c r="KKZ1" s="40"/>
      <c r="KLA1" s="40"/>
      <c r="KLB1" s="40"/>
      <c r="KLC1" s="40"/>
      <c r="KLD1" s="40"/>
      <c r="KLE1" s="40"/>
      <c r="KLF1" s="40"/>
      <c r="KLG1" s="40"/>
      <c r="KLH1" s="40"/>
      <c r="KLI1" s="40"/>
      <c r="KLJ1" s="40"/>
      <c r="KLK1" s="40"/>
      <c r="KLL1" s="40"/>
      <c r="KLM1" s="40"/>
      <c r="KLN1" s="40"/>
      <c r="KLO1" s="40"/>
      <c r="KLP1" s="40"/>
      <c r="KLQ1" s="40"/>
      <c r="KLR1" s="40"/>
      <c r="KLS1" s="40"/>
      <c r="KLT1" s="40"/>
      <c r="KLU1" s="40"/>
      <c r="KLV1" s="40"/>
      <c r="KLW1" s="40"/>
      <c r="KLX1" s="40"/>
      <c r="KLY1" s="40"/>
      <c r="KLZ1" s="40"/>
      <c r="KMA1" s="40"/>
      <c r="KMB1" s="40"/>
      <c r="KMC1" s="40"/>
      <c r="KMD1" s="40"/>
      <c r="KME1" s="40"/>
      <c r="KMF1" s="40"/>
      <c r="KMG1" s="40"/>
      <c r="KMH1" s="40"/>
      <c r="KMI1" s="40"/>
      <c r="KMJ1" s="40"/>
      <c r="KMK1" s="40"/>
      <c r="KML1" s="40"/>
      <c r="KMM1" s="40"/>
      <c r="KMN1" s="40"/>
      <c r="KMO1" s="40"/>
      <c r="KMP1" s="40"/>
      <c r="KMQ1" s="40"/>
      <c r="KMR1" s="40"/>
      <c r="KMS1" s="40"/>
      <c r="KMT1" s="40"/>
      <c r="KMU1" s="40"/>
      <c r="KMV1" s="40"/>
      <c r="KMW1" s="40"/>
      <c r="KMX1" s="40"/>
      <c r="KMY1" s="40"/>
      <c r="KMZ1" s="40"/>
      <c r="KNA1" s="40"/>
      <c r="KNB1" s="40"/>
      <c r="KNC1" s="40"/>
      <c r="KND1" s="40"/>
      <c r="KNE1" s="40"/>
      <c r="KNF1" s="40"/>
      <c r="KNG1" s="40"/>
      <c r="KNH1" s="40"/>
      <c r="KNI1" s="40"/>
      <c r="KNJ1" s="40"/>
      <c r="KNK1" s="40"/>
      <c r="KNL1" s="40"/>
      <c r="KNM1" s="40"/>
      <c r="KNN1" s="40"/>
      <c r="KNO1" s="40"/>
      <c r="KNP1" s="40"/>
      <c r="KNQ1" s="40"/>
      <c r="KNR1" s="40"/>
      <c r="KNS1" s="40"/>
      <c r="KNT1" s="40"/>
      <c r="KNU1" s="40"/>
      <c r="KNV1" s="40"/>
      <c r="KNW1" s="40"/>
      <c r="KNX1" s="40"/>
      <c r="KNY1" s="40"/>
      <c r="KNZ1" s="40"/>
      <c r="KOA1" s="40"/>
      <c r="KOB1" s="40"/>
      <c r="KOC1" s="40"/>
      <c r="KOD1" s="40"/>
      <c r="KOE1" s="40"/>
      <c r="KOF1" s="40"/>
      <c r="KOG1" s="40"/>
      <c r="KOH1" s="40"/>
      <c r="KOI1" s="40"/>
      <c r="KOJ1" s="40"/>
      <c r="KOK1" s="40"/>
      <c r="KOL1" s="40"/>
      <c r="KOM1" s="40"/>
      <c r="KON1" s="40"/>
      <c r="KOO1" s="40"/>
      <c r="KOP1" s="40"/>
      <c r="KOQ1" s="40"/>
      <c r="KOR1" s="40"/>
      <c r="KOS1" s="40"/>
      <c r="KOT1" s="40"/>
      <c r="KOU1" s="40"/>
      <c r="KOV1" s="40"/>
      <c r="KOW1" s="40"/>
      <c r="KOX1" s="40"/>
      <c r="KOY1" s="40"/>
      <c r="KOZ1" s="40"/>
      <c r="KPA1" s="40"/>
      <c r="KPB1" s="40"/>
      <c r="KPC1" s="40"/>
      <c r="KPD1" s="40"/>
      <c r="KPE1" s="40"/>
      <c r="KPF1" s="40"/>
      <c r="KPG1" s="40"/>
      <c r="KPH1" s="40"/>
      <c r="KPI1" s="40"/>
      <c r="KPJ1" s="40"/>
      <c r="KPK1" s="40"/>
      <c r="KPL1" s="40"/>
      <c r="KPM1" s="40"/>
      <c r="KPN1" s="40"/>
      <c r="KPO1" s="40"/>
      <c r="KPP1" s="40"/>
      <c r="KPQ1" s="40"/>
      <c r="KPR1" s="40"/>
      <c r="KPS1" s="40"/>
      <c r="KPT1" s="40"/>
      <c r="KPU1" s="40"/>
      <c r="KPV1" s="40"/>
      <c r="KPW1" s="40"/>
      <c r="KPX1" s="40"/>
      <c r="KPY1" s="40"/>
      <c r="KPZ1" s="40"/>
      <c r="KQA1" s="40"/>
      <c r="KQB1" s="40"/>
      <c r="KQC1" s="40"/>
      <c r="KQD1" s="40"/>
      <c r="KQE1" s="40"/>
      <c r="KQF1" s="40"/>
      <c r="KQG1" s="40"/>
      <c r="KQH1" s="40"/>
      <c r="KQI1" s="40"/>
      <c r="KQJ1" s="40"/>
      <c r="KQK1" s="40"/>
      <c r="KQL1" s="40"/>
      <c r="KQM1" s="40"/>
      <c r="KQN1" s="40"/>
      <c r="KQO1" s="40"/>
      <c r="KQP1" s="40"/>
      <c r="KQQ1" s="40"/>
      <c r="KQR1" s="40"/>
      <c r="KQS1" s="40"/>
      <c r="KQT1" s="40"/>
      <c r="KQU1" s="40"/>
      <c r="KQV1" s="40"/>
      <c r="KQW1" s="40"/>
      <c r="KQX1" s="40"/>
      <c r="KQY1" s="40"/>
      <c r="KQZ1" s="40"/>
      <c r="KRA1" s="40"/>
      <c r="KRB1" s="40"/>
      <c r="KRC1" s="40"/>
      <c r="KRD1" s="40"/>
      <c r="KRE1" s="40"/>
      <c r="KRF1" s="40"/>
      <c r="KRG1" s="40"/>
      <c r="KRH1" s="40"/>
      <c r="KRI1" s="40"/>
      <c r="KRJ1" s="40"/>
      <c r="KRK1" s="40"/>
      <c r="KRL1" s="40"/>
      <c r="KRM1" s="40"/>
      <c r="KRN1" s="40"/>
      <c r="KRO1" s="40"/>
      <c r="KRP1" s="40"/>
      <c r="KRQ1" s="40"/>
      <c r="KRR1" s="40"/>
      <c r="KRS1" s="40"/>
      <c r="KRT1" s="40"/>
      <c r="KRU1" s="40"/>
      <c r="KRV1" s="40"/>
      <c r="KRW1" s="40"/>
      <c r="KRX1" s="40"/>
      <c r="KRY1" s="40"/>
      <c r="KRZ1" s="40"/>
      <c r="KSA1" s="40"/>
      <c r="KSB1" s="40"/>
      <c r="KSC1" s="40"/>
      <c r="KSD1" s="40"/>
      <c r="KSE1" s="40"/>
      <c r="KSF1" s="40"/>
      <c r="KSG1" s="40"/>
      <c r="KSH1" s="40"/>
      <c r="KSI1" s="40"/>
      <c r="KSJ1" s="40"/>
      <c r="KSK1" s="40"/>
      <c r="KSL1" s="40"/>
      <c r="KSM1" s="40"/>
      <c r="KSN1" s="40"/>
      <c r="KSO1" s="40"/>
      <c r="KSP1" s="40"/>
      <c r="KSQ1" s="40"/>
      <c r="KSR1" s="40"/>
      <c r="KSS1" s="40"/>
      <c r="KST1" s="40"/>
      <c r="KSU1" s="40"/>
      <c r="KSV1" s="40"/>
      <c r="KSW1" s="40"/>
      <c r="KSX1" s="40"/>
      <c r="KSY1" s="40"/>
      <c r="KSZ1" s="40"/>
      <c r="KTA1" s="40"/>
      <c r="KTB1" s="40"/>
      <c r="KTC1" s="40"/>
      <c r="KTD1" s="40"/>
      <c r="KTE1" s="40"/>
      <c r="KTF1" s="40"/>
      <c r="KTG1" s="40"/>
      <c r="KTH1" s="40"/>
      <c r="KTI1" s="40"/>
      <c r="KTJ1" s="40"/>
      <c r="KTK1" s="40"/>
      <c r="KTL1" s="40"/>
      <c r="KTM1" s="40"/>
      <c r="KTN1" s="40"/>
      <c r="KTO1" s="40"/>
      <c r="KTP1" s="40"/>
      <c r="KTQ1" s="40"/>
      <c r="KTR1" s="40"/>
      <c r="KTS1" s="40"/>
      <c r="KTT1" s="40"/>
      <c r="KTU1" s="40"/>
      <c r="KTV1" s="40"/>
      <c r="KTW1" s="40"/>
      <c r="KTX1" s="40"/>
      <c r="KTY1" s="40"/>
      <c r="KTZ1" s="40"/>
      <c r="KUA1" s="40"/>
      <c r="KUB1" s="40"/>
      <c r="KUC1" s="40"/>
      <c r="KUD1" s="40"/>
      <c r="KUE1" s="40"/>
      <c r="KUF1" s="40"/>
      <c r="KUG1" s="40"/>
      <c r="KUH1" s="40"/>
      <c r="KUI1" s="40"/>
      <c r="KUJ1" s="40"/>
      <c r="KUK1" s="40"/>
      <c r="KUL1" s="40"/>
      <c r="KUM1" s="40"/>
      <c r="KUN1" s="40"/>
      <c r="KUO1" s="40"/>
      <c r="KUP1" s="40"/>
      <c r="KUQ1" s="40"/>
      <c r="KUR1" s="40"/>
      <c r="KUS1" s="40"/>
      <c r="KUT1" s="40"/>
      <c r="KUU1" s="40"/>
      <c r="KUV1" s="40"/>
      <c r="KUW1" s="40"/>
      <c r="KUX1" s="40"/>
      <c r="KUY1" s="40"/>
      <c r="KUZ1" s="40"/>
      <c r="KVA1" s="40"/>
      <c r="KVB1" s="40"/>
      <c r="KVC1" s="40"/>
      <c r="KVD1" s="40"/>
      <c r="KVE1" s="40"/>
      <c r="KVF1" s="40"/>
      <c r="KVG1" s="40"/>
      <c r="KVH1" s="40"/>
      <c r="KVI1" s="40"/>
      <c r="KVJ1" s="40"/>
      <c r="KVK1" s="40"/>
      <c r="KVL1" s="40"/>
      <c r="KVM1" s="40"/>
      <c r="KVN1" s="40"/>
      <c r="KVO1" s="40"/>
      <c r="KVP1" s="40"/>
      <c r="KVQ1" s="40"/>
      <c r="KVR1" s="40"/>
      <c r="KVS1" s="40"/>
      <c r="KVT1" s="40"/>
      <c r="KVU1" s="40"/>
      <c r="KVV1" s="40"/>
      <c r="KVW1" s="40"/>
      <c r="KVX1" s="40"/>
      <c r="KVY1" s="40"/>
      <c r="KVZ1" s="40"/>
      <c r="KWA1" s="40"/>
      <c r="KWB1" s="40"/>
      <c r="KWC1" s="40"/>
      <c r="KWD1" s="40"/>
      <c r="KWE1" s="40"/>
      <c r="KWF1" s="40"/>
      <c r="KWG1" s="40"/>
      <c r="KWH1" s="40"/>
      <c r="KWI1" s="40"/>
      <c r="KWJ1" s="40"/>
      <c r="KWK1" s="40"/>
      <c r="KWL1" s="40"/>
      <c r="KWM1" s="40"/>
      <c r="KWN1" s="40"/>
      <c r="KWO1" s="40"/>
      <c r="KWP1" s="40"/>
      <c r="KWQ1" s="40"/>
      <c r="KWR1" s="40"/>
      <c r="KWS1" s="40"/>
      <c r="KWT1" s="40"/>
      <c r="KWU1" s="40"/>
      <c r="KWV1" s="40"/>
      <c r="KWW1" s="40"/>
      <c r="KWX1" s="40"/>
      <c r="KWY1" s="40"/>
      <c r="KWZ1" s="40"/>
      <c r="KXA1" s="40"/>
      <c r="KXB1" s="40"/>
      <c r="KXC1" s="40"/>
      <c r="KXD1" s="40"/>
      <c r="KXE1" s="40"/>
      <c r="KXF1" s="40"/>
      <c r="KXG1" s="40"/>
      <c r="KXH1" s="40"/>
      <c r="KXI1" s="40"/>
      <c r="KXJ1" s="40"/>
      <c r="KXK1" s="40"/>
      <c r="KXL1" s="40"/>
      <c r="KXM1" s="40"/>
      <c r="KXN1" s="40"/>
      <c r="KXO1" s="40"/>
      <c r="KXP1" s="40"/>
      <c r="KXQ1" s="40"/>
      <c r="KXR1" s="40"/>
      <c r="KXS1" s="40"/>
      <c r="KXT1" s="40"/>
      <c r="KXU1" s="40"/>
      <c r="KXV1" s="40"/>
      <c r="KXW1" s="40"/>
      <c r="KXX1" s="40"/>
      <c r="KXY1" s="40"/>
      <c r="KXZ1" s="40"/>
      <c r="KYA1" s="40"/>
      <c r="KYB1" s="40"/>
      <c r="KYC1" s="40"/>
      <c r="KYD1" s="40"/>
      <c r="KYE1" s="40"/>
      <c r="KYF1" s="40"/>
      <c r="KYG1" s="40"/>
      <c r="KYH1" s="40"/>
      <c r="KYI1" s="40"/>
      <c r="KYJ1" s="40"/>
      <c r="KYK1" s="40"/>
      <c r="KYL1" s="40"/>
      <c r="KYM1" s="40"/>
      <c r="KYN1" s="40"/>
      <c r="KYO1" s="40"/>
      <c r="KYP1" s="40"/>
      <c r="KYQ1" s="40"/>
      <c r="KYR1" s="40"/>
      <c r="KYS1" s="40"/>
      <c r="KYT1" s="40"/>
      <c r="KYU1" s="40"/>
      <c r="KYV1" s="40"/>
      <c r="KYW1" s="40"/>
      <c r="KYX1" s="40"/>
      <c r="KYY1" s="40"/>
      <c r="KYZ1" s="40"/>
      <c r="KZA1" s="40"/>
      <c r="KZB1" s="40"/>
      <c r="KZC1" s="40"/>
      <c r="KZD1" s="40"/>
      <c r="KZE1" s="40"/>
      <c r="KZF1" s="40"/>
      <c r="KZG1" s="40"/>
      <c r="KZH1" s="40"/>
      <c r="KZI1" s="40"/>
      <c r="KZJ1" s="40"/>
      <c r="KZK1" s="40"/>
      <c r="KZL1" s="40"/>
      <c r="KZM1" s="40"/>
      <c r="KZN1" s="40"/>
      <c r="KZO1" s="40"/>
      <c r="KZP1" s="40"/>
      <c r="KZQ1" s="40"/>
      <c r="KZR1" s="40"/>
      <c r="KZS1" s="40"/>
      <c r="KZT1" s="40"/>
      <c r="KZU1" s="40"/>
      <c r="KZV1" s="40"/>
      <c r="KZW1" s="40"/>
      <c r="KZX1" s="40"/>
      <c r="KZY1" s="40"/>
      <c r="KZZ1" s="40"/>
      <c r="LAA1" s="40"/>
      <c r="LAB1" s="40"/>
      <c r="LAC1" s="40"/>
      <c r="LAD1" s="40"/>
      <c r="LAE1" s="40"/>
      <c r="LAF1" s="40"/>
      <c r="LAG1" s="40"/>
      <c r="LAH1" s="40"/>
      <c r="LAI1" s="40"/>
      <c r="LAJ1" s="40"/>
      <c r="LAK1" s="40"/>
      <c r="LAL1" s="40"/>
      <c r="LAM1" s="40"/>
      <c r="LAN1" s="40"/>
      <c r="LAO1" s="40"/>
      <c r="LAP1" s="40"/>
      <c r="LAQ1" s="40"/>
      <c r="LAR1" s="40"/>
      <c r="LAS1" s="40"/>
      <c r="LAT1" s="40"/>
      <c r="LAU1" s="40"/>
      <c r="LAV1" s="40"/>
      <c r="LAW1" s="40"/>
      <c r="LAX1" s="40"/>
      <c r="LAY1" s="40"/>
      <c r="LAZ1" s="40"/>
      <c r="LBA1" s="40"/>
      <c r="LBB1" s="40"/>
      <c r="LBC1" s="40"/>
      <c r="LBD1" s="40"/>
      <c r="LBE1" s="40"/>
      <c r="LBF1" s="40"/>
      <c r="LBG1" s="40"/>
      <c r="LBH1" s="40"/>
      <c r="LBI1" s="40"/>
      <c r="LBJ1" s="40"/>
      <c r="LBK1" s="40"/>
      <c r="LBL1" s="40"/>
      <c r="LBM1" s="40"/>
      <c r="LBN1" s="40"/>
      <c r="LBO1" s="40"/>
      <c r="LBP1" s="40"/>
      <c r="LBQ1" s="40"/>
      <c r="LBR1" s="40"/>
      <c r="LBS1" s="40"/>
      <c r="LBT1" s="40"/>
      <c r="LBU1" s="40"/>
      <c r="LBV1" s="40"/>
      <c r="LBW1" s="40"/>
      <c r="LBX1" s="40"/>
      <c r="LBY1" s="40"/>
      <c r="LBZ1" s="40"/>
      <c r="LCA1" s="40"/>
      <c r="LCB1" s="40"/>
      <c r="LCC1" s="40"/>
      <c r="LCD1" s="40"/>
      <c r="LCE1" s="40"/>
      <c r="LCF1" s="40"/>
      <c r="LCG1" s="40"/>
      <c r="LCH1" s="40"/>
      <c r="LCI1" s="40"/>
      <c r="LCJ1" s="40"/>
      <c r="LCK1" s="40"/>
      <c r="LCL1" s="40"/>
      <c r="LCM1" s="40"/>
      <c r="LCN1" s="40"/>
      <c r="LCO1" s="40"/>
      <c r="LCP1" s="40"/>
      <c r="LCQ1" s="40"/>
      <c r="LCR1" s="40"/>
      <c r="LCS1" s="40"/>
      <c r="LCT1" s="40"/>
      <c r="LCU1" s="40"/>
      <c r="LCV1" s="40"/>
      <c r="LCW1" s="40"/>
      <c r="LCX1" s="40"/>
      <c r="LCY1" s="40"/>
      <c r="LCZ1" s="40"/>
      <c r="LDA1" s="40"/>
      <c r="LDB1" s="40"/>
      <c r="LDC1" s="40"/>
      <c r="LDD1" s="40"/>
      <c r="LDE1" s="40"/>
      <c r="LDF1" s="40"/>
      <c r="LDG1" s="40"/>
      <c r="LDH1" s="40"/>
      <c r="LDI1" s="40"/>
      <c r="LDJ1" s="40"/>
      <c r="LDK1" s="40"/>
      <c r="LDL1" s="40"/>
      <c r="LDM1" s="40"/>
      <c r="LDN1" s="40"/>
      <c r="LDO1" s="40"/>
      <c r="LDP1" s="40"/>
      <c r="LDQ1" s="40"/>
      <c r="LDR1" s="40"/>
      <c r="LDS1" s="40"/>
      <c r="LDT1" s="40"/>
      <c r="LDU1" s="40"/>
      <c r="LDV1" s="40"/>
      <c r="LDW1" s="40"/>
      <c r="LDX1" s="40"/>
      <c r="LDY1" s="40"/>
      <c r="LDZ1" s="40"/>
      <c r="LEA1" s="40"/>
      <c r="LEB1" s="40"/>
      <c r="LEC1" s="40"/>
      <c r="LED1" s="40"/>
      <c r="LEE1" s="40"/>
      <c r="LEF1" s="40"/>
      <c r="LEG1" s="40"/>
      <c r="LEH1" s="40"/>
      <c r="LEI1" s="40"/>
      <c r="LEJ1" s="40"/>
      <c r="LEK1" s="40"/>
      <c r="LEL1" s="40"/>
      <c r="LEM1" s="40"/>
      <c r="LEN1" s="40"/>
      <c r="LEO1" s="40"/>
      <c r="LEP1" s="40"/>
      <c r="LEQ1" s="40"/>
      <c r="LER1" s="40"/>
      <c r="LES1" s="40"/>
      <c r="LET1" s="40"/>
      <c r="LEU1" s="40"/>
      <c r="LEV1" s="40"/>
      <c r="LEW1" s="40"/>
      <c r="LEX1" s="40"/>
      <c r="LEY1" s="40"/>
      <c r="LEZ1" s="40"/>
      <c r="LFA1" s="40"/>
      <c r="LFB1" s="40"/>
      <c r="LFC1" s="40"/>
      <c r="LFD1" s="40"/>
      <c r="LFE1" s="40"/>
      <c r="LFF1" s="40"/>
      <c r="LFG1" s="40"/>
      <c r="LFH1" s="40"/>
      <c r="LFI1" s="40"/>
      <c r="LFJ1" s="40"/>
      <c r="LFK1" s="40"/>
      <c r="LFL1" s="40"/>
      <c r="LFM1" s="40"/>
      <c r="LFN1" s="40"/>
      <c r="LFO1" s="40"/>
      <c r="LFP1" s="40"/>
      <c r="LFQ1" s="40"/>
      <c r="LFR1" s="40"/>
      <c r="LFS1" s="40"/>
      <c r="LFT1" s="40"/>
      <c r="LFU1" s="40"/>
      <c r="LFV1" s="40"/>
      <c r="LFW1" s="40"/>
      <c r="LFX1" s="40"/>
      <c r="LFY1" s="40"/>
      <c r="LFZ1" s="40"/>
      <c r="LGA1" s="40"/>
      <c r="LGB1" s="40"/>
      <c r="LGC1" s="40"/>
      <c r="LGD1" s="40"/>
      <c r="LGE1" s="40"/>
      <c r="LGF1" s="40"/>
      <c r="LGG1" s="40"/>
      <c r="LGH1" s="40"/>
      <c r="LGI1" s="40"/>
      <c r="LGJ1" s="40"/>
      <c r="LGK1" s="40"/>
      <c r="LGL1" s="40"/>
      <c r="LGM1" s="40"/>
      <c r="LGN1" s="40"/>
      <c r="LGO1" s="40"/>
      <c r="LGP1" s="40"/>
      <c r="LGQ1" s="40"/>
      <c r="LGR1" s="40"/>
      <c r="LGS1" s="40"/>
      <c r="LGT1" s="40"/>
      <c r="LGU1" s="40"/>
      <c r="LGV1" s="40"/>
      <c r="LGW1" s="40"/>
      <c r="LGX1" s="40"/>
      <c r="LGY1" s="40"/>
      <c r="LGZ1" s="40"/>
      <c r="LHA1" s="40"/>
      <c r="LHB1" s="40"/>
      <c r="LHC1" s="40"/>
      <c r="LHD1" s="40"/>
      <c r="LHE1" s="40"/>
      <c r="LHF1" s="40"/>
      <c r="LHG1" s="40"/>
      <c r="LHH1" s="40"/>
      <c r="LHI1" s="40"/>
      <c r="LHJ1" s="40"/>
      <c r="LHK1" s="40"/>
      <c r="LHL1" s="40"/>
      <c r="LHM1" s="40"/>
      <c r="LHN1" s="40"/>
      <c r="LHO1" s="40"/>
      <c r="LHP1" s="40"/>
      <c r="LHQ1" s="40"/>
      <c r="LHR1" s="40"/>
      <c r="LHS1" s="40"/>
      <c r="LHT1" s="40"/>
      <c r="LHU1" s="40"/>
      <c r="LHV1" s="40"/>
      <c r="LHW1" s="40"/>
      <c r="LHX1" s="40"/>
      <c r="LHY1" s="40"/>
      <c r="LHZ1" s="40"/>
      <c r="LIA1" s="40"/>
      <c r="LIB1" s="40"/>
      <c r="LIC1" s="40"/>
      <c r="LID1" s="40"/>
      <c r="LIE1" s="40"/>
      <c r="LIF1" s="40"/>
      <c r="LIG1" s="40"/>
      <c r="LIH1" s="40"/>
      <c r="LII1" s="40"/>
      <c r="LIJ1" s="40"/>
      <c r="LIK1" s="40"/>
      <c r="LIL1" s="40"/>
      <c r="LIM1" s="40"/>
      <c r="LIN1" s="40"/>
      <c r="LIO1" s="40"/>
      <c r="LIP1" s="40"/>
      <c r="LIQ1" s="40"/>
      <c r="LIR1" s="40"/>
      <c r="LIS1" s="40"/>
      <c r="LIT1" s="40"/>
      <c r="LIU1" s="40"/>
      <c r="LIV1" s="40"/>
      <c r="LIW1" s="40"/>
      <c r="LIX1" s="40"/>
      <c r="LIY1" s="40"/>
      <c r="LIZ1" s="40"/>
      <c r="LJA1" s="40"/>
      <c r="LJB1" s="40"/>
      <c r="LJC1" s="40"/>
      <c r="LJD1" s="40"/>
      <c r="LJE1" s="40"/>
      <c r="LJF1" s="40"/>
      <c r="LJG1" s="40"/>
      <c r="LJH1" s="40"/>
      <c r="LJI1" s="40"/>
      <c r="LJJ1" s="40"/>
      <c r="LJK1" s="40"/>
      <c r="LJL1" s="40"/>
      <c r="LJM1" s="40"/>
      <c r="LJN1" s="40"/>
      <c r="LJO1" s="40"/>
      <c r="LJP1" s="40"/>
      <c r="LJQ1" s="40"/>
      <c r="LJR1" s="40"/>
      <c r="LJS1" s="40"/>
      <c r="LJT1" s="40"/>
      <c r="LJU1" s="40"/>
      <c r="LJV1" s="40"/>
      <c r="LJW1" s="40"/>
      <c r="LJX1" s="40"/>
      <c r="LJY1" s="40"/>
      <c r="LJZ1" s="40"/>
      <c r="LKA1" s="40"/>
      <c r="LKB1" s="40"/>
      <c r="LKC1" s="40"/>
      <c r="LKD1" s="40"/>
      <c r="LKE1" s="40"/>
      <c r="LKF1" s="40"/>
      <c r="LKG1" s="40"/>
      <c r="LKH1" s="40"/>
      <c r="LKI1" s="40"/>
      <c r="LKJ1" s="40"/>
      <c r="LKK1" s="40"/>
      <c r="LKL1" s="40"/>
      <c r="LKM1" s="40"/>
      <c r="LKN1" s="40"/>
      <c r="LKO1" s="40"/>
      <c r="LKP1" s="40"/>
      <c r="LKQ1" s="40"/>
      <c r="LKR1" s="40"/>
      <c r="LKS1" s="40"/>
      <c r="LKT1" s="40"/>
      <c r="LKU1" s="40"/>
      <c r="LKV1" s="40"/>
      <c r="LKW1" s="40"/>
      <c r="LKX1" s="40"/>
      <c r="LKY1" s="40"/>
      <c r="LKZ1" s="40"/>
      <c r="LLA1" s="40"/>
      <c r="LLB1" s="40"/>
      <c r="LLC1" s="40"/>
      <c r="LLD1" s="40"/>
      <c r="LLE1" s="40"/>
      <c r="LLF1" s="40"/>
      <c r="LLG1" s="40"/>
      <c r="LLH1" s="40"/>
      <c r="LLI1" s="40"/>
      <c r="LLJ1" s="40"/>
      <c r="LLK1" s="40"/>
      <c r="LLL1" s="40"/>
      <c r="LLM1" s="40"/>
      <c r="LLN1" s="40"/>
      <c r="LLO1" s="40"/>
      <c r="LLP1" s="40"/>
      <c r="LLQ1" s="40"/>
      <c r="LLR1" s="40"/>
      <c r="LLS1" s="40"/>
      <c r="LLT1" s="40"/>
      <c r="LLU1" s="40"/>
      <c r="LLV1" s="40"/>
      <c r="LLW1" s="40"/>
      <c r="LLX1" s="40"/>
      <c r="LLY1" s="40"/>
      <c r="LLZ1" s="40"/>
      <c r="LMA1" s="40"/>
      <c r="LMB1" s="40"/>
      <c r="LMC1" s="40"/>
      <c r="LMD1" s="40"/>
      <c r="LME1" s="40"/>
      <c r="LMF1" s="40"/>
      <c r="LMG1" s="40"/>
      <c r="LMH1" s="40"/>
      <c r="LMI1" s="40"/>
      <c r="LMJ1" s="40"/>
      <c r="LMK1" s="40"/>
      <c r="LML1" s="40"/>
      <c r="LMM1" s="40"/>
      <c r="LMN1" s="40"/>
      <c r="LMO1" s="40"/>
      <c r="LMP1" s="40"/>
      <c r="LMQ1" s="40"/>
      <c r="LMR1" s="40"/>
      <c r="LMS1" s="40"/>
      <c r="LMT1" s="40"/>
      <c r="LMU1" s="40"/>
      <c r="LMV1" s="40"/>
      <c r="LMW1" s="40"/>
      <c r="LMX1" s="40"/>
      <c r="LMY1" s="40"/>
      <c r="LMZ1" s="40"/>
      <c r="LNA1" s="40"/>
      <c r="LNB1" s="40"/>
      <c r="LNC1" s="40"/>
      <c r="LND1" s="40"/>
      <c r="LNE1" s="40"/>
      <c r="LNF1" s="40"/>
      <c r="LNG1" s="40"/>
      <c r="LNH1" s="40"/>
      <c r="LNI1" s="40"/>
      <c r="LNJ1" s="40"/>
      <c r="LNK1" s="40"/>
      <c r="LNL1" s="40"/>
      <c r="LNM1" s="40"/>
      <c r="LNN1" s="40"/>
      <c r="LNO1" s="40"/>
      <c r="LNP1" s="40"/>
      <c r="LNQ1" s="40"/>
      <c r="LNR1" s="40"/>
      <c r="LNS1" s="40"/>
      <c r="LNT1" s="40"/>
      <c r="LNU1" s="40"/>
      <c r="LNV1" s="40"/>
      <c r="LNW1" s="40"/>
      <c r="LNX1" s="40"/>
      <c r="LNY1" s="40"/>
      <c r="LNZ1" s="40"/>
      <c r="LOA1" s="40"/>
      <c r="LOB1" s="40"/>
      <c r="LOC1" s="40"/>
      <c r="LOD1" s="40"/>
      <c r="LOE1" s="40"/>
      <c r="LOF1" s="40"/>
      <c r="LOG1" s="40"/>
      <c r="LOH1" s="40"/>
      <c r="LOI1" s="40"/>
      <c r="LOJ1" s="40"/>
      <c r="LOK1" s="40"/>
      <c r="LOL1" s="40"/>
      <c r="LOM1" s="40"/>
      <c r="LON1" s="40"/>
      <c r="LOO1" s="40"/>
      <c r="LOP1" s="40"/>
      <c r="LOQ1" s="40"/>
      <c r="LOR1" s="40"/>
      <c r="LOS1" s="40"/>
      <c r="LOT1" s="40"/>
      <c r="LOU1" s="40"/>
      <c r="LOV1" s="40"/>
      <c r="LOW1" s="40"/>
      <c r="LOX1" s="40"/>
      <c r="LOY1" s="40"/>
      <c r="LOZ1" s="40"/>
      <c r="LPA1" s="40"/>
      <c r="LPB1" s="40"/>
      <c r="LPC1" s="40"/>
      <c r="LPD1" s="40"/>
      <c r="LPE1" s="40"/>
      <c r="LPF1" s="40"/>
      <c r="LPG1" s="40"/>
      <c r="LPH1" s="40"/>
      <c r="LPI1" s="40"/>
      <c r="LPJ1" s="40"/>
      <c r="LPK1" s="40"/>
      <c r="LPL1" s="40"/>
      <c r="LPM1" s="40"/>
      <c r="LPN1" s="40"/>
      <c r="LPO1" s="40"/>
      <c r="LPP1" s="40"/>
      <c r="LPQ1" s="40"/>
      <c r="LPR1" s="40"/>
      <c r="LPS1" s="40"/>
      <c r="LPT1" s="40"/>
      <c r="LPU1" s="40"/>
      <c r="LPV1" s="40"/>
      <c r="LPW1" s="40"/>
      <c r="LPX1" s="40"/>
      <c r="LPY1" s="40"/>
      <c r="LPZ1" s="40"/>
      <c r="LQA1" s="40"/>
      <c r="LQB1" s="40"/>
      <c r="LQC1" s="40"/>
      <c r="LQD1" s="40"/>
      <c r="LQE1" s="40"/>
      <c r="LQF1" s="40"/>
      <c r="LQG1" s="40"/>
      <c r="LQH1" s="40"/>
      <c r="LQI1" s="40"/>
      <c r="LQJ1" s="40"/>
      <c r="LQK1" s="40"/>
      <c r="LQL1" s="40"/>
      <c r="LQM1" s="40"/>
      <c r="LQN1" s="40"/>
      <c r="LQO1" s="40"/>
      <c r="LQP1" s="40"/>
      <c r="LQQ1" s="40"/>
      <c r="LQR1" s="40"/>
      <c r="LQS1" s="40"/>
      <c r="LQT1" s="40"/>
      <c r="LQU1" s="40"/>
      <c r="LQV1" s="40"/>
      <c r="LQW1" s="40"/>
      <c r="LQX1" s="40"/>
      <c r="LQY1" s="40"/>
      <c r="LQZ1" s="40"/>
      <c r="LRA1" s="40"/>
      <c r="LRB1" s="40"/>
      <c r="LRC1" s="40"/>
      <c r="LRD1" s="40"/>
      <c r="LRE1" s="40"/>
      <c r="LRF1" s="40"/>
      <c r="LRG1" s="40"/>
      <c r="LRH1" s="40"/>
      <c r="LRI1" s="40"/>
      <c r="LRJ1" s="40"/>
      <c r="LRK1" s="40"/>
      <c r="LRL1" s="40"/>
      <c r="LRM1" s="40"/>
      <c r="LRN1" s="40"/>
      <c r="LRO1" s="40"/>
      <c r="LRP1" s="40"/>
      <c r="LRQ1" s="40"/>
      <c r="LRR1" s="40"/>
      <c r="LRS1" s="40"/>
      <c r="LRT1" s="40"/>
      <c r="LRU1" s="40"/>
      <c r="LRV1" s="40"/>
      <c r="LRW1" s="40"/>
      <c r="LRX1" s="40"/>
      <c r="LRY1" s="40"/>
      <c r="LRZ1" s="40"/>
      <c r="LSA1" s="40"/>
      <c r="LSB1" s="40"/>
      <c r="LSC1" s="40"/>
      <c r="LSD1" s="40"/>
      <c r="LSE1" s="40"/>
      <c r="LSF1" s="40"/>
      <c r="LSG1" s="40"/>
      <c r="LSH1" s="40"/>
      <c r="LSI1" s="40"/>
      <c r="LSJ1" s="40"/>
      <c r="LSK1" s="40"/>
      <c r="LSL1" s="40"/>
      <c r="LSM1" s="40"/>
      <c r="LSN1" s="40"/>
      <c r="LSO1" s="40"/>
      <c r="LSP1" s="40"/>
      <c r="LSQ1" s="40"/>
      <c r="LSR1" s="40"/>
      <c r="LSS1" s="40"/>
      <c r="LST1" s="40"/>
      <c r="LSU1" s="40"/>
      <c r="LSV1" s="40"/>
      <c r="LSW1" s="40"/>
      <c r="LSX1" s="40"/>
      <c r="LSY1" s="40"/>
      <c r="LSZ1" s="40"/>
      <c r="LTA1" s="40"/>
      <c r="LTB1" s="40"/>
      <c r="LTC1" s="40"/>
      <c r="LTD1" s="40"/>
      <c r="LTE1" s="40"/>
      <c r="LTF1" s="40"/>
      <c r="LTG1" s="40"/>
      <c r="LTH1" s="40"/>
      <c r="LTI1" s="40"/>
      <c r="LTJ1" s="40"/>
      <c r="LTK1" s="40"/>
      <c r="LTL1" s="40"/>
      <c r="LTM1" s="40"/>
      <c r="LTN1" s="40"/>
      <c r="LTO1" s="40"/>
      <c r="LTP1" s="40"/>
      <c r="LTQ1" s="40"/>
      <c r="LTR1" s="40"/>
      <c r="LTS1" s="40"/>
      <c r="LTT1" s="40"/>
      <c r="LTU1" s="40"/>
      <c r="LTV1" s="40"/>
      <c r="LTW1" s="40"/>
      <c r="LTX1" s="40"/>
      <c r="LTY1" s="40"/>
      <c r="LTZ1" s="40"/>
      <c r="LUA1" s="40"/>
      <c r="LUB1" s="40"/>
      <c r="LUC1" s="40"/>
      <c r="LUD1" s="40"/>
      <c r="LUE1" s="40"/>
      <c r="LUF1" s="40"/>
      <c r="LUG1" s="40"/>
      <c r="LUH1" s="40"/>
      <c r="LUI1" s="40"/>
      <c r="LUJ1" s="40"/>
      <c r="LUK1" s="40"/>
      <c r="LUL1" s="40"/>
      <c r="LUM1" s="40"/>
      <c r="LUN1" s="40"/>
      <c r="LUO1" s="40"/>
      <c r="LUP1" s="40"/>
      <c r="LUQ1" s="40"/>
      <c r="LUR1" s="40"/>
      <c r="LUS1" s="40"/>
      <c r="LUT1" s="40"/>
      <c r="LUU1" s="40"/>
      <c r="LUV1" s="40"/>
      <c r="LUW1" s="40"/>
      <c r="LUX1" s="40"/>
      <c r="LUY1" s="40"/>
      <c r="LUZ1" s="40"/>
      <c r="LVA1" s="40"/>
      <c r="LVB1" s="40"/>
      <c r="LVC1" s="40"/>
      <c r="LVD1" s="40"/>
      <c r="LVE1" s="40"/>
      <c r="LVF1" s="40"/>
      <c r="LVG1" s="40"/>
      <c r="LVH1" s="40"/>
      <c r="LVI1" s="40"/>
      <c r="LVJ1" s="40"/>
      <c r="LVK1" s="40"/>
      <c r="LVL1" s="40"/>
      <c r="LVM1" s="40"/>
      <c r="LVN1" s="40"/>
      <c r="LVO1" s="40"/>
      <c r="LVP1" s="40"/>
      <c r="LVQ1" s="40"/>
      <c r="LVR1" s="40"/>
      <c r="LVS1" s="40"/>
      <c r="LVT1" s="40"/>
      <c r="LVU1" s="40"/>
      <c r="LVV1" s="40"/>
      <c r="LVW1" s="40"/>
      <c r="LVX1" s="40"/>
      <c r="LVY1" s="40"/>
      <c r="LVZ1" s="40"/>
      <c r="LWA1" s="40"/>
      <c r="LWB1" s="40"/>
      <c r="LWC1" s="40"/>
      <c r="LWD1" s="40"/>
      <c r="LWE1" s="40"/>
      <c r="LWF1" s="40"/>
      <c r="LWG1" s="40"/>
      <c r="LWH1" s="40"/>
      <c r="LWI1" s="40"/>
      <c r="LWJ1" s="40"/>
      <c r="LWK1" s="40"/>
      <c r="LWL1" s="40"/>
      <c r="LWM1" s="40"/>
      <c r="LWN1" s="40"/>
      <c r="LWO1" s="40"/>
      <c r="LWP1" s="40"/>
      <c r="LWQ1" s="40"/>
      <c r="LWR1" s="40"/>
      <c r="LWS1" s="40"/>
      <c r="LWT1" s="40"/>
      <c r="LWU1" s="40"/>
      <c r="LWV1" s="40"/>
      <c r="LWW1" s="40"/>
      <c r="LWX1" s="40"/>
      <c r="LWY1" s="40"/>
      <c r="LWZ1" s="40"/>
      <c r="LXA1" s="40"/>
      <c r="LXB1" s="40"/>
      <c r="LXC1" s="40"/>
      <c r="LXD1" s="40"/>
      <c r="LXE1" s="40"/>
      <c r="LXF1" s="40"/>
      <c r="LXG1" s="40"/>
      <c r="LXH1" s="40"/>
      <c r="LXI1" s="40"/>
      <c r="LXJ1" s="40"/>
      <c r="LXK1" s="40"/>
      <c r="LXL1" s="40"/>
      <c r="LXM1" s="40"/>
      <c r="LXN1" s="40"/>
      <c r="LXO1" s="40"/>
      <c r="LXP1" s="40"/>
      <c r="LXQ1" s="40"/>
      <c r="LXR1" s="40"/>
      <c r="LXS1" s="40"/>
      <c r="LXT1" s="40"/>
      <c r="LXU1" s="40"/>
      <c r="LXV1" s="40"/>
      <c r="LXW1" s="40"/>
      <c r="LXX1" s="40"/>
      <c r="LXY1" s="40"/>
      <c r="LXZ1" s="40"/>
      <c r="LYA1" s="40"/>
      <c r="LYB1" s="40"/>
      <c r="LYC1" s="40"/>
      <c r="LYD1" s="40"/>
      <c r="LYE1" s="40"/>
      <c r="LYF1" s="40"/>
      <c r="LYG1" s="40"/>
      <c r="LYH1" s="40"/>
      <c r="LYI1" s="40"/>
      <c r="LYJ1" s="40"/>
      <c r="LYK1" s="40"/>
      <c r="LYL1" s="40"/>
      <c r="LYM1" s="40"/>
      <c r="LYN1" s="40"/>
      <c r="LYO1" s="40"/>
      <c r="LYP1" s="40"/>
      <c r="LYQ1" s="40"/>
      <c r="LYR1" s="40"/>
      <c r="LYS1" s="40"/>
      <c r="LYT1" s="40"/>
      <c r="LYU1" s="40"/>
      <c r="LYV1" s="40"/>
      <c r="LYW1" s="40"/>
      <c r="LYX1" s="40"/>
      <c r="LYY1" s="40"/>
      <c r="LYZ1" s="40"/>
      <c r="LZA1" s="40"/>
      <c r="LZB1" s="40"/>
      <c r="LZC1" s="40"/>
      <c r="LZD1" s="40"/>
      <c r="LZE1" s="40"/>
      <c r="LZF1" s="40"/>
      <c r="LZG1" s="40"/>
      <c r="LZH1" s="40"/>
      <c r="LZI1" s="40"/>
      <c r="LZJ1" s="40"/>
      <c r="LZK1" s="40"/>
      <c r="LZL1" s="40"/>
      <c r="LZM1" s="40"/>
      <c r="LZN1" s="40"/>
      <c r="LZO1" s="40"/>
      <c r="LZP1" s="40"/>
      <c r="LZQ1" s="40"/>
      <c r="LZR1" s="40"/>
      <c r="LZS1" s="40"/>
      <c r="LZT1" s="40"/>
      <c r="LZU1" s="40"/>
      <c r="LZV1" s="40"/>
      <c r="LZW1" s="40"/>
      <c r="LZX1" s="40"/>
      <c r="LZY1" s="40"/>
      <c r="LZZ1" s="40"/>
      <c r="MAA1" s="40"/>
      <c r="MAB1" s="40"/>
      <c r="MAC1" s="40"/>
      <c r="MAD1" s="40"/>
      <c r="MAE1" s="40"/>
      <c r="MAF1" s="40"/>
      <c r="MAG1" s="40"/>
      <c r="MAH1" s="40"/>
      <c r="MAI1" s="40"/>
      <c r="MAJ1" s="40"/>
      <c r="MAK1" s="40"/>
      <c r="MAL1" s="40"/>
      <c r="MAM1" s="40"/>
      <c r="MAN1" s="40"/>
      <c r="MAO1" s="40"/>
      <c r="MAP1" s="40"/>
      <c r="MAQ1" s="40"/>
      <c r="MAR1" s="40"/>
      <c r="MAS1" s="40"/>
      <c r="MAT1" s="40"/>
      <c r="MAU1" s="40"/>
      <c r="MAV1" s="40"/>
      <c r="MAW1" s="40"/>
      <c r="MAX1" s="40"/>
      <c r="MAY1" s="40"/>
      <c r="MAZ1" s="40"/>
      <c r="MBA1" s="40"/>
      <c r="MBB1" s="40"/>
      <c r="MBC1" s="40"/>
      <c r="MBD1" s="40"/>
      <c r="MBE1" s="40"/>
      <c r="MBF1" s="40"/>
      <c r="MBG1" s="40"/>
      <c r="MBH1" s="40"/>
      <c r="MBI1" s="40"/>
      <c r="MBJ1" s="40"/>
      <c r="MBK1" s="40"/>
      <c r="MBL1" s="40"/>
      <c r="MBM1" s="40"/>
      <c r="MBN1" s="40"/>
      <c r="MBO1" s="40"/>
      <c r="MBP1" s="40"/>
      <c r="MBQ1" s="40"/>
      <c r="MBR1" s="40"/>
      <c r="MBS1" s="40"/>
      <c r="MBT1" s="40"/>
      <c r="MBU1" s="40"/>
      <c r="MBV1" s="40"/>
      <c r="MBW1" s="40"/>
      <c r="MBX1" s="40"/>
      <c r="MBY1" s="40"/>
      <c r="MBZ1" s="40"/>
      <c r="MCA1" s="40"/>
      <c r="MCB1" s="40"/>
      <c r="MCC1" s="40"/>
      <c r="MCD1" s="40"/>
      <c r="MCE1" s="40"/>
      <c r="MCF1" s="40"/>
      <c r="MCG1" s="40"/>
      <c r="MCH1" s="40"/>
      <c r="MCI1" s="40"/>
      <c r="MCJ1" s="40"/>
      <c r="MCK1" s="40"/>
      <c r="MCL1" s="40"/>
      <c r="MCM1" s="40"/>
      <c r="MCN1" s="40"/>
      <c r="MCO1" s="40"/>
      <c r="MCP1" s="40"/>
      <c r="MCQ1" s="40"/>
      <c r="MCR1" s="40"/>
      <c r="MCS1" s="40"/>
      <c r="MCT1" s="40"/>
      <c r="MCU1" s="40"/>
      <c r="MCV1" s="40"/>
      <c r="MCW1" s="40"/>
      <c r="MCX1" s="40"/>
      <c r="MCY1" s="40"/>
      <c r="MCZ1" s="40"/>
      <c r="MDA1" s="40"/>
      <c r="MDB1" s="40"/>
      <c r="MDC1" s="40"/>
      <c r="MDD1" s="40"/>
      <c r="MDE1" s="40"/>
      <c r="MDF1" s="40"/>
      <c r="MDG1" s="40"/>
      <c r="MDH1" s="40"/>
      <c r="MDI1" s="40"/>
      <c r="MDJ1" s="40"/>
      <c r="MDK1" s="40"/>
      <c r="MDL1" s="40"/>
      <c r="MDM1" s="40"/>
      <c r="MDN1" s="40"/>
      <c r="MDO1" s="40"/>
      <c r="MDP1" s="40"/>
      <c r="MDQ1" s="40"/>
      <c r="MDR1" s="40"/>
      <c r="MDS1" s="40"/>
      <c r="MDT1" s="40"/>
      <c r="MDU1" s="40"/>
      <c r="MDV1" s="40"/>
      <c r="MDW1" s="40"/>
      <c r="MDX1" s="40"/>
      <c r="MDY1" s="40"/>
      <c r="MDZ1" s="40"/>
      <c r="MEA1" s="40"/>
      <c r="MEB1" s="40"/>
      <c r="MEC1" s="40"/>
      <c r="MED1" s="40"/>
      <c r="MEE1" s="40"/>
      <c r="MEF1" s="40"/>
      <c r="MEG1" s="40"/>
      <c r="MEH1" s="40"/>
      <c r="MEI1" s="40"/>
      <c r="MEJ1" s="40"/>
      <c r="MEK1" s="40"/>
      <c r="MEL1" s="40"/>
      <c r="MEM1" s="40"/>
      <c r="MEN1" s="40"/>
      <c r="MEO1" s="40"/>
      <c r="MEP1" s="40"/>
      <c r="MEQ1" s="40"/>
      <c r="MER1" s="40"/>
      <c r="MES1" s="40"/>
      <c r="MET1" s="40"/>
      <c r="MEU1" s="40"/>
      <c r="MEV1" s="40"/>
      <c r="MEW1" s="40"/>
      <c r="MEX1" s="40"/>
      <c r="MEY1" s="40"/>
      <c r="MEZ1" s="40"/>
      <c r="MFA1" s="40"/>
      <c r="MFB1" s="40"/>
      <c r="MFC1" s="40"/>
      <c r="MFD1" s="40"/>
      <c r="MFE1" s="40"/>
      <c r="MFF1" s="40"/>
      <c r="MFG1" s="40"/>
      <c r="MFH1" s="40"/>
      <c r="MFI1" s="40"/>
      <c r="MFJ1" s="40"/>
      <c r="MFK1" s="40"/>
      <c r="MFL1" s="40"/>
      <c r="MFM1" s="40"/>
      <c r="MFN1" s="40"/>
      <c r="MFO1" s="40"/>
      <c r="MFP1" s="40"/>
      <c r="MFQ1" s="40"/>
      <c r="MFR1" s="40"/>
      <c r="MFS1" s="40"/>
      <c r="MFT1" s="40"/>
      <c r="MFU1" s="40"/>
      <c r="MFV1" s="40"/>
      <c r="MFW1" s="40"/>
      <c r="MFX1" s="40"/>
      <c r="MFY1" s="40"/>
      <c r="MFZ1" s="40"/>
      <c r="MGA1" s="40"/>
      <c r="MGB1" s="40"/>
      <c r="MGC1" s="40"/>
      <c r="MGD1" s="40"/>
      <c r="MGE1" s="40"/>
      <c r="MGF1" s="40"/>
      <c r="MGG1" s="40"/>
      <c r="MGH1" s="40"/>
      <c r="MGI1" s="40"/>
      <c r="MGJ1" s="40"/>
      <c r="MGK1" s="40"/>
      <c r="MGL1" s="40"/>
      <c r="MGM1" s="40"/>
      <c r="MGN1" s="40"/>
      <c r="MGO1" s="40"/>
      <c r="MGP1" s="40"/>
      <c r="MGQ1" s="40"/>
      <c r="MGR1" s="40"/>
      <c r="MGS1" s="40"/>
      <c r="MGT1" s="40"/>
      <c r="MGU1" s="40"/>
      <c r="MGV1" s="40"/>
      <c r="MGW1" s="40"/>
      <c r="MGX1" s="40"/>
      <c r="MGY1" s="40"/>
      <c r="MGZ1" s="40"/>
      <c r="MHA1" s="40"/>
      <c r="MHB1" s="40"/>
      <c r="MHC1" s="40"/>
      <c r="MHD1" s="40"/>
      <c r="MHE1" s="40"/>
      <c r="MHF1" s="40"/>
      <c r="MHG1" s="40"/>
      <c r="MHH1" s="40"/>
      <c r="MHI1" s="40"/>
      <c r="MHJ1" s="40"/>
      <c r="MHK1" s="40"/>
      <c r="MHL1" s="40"/>
      <c r="MHM1" s="40"/>
      <c r="MHN1" s="40"/>
      <c r="MHO1" s="40"/>
      <c r="MHP1" s="40"/>
      <c r="MHQ1" s="40"/>
      <c r="MHR1" s="40"/>
      <c r="MHS1" s="40"/>
      <c r="MHT1" s="40"/>
      <c r="MHU1" s="40"/>
      <c r="MHV1" s="40"/>
      <c r="MHW1" s="40"/>
      <c r="MHX1" s="40"/>
      <c r="MHY1" s="40"/>
      <c r="MHZ1" s="40"/>
      <c r="MIA1" s="40"/>
      <c r="MIB1" s="40"/>
      <c r="MIC1" s="40"/>
      <c r="MID1" s="40"/>
      <c r="MIE1" s="40"/>
      <c r="MIF1" s="40"/>
      <c r="MIG1" s="40"/>
      <c r="MIH1" s="40"/>
      <c r="MII1" s="40"/>
      <c r="MIJ1" s="40"/>
      <c r="MIK1" s="40"/>
      <c r="MIL1" s="40"/>
      <c r="MIM1" s="40"/>
      <c r="MIN1" s="40"/>
      <c r="MIO1" s="40"/>
      <c r="MIP1" s="40"/>
      <c r="MIQ1" s="40"/>
      <c r="MIR1" s="40"/>
      <c r="MIS1" s="40"/>
      <c r="MIT1" s="40"/>
      <c r="MIU1" s="40"/>
      <c r="MIV1" s="40"/>
      <c r="MIW1" s="40"/>
      <c r="MIX1" s="40"/>
      <c r="MIY1" s="40"/>
      <c r="MIZ1" s="40"/>
      <c r="MJA1" s="40"/>
      <c r="MJB1" s="40"/>
      <c r="MJC1" s="40"/>
      <c r="MJD1" s="40"/>
      <c r="MJE1" s="40"/>
      <c r="MJF1" s="40"/>
      <c r="MJG1" s="40"/>
      <c r="MJH1" s="40"/>
      <c r="MJI1" s="40"/>
      <c r="MJJ1" s="40"/>
      <c r="MJK1" s="40"/>
      <c r="MJL1" s="40"/>
      <c r="MJM1" s="40"/>
      <c r="MJN1" s="40"/>
      <c r="MJO1" s="40"/>
      <c r="MJP1" s="40"/>
      <c r="MJQ1" s="40"/>
      <c r="MJR1" s="40"/>
      <c r="MJS1" s="40"/>
      <c r="MJT1" s="40"/>
      <c r="MJU1" s="40"/>
      <c r="MJV1" s="40"/>
      <c r="MJW1" s="40"/>
      <c r="MJX1" s="40"/>
      <c r="MJY1" s="40"/>
      <c r="MJZ1" s="40"/>
      <c r="MKA1" s="40"/>
      <c r="MKB1" s="40"/>
      <c r="MKC1" s="40"/>
      <c r="MKD1" s="40"/>
      <c r="MKE1" s="40"/>
      <c r="MKF1" s="40"/>
      <c r="MKG1" s="40"/>
      <c r="MKH1" s="40"/>
      <c r="MKI1" s="40"/>
      <c r="MKJ1" s="40"/>
      <c r="MKK1" s="40"/>
      <c r="MKL1" s="40"/>
      <c r="MKM1" s="40"/>
      <c r="MKN1" s="40"/>
      <c r="MKO1" s="40"/>
      <c r="MKP1" s="40"/>
      <c r="MKQ1" s="40"/>
      <c r="MKR1" s="40"/>
      <c r="MKS1" s="40"/>
      <c r="MKT1" s="40"/>
      <c r="MKU1" s="40"/>
      <c r="MKV1" s="40"/>
      <c r="MKW1" s="40"/>
      <c r="MKX1" s="40"/>
      <c r="MKY1" s="40"/>
      <c r="MKZ1" s="40"/>
      <c r="MLA1" s="40"/>
      <c r="MLB1" s="40"/>
      <c r="MLC1" s="40"/>
      <c r="MLD1" s="40"/>
      <c r="MLE1" s="40"/>
      <c r="MLF1" s="40"/>
      <c r="MLG1" s="40"/>
      <c r="MLH1" s="40"/>
      <c r="MLI1" s="40"/>
      <c r="MLJ1" s="40"/>
      <c r="MLK1" s="40"/>
      <c r="MLL1" s="40"/>
      <c r="MLM1" s="40"/>
      <c r="MLN1" s="40"/>
      <c r="MLO1" s="40"/>
      <c r="MLP1" s="40"/>
      <c r="MLQ1" s="40"/>
      <c r="MLR1" s="40"/>
      <c r="MLS1" s="40"/>
      <c r="MLT1" s="40"/>
      <c r="MLU1" s="40"/>
      <c r="MLV1" s="40"/>
      <c r="MLW1" s="40"/>
      <c r="MLX1" s="40"/>
      <c r="MLY1" s="40"/>
      <c r="MLZ1" s="40"/>
      <c r="MMA1" s="40"/>
      <c r="MMB1" s="40"/>
      <c r="MMC1" s="40"/>
      <c r="MMD1" s="40"/>
      <c r="MME1" s="40"/>
      <c r="MMF1" s="40"/>
      <c r="MMG1" s="40"/>
      <c r="MMH1" s="40"/>
      <c r="MMI1" s="40"/>
      <c r="MMJ1" s="40"/>
      <c r="MMK1" s="40"/>
      <c r="MML1" s="40"/>
      <c r="MMM1" s="40"/>
      <c r="MMN1" s="40"/>
      <c r="MMO1" s="40"/>
      <c r="MMP1" s="40"/>
      <c r="MMQ1" s="40"/>
      <c r="MMR1" s="40"/>
      <c r="MMS1" s="40"/>
      <c r="MMT1" s="40"/>
      <c r="MMU1" s="40"/>
      <c r="MMV1" s="40"/>
      <c r="MMW1" s="40"/>
      <c r="MMX1" s="40"/>
      <c r="MMY1" s="40"/>
      <c r="MMZ1" s="40"/>
      <c r="MNA1" s="40"/>
      <c r="MNB1" s="40"/>
      <c r="MNC1" s="40"/>
      <c r="MND1" s="40"/>
      <c r="MNE1" s="40"/>
      <c r="MNF1" s="40"/>
      <c r="MNG1" s="40"/>
      <c r="MNH1" s="40"/>
      <c r="MNI1" s="40"/>
      <c r="MNJ1" s="40"/>
      <c r="MNK1" s="40"/>
      <c r="MNL1" s="40"/>
      <c r="MNM1" s="40"/>
      <c r="MNN1" s="40"/>
      <c r="MNO1" s="40"/>
      <c r="MNP1" s="40"/>
      <c r="MNQ1" s="40"/>
      <c r="MNR1" s="40"/>
      <c r="MNS1" s="40"/>
      <c r="MNT1" s="40"/>
      <c r="MNU1" s="40"/>
      <c r="MNV1" s="40"/>
      <c r="MNW1" s="40"/>
      <c r="MNX1" s="40"/>
      <c r="MNY1" s="40"/>
      <c r="MNZ1" s="40"/>
      <c r="MOA1" s="40"/>
      <c r="MOB1" s="40"/>
      <c r="MOC1" s="40"/>
      <c r="MOD1" s="40"/>
      <c r="MOE1" s="40"/>
      <c r="MOF1" s="40"/>
      <c r="MOG1" s="40"/>
      <c r="MOH1" s="40"/>
      <c r="MOI1" s="40"/>
      <c r="MOJ1" s="40"/>
      <c r="MOK1" s="40"/>
      <c r="MOL1" s="40"/>
      <c r="MOM1" s="40"/>
      <c r="MON1" s="40"/>
      <c r="MOO1" s="40"/>
      <c r="MOP1" s="40"/>
      <c r="MOQ1" s="40"/>
      <c r="MOR1" s="40"/>
      <c r="MOS1" s="40"/>
      <c r="MOT1" s="40"/>
      <c r="MOU1" s="40"/>
      <c r="MOV1" s="40"/>
      <c r="MOW1" s="40"/>
      <c r="MOX1" s="40"/>
      <c r="MOY1" s="40"/>
      <c r="MOZ1" s="40"/>
      <c r="MPA1" s="40"/>
      <c r="MPB1" s="40"/>
      <c r="MPC1" s="40"/>
      <c r="MPD1" s="40"/>
      <c r="MPE1" s="40"/>
      <c r="MPF1" s="40"/>
      <c r="MPG1" s="40"/>
      <c r="MPH1" s="40"/>
      <c r="MPI1" s="40"/>
      <c r="MPJ1" s="40"/>
      <c r="MPK1" s="40"/>
      <c r="MPL1" s="40"/>
      <c r="MPM1" s="40"/>
      <c r="MPN1" s="40"/>
      <c r="MPO1" s="40"/>
      <c r="MPP1" s="40"/>
      <c r="MPQ1" s="40"/>
      <c r="MPR1" s="40"/>
      <c r="MPS1" s="40"/>
      <c r="MPT1" s="40"/>
      <c r="MPU1" s="40"/>
      <c r="MPV1" s="40"/>
      <c r="MPW1" s="40"/>
      <c r="MPX1" s="40"/>
      <c r="MPY1" s="40"/>
      <c r="MPZ1" s="40"/>
      <c r="MQA1" s="40"/>
      <c r="MQB1" s="40"/>
      <c r="MQC1" s="40"/>
      <c r="MQD1" s="40"/>
      <c r="MQE1" s="40"/>
      <c r="MQF1" s="40"/>
      <c r="MQG1" s="40"/>
      <c r="MQH1" s="40"/>
      <c r="MQI1" s="40"/>
      <c r="MQJ1" s="40"/>
      <c r="MQK1" s="40"/>
      <c r="MQL1" s="40"/>
      <c r="MQM1" s="40"/>
      <c r="MQN1" s="40"/>
      <c r="MQO1" s="40"/>
      <c r="MQP1" s="40"/>
      <c r="MQQ1" s="40"/>
      <c r="MQR1" s="40"/>
      <c r="MQS1" s="40"/>
      <c r="MQT1" s="40"/>
      <c r="MQU1" s="40"/>
      <c r="MQV1" s="40"/>
      <c r="MQW1" s="40"/>
      <c r="MQX1" s="40"/>
      <c r="MQY1" s="40"/>
      <c r="MQZ1" s="40"/>
      <c r="MRA1" s="40"/>
      <c r="MRB1" s="40"/>
      <c r="MRC1" s="40"/>
      <c r="MRD1" s="40"/>
      <c r="MRE1" s="40"/>
      <c r="MRF1" s="40"/>
      <c r="MRG1" s="40"/>
      <c r="MRH1" s="40"/>
      <c r="MRI1" s="40"/>
      <c r="MRJ1" s="40"/>
      <c r="MRK1" s="40"/>
      <c r="MRL1" s="40"/>
      <c r="MRM1" s="40"/>
      <c r="MRN1" s="40"/>
      <c r="MRO1" s="40"/>
      <c r="MRP1" s="40"/>
      <c r="MRQ1" s="40"/>
      <c r="MRR1" s="40"/>
      <c r="MRS1" s="40"/>
      <c r="MRT1" s="40"/>
      <c r="MRU1" s="40"/>
      <c r="MRV1" s="40"/>
      <c r="MRW1" s="40"/>
      <c r="MRX1" s="40"/>
      <c r="MRY1" s="40"/>
      <c r="MRZ1" s="40"/>
      <c r="MSA1" s="40"/>
      <c r="MSB1" s="40"/>
      <c r="MSC1" s="40"/>
      <c r="MSD1" s="40"/>
      <c r="MSE1" s="40"/>
      <c r="MSF1" s="40"/>
      <c r="MSG1" s="40"/>
      <c r="MSH1" s="40"/>
      <c r="MSI1" s="40"/>
      <c r="MSJ1" s="40"/>
      <c r="MSK1" s="40"/>
      <c r="MSL1" s="40"/>
      <c r="MSM1" s="40"/>
      <c r="MSN1" s="40"/>
      <c r="MSO1" s="40"/>
      <c r="MSP1" s="40"/>
      <c r="MSQ1" s="40"/>
      <c r="MSR1" s="40"/>
      <c r="MSS1" s="40"/>
      <c r="MST1" s="40"/>
      <c r="MSU1" s="40"/>
      <c r="MSV1" s="40"/>
      <c r="MSW1" s="40"/>
      <c r="MSX1" s="40"/>
      <c r="MSY1" s="40"/>
      <c r="MSZ1" s="40"/>
      <c r="MTA1" s="40"/>
      <c r="MTB1" s="40"/>
      <c r="MTC1" s="40"/>
      <c r="MTD1" s="40"/>
      <c r="MTE1" s="40"/>
      <c r="MTF1" s="40"/>
      <c r="MTG1" s="40"/>
      <c r="MTH1" s="40"/>
      <c r="MTI1" s="40"/>
      <c r="MTJ1" s="40"/>
      <c r="MTK1" s="40"/>
      <c r="MTL1" s="40"/>
      <c r="MTM1" s="40"/>
      <c r="MTN1" s="40"/>
      <c r="MTO1" s="40"/>
      <c r="MTP1" s="40"/>
      <c r="MTQ1" s="40"/>
      <c r="MTR1" s="40"/>
      <c r="MTS1" s="40"/>
      <c r="MTT1" s="40"/>
      <c r="MTU1" s="40"/>
      <c r="MTV1" s="40"/>
      <c r="MTW1" s="40"/>
      <c r="MTX1" s="40"/>
      <c r="MTY1" s="40"/>
      <c r="MTZ1" s="40"/>
      <c r="MUA1" s="40"/>
      <c r="MUB1" s="40"/>
      <c r="MUC1" s="40"/>
      <c r="MUD1" s="40"/>
      <c r="MUE1" s="40"/>
      <c r="MUF1" s="40"/>
      <c r="MUG1" s="40"/>
      <c r="MUH1" s="40"/>
      <c r="MUI1" s="40"/>
      <c r="MUJ1" s="40"/>
      <c r="MUK1" s="40"/>
      <c r="MUL1" s="40"/>
      <c r="MUM1" s="40"/>
      <c r="MUN1" s="40"/>
      <c r="MUO1" s="40"/>
      <c r="MUP1" s="40"/>
      <c r="MUQ1" s="40"/>
      <c r="MUR1" s="40"/>
      <c r="MUS1" s="40"/>
      <c r="MUT1" s="40"/>
      <c r="MUU1" s="40"/>
      <c r="MUV1" s="40"/>
      <c r="MUW1" s="40"/>
      <c r="MUX1" s="40"/>
      <c r="MUY1" s="40"/>
      <c r="MUZ1" s="40"/>
      <c r="MVA1" s="40"/>
      <c r="MVB1" s="40"/>
      <c r="MVC1" s="40"/>
      <c r="MVD1" s="40"/>
      <c r="MVE1" s="40"/>
      <c r="MVF1" s="40"/>
      <c r="MVG1" s="40"/>
      <c r="MVH1" s="40"/>
      <c r="MVI1" s="40"/>
      <c r="MVJ1" s="40"/>
      <c r="MVK1" s="40"/>
      <c r="MVL1" s="40"/>
      <c r="MVM1" s="40"/>
      <c r="MVN1" s="40"/>
      <c r="MVO1" s="40"/>
      <c r="MVP1" s="40"/>
      <c r="MVQ1" s="40"/>
      <c r="MVR1" s="40"/>
      <c r="MVS1" s="40"/>
      <c r="MVT1" s="40"/>
      <c r="MVU1" s="40"/>
      <c r="MVV1" s="40"/>
      <c r="MVW1" s="40"/>
      <c r="MVX1" s="40"/>
      <c r="MVY1" s="40"/>
      <c r="MVZ1" s="40"/>
      <c r="MWA1" s="40"/>
      <c r="MWB1" s="40"/>
      <c r="MWC1" s="40"/>
      <c r="MWD1" s="40"/>
      <c r="MWE1" s="40"/>
      <c r="MWF1" s="40"/>
      <c r="MWG1" s="40"/>
      <c r="MWH1" s="40"/>
      <c r="MWI1" s="40"/>
      <c r="MWJ1" s="40"/>
      <c r="MWK1" s="40"/>
      <c r="MWL1" s="40"/>
      <c r="MWM1" s="40"/>
      <c r="MWN1" s="40"/>
      <c r="MWO1" s="40"/>
      <c r="MWP1" s="40"/>
      <c r="MWQ1" s="40"/>
      <c r="MWR1" s="40"/>
      <c r="MWS1" s="40"/>
      <c r="MWT1" s="40"/>
      <c r="MWU1" s="40"/>
      <c r="MWV1" s="40"/>
      <c r="MWW1" s="40"/>
      <c r="MWX1" s="40"/>
      <c r="MWY1" s="40"/>
      <c r="MWZ1" s="40"/>
      <c r="MXA1" s="40"/>
      <c r="MXB1" s="40"/>
      <c r="MXC1" s="40"/>
      <c r="MXD1" s="40"/>
      <c r="MXE1" s="40"/>
      <c r="MXF1" s="40"/>
      <c r="MXG1" s="40"/>
      <c r="MXH1" s="40"/>
      <c r="MXI1" s="40"/>
      <c r="MXJ1" s="40"/>
      <c r="MXK1" s="40"/>
      <c r="MXL1" s="40"/>
      <c r="MXM1" s="40"/>
      <c r="MXN1" s="40"/>
      <c r="MXO1" s="40"/>
      <c r="MXP1" s="40"/>
      <c r="MXQ1" s="40"/>
      <c r="MXR1" s="40"/>
      <c r="MXS1" s="40"/>
      <c r="MXT1" s="40"/>
      <c r="MXU1" s="40"/>
      <c r="MXV1" s="40"/>
      <c r="MXW1" s="40"/>
      <c r="MXX1" s="40"/>
      <c r="MXY1" s="40"/>
      <c r="MXZ1" s="40"/>
      <c r="MYA1" s="40"/>
      <c r="MYB1" s="40"/>
      <c r="MYC1" s="40"/>
      <c r="MYD1" s="40"/>
      <c r="MYE1" s="40"/>
      <c r="MYF1" s="40"/>
      <c r="MYG1" s="40"/>
      <c r="MYH1" s="40"/>
      <c r="MYI1" s="40"/>
      <c r="MYJ1" s="40"/>
      <c r="MYK1" s="40"/>
      <c r="MYL1" s="40"/>
      <c r="MYM1" s="40"/>
      <c r="MYN1" s="40"/>
      <c r="MYO1" s="40"/>
      <c r="MYP1" s="40"/>
      <c r="MYQ1" s="40"/>
      <c r="MYR1" s="40"/>
      <c r="MYS1" s="40"/>
      <c r="MYT1" s="40"/>
      <c r="MYU1" s="40"/>
      <c r="MYV1" s="40"/>
      <c r="MYW1" s="40"/>
      <c r="MYX1" s="40"/>
      <c r="MYY1" s="40"/>
      <c r="MYZ1" s="40"/>
      <c r="MZA1" s="40"/>
      <c r="MZB1" s="40"/>
      <c r="MZC1" s="40"/>
      <c r="MZD1" s="40"/>
      <c r="MZE1" s="40"/>
      <c r="MZF1" s="40"/>
      <c r="MZG1" s="40"/>
      <c r="MZH1" s="40"/>
      <c r="MZI1" s="40"/>
      <c r="MZJ1" s="40"/>
      <c r="MZK1" s="40"/>
      <c r="MZL1" s="40"/>
      <c r="MZM1" s="40"/>
      <c r="MZN1" s="40"/>
      <c r="MZO1" s="40"/>
      <c r="MZP1" s="40"/>
      <c r="MZQ1" s="40"/>
      <c r="MZR1" s="40"/>
      <c r="MZS1" s="40"/>
      <c r="MZT1" s="40"/>
      <c r="MZU1" s="40"/>
      <c r="MZV1" s="40"/>
      <c r="MZW1" s="40"/>
      <c r="MZX1" s="40"/>
      <c r="MZY1" s="40"/>
      <c r="MZZ1" s="40"/>
      <c r="NAA1" s="40"/>
      <c r="NAB1" s="40"/>
      <c r="NAC1" s="40"/>
      <c r="NAD1" s="40"/>
      <c r="NAE1" s="40"/>
      <c r="NAF1" s="40"/>
      <c r="NAG1" s="40"/>
      <c r="NAH1" s="40"/>
      <c r="NAI1" s="40"/>
      <c r="NAJ1" s="40"/>
      <c r="NAK1" s="40"/>
      <c r="NAL1" s="40"/>
      <c r="NAM1" s="40"/>
      <c r="NAN1" s="40"/>
      <c r="NAO1" s="40"/>
      <c r="NAP1" s="40"/>
      <c r="NAQ1" s="40"/>
      <c r="NAR1" s="40"/>
      <c r="NAS1" s="40"/>
      <c r="NAT1" s="40"/>
      <c r="NAU1" s="40"/>
      <c r="NAV1" s="40"/>
      <c r="NAW1" s="40"/>
      <c r="NAX1" s="40"/>
      <c r="NAY1" s="40"/>
      <c r="NAZ1" s="40"/>
      <c r="NBA1" s="40"/>
      <c r="NBB1" s="40"/>
      <c r="NBC1" s="40"/>
      <c r="NBD1" s="40"/>
      <c r="NBE1" s="40"/>
      <c r="NBF1" s="40"/>
      <c r="NBG1" s="40"/>
      <c r="NBH1" s="40"/>
      <c r="NBI1" s="40"/>
      <c r="NBJ1" s="40"/>
      <c r="NBK1" s="40"/>
      <c r="NBL1" s="40"/>
      <c r="NBM1" s="40"/>
      <c r="NBN1" s="40"/>
      <c r="NBO1" s="40"/>
      <c r="NBP1" s="40"/>
      <c r="NBQ1" s="40"/>
      <c r="NBR1" s="40"/>
      <c r="NBS1" s="40"/>
      <c r="NBT1" s="40"/>
      <c r="NBU1" s="40"/>
      <c r="NBV1" s="40"/>
      <c r="NBW1" s="40"/>
      <c r="NBX1" s="40"/>
      <c r="NBY1" s="40"/>
      <c r="NBZ1" s="40"/>
      <c r="NCA1" s="40"/>
      <c r="NCB1" s="40"/>
      <c r="NCC1" s="40"/>
      <c r="NCD1" s="40"/>
      <c r="NCE1" s="40"/>
      <c r="NCF1" s="40"/>
      <c r="NCG1" s="40"/>
      <c r="NCH1" s="40"/>
      <c r="NCI1" s="40"/>
      <c r="NCJ1" s="40"/>
      <c r="NCK1" s="40"/>
      <c r="NCL1" s="40"/>
      <c r="NCM1" s="40"/>
      <c r="NCN1" s="40"/>
      <c r="NCO1" s="40"/>
      <c r="NCP1" s="40"/>
      <c r="NCQ1" s="40"/>
      <c r="NCR1" s="40"/>
      <c r="NCS1" s="40"/>
      <c r="NCT1" s="40"/>
      <c r="NCU1" s="40"/>
      <c r="NCV1" s="40"/>
      <c r="NCW1" s="40"/>
      <c r="NCX1" s="40"/>
      <c r="NCY1" s="40"/>
      <c r="NCZ1" s="40"/>
      <c r="NDA1" s="40"/>
      <c r="NDB1" s="40"/>
      <c r="NDC1" s="40"/>
      <c r="NDD1" s="40"/>
      <c r="NDE1" s="40"/>
      <c r="NDF1" s="40"/>
      <c r="NDG1" s="40"/>
      <c r="NDH1" s="40"/>
      <c r="NDI1" s="40"/>
      <c r="NDJ1" s="40"/>
      <c r="NDK1" s="40"/>
      <c r="NDL1" s="40"/>
      <c r="NDM1" s="40"/>
      <c r="NDN1" s="40"/>
      <c r="NDO1" s="40"/>
      <c r="NDP1" s="40"/>
      <c r="NDQ1" s="40"/>
      <c r="NDR1" s="40"/>
      <c r="NDS1" s="40"/>
      <c r="NDT1" s="40"/>
      <c r="NDU1" s="40"/>
      <c r="NDV1" s="40"/>
      <c r="NDW1" s="40"/>
      <c r="NDX1" s="40"/>
      <c r="NDY1" s="40"/>
      <c r="NDZ1" s="40"/>
      <c r="NEA1" s="40"/>
      <c r="NEB1" s="40"/>
      <c r="NEC1" s="40"/>
      <c r="NED1" s="40"/>
      <c r="NEE1" s="40"/>
      <c r="NEF1" s="40"/>
      <c r="NEG1" s="40"/>
      <c r="NEH1" s="40"/>
      <c r="NEI1" s="40"/>
      <c r="NEJ1" s="40"/>
      <c r="NEK1" s="40"/>
      <c r="NEL1" s="40"/>
      <c r="NEM1" s="40"/>
      <c r="NEN1" s="40"/>
      <c r="NEO1" s="40"/>
      <c r="NEP1" s="40"/>
      <c r="NEQ1" s="40"/>
      <c r="NER1" s="40"/>
      <c r="NES1" s="40"/>
      <c r="NET1" s="40"/>
      <c r="NEU1" s="40"/>
      <c r="NEV1" s="40"/>
      <c r="NEW1" s="40"/>
      <c r="NEX1" s="40"/>
      <c r="NEY1" s="40"/>
      <c r="NEZ1" s="40"/>
      <c r="NFA1" s="40"/>
      <c r="NFB1" s="40"/>
      <c r="NFC1" s="40"/>
      <c r="NFD1" s="40"/>
      <c r="NFE1" s="40"/>
      <c r="NFF1" s="40"/>
      <c r="NFG1" s="40"/>
      <c r="NFH1" s="40"/>
      <c r="NFI1" s="40"/>
      <c r="NFJ1" s="40"/>
      <c r="NFK1" s="40"/>
      <c r="NFL1" s="40"/>
      <c r="NFM1" s="40"/>
      <c r="NFN1" s="40"/>
      <c r="NFO1" s="40"/>
      <c r="NFP1" s="40"/>
      <c r="NFQ1" s="40"/>
      <c r="NFR1" s="40"/>
      <c r="NFS1" s="40"/>
      <c r="NFT1" s="40"/>
      <c r="NFU1" s="40"/>
      <c r="NFV1" s="40"/>
      <c r="NFW1" s="40"/>
      <c r="NFX1" s="40"/>
      <c r="NFY1" s="40"/>
      <c r="NFZ1" s="40"/>
      <c r="NGA1" s="40"/>
      <c r="NGB1" s="40"/>
      <c r="NGC1" s="40"/>
      <c r="NGD1" s="40"/>
      <c r="NGE1" s="40"/>
      <c r="NGF1" s="40"/>
      <c r="NGG1" s="40"/>
      <c r="NGH1" s="40"/>
      <c r="NGI1" s="40"/>
      <c r="NGJ1" s="40"/>
      <c r="NGK1" s="40"/>
      <c r="NGL1" s="40"/>
      <c r="NGM1" s="40"/>
      <c r="NGN1" s="40"/>
      <c r="NGO1" s="40"/>
      <c r="NGP1" s="40"/>
      <c r="NGQ1" s="40"/>
      <c r="NGR1" s="40"/>
      <c r="NGS1" s="40"/>
      <c r="NGT1" s="40"/>
      <c r="NGU1" s="40"/>
      <c r="NGV1" s="40"/>
      <c r="NGW1" s="40"/>
      <c r="NGX1" s="40"/>
      <c r="NGY1" s="40"/>
      <c r="NGZ1" s="40"/>
      <c r="NHA1" s="40"/>
      <c r="NHB1" s="40"/>
      <c r="NHC1" s="40"/>
      <c r="NHD1" s="40"/>
      <c r="NHE1" s="40"/>
      <c r="NHF1" s="40"/>
      <c r="NHG1" s="40"/>
      <c r="NHH1" s="40"/>
      <c r="NHI1" s="40"/>
      <c r="NHJ1" s="40"/>
      <c r="NHK1" s="40"/>
      <c r="NHL1" s="40"/>
      <c r="NHM1" s="40"/>
      <c r="NHN1" s="40"/>
      <c r="NHO1" s="40"/>
      <c r="NHP1" s="40"/>
      <c r="NHQ1" s="40"/>
      <c r="NHR1" s="40"/>
      <c r="NHS1" s="40"/>
      <c r="NHT1" s="40"/>
      <c r="NHU1" s="40"/>
      <c r="NHV1" s="40"/>
      <c r="NHW1" s="40"/>
      <c r="NHX1" s="40"/>
      <c r="NHY1" s="40"/>
      <c r="NHZ1" s="40"/>
      <c r="NIA1" s="40"/>
      <c r="NIB1" s="40"/>
      <c r="NIC1" s="40"/>
      <c r="NID1" s="40"/>
      <c r="NIE1" s="40"/>
      <c r="NIF1" s="40"/>
      <c r="NIG1" s="40"/>
      <c r="NIH1" s="40"/>
      <c r="NII1" s="40"/>
      <c r="NIJ1" s="40"/>
      <c r="NIK1" s="40"/>
      <c r="NIL1" s="40"/>
      <c r="NIM1" s="40"/>
      <c r="NIN1" s="40"/>
      <c r="NIO1" s="40"/>
      <c r="NIP1" s="40"/>
      <c r="NIQ1" s="40"/>
      <c r="NIR1" s="40"/>
      <c r="NIS1" s="40"/>
      <c r="NIT1" s="40"/>
      <c r="NIU1" s="40"/>
      <c r="NIV1" s="40"/>
      <c r="NIW1" s="40"/>
      <c r="NIX1" s="40"/>
      <c r="NIY1" s="40"/>
      <c r="NIZ1" s="40"/>
      <c r="NJA1" s="40"/>
      <c r="NJB1" s="40"/>
      <c r="NJC1" s="40"/>
      <c r="NJD1" s="40"/>
      <c r="NJE1" s="40"/>
      <c r="NJF1" s="40"/>
      <c r="NJG1" s="40"/>
      <c r="NJH1" s="40"/>
      <c r="NJI1" s="40"/>
      <c r="NJJ1" s="40"/>
      <c r="NJK1" s="40"/>
      <c r="NJL1" s="40"/>
      <c r="NJM1" s="40"/>
      <c r="NJN1" s="40"/>
      <c r="NJO1" s="40"/>
      <c r="NJP1" s="40"/>
      <c r="NJQ1" s="40"/>
      <c r="NJR1" s="40"/>
      <c r="NJS1" s="40"/>
      <c r="NJT1" s="40"/>
      <c r="NJU1" s="40"/>
      <c r="NJV1" s="40"/>
      <c r="NJW1" s="40"/>
      <c r="NJX1" s="40"/>
      <c r="NJY1" s="40"/>
      <c r="NJZ1" s="40"/>
      <c r="NKA1" s="40"/>
      <c r="NKB1" s="40"/>
      <c r="NKC1" s="40"/>
      <c r="NKD1" s="40"/>
      <c r="NKE1" s="40"/>
      <c r="NKF1" s="40"/>
      <c r="NKG1" s="40"/>
      <c r="NKH1" s="40"/>
      <c r="NKI1" s="40"/>
      <c r="NKJ1" s="40"/>
      <c r="NKK1" s="40"/>
      <c r="NKL1" s="40"/>
      <c r="NKM1" s="40"/>
      <c r="NKN1" s="40"/>
      <c r="NKO1" s="40"/>
      <c r="NKP1" s="40"/>
      <c r="NKQ1" s="40"/>
      <c r="NKR1" s="40"/>
      <c r="NKS1" s="40"/>
      <c r="NKT1" s="40"/>
      <c r="NKU1" s="40"/>
      <c r="NKV1" s="40"/>
      <c r="NKW1" s="40"/>
      <c r="NKX1" s="40"/>
      <c r="NKY1" s="40"/>
      <c r="NKZ1" s="40"/>
      <c r="NLA1" s="40"/>
      <c r="NLB1" s="40"/>
      <c r="NLC1" s="40"/>
      <c r="NLD1" s="40"/>
      <c r="NLE1" s="40"/>
      <c r="NLF1" s="40"/>
      <c r="NLG1" s="40"/>
      <c r="NLH1" s="40"/>
      <c r="NLI1" s="40"/>
      <c r="NLJ1" s="40"/>
      <c r="NLK1" s="40"/>
      <c r="NLL1" s="40"/>
      <c r="NLM1" s="40"/>
      <c r="NLN1" s="40"/>
      <c r="NLO1" s="40"/>
      <c r="NLP1" s="40"/>
      <c r="NLQ1" s="40"/>
      <c r="NLR1" s="40"/>
      <c r="NLS1" s="40"/>
      <c r="NLT1" s="40"/>
      <c r="NLU1" s="40"/>
      <c r="NLV1" s="40"/>
      <c r="NLW1" s="40"/>
      <c r="NLX1" s="40"/>
      <c r="NLY1" s="40"/>
      <c r="NLZ1" s="40"/>
      <c r="NMA1" s="40"/>
      <c r="NMB1" s="40"/>
      <c r="NMC1" s="40"/>
      <c r="NMD1" s="40"/>
      <c r="NME1" s="40"/>
      <c r="NMF1" s="40"/>
      <c r="NMG1" s="40"/>
      <c r="NMH1" s="40"/>
      <c r="NMI1" s="40"/>
      <c r="NMJ1" s="40"/>
      <c r="NMK1" s="40"/>
      <c r="NML1" s="40"/>
      <c r="NMM1" s="40"/>
      <c r="NMN1" s="40"/>
      <c r="NMO1" s="40"/>
      <c r="NMP1" s="40"/>
      <c r="NMQ1" s="40"/>
      <c r="NMR1" s="40"/>
      <c r="NMS1" s="40"/>
      <c r="NMT1" s="40"/>
      <c r="NMU1" s="40"/>
      <c r="NMV1" s="40"/>
      <c r="NMW1" s="40"/>
      <c r="NMX1" s="40"/>
      <c r="NMY1" s="40"/>
      <c r="NMZ1" s="40"/>
      <c r="NNA1" s="40"/>
      <c r="NNB1" s="40"/>
      <c r="NNC1" s="40"/>
      <c r="NND1" s="40"/>
      <c r="NNE1" s="40"/>
      <c r="NNF1" s="40"/>
      <c r="NNG1" s="40"/>
      <c r="NNH1" s="40"/>
      <c r="NNI1" s="40"/>
      <c r="NNJ1" s="40"/>
      <c r="NNK1" s="40"/>
      <c r="NNL1" s="40"/>
      <c r="NNM1" s="40"/>
      <c r="NNN1" s="40"/>
      <c r="NNO1" s="40"/>
      <c r="NNP1" s="40"/>
      <c r="NNQ1" s="40"/>
      <c r="NNR1" s="40"/>
      <c r="NNS1" s="40"/>
      <c r="NNT1" s="40"/>
      <c r="NNU1" s="40"/>
      <c r="NNV1" s="40"/>
      <c r="NNW1" s="40"/>
      <c r="NNX1" s="40"/>
      <c r="NNY1" s="40"/>
      <c r="NNZ1" s="40"/>
      <c r="NOA1" s="40"/>
      <c r="NOB1" s="40"/>
      <c r="NOC1" s="40"/>
      <c r="NOD1" s="40"/>
      <c r="NOE1" s="40"/>
      <c r="NOF1" s="40"/>
      <c r="NOG1" s="40"/>
      <c r="NOH1" s="40"/>
      <c r="NOI1" s="40"/>
      <c r="NOJ1" s="40"/>
      <c r="NOK1" s="40"/>
      <c r="NOL1" s="40"/>
      <c r="NOM1" s="40"/>
      <c r="NON1" s="40"/>
      <c r="NOO1" s="40"/>
      <c r="NOP1" s="40"/>
      <c r="NOQ1" s="40"/>
      <c r="NOR1" s="40"/>
      <c r="NOS1" s="40"/>
      <c r="NOT1" s="40"/>
      <c r="NOU1" s="40"/>
      <c r="NOV1" s="40"/>
      <c r="NOW1" s="40"/>
      <c r="NOX1" s="40"/>
      <c r="NOY1" s="40"/>
      <c r="NOZ1" s="40"/>
      <c r="NPA1" s="40"/>
      <c r="NPB1" s="40"/>
      <c r="NPC1" s="40"/>
      <c r="NPD1" s="40"/>
      <c r="NPE1" s="40"/>
      <c r="NPF1" s="40"/>
      <c r="NPG1" s="40"/>
      <c r="NPH1" s="40"/>
      <c r="NPI1" s="40"/>
      <c r="NPJ1" s="40"/>
      <c r="NPK1" s="40"/>
      <c r="NPL1" s="40"/>
      <c r="NPM1" s="40"/>
      <c r="NPN1" s="40"/>
      <c r="NPO1" s="40"/>
      <c r="NPP1" s="40"/>
      <c r="NPQ1" s="40"/>
      <c r="NPR1" s="40"/>
      <c r="NPS1" s="40"/>
      <c r="NPT1" s="40"/>
      <c r="NPU1" s="40"/>
      <c r="NPV1" s="40"/>
      <c r="NPW1" s="40"/>
      <c r="NPX1" s="40"/>
      <c r="NPY1" s="40"/>
      <c r="NPZ1" s="40"/>
      <c r="NQA1" s="40"/>
      <c r="NQB1" s="40"/>
      <c r="NQC1" s="40"/>
      <c r="NQD1" s="40"/>
      <c r="NQE1" s="40"/>
      <c r="NQF1" s="40"/>
      <c r="NQG1" s="40"/>
      <c r="NQH1" s="40"/>
      <c r="NQI1" s="40"/>
      <c r="NQJ1" s="40"/>
      <c r="NQK1" s="40"/>
      <c r="NQL1" s="40"/>
      <c r="NQM1" s="40"/>
      <c r="NQN1" s="40"/>
      <c r="NQO1" s="40"/>
      <c r="NQP1" s="40"/>
      <c r="NQQ1" s="40"/>
      <c r="NQR1" s="40"/>
      <c r="NQS1" s="40"/>
      <c r="NQT1" s="40"/>
      <c r="NQU1" s="40"/>
      <c r="NQV1" s="40"/>
      <c r="NQW1" s="40"/>
      <c r="NQX1" s="40"/>
      <c r="NQY1" s="40"/>
      <c r="NQZ1" s="40"/>
      <c r="NRA1" s="40"/>
      <c r="NRB1" s="40"/>
      <c r="NRC1" s="40"/>
      <c r="NRD1" s="40"/>
      <c r="NRE1" s="40"/>
      <c r="NRF1" s="40"/>
      <c r="NRG1" s="40"/>
      <c r="NRH1" s="40"/>
      <c r="NRI1" s="40"/>
      <c r="NRJ1" s="40"/>
      <c r="NRK1" s="40"/>
      <c r="NRL1" s="40"/>
      <c r="NRM1" s="40"/>
      <c r="NRN1" s="40"/>
      <c r="NRO1" s="40"/>
      <c r="NRP1" s="40"/>
      <c r="NRQ1" s="40"/>
      <c r="NRR1" s="40"/>
      <c r="NRS1" s="40"/>
      <c r="NRT1" s="40"/>
      <c r="NRU1" s="40"/>
      <c r="NRV1" s="40"/>
      <c r="NRW1" s="40"/>
      <c r="NRX1" s="40"/>
      <c r="NRY1" s="40"/>
      <c r="NRZ1" s="40"/>
      <c r="NSA1" s="40"/>
      <c r="NSB1" s="40"/>
      <c r="NSC1" s="40"/>
      <c r="NSD1" s="40"/>
      <c r="NSE1" s="40"/>
      <c r="NSF1" s="40"/>
      <c r="NSG1" s="40"/>
      <c r="NSH1" s="40"/>
      <c r="NSI1" s="40"/>
      <c r="NSJ1" s="40"/>
      <c r="NSK1" s="40"/>
      <c r="NSL1" s="40"/>
      <c r="NSM1" s="40"/>
      <c r="NSN1" s="40"/>
      <c r="NSO1" s="40"/>
      <c r="NSP1" s="40"/>
      <c r="NSQ1" s="40"/>
      <c r="NSR1" s="40"/>
      <c r="NSS1" s="40"/>
      <c r="NST1" s="40"/>
      <c r="NSU1" s="40"/>
      <c r="NSV1" s="40"/>
      <c r="NSW1" s="40"/>
      <c r="NSX1" s="40"/>
      <c r="NSY1" s="40"/>
      <c r="NSZ1" s="40"/>
      <c r="NTA1" s="40"/>
      <c r="NTB1" s="40"/>
      <c r="NTC1" s="40"/>
      <c r="NTD1" s="40"/>
      <c r="NTE1" s="40"/>
      <c r="NTF1" s="40"/>
      <c r="NTG1" s="40"/>
      <c r="NTH1" s="40"/>
      <c r="NTI1" s="40"/>
      <c r="NTJ1" s="40"/>
      <c r="NTK1" s="40"/>
      <c r="NTL1" s="40"/>
      <c r="NTM1" s="40"/>
      <c r="NTN1" s="40"/>
      <c r="NTO1" s="40"/>
      <c r="NTP1" s="40"/>
      <c r="NTQ1" s="40"/>
      <c r="NTR1" s="40"/>
      <c r="NTS1" s="40"/>
      <c r="NTT1" s="40"/>
      <c r="NTU1" s="40"/>
      <c r="NTV1" s="40"/>
      <c r="NTW1" s="40"/>
      <c r="NTX1" s="40"/>
      <c r="NTY1" s="40"/>
      <c r="NTZ1" s="40"/>
      <c r="NUA1" s="40"/>
      <c r="NUB1" s="40"/>
      <c r="NUC1" s="40"/>
      <c r="NUD1" s="40"/>
      <c r="NUE1" s="40"/>
      <c r="NUF1" s="40"/>
      <c r="NUG1" s="40"/>
      <c r="NUH1" s="40"/>
      <c r="NUI1" s="40"/>
      <c r="NUJ1" s="40"/>
      <c r="NUK1" s="40"/>
      <c r="NUL1" s="40"/>
      <c r="NUM1" s="40"/>
      <c r="NUN1" s="40"/>
      <c r="NUO1" s="40"/>
      <c r="NUP1" s="40"/>
      <c r="NUQ1" s="40"/>
      <c r="NUR1" s="40"/>
      <c r="NUS1" s="40"/>
      <c r="NUT1" s="40"/>
      <c r="NUU1" s="40"/>
      <c r="NUV1" s="40"/>
      <c r="NUW1" s="40"/>
      <c r="NUX1" s="40"/>
      <c r="NUY1" s="40"/>
      <c r="NUZ1" s="40"/>
      <c r="NVA1" s="40"/>
      <c r="NVB1" s="40"/>
      <c r="NVC1" s="40"/>
      <c r="NVD1" s="40"/>
      <c r="NVE1" s="40"/>
      <c r="NVF1" s="40"/>
      <c r="NVG1" s="40"/>
      <c r="NVH1" s="40"/>
      <c r="NVI1" s="40"/>
      <c r="NVJ1" s="40"/>
      <c r="NVK1" s="40"/>
      <c r="NVL1" s="40"/>
      <c r="NVM1" s="40"/>
      <c r="NVN1" s="40"/>
      <c r="NVO1" s="40"/>
      <c r="NVP1" s="40"/>
      <c r="NVQ1" s="40"/>
      <c r="NVR1" s="40"/>
      <c r="NVS1" s="40"/>
      <c r="NVT1" s="40"/>
      <c r="NVU1" s="40"/>
      <c r="NVV1" s="40"/>
      <c r="NVW1" s="40"/>
      <c r="NVX1" s="40"/>
      <c r="NVY1" s="40"/>
      <c r="NVZ1" s="40"/>
      <c r="NWA1" s="40"/>
      <c r="NWB1" s="40"/>
      <c r="NWC1" s="40"/>
      <c r="NWD1" s="40"/>
      <c r="NWE1" s="40"/>
      <c r="NWF1" s="40"/>
      <c r="NWG1" s="40"/>
      <c r="NWH1" s="40"/>
      <c r="NWI1" s="40"/>
      <c r="NWJ1" s="40"/>
      <c r="NWK1" s="40"/>
      <c r="NWL1" s="40"/>
      <c r="NWM1" s="40"/>
      <c r="NWN1" s="40"/>
      <c r="NWO1" s="40"/>
      <c r="NWP1" s="40"/>
      <c r="NWQ1" s="40"/>
      <c r="NWR1" s="40"/>
      <c r="NWS1" s="40"/>
      <c r="NWT1" s="40"/>
      <c r="NWU1" s="40"/>
      <c r="NWV1" s="40"/>
      <c r="NWW1" s="40"/>
      <c r="NWX1" s="40"/>
      <c r="NWY1" s="40"/>
      <c r="NWZ1" s="40"/>
      <c r="NXA1" s="40"/>
      <c r="NXB1" s="40"/>
      <c r="NXC1" s="40"/>
      <c r="NXD1" s="40"/>
      <c r="NXE1" s="40"/>
      <c r="NXF1" s="40"/>
      <c r="NXG1" s="40"/>
      <c r="NXH1" s="40"/>
      <c r="NXI1" s="40"/>
      <c r="NXJ1" s="40"/>
      <c r="NXK1" s="40"/>
      <c r="NXL1" s="40"/>
      <c r="NXM1" s="40"/>
      <c r="NXN1" s="40"/>
      <c r="NXO1" s="40"/>
      <c r="NXP1" s="40"/>
      <c r="NXQ1" s="40"/>
      <c r="NXR1" s="40"/>
      <c r="NXS1" s="40"/>
      <c r="NXT1" s="40"/>
      <c r="NXU1" s="40"/>
      <c r="NXV1" s="40"/>
      <c r="NXW1" s="40"/>
      <c r="NXX1" s="40"/>
      <c r="NXY1" s="40"/>
      <c r="NXZ1" s="40"/>
      <c r="NYA1" s="40"/>
      <c r="NYB1" s="40"/>
      <c r="NYC1" s="40"/>
      <c r="NYD1" s="40"/>
      <c r="NYE1" s="40"/>
      <c r="NYF1" s="40"/>
      <c r="NYG1" s="40"/>
      <c r="NYH1" s="40"/>
      <c r="NYI1" s="40"/>
      <c r="NYJ1" s="40"/>
      <c r="NYK1" s="40"/>
      <c r="NYL1" s="40"/>
      <c r="NYM1" s="40"/>
      <c r="NYN1" s="40"/>
      <c r="NYO1" s="40"/>
      <c r="NYP1" s="40"/>
      <c r="NYQ1" s="40"/>
      <c r="NYR1" s="40"/>
      <c r="NYS1" s="40"/>
      <c r="NYT1" s="40"/>
      <c r="NYU1" s="40"/>
      <c r="NYV1" s="40"/>
      <c r="NYW1" s="40"/>
      <c r="NYX1" s="40"/>
      <c r="NYY1" s="40"/>
      <c r="NYZ1" s="40"/>
      <c r="NZA1" s="40"/>
      <c r="NZB1" s="40"/>
      <c r="NZC1" s="40"/>
      <c r="NZD1" s="40"/>
      <c r="NZE1" s="40"/>
      <c r="NZF1" s="40"/>
      <c r="NZG1" s="40"/>
      <c r="NZH1" s="40"/>
      <c r="NZI1" s="40"/>
      <c r="NZJ1" s="40"/>
      <c r="NZK1" s="40"/>
      <c r="NZL1" s="40"/>
      <c r="NZM1" s="40"/>
      <c r="NZN1" s="40"/>
      <c r="NZO1" s="40"/>
      <c r="NZP1" s="40"/>
      <c r="NZQ1" s="40"/>
      <c r="NZR1" s="40"/>
      <c r="NZS1" s="40"/>
      <c r="NZT1" s="40"/>
      <c r="NZU1" s="40"/>
      <c r="NZV1" s="40"/>
      <c r="NZW1" s="40"/>
      <c r="NZX1" s="40"/>
      <c r="NZY1" s="40"/>
      <c r="NZZ1" s="40"/>
      <c r="OAA1" s="40"/>
      <c r="OAB1" s="40"/>
      <c r="OAC1" s="40"/>
      <c r="OAD1" s="40"/>
      <c r="OAE1" s="40"/>
      <c r="OAF1" s="40"/>
      <c r="OAG1" s="40"/>
      <c r="OAH1" s="40"/>
      <c r="OAI1" s="40"/>
      <c r="OAJ1" s="40"/>
      <c r="OAK1" s="40"/>
      <c r="OAL1" s="40"/>
      <c r="OAM1" s="40"/>
      <c r="OAN1" s="40"/>
      <c r="OAO1" s="40"/>
      <c r="OAP1" s="40"/>
      <c r="OAQ1" s="40"/>
      <c r="OAR1" s="40"/>
      <c r="OAS1" s="40"/>
      <c r="OAT1" s="40"/>
      <c r="OAU1" s="40"/>
      <c r="OAV1" s="40"/>
      <c r="OAW1" s="40"/>
      <c r="OAX1" s="40"/>
      <c r="OAY1" s="40"/>
      <c r="OAZ1" s="40"/>
      <c r="OBA1" s="40"/>
      <c r="OBB1" s="40"/>
      <c r="OBC1" s="40"/>
      <c r="OBD1" s="40"/>
      <c r="OBE1" s="40"/>
      <c r="OBF1" s="40"/>
      <c r="OBG1" s="40"/>
      <c r="OBH1" s="40"/>
      <c r="OBI1" s="40"/>
      <c r="OBJ1" s="40"/>
      <c r="OBK1" s="40"/>
      <c r="OBL1" s="40"/>
      <c r="OBM1" s="40"/>
      <c r="OBN1" s="40"/>
      <c r="OBO1" s="40"/>
      <c r="OBP1" s="40"/>
      <c r="OBQ1" s="40"/>
      <c r="OBR1" s="40"/>
      <c r="OBS1" s="40"/>
      <c r="OBT1" s="40"/>
      <c r="OBU1" s="40"/>
      <c r="OBV1" s="40"/>
      <c r="OBW1" s="40"/>
      <c r="OBX1" s="40"/>
      <c r="OBY1" s="40"/>
      <c r="OBZ1" s="40"/>
      <c r="OCA1" s="40"/>
      <c r="OCB1" s="40"/>
      <c r="OCC1" s="40"/>
      <c r="OCD1" s="40"/>
      <c r="OCE1" s="40"/>
      <c r="OCF1" s="40"/>
      <c r="OCG1" s="40"/>
      <c r="OCH1" s="40"/>
      <c r="OCI1" s="40"/>
      <c r="OCJ1" s="40"/>
      <c r="OCK1" s="40"/>
      <c r="OCL1" s="40"/>
      <c r="OCM1" s="40"/>
      <c r="OCN1" s="40"/>
      <c r="OCO1" s="40"/>
      <c r="OCP1" s="40"/>
      <c r="OCQ1" s="40"/>
      <c r="OCR1" s="40"/>
      <c r="OCS1" s="40"/>
      <c r="OCT1" s="40"/>
      <c r="OCU1" s="40"/>
      <c r="OCV1" s="40"/>
      <c r="OCW1" s="40"/>
      <c r="OCX1" s="40"/>
      <c r="OCY1" s="40"/>
      <c r="OCZ1" s="40"/>
      <c r="ODA1" s="40"/>
      <c r="ODB1" s="40"/>
      <c r="ODC1" s="40"/>
      <c r="ODD1" s="40"/>
      <c r="ODE1" s="40"/>
      <c r="ODF1" s="40"/>
      <c r="ODG1" s="40"/>
      <c r="ODH1" s="40"/>
      <c r="ODI1" s="40"/>
      <c r="ODJ1" s="40"/>
      <c r="ODK1" s="40"/>
      <c r="ODL1" s="40"/>
      <c r="ODM1" s="40"/>
      <c r="ODN1" s="40"/>
      <c r="ODO1" s="40"/>
      <c r="ODP1" s="40"/>
      <c r="ODQ1" s="40"/>
      <c r="ODR1" s="40"/>
      <c r="ODS1" s="40"/>
      <c r="ODT1" s="40"/>
      <c r="ODU1" s="40"/>
      <c r="ODV1" s="40"/>
      <c r="ODW1" s="40"/>
      <c r="ODX1" s="40"/>
      <c r="ODY1" s="40"/>
      <c r="ODZ1" s="40"/>
      <c r="OEA1" s="40"/>
      <c r="OEB1" s="40"/>
      <c r="OEC1" s="40"/>
      <c r="OED1" s="40"/>
      <c r="OEE1" s="40"/>
      <c r="OEF1" s="40"/>
      <c r="OEG1" s="40"/>
      <c r="OEH1" s="40"/>
      <c r="OEI1" s="40"/>
      <c r="OEJ1" s="40"/>
      <c r="OEK1" s="40"/>
      <c r="OEL1" s="40"/>
      <c r="OEM1" s="40"/>
      <c r="OEN1" s="40"/>
      <c r="OEO1" s="40"/>
      <c r="OEP1" s="40"/>
      <c r="OEQ1" s="40"/>
      <c r="OER1" s="40"/>
      <c r="OES1" s="40"/>
      <c r="OET1" s="40"/>
      <c r="OEU1" s="40"/>
      <c r="OEV1" s="40"/>
      <c r="OEW1" s="40"/>
      <c r="OEX1" s="40"/>
      <c r="OEY1" s="40"/>
      <c r="OEZ1" s="40"/>
      <c r="OFA1" s="40"/>
      <c r="OFB1" s="40"/>
      <c r="OFC1" s="40"/>
      <c r="OFD1" s="40"/>
      <c r="OFE1" s="40"/>
      <c r="OFF1" s="40"/>
      <c r="OFG1" s="40"/>
      <c r="OFH1" s="40"/>
      <c r="OFI1" s="40"/>
      <c r="OFJ1" s="40"/>
      <c r="OFK1" s="40"/>
      <c r="OFL1" s="40"/>
      <c r="OFM1" s="40"/>
      <c r="OFN1" s="40"/>
      <c r="OFO1" s="40"/>
      <c r="OFP1" s="40"/>
      <c r="OFQ1" s="40"/>
      <c r="OFR1" s="40"/>
      <c r="OFS1" s="40"/>
      <c r="OFT1" s="40"/>
      <c r="OFU1" s="40"/>
      <c r="OFV1" s="40"/>
      <c r="OFW1" s="40"/>
      <c r="OFX1" s="40"/>
      <c r="OFY1" s="40"/>
      <c r="OFZ1" s="40"/>
      <c r="OGA1" s="40"/>
      <c r="OGB1" s="40"/>
      <c r="OGC1" s="40"/>
      <c r="OGD1" s="40"/>
      <c r="OGE1" s="40"/>
      <c r="OGF1" s="40"/>
      <c r="OGG1" s="40"/>
      <c r="OGH1" s="40"/>
      <c r="OGI1" s="40"/>
      <c r="OGJ1" s="40"/>
      <c r="OGK1" s="40"/>
      <c r="OGL1" s="40"/>
      <c r="OGM1" s="40"/>
      <c r="OGN1" s="40"/>
      <c r="OGO1" s="40"/>
      <c r="OGP1" s="40"/>
      <c r="OGQ1" s="40"/>
      <c r="OGR1" s="40"/>
      <c r="OGS1" s="40"/>
      <c r="OGT1" s="40"/>
      <c r="OGU1" s="40"/>
      <c r="OGV1" s="40"/>
      <c r="OGW1" s="40"/>
      <c r="OGX1" s="40"/>
      <c r="OGY1" s="40"/>
      <c r="OGZ1" s="40"/>
      <c r="OHA1" s="40"/>
      <c r="OHB1" s="40"/>
      <c r="OHC1" s="40"/>
      <c r="OHD1" s="40"/>
      <c r="OHE1" s="40"/>
      <c r="OHF1" s="40"/>
      <c r="OHG1" s="40"/>
      <c r="OHH1" s="40"/>
      <c r="OHI1" s="40"/>
      <c r="OHJ1" s="40"/>
      <c r="OHK1" s="40"/>
      <c r="OHL1" s="40"/>
      <c r="OHM1" s="40"/>
      <c r="OHN1" s="40"/>
      <c r="OHO1" s="40"/>
      <c r="OHP1" s="40"/>
      <c r="OHQ1" s="40"/>
      <c r="OHR1" s="40"/>
      <c r="OHS1" s="40"/>
      <c r="OHT1" s="40"/>
      <c r="OHU1" s="40"/>
      <c r="OHV1" s="40"/>
      <c r="OHW1" s="40"/>
      <c r="OHX1" s="40"/>
      <c r="OHY1" s="40"/>
      <c r="OHZ1" s="40"/>
      <c r="OIA1" s="40"/>
      <c r="OIB1" s="40"/>
      <c r="OIC1" s="40"/>
      <c r="OID1" s="40"/>
      <c r="OIE1" s="40"/>
      <c r="OIF1" s="40"/>
      <c r="OIG1" s="40"/>
      <c r="OIH1" s="40"/>
      <c r="OII1" s="40"/>
      <c r="OIJ1" s="40"/>
      <c r="OIK1" s="40"/>
      <c r="OIL1" s="40"/>
      <c r="OIM1" s="40"/>
      <c r="OIN1" s="40"/>
      <c r="OIO1" s="40"/>
      <c r="OIP1" s="40"/>
      <c r="OIQ1" s="40"/>
      <c r="OIR1" s="40"/>
      <c r="OIS1" s="40"/>
      <c r="OIT1" s="40"/>
      <c r="OIU1" s="40"/>
      <c r="OIV1" s="40"/>
      <c r="OIW1" s="40"/>
      <c r="OIX1" s="40"/>
      <c r="OIY1" s="40"/>
      <c r="OIZ1" s="40"/>
      <c r="OJA1" s="40"/>
      <c r="OJB1" s="40"/>
      <c r="OJC1" s="40"/>
      <c r="OJD1" s="40"/>
      <c r="OJE1" s="40"/>
      <c r="OJF1" s="40"/>
      <c r="OJG1" s="40"/>
      <c r="OJH1" s="40"/>
      <c r="OJI1" s="40"/>
      <c r="OJJ1" s="40"/>
      <c r="OJK1" s="40"/>
      <c r="OJL1" s="40"/>
      <c r="OJM1" s="40"/>
      <c r="OJN1" s="40"/>
      <c r="OJO1" s="40"/>
      <c r="OJP1" s="40"/>
      <c r="OJQ1" s="40"/>
      <c r="OJR1" s="40"/>
      <c r="OJS1" s="40"/>
      <c r="OJT1" s="40"/>
      <c r="OJU1" s="40"/>
      <c r="OJV1" s="40"/>
      <c r="OJW1" s="40"/>
      <c r="OJX1" s="40"/>
      <c r="OJY1" s="40"/>
      <c r="OJZ1" s="40"/>
      <c r="OKA1" s="40"/>
      <c r="OKB1" s="40"/>
      <c r="OKC1" s="40"/>
      <c r="OKD1" s="40"/>
      <c r="OKE1" s="40"/>
      <c r="OKF1" s="40"/>
      <c r="OKG1" s="40"/>
      <c r="OKH1" s="40"/>
      <c r="OKI1" s="40"/>
      <c r="OKJ1" s="40"/>
      <c r="OKK1" s="40"/>
      <c r="OKL1" s="40"/>
      <c r="OKM1" s="40"/>
      <c r="OKN1" s="40"/>
      <c r="OKO1" s="40"/>
      <c r="OKP1" s="40"/>
      <c r="OKQ1" s="40"/>
      <c r="OKR1" s="40"/>
      <c r="OKS1" s="40"/>
      <c r="OKT1" s="40"/>
      <c r="OKU1" s="40"/>
      <c r="OKV1" s="40"/>
      <c r="OKW1" s="40"/>
      <c r="OKX1" s="40"/>
      <c r="OKY1" s="40"/>
      <c r="OKZ1" s="40"/>
      <c r="OLA1" s="40"/>
      <c r="OLB1" s="40"/>
      <c r="OLC1" s="40"/>
      <c r="OLD1" s="40"/>
      <c r="OLE1" s="40"/>
      <c r="OLF1" s="40"/>
      <c r="OLG1" s="40"/>
      <c r="OLH1" s="40"/>
      <c r="OLI1" s="40"/>
      <c r="OLJ1" s="40"/>
      <c r="OLK1" s="40"/>
      <c r="OLL1" s="40"/>
      <c r="OLM1" s="40"/>
      <c r="OLN1" s="40"/>
      <c r="OLO1" s="40"/>
      <c r="OLP1" s="40"/>
      <c r="OLQ1" s="40"/>
      <c r="OLR1" s="40"/>
      <c r="OLS1" s="40"/>
      <c r="OLT1" s="40"/>
      <c r="OLU1" s="40"/>
      <c r="OLV1" s="40"/>
      <c r="OLW1" s="40"/>
      <c r="OLX1" s="40"/>
      <c r="OLY1" s="40"/>
      <c r="OLZ1" s="40"/>
      <c r="OMA1" s="40"/>
      <c r="OMB1" s="40"/>
      <c r="OMC1" s="40"/>
      <c r="OMD1" s="40"/>
      <c r="OME1" s="40"/>
      <c r="OMF1" s="40"/>
      <c r="OMG1" s="40"/>
      <c r="OMH1" s="40"/>
      <c r="OMI1" s="40"/>
      <c r="OMJ1" s="40"/>
      <c r="OMK1" s="40"/>
      <c r="OML1" s="40"/>
      <c r="OMM1" s="40"/>
      <c r="OMN1" s="40"/>
      <c r="OMO1" s="40"/>
      <c r="OMP1" s="40"/>
      <c r="OMQ1" s="40"/>
      <c r="OMR1" s="40"/>
      <c r="OMS1" s="40"/>
      <c r="OMT1" s="40"/>
      <c r="OMU1" s="40"/>
      <c r="OMV1" s="40"/>
      <c r="OMW1" s="40"/>
      <c r="OMX1" s="40"/>
      <c r="OMY1" s="40"/>
      <c r="OMZ1" s="40"/>
      <c r="ONA1" s="40"/>
      <c r="ONB1" s="40"/>
      <c r="ONC1" s="40"/>
      <c r="OND1" s="40"/>
      <c r="ONE1" s="40"/>
      <c r="ONF1" s="40"/>
      <c r="ONG1" s="40"/>
      <c r="ONH1" s="40"/>
      <c r="ONI1" s="40"/>
      <c r="ONJ1" s="40"/>
      <c r="ONK1" s="40"/>
      <c r="ONL1" s="40"/>
      <c r="ONM1" s="40"/>
      <c r="ONN1" s="40"/>
      <c r="ONO1" s="40"/>
      <c r="ONP1" s="40"/>
      <c r="ONQ1" s="40"/>
      <c r="ONR1" s="40"/>
      <c r="ONS1" s="40"/>
      <c r="ONT1" s="40"/>
      <c r="ONU1" s="40"/>
      <c r="ONV1" s="40"/>
      <c r="ONW1" s="40"/>
      <c r="ONX1" s="40"/>
      <c r="ONY1" s="40"/>
      <c r="ONZ1" s="40"/>
      <c r="OOA1" s="40"/>
      <c r="OOB1" s="40"/>
      <c r="OOC1" s="40"/>
      <c r="OOD1" s="40"/>
      <c r="OOE1" s="40"/>
      <c r="OOF1" s="40"/>
      <c r="OOG1" s="40"/>
      <c r="OOH1" s="40"/>
      <c r="OOI1" s="40"/>
      <c r="OOJ1" s="40"/>
      <c r="OOK1" s="40"/>
      <c r="OOL1" s="40"/>
      <c r="OOM1" s="40"/>
      <c r="OON1" s="40"/>
      <c r="OOO1" s="40"/>
      <c r="OOP1" s="40"/>
      <c r="OOQ1" s="40"/>
      <c r="OOR1" s="40"/>
      <c r="OOS1" s="40"/>
      <c r="OOT1" s="40"/>
      <c r="OOU1" s="40"/>
      <c r="OOV1" s="40"/>
      <c r="OOW1" s="40"/>
      <c r="OOX1" s="40"/>
      <c r="OOY1" s="40"/>
      <c r="OOZ1" s="40"/>
      <c r="OPA1" s="40"/>
      <c r="OPB1" s="40"/>
      <c r="OPC1" s="40"/>
      <c r="OPD1" s="40"/>
      <c r="OPE1" s="40"/>
      <c r="OPF1" s="40"/>
      <c r="OPG1" s="40"/>
      <c r="OPH1" s="40"/>
      <c r="OPI1" s="40"/>
      <c r="OPJ1" s="40"/>
      <c r="OPK1" s="40"/>
      <c r="OPL1" s="40"/>
      <c r="OPM1" s="40"/>
      <c r="OPN1" s="40"/>
      <c r="OPO1" s="40"/>
      <c r="OPP1" s="40"/>
      <c r="OPQ1" s="40"/>
      <c r="OPR1" s="40"/>
      <c r="OPS1" s="40"/>
      <c r="OPT1" s="40"/>
      <c r="OPU1" s="40"/>
      <c r="OPV1" s="40"/>
      <c r="OPW1" s="40"/>
      <c r="OPX1" s="40"/>
      <c r="OPY1" s="40"/>
      <c r="OPZ1" s="40"/>
      <c r="OQA1" s="40"/>
      <c r="OQB1" s="40"/>
      <c r="OQC1" s="40"/>
      <c r="OQD1" s="40"/>
      <c r="OQE1" s="40"/>
      <c r="OQF1" s="40"/>
      <c r="OQG1" s="40"/>
      <c r="OQH1" s="40"/>
      <c r="OQI1" s="40"/>
      <c r="OQJ1" s="40"/>
      <c r="OQK1" s="40"/>
      <c r="OQL1" s="40"/>
      <c r="OQM1" s="40"/>
      <c r="OQN1" s="40"/>
      <c r="OQO1" s="40"/>
      <c r="OQP1" s="40"/>
      <c r="OQQ1" s="40"/>
      <c r="OQR1" s="40"/>
      <c r="OQS1" s="40"/>
      <c r="OQT1" s="40"/>
      <c r="OQU1" s="40"/>
      <c r="OQV1" s="40"/>
      <c r="OQW1" s="40"/>
      <c r="OQX1" s="40"/>
      <c r="OQY1" s="40"/>
      <c r="OQZ1" s="40"/>
      <c r="ORA1" s="40"/>
      <c r="ORB1" s="40"/>
      <c r="ORC1" s="40"/>
      <c r="ORD1" s="40"/>
      <c r="ORE1" s="40"/>
      <c r="ORF1" s="40"/>
      <c r="ORG1" s="40"/>
      <c r="ORH1" s="40"/>
      <c r="ORI1" s="40"/>
      <c r="ORJ1" s="40"/>
      <c r="ORK1" s="40"/>
      <c r="ORL1" s="40"/>
      <c r="ORM1" s="40"/>
      <c r="ORN1" s="40"/>
      <c r="ORO1" s="40"/>
      <c r="ORP1" s="40"/>
      <c r="ORQ1" s="40"/>
      <c r="ORR1" s="40"/>
      <c r="ORS1" s="40"/>
      <c r="ORT1" s="40"/>
      <c r="ORU1" s="40"/>
      <c r="ORV1" s="40"/>
      <c r="ORW1" s="40"/>
      <c r="ORX1" s="40"/>
      <c r="ORY1" s="40"/>
      <c r="ORZ1" s="40"/>
      <c r="OSA1" s="40"/>
      <c r="OSB1" s="40"/>
      <c r="OSC1" s="40"/>
      <c r="OSD1" s="40"/>
      <c r="OSE1" s="40"/>
      <c r="OSF1" s="40"/>
      <c r="OSG1" s="40"/>
      <c r="OSH1" s="40"/>
      <c r="OSI1" s="40"/>
      <c r="OSJ1" s="40"/>
      <c r="OSK1" s="40"/>
      <c r="OSL1" s="40"/>
      <c r="OSM1" s="40"/>
      <c r="OSN1" s="40"/>
      <c r="OSO1" s="40"/>
      <c r="OSP1" s="40"/>
      <c r="OSQ1" s="40"/>
      <c r="OSR1" s="40"/>
      <c r="OSS1" s="40"/>
      <c r="OST1" s="40"/>
      <c r="OSU1" s="40"/>
      <c r="OSV1" s="40"/>
      <c r="OSW1" s="40"/>
      <c r="OSX1" s="40"/>
      <c r="OSY1" s="40"/>
      <c r="OSZ1" s="40"/>
      <c r="OTA1" s="40"/>
      <c r="OTB1" s="40"/>
      <c r="OTC1" s="40"/>
      <c r="OTD1" s="40"/>
      <c r="OTE1" s="40"/>
      <c r="OTF1" s="40"/>
      <c r="OTG1" s="40"/>
      <c r="OTH1" s="40"/>
      <c r="OTI1" s="40"/>
      <c r="OTJ1" s="40"/>
      <c r="OTK1" s="40"/>
      <c r="OTL1" s="40"/>
      <c r="OTM1" s="40"/>
      <c r="OTN1" s="40"/>
      <c r="OTO1" s="40"/>
      <c r="OTP1" s="40"/>
      <c r="OTQ1" s="40"/>
      <c r="OTR1" s="40"/>
      <c r="OTS1" s="40"/>
      <c r="OTT1" s="40"/>
      <c r="OTU1" s="40"/>
      <c r="OTV1" s="40"/>
      <c r="OTW1" s="40"/>
      <c r="OTX1" s="40"/>
      <c r="OTY1" s="40"/>
      <c r="OTZ1" s="40"/>
      <c r="OUA1" s="40"/>
      <c r="OUB1" s="40"/>
      <c r="OUC1" s="40"/>
      <c r="OUD1" s="40"/>
      <c r="OUE1" s="40"/>
      <c r="OUF1" s="40"/>
      <c r="OUG1" s="40"/>
      <c r="OUH1" s="40"/>
      <c r="OUI1" s="40"/>
      <c r="OUJ1" s="40"/>
      <c r="OUK1" s="40"/>
      <c r="OUL1" s="40"/>
      <c r="OUM1" s="40"/>
      <c r="OUN1" s="40"/>
      <c r="OUO1" s="40"/>
      <c r="OUP1" s="40"/>
      <c r="OUQ1" s="40"/>
      <c r="OUR1" s="40"/>
      <c r="OUS1" s="40"/>
      <c r="OUT1" s="40"/>
      <c r="OUU1" s="40"/>
      <c r="OUV1" s="40"/>
      <c r="OUW1" s="40"/>
      <c r="OUX1" s="40"/>
      <c r="OUY1" s="40"/>
      <c r="OUZ1" s="40"/>
      <c r="OVA1" s="40"/>
      <c r="OVB1" s="40"/>
      <c r="OVC1" s="40"/>
      <c r="OVD1" s="40"/>
      <c r="OVE1" s="40"/>
      <c r="OVF1" s="40"/>
      <c r="OVG1" s="40"/>
      <c r="OVH1" s="40"/>
      <c r="OVI1" s="40"/>
      <c r="OVJ1" s="40"/>
      <c r="OVK1" s="40"/>
      <c r="OVL1" s="40"/>
      <c r="OVM1" s="40"/>
      <c r="OVN1" s="40"/>
      <c r="OVO1" s="40"/>
      <c r="OVP1" s="40"/>
      <c r="OVQ1" s="40"/>
      <c r="OVR1" s="40"/>
      <c r="OVS1" s="40"/>
      <c r="OVT1" s="40"/>
      <c r="OVU1" s="40"/>
      <c r="OVV1" s="40"/>
      <c r="OVW1" s="40"/>
      <c r="OVX1" s="40"/>
      <c r="OVY1" s="40"/>
      <c r="OVZ1" s="40"/>
      <c r="OWA1" s="40"/>
      <c r="OWB1" s="40"/>
      <c r="OWC1" s="40"/>
      <c r="OWD1" s="40"/>
      <c r="OWE1" s="40"/>
      <c r="OWF1" s="40"/>
      <c r="OWG1" s="40"/>
      <c r="OWH1" s="40"/>
      <c r="OWI1" s="40"/>
      <c r="OWJ1" s="40"/>
      <c r="OWK1" s="40"/>
      <c r="OWL1" s="40"/>
      <c r="OWM1" s="40"/>
      <c r="OWN1" s="40"/>
      <c r="OWO1" s="40"/>
      <c r="OWP1" s="40"/>
      <c r="OWQ1" s="40"/>
      <c r="OWR1" s="40"/>
      <c r="OWS1" s="40"/>
      <c r="OWT1" s="40"/>
      <c r="OWU1" s="40"/>
      <c r="OWV1" s="40"/>
      <c r="OWW1" s="40"/>
      <c r="OWX1" s="40"/>
      <c r="OWY1" s="40"/>
      <c r="OWZ1" s="40"/>
      <c r="OXA1" s="40"/>
      <c r="OXB1" s="40"/>
      <c r="OXC1" s="40"/>
      <c r="OXD1" s="40"/>
      <c r="OXE1" s="40"/>
      <c r="OXF1" s="40"/>
      <c r="OXG1" s="40"/>
      <c r="OXH1" s="40"/>
      <c r="OXI1" s="40"/>
      <c r="OXJ1" s="40"/>
      <c r="OXK1" s="40"/>
      <c r="OXL1" s="40"/>
      <c r="OXM1" s="40"/>
      <c r="OXN1" s="40"/>
      <c r="OXO1" s="40"/>
      <c r="OXP1" s="40"/>
      <c r="OXQ1" s="40"/>
      <c r="OXR1" s="40"/>
      <c r="OXS1" s="40"/>
      <c r="OXT1" s="40"/>
      <c r="OXU1" s="40"/>
      <c r="OXV1" s="40"/>
      <c r="OXW1" s="40"/>
      <c r="OXX1" s="40"/>
      <c r="OXY1" s="40"/>
      <c r="OXZ1" s="40"/>
      <c r="OYA1" s="40"/>
      <c r="OYB1" s="40"/>
      <c r="OYC1" s="40"/>
      <c r="OYD1" s="40"/>
      <c r="OYE1" s="40"/>
      <c r="OYF1" s="40"/>
      <c r="OYG1" s="40"/>
      <c r="OYH1" s="40"/>
      <c r="OYI1" s="40"/>
      <c r="OYJ1" s="40"/>
      <c r="OYK1" s="40"/>
      <c r="OYL1" s="40"/>
      <c r="OYM1" s="40"/>
      <c r="OYN1" s="40"/>
      <c r="OYO1" s="40"/>
      <c r="OYP1" s="40"/>
      <c r="OYQ1" s="40"/>
      <c r="OYR1" s="40"/>
      <c r="OYS1" s="40"/>
      <c r="OYT1" s="40"/>
      <c r="OYU1" s="40"/>
      <c r="OYV1" s="40"/>
      <c r="OYW1" s="40"/>
      <c r="OYX1" s="40"/>
      <c r="OYY1" s="40"/>
      <c r="OYZ1" s="40"/>
      <c r="OZA1" s="40"/>
      <c r="OZB1" s="40"/>
      <c r="OZC1" s="40"/>
      <c r="OZD1" s="40"/>
      <c r="OZE1" s="40"/>
      <c r="OZF1" s="40"/>
      <c r="OZG1" s="40"/>
      <c r="OZH1" s="40"/>
      <c r="OZI1" s="40"/>
      <c r="OZJ1" s="40"/>
      <c r="OZK1" s="40"/>
      <c r="OZL1" s="40"/>
      <c r="OZM1" s="40"/>
      <c r="OZN1" s="40"/>
      <c r="OZO1" s="40"/>
      <c r="OZP1" s="40"/>
      <c r="OZQ1" s="40"/>
      <c r="OZR1" s="40"/>
      <c r="OZS1" s="40"/>
      <c r="OZT1" s="40"/>
      <c r="OZU1" s="40"/>
      <c r="OZV1" s="40"/>
      <c r="OZW1" s="40"/>
      <c r="OZX1" s="40"/>
      <c r="OZY1" s="40"/>
      <c r="OZZ1" s="40"/>
      <c r="PAA1" s="40"/>
      <c r="PAB1" s="40"/>
      <c r="PAC1" s="40"/>
      <c r="PAD1" s="40"/>
      <c r="PAE1" s="40"/>
      <c r="PAF1" s="40"/>
      <c r="PAG1" s="40"/>
      <c r="PAH1" s="40"/>
      <c r="PAI1" s="40"/>
      <c r="PAJ1" s="40"/>
      <c r="PAK1" s="40"/>
      <c r="PAL1" s="40"/>
      <c r="PAM1" s="40"/>
      <c r="PAN1" s="40"/>
      <c r="PAO1" s="40"/>
      <c r="PAP1" s="40"/>
      <c r="PAQ1" s="40"/>
      <c r="PAR1" s="40"/>
      <c r="PAS1" s="40"/>
      <c r="PAT1" s="40"/>
      <c r="PAU1" s="40"/>
      <c r="PAV1" s="40"/>
      <c r="PAW1" s="40"/>
      <c r="PAX1" s="40"/>
      <c r="PAY1" s="40"/>
      <c r="PAZ1" s="40"/>
      <c r="PBA1" s="40"/>
      <c r="PBB1" s="40"/>
      <c r="PBC1" s="40"/>
      <c r="PBD1" s="40"/>
      <c r="PBE1" s="40"/>
      <c r="PBF1" s="40"/>
      <c r="PBG1" s="40"/>
      <c r="PBH1" s="40"/>
      <c r="PBI1" s="40"/>
      <c r="PBJ1" s="40"/>
      <c r="PBK1" s="40"/>
      <c r="PBL1" s="40"/>
      <c r="PBM1" s="40"/>
      <c r="PBN1" s="40"/>
      <c r="PBO1" s="40"/>
      <c r="PBP1" s="40"/>
      <c r="PBQ1" s="40"/>
      <c r="PBR1" s="40"/>
      <c r="PBS1" s="40"/>
      <c r="PBT1" s="40"/>
      <c r="PBU1" s="40"/>
      <c r="PBV1" s="40"/>
      <c r="PBW1" s="40"/>
      <c r="PBX1" s="40"/>
      <c r="PBY1" s="40"/>
      <c r="PBZ1" s="40"/>
      <c r="PCA1" s="40"/>
      <c r="PCB1" s="40"/>
      <c r="PCC1" s="40"/>
      <c r="PCD1" s="40"/>
      <c r="PCE1" s="40"/>
      <c r="PCF1" s="40"/>
      <c r="PCG1" s="40"/>
      <c r="PCH1" s="40"/>
      <c r="PCI1" s="40"/>
      <c r="PCJ1" s="40"/>
      <c r="PCK1" s="40"/>
      <c r="PCL1" s="40"/>
      <c r="PCM1" s="40"/>
      <c r="PCN1" s="40"/>
      <c r="PCO1" s="40"/>
      <c r="PCP1" s="40"/>
      <c r="PCQ1" s="40"/>
      <c r="PCR1" s="40"/>
      <c r="PCS1" s="40"/>
      <c r="PCT1" s="40"/>
      <c r="PCU1" s="40"/>
      <c r="PCV1" s="40"/>
      <c r="PCW1" s="40"/>
      <c r="PCX1" s="40"/>
      <c r="PCY1" s="40"/>
      <c r="PCZ1" s="40"/>
      <c r="PDA1" s="40"/>
      <c r="PDB1" s="40"/>
      <c r="PDC1" s="40"/>
      <c r="PDD1" s="40"/>
      <c r="PDE1" s="40"/>
      <c r="PDF1" s="40"/>
      <c r="PDG1" s="40"/>
      <c r="PDH1" s="40"/>
      <c r="PDI1" s="40"/>
      <c r="PDJ1" s="40"/>
      <c r="PDK1" s="40"/>
      <c r="PDL1" s="40"/>
      <c r="PDM1" s="40"/>
      <c r="PDN1" s="40"/>
      <c r="PDO1" s="40"/>
      <c r="PDP1" s="40"/>
      <c r="PDQ1" s="40"/>
      <c r="PDR1" s="40"/>
      <c r="PDS1" s="40"/>
      <c r="PDT1" s="40"/>
      <c r="PDU1" s="40"/>
      <c r="PDV1" s="40"/>
      <c r="PDW1" s="40"/>
      <c r="PDX1" s="40"/>
      <c r="PDY1" s="40"/>
      <c r="PDZ1" s="40"/>
      <c r="PEA1" s="40"/>
      <c r="PEB1" s="40"/>
      <c r="PEC1" s="40"/>
      <c r="PED1" s="40"/>
      <c r="PEE1" s="40"/>
      <c r="PEF1" s="40"/>
      <c r="PEG1" s="40"/>
      <c r="PEH1" s="40"/>
      <c r="PEI1" s="40"/>
      <c r="PEJ1" s="40"/>
      <c r="PEK1" s="40"/>
      <c r="PEL1" s="40"/>
      <c r="PEM1" s="40"/>
      <c r="PEN1" s="40"/>
      <c r="PEO1" s="40"/>
      <c r="PEP1" s="40"/>
      <c r="PEQ1" s="40"/>
      <c r="PER1" s="40"/>
      <c r="PES1" s="40"/>
      <c r="PET1" s="40"/>
      <c r="PEU1" s="40"/>
      <c r="PEV1" s="40"/>
      <c r="PEW1" s="40"/>
      <c r="PEX1" s="40"/>
      <c r="PEY1" s="40"/>
      <c r="PEZ1" s="40"/>
      <c r="PFA1" s="40"/>
      <c r="PFB1" s="40"/>
      <c r="PFC1" s="40"/>
      <c r="PFD1" s="40"/>
      <c r="PFE1" s="40"/>
      <c r="PFF1" s="40"/>
      <c r="PFG1" s="40"/>
      <c r="PFH1" s="40"/>
      <c r="PFI1" s="40"/>
      <c r="PFJ1" s="40"/>
      <c r="PFK1" s="40"/>
      <c r="PFL1" s="40"/>
      <c r="PFM1" s="40"/>
      <c r="PFN1" s="40"/>
      <c r="PFO1" s="40"/>
      <c r="PFP1" s="40"/>
      <c r="PFQ1" s="40"/>
      <c r="PFR1" s="40"/>
      <c r="PFS1" s="40"/>
      <c r="PFT1" s="40"/>
      <c r="PFU1" s="40"/>
      <c r="PFV1" s="40"/>
      <c r="PFW1" s="40"/>
      <c r="PFX1" s="40"/>
      <c r="PFY1" s="40"/>
      <c r="PFZ1" s="40"/>
      <c r="PGA1" s="40"/>
      <c r="PGB1" s="40"/>
      <c r="PGC1" s="40"/>
      <c r="PGD1" s="40"/>
      <c r="PGE1" s="40"/>
      <c r="PGF1" s="40"/>
      <c r="PGG1" s="40"/>
      <c r="PGH1" s="40"/>
      <c r="PGI1" s="40"/>
      <c r="PGJ1" s="40"/>
      <c r="PGK1" s="40"/>
      <c r="PGL1" s="40"/>
      <c r="PGM1" s="40"/>
      <c r="PGN1" s="40"/>
      <c r="PGO1" s="40"/>
      <c r="PGP1" s="40"/>
      <c r="PGQ1" s="40"/>
      <c r="PGR1" s="40"/>
      <c r="PGS1" s="40"/>
      <c r="PGT1" s="40"/>
      <c r="PGU1" s="40"/>
      <c r="PGV1" s="40"/>
      <c r="PGW1" s="40"/>
      <c r="PGX1" s="40"/>
      <c r="PGY1" s="40"/>
      <c r="PGZ1" s="40"/>
      <c r="PHA1" s="40"/>
      <c r="PHB1" s="40"/>
      <c r="PHC1" s="40"/>
      <c r="PHD1" s="40"/>
      <c r="PHE1" s="40"/>
      <c r="PHF1" s="40"/>
      <c r="PHG1" s="40"/>
      <c r="PHH1" s="40"/>
      <c r="PHI1" s="40"/>
      <c r="PHJ1" s="40"/>
      <c r="PHK1" s="40"/>
      <c r="PHL1" s="40"/>
      <c r="PHM1" s="40"/>
      <c r="PHN1" s="40"/>
      <c r="PHO1" s="40"/>
      <c r="PHP1" s="40"/>
      <c r="PHQ1" s="40"/>
      <c r="PHR1" s="40"/>
      <c r="PHS1" s="40"/>
      <c r="PHT1" s="40"/>
      <c r="PHU1" s="40"/>
      <c r="PHV1" s="40"/>
      <c r="PHW1" s="40"/>
      <c r="PHX1" s="40"/>
      <c r="PHY1" s="40"/>
      <c r="PHZ1" s="40"/>
      <c r="PIA1" s="40"/>
      <c r="PIB1" s="40"/>
      <c r="PIC1" s="40"/>
      <c r="PID1" s="40"/>
      <c r="PIE1" s="40"/>
      <c r="PIF1" s="40"/>
      <c r="PIG1" s="40"/>
      <c r="PIH1" s="40"/>
      <c r="PII1" s="40"/>
      <c r="PIJ1" s="40"/>
      <c r="PIK1" s="40"/>
      <c r="PIL1" s="40"/>
      <c r="PIM1" s="40"/>
      <c r="PIN1" s="40"/>
      <c r="PIO1" s="40"/>
      <c r="PIP1" s="40"/>
      <c r="PIQ1" s="40"/>
      <c r="PIR1" s="40"/>
      <c r="PIS1" s="40"/>
      <c r="PIT1" s="40"/>
      <c r="PIU1" s="40"/>
      <c r="PIV1" s="40"/>
      <c r="PIW1" s="40"/>
      <c r="PIX1" s="40"/>
      <c r="PIY1" s="40"/>
      <c r="PIZ1" s="40"/>
      <c r="PJA1" s="40"/>
      <c r="PJB1" s="40"/>
      <c r="PJC1" s="40"/>
      <c r="PJD1" s="40"/>
      <c r="PJE1" s="40"/>
      <c r="PJF1" s="40"/>
      <c r="PJG1" s="40"/>
      <c r="PJH1" s="40"/>
      <c r="PJI1" s="40"/>
      <c r="PJJ1" s="40"/>
      <c r="PJK1" s="40"/>
      <c r="PJL1" s="40"/>
      <c r="PJM1" s="40"/>
      <c r="PJN1" s="40"/>
      <c r="PJO1" s="40"/>
      <c r="PJP1" s="40"/>
      <c r="PJQ1" s="40"/>
      <c r="PJR1" s="40"/>
      <c r="PJS1" s="40"/>
      <c r="PJT1" s="40"/>
      <c r="PJU1" s="40"/>
      <c r="PJV1" s="40"/>
      <c r="PJW1" s="40"/>
      <c r="PJX1" s="40"/>
      <c r="PJY1" s="40"/>
      <c r="PJZ1" s="40"/>
      <c r="PKA1" s="40"/>
      <c r="PKB1" s="40"/>
      <c r="PKC1" s="40"/>
      <c r="PKD1" s="40"/>
      <c r="PKE1" s="40"/>
      <c r="PKF1" s="40"/>
      <c r="PKG1" s="40"/>
      <c r="PKH1" s="40"/>
      <c r="PKI1" s="40"/>
      <c r="PKJ1" s="40"/>
      <c r="PKK1" s="40"/>
      <c r="PKL1" s="40"/>
      <c r="PKM1" s="40"/>
      <c r="PKN1" s="40"/>
      <c r="PKO1" s="40"/>
      <c r="PKP1" s="40"/>
      <c r="PKQ1" s="40"/>
      <c r="PKR1" s="40"/>
      <c r="PKS1" s="40"/>
      <c r="PKT1" s="40"/>
      <c r="PKU1" s="40"/>
      <c r="PKV1" s="40"/>
      <c r="PKW1" s="40"/>
      <c r="PKX1" s="40"/>
      <c r="PKY1" s="40"/>
      <c r="PKZ1" s="40"/>
      <c r="PLA1" s="40"/>
      <c r="PLB1" s="40"/>
      <c r="PLC1" s="40"/>
      <c r="PLD1" s="40"/>
      <c r="PLE1" s="40"/>
      <c r="PLF1" s="40"/>
      <c r="PLG1" s="40"/>
      <c r="PLH1" s="40"/>
      <c r="PLI1" s="40"/>
      <c r="PLJ1" s="40"/>
      <c r="PLK1" s="40"/>
      <c r="PLL1" s="40"/>
      <c r="PLM1" s="40"/>
      <c r="PLN1" s="40"/>
      <c r="PLO1" s="40"/>
      <c r="PLP1" s="40"/>
      <c r="PLQ1" s="40"/>
      <c r="PLR1" s="40"/>
      <c r="PLS1" s="40"/>
      <c r="PLT1" s="40"/>
      <c r="PLU1" s="40"/>
      <c r="PLV1" s="40"/>
      <c r="PLW1" s="40"/>
      <c r="PLX1" s="40"/>
      <c r="PLY1" s="40"/>
      <c r="PLZ1" s="40"/>
      <c r="PMA1" s="40"/>
      <c r="PMB1" s="40"/>
      <c r="PMC1" s="40"/>
      <c r="PMD1" s="40"/>
      <c r="PME1" s="40"/>
      <c r="PMF1" s="40"/>
      <c r="PMG1" s="40"/>
      <c r="PMH1" s="40"/>
      <c r="PMI1" s="40"/>
      <c r="PMJ1" s="40"/>
      <c r="PMK1" s="40"/>
      <c r="PML1" s="40"/>
      <c r="PMM1" s="40"/>
      <c r="PMN1" s="40"/>
      <c r="PMO1" s="40"/>
      <c r="PMP1" s="40"/>
      <c r="PMQ1" s="40"/>
      <c r="PMR1" s="40"/>
      <c r="PMS1" s="40"/>
      <c r="PMT1" s="40"/>
      <c r="PMU1" s="40"/>
      <c r="PMV1" s="40"/>
      <c r="PMW1" s="40"/>
      <c r="PMX1" s="40"/>
      <c r="PMY1" s="40"/>
      <c r="PMZ1" s="40"/>
      <c r="PNA1" s="40"/>
      <c r="PNB1" s="40"/>
      <c r="PNC1" s="40"/>
      <c r="PND1" s="40"/>
      <c r="PNE1" s="40"/>
      <c r="PNF1" s="40"/>
      <c r="PNG1" s="40"/>
      <c r="PNH1" s="40"/>
      <c r="PNI1" s="40"/>
      <c r="PNJ1" s="40"/>
      <c r="PNK1" s="40"/>
      <c r="PNL1" s="40"/>
      <c r="PNM1" s="40"/>
      <c r="PNN1" s="40"/>
      <c r="PNO1" s="40"/>
      <c r="PNP1" s="40"/>
      <c r="PNQ1" s="40"/>
      <c r="PNR1" s="40"/>
      <c r="PNS1" s="40"/>
      <c r="PNT1" s="40"/>
      <c r="PNU1" s="40"/>
      <c r="PNV1" s="40"/>
      <c r="PNW1" s="40"/>
      <c r="PNX1" s="40"/>
      <c r="PNY1" s="40"/>
      <c r="PNZ1" s="40"/>
      <c r="POA1" s="40"/>
      <c r="POB1" s="40"/>
      <c r="POC1" s="40"/>
      <c r="POD1" s="40"/>
      <c r="POE1" s="40"/>
      <c r="POF1" s="40"/>
      <c r="POG1" s="40"/>
      <c r="POH1" s="40"/>
      <c r="POI1" s="40"/>
      <c r="POJ1" s="40"/>
      <c r="POK1" s="40"/>
      <c r="POL1" s="40"/>
      <c r="POM1" s="40"/>
      <c r="PON1" s="40"/>
      <c r="POO1" s="40"/>
      <c r="POP1" s="40"/>
      <c r="POQ1" s="40"/>
      <c r="POR1" s="40"/>
      <c r="POS1" s="40"/>
      <c r="POT1" s="40"/>
      <c r="POU1" s="40"/>
      <c r="POV1" s="40"/>
      <c r="POW1" s="40"/>
      <c r="POX1" s="40"/>
      <c r="POY1" s="40"/>
      <c r="POZ1" s="40"/>
      <c r="PPA1" s="40"/>
      <c r="PPB1" s="40"/>
      <c r="PPC1" s="40"/>
      <c r="PPD1" s="40"/>
      <c r="PPE1" s="40"/>
      <c r="PPF1" s="40"/>
      <c r="PPG1" s="40"/>
      <c r="PPH1" s="40"/>
      <c r="PPI1" s="40"/>
      <c r="PPJ1" s="40"/>
      <c r="PPK1" s="40"/>
      <c r="PPL1" s="40"/>
      <c r="PPM1" s="40"/>
      <c r="PPN1" s="40"/>
      <c r="PPO1" s="40"/>
      <c r="PPP1" s="40"/>
      <c r="PPQ1" s="40"/>
      <c r="PPR1" s="40"/>
      <c r="PPS1" s="40"/>
      <c r="PPT1" s="40"/>
      <c r="PPU1" s="40"/>
      <c r="PPV1" s="40"/>
      <c r="PPW1" s="40"/>
      <c r="PPX1" s="40"/>
      <c r="PPY1" s="40"/>
      <c r="PPZ1" s="40"/>
      <c r="PQA1" s="40"/>
      <c r="PQB1" s="40"/>
      <c r="PQC1" s="40"/>
      <c r="PQD1" s="40"/>
      <c r="PQE1" s="40"/>
      <c r="PQF1" s="40"/>
      <c r="PQG1" s="40"/>
      <c r="PQH1" s="40"/>
      <c r="PQI1" s="40"/>
      <c r="PQJ1" s="40"/>
      <c r="PQK1" s="40"/>
      <c r="PQL1" s="40"/>
      <c r="PQM1" s="40"/>
      <c r="PQN1" s="40"/>
      <c r="PQO1" s="40"/>
      <c r="PQP1" s="40"/>
      <c r="PQQ1" s="40"/>
      <c r="PQR1" s="40"/>
      <c r="PQS1" s="40"/>
      <c r="PQT1" s="40"/>
      <c r="PQU1" s="40"/>
      <c r="PQV1" s="40"/>
      <c r="PQW1" s="40"/>
      <c r="PQX1" s="40"/>
      <c r="PQY1" s="40"/>
      <c r="PQZ1" s="40"/>
      <c r="PRA1" s="40"/>
      <c r="PRB1" s="40"/>
      <c r="PRC1" s="40"/>
      <c r="PRD1" s="40"/>
      <c r="PRE1" s="40"/>
      <c r="PRF1" s="40"/>
      <c r="PRG1" s="40"/>
      <c r="PRH1" s="40"/>
      <c r="PRI1" s="40"/>
      <c r="PRJ1" s="40"/>
      <c r="PRK1" s="40"/>
      <c r="PRL1" s="40"/>
      <c r="PRM1" s="40"/>
      <c r="PRN1" s="40"/>
      <c r="PRO1" s="40"/>
      <c r="PRP1" s="40"/>
      <c r="PRQ1" s="40"/>
      <c r="PRR1" s="40"/>
      <c r="PRS1" s="40"/>
      <c r="PRT1" s="40"/>
      <c r="PRU1" s="40"/>
      <c r="PRV1" s="40"/>
      <c r="PRW1" s="40"/>
      <c r="PRX1" s="40"/>
      <c r="PRY1" s="40"/>
      <c r="PRZ1" s="40"/>
      <c r="PSA1" s="40"/>
      <c r="PSB1" s="40"/>
      <c r="PSC1" s="40"/>
      <c r="PSD1" s="40"/>
      <c r="PSE1" s="40"/>
      <c r="PSF1" s="40"/>
      <c r="PSG1" s="40"/>
      <c r="PSH1" s="40"/>
      <c r="PSI1" s="40"/>
      <c r="PSJ1" s="40"/>
      <c r="PSK1" s="40"/>
      <c r="PSL1" s="40"/>
      <c r="PSM1" s="40"/>
      <c r="PSN1" s="40"/>
      <c r="PSO1" s="40"/>
      <c r="PSP1" s="40"/>
      <c r="PSQ1" s="40"/>
      <c r="PSR1" s="40"/>
      <c r="PSS1" s="40"/>
      <c r="PST1" s="40"/>
      <c r="PSU1" s="40"/>
      <c r="PSV1" s="40"/>
      <c r="PSW1" s="40"/>
      <c r="PSX1" s="40"/>
      <c r="PSY1" s="40"/>
      <c r="PSZ1" s="40"/>
      <c r="PTA1" s="40"/>
      <c r="PTB1" s="40"/>
      <c r="PTC1" s="40"/>
      <c r="PTD1" s="40"/>
      <c r="PTE1" s="40"/>
      <c r="PTF1" s="40"/>
      <c r="PTG1" s="40"/>
      <c r="PTH1" s="40"/>
      <c r="PTI1" s="40"/>
      <c r="PTJ1" s="40"/>
      <c r="PTK1" s="40"/>
      <c r="PTL1" s="40"/>
      <c r="PTM1" s="40"/>
      <c r="PTN1" s="40"/>
      <c r="PTO1" s="40"/>
      <c r="PTP1" s="40"/>
      <c r="PTQ1" s="40"/>
      <c r="PTR1" s="40"/>
      <c r="PTS1" s="40"/>
      <c r="PTT1" s="40"/>
      <c r="PTU1" s="40"/>
      <c r="PTV1" s="40"/>
      <c r="PTW1" s="40"/>
      <c r="PTX1" s="40"/>
      <c r="PTY1" s="40"/>
      <c r="PTZ1" s="40"/>
      <c r="PUA1" s="40"/>
      <c r="PUB1" s="40"/>
      <c r="PUC1" s="40"/>
      <c r="PUD1" s="40"/>
      <c r="PUE1" s="40"/>
      <c r="PUF1" s="40"/>
      <c r="PUG1" s="40"/>
      <c r="PUH1" s="40"/>
      <c r="PUI1" s="40"/>
      <c r="PUJ1" s="40"/>
      <c r="PUK1" s="40"/>
      <c r="PUL1" s="40"/>
      <c r="PUM1" s="40"/>
      <c r="PUN1" s="40"/>
      <c r="PUO1" s="40"/>
      <c r="PUP1" s="40"/>
      <c r="PUQ1" s="40"/>
      <c r="PUR1" s="40"/>
      <c r="PUS1" s="40"/>
      <c r="PUT1" s="40"/>
      <c r="PUU1" s="40"/>
      <c r="PUV1" s="40"/>
      <c r="PUW1" s="40"/>
      <c r="PUX1" s="40"/>
      <c r="PUY1" s="40"/>
      <c r="PUZ1" s="40"/>
      <c r="PVA1" s="40"/>
      <c r="PVB1" s="40"/>
      <c r="PVC1" s="40"/>
      <c r="PVD1" s="40"/>
      <c r="PVE1" s="40"/>
      <c r="PVF1" s="40"/>
      <c r="PVG1" s="40"/>
      <c r="PVH1" s="40"/>
      <c r="PVI1" s="40"/>
      <c r="PVJ1" s="40"/>
      <c r="PVK1" s="40"/>
      <c r="PVL1" s="40"/>
      <c r="PVM1" s="40"/>
      <c r="PVN1" s="40"/>
      <c r="PVO1" s="40"/>
      <c r="PVP1" s="40"/>
      <c r="PVQ1" s="40"/>
      <c r="PVR1" s="40"/>
      <c r="PVS1" s="40"/>
      <c r="PVT1" s="40"/>
      <c r="PVU1" s="40"/>
      <c r="PVV1" s="40"/>
      <c r="PVW1" s="40"/>
      <c r="PVX1" s="40"/>
      <c r="PVY1" s="40"/>
      <c r="PVZ1" s="40"/>
      <c r="PWA1" s="40"/>
      <c r="PWB1" s="40"/>
      <c r="PWC1" s="40"/>
      <c r="PWD1" s="40"/>
      <c r="PWE1" s="40"/>
      <c r="PWF1" s="40"/>
      <c r="PWG1" s="40"/>
      <c r="PWH1" s="40"/>
      <c r="PWI1" s="40"/>
      <c r="PWJ1" s="40"/>
      <c r="PWK1" s="40"/>
      <c r="PWL1" s="40"/>
      <c r="PWM1" s="40"/>
      <c r="PWN1" s="40"/>
      <c r="PWO1" s="40"/>
      <c r="PWP1" s="40"/>
      <c r="PWQ1" s="40"/>
      <c r="PWR1" s="40"/>
      <c r="PWS1" s="40"/>
      <c r="PWT1" s="40"/>
      <c r="PWU1" s="40"/>
      <c r="PWV1" s="40"/>
      <c r="PWW1" s="40"/>
      <c r="PWX1" s="40"/>
      <c r="PWY1" s="40"/>
      <c r="PWZ1" s="40"/>
      <c r="PXA1" s="40"/>
      <c r="PXB1" s="40"/>
      <c r="PXC1" s="40"/>
      <c r="PXD1" s="40"/>
      <c r="PXE1" s="40"/>
      <c r="PXF1" s="40"/>
      <c r="PXG1" s="40"/>
      <c r="PXH1" s="40"/>
      <c r="PXI1" s="40"/>
      <c r="PXJ1" s="40"/>
      <c r="PXK1" s="40"/>
      <c r="PXL1" s="40"/>
      <c r="PXM1" s="40"/>
      <c r="PXN1" s="40"/>
      <c r="PXO1" s="40"/>
      <c r="PXP1" s="40"/>
      <c r="PXQ1" s="40"/>
      <c r="PXR1" s="40"/>
      <c r="PXS1" s="40"/>
      <c r="PXT1" s="40"/>
      <c r="PXU1" s="40"/>
      <c r="PXV1" s="40"/>
      <c r="PXW1" s="40"/>
      <c r="PXX1" s="40"/>
      <c r="PXY1" s="40"/>
      <c r="PXZ1" s="40"/>
      <c r="PYA1" s="40"/>
      <c r="PYB1" s="40"/>
      <c r="PYC1" s="40"/>
      <c r="PYD1" s="40"/>
      <c r="PYE1" s="40"/>
      <c r="PYF1" s="40"/>
      <c r="PYG1" s="40"/>
      <c r="PYH1" s="40"/>
      <c r="PYI1" s="40"/>
      <c r="PYJ1" s="40"/>
      <c r="PYK1" s="40"/>
      <c r="PYL1" s="40"/>
      <c r="PYM1" s="40"/>
      <c r="PYN1" s="40"/>
      <c r="PYO1" s="40"/>
      <c r="PYP1" s="40"/>
      <c r="PYQ1" s="40"/>
      <c r="PYR1" s="40"/>
      <c r="PYS1" s="40"/>
      <c r="PYT1" s="40"/>
      <c r="PYU1" s="40"/>
      <c r="PYV1" s="40"/>
      <c r="PYW1" s="40"/>
      <c r="PYX1" s="40"/>
      <c r="PYY1" s="40"/>
      <c r="PYZ1" s="40"/>
      <c r="PZA1" s="40"/>
      <c r="PZB1" s="40"/>
      <c r="PZC1" s="40"/>
      <c r="PZD1" s="40"/>
      <c r="PZE1" s="40"/>
      <c r="PZF1" s="40"/>
      <c r="PZG1" s="40"/>
      <c r="PZH1" s="40"/>
      <c r="PZI1" s="40"/>
      <c r="PZJ1" s="40"/>
      <c r="PZK1" s="40"/>
      <c r="PZL1" s="40"/>
      <c r="PZM1" s="40"/>
      <c r="PZN1" s="40"/>
      <c r="PZO1" s="40"/>
      <c r="PZP1" s="40"/>
      <c r="PZQ1" s="40"/>
      <c r="PZR1" s="40"/>
      <c r="PZS1" s="40"/>
      <c r="PZT1" s="40"/>
      <c r="PZU1" s="40"/>
      <c r="PZV1" s="40"/>
      <c r="PZW1" s="40"/>
      <c r="PZX1" s="40"/>
      <c r="PZY1" s="40"/>
      <c r="PZZ1" s="40"/>
      <c r="QAA1" s="40"/>
      <c r="QAB1" s="40"/>
      <c r="QAC1" s="40"/>
      <c r="QAD1" s="40"/>
      <c r="QAE1" s="40"/>
      <c r="QAF1" s="40"/>
      <c r="QAG1" s="40"/>
      <c r="QAH1" s="40"/>
      <c r="QAI1" s="40"/>
      <c r="QAJ1" s="40"/>
      <c r="QAK1" s="40"/>
      <c r="QAL1" s="40"/>
      <c r="QAM1" s="40"/>
      <c r="QAN1" s="40"/>
      <c r="QAO1" s="40"/>
      <c r="QAP1" s="40"/>
      <c r="QAQ1" s="40"/>
      <c r="QAR1" s="40"/>
      <c r="QAS1" s="40"/>
      <c r="QAT1" s="40"/>
      <c r="QAU1" s="40"/>
      <c r="QAV1" s="40"/>
      <c r="QAW1" s="40"/>
      <c r="QAX1" s="40"/>
      <c r="QAY1" s="40"/>
      <c r="QAZ1" s="40"/>
      <c r="QBA1" s="40"/>
      <c r="QBB1" s="40"/>
      <c r="QBC1" s="40"/>
      <c r="QBD1" s="40"/>
      <c r="QBE1" s="40"/>
      <c r="QBF1" s="40"/>
      <c r="QBG1" s="40"/>
      <c r="QBH1" s="40"/>
      <c r="QBI1" s="40"/>
      <c r="QBJ1" s="40"/>
      <c r="QBK1" s="40"/>
      <c r="QBL1" s="40"/>
      <c r="QBM1" s="40"/>
      <c r="QBN1" s="40"/>
      <c r="QBO1" s="40"/>
      <c r="QBP1" s="40"/>
      <c r="QBQ1" s="40"/>
      <c r="QBR1" s="40"/>
      <c r="QBS1" s="40"/>
      <c r="QBT1" s="40"/>
      <c r="QBU1" s="40"/>
      <c r="QBV1" s="40"/>
      <c r="QBW1" s="40"/>
      <c r="QBX1" s="40"/>
      <c r="QBY1" s="40"/>
      <c r="QBZ1" s="40"/>
      <c r="QCA1" s="40"/>
      <c r="QCB1" s="40"/>
      <c r="QCC1" s="40"/>
      <c r="QCD1" s="40"/>
      <c r="QCE1" s="40"/>
      <c r="QCF1" s="40"/>
      <c r="QCG1" s="40"/>
      <c r="QCH1" s="40"/>
      <c r="QCI1" s="40"/>
      <c r="QCJ1" s="40"/>
      <c r="QCK1" s="40"/>
      <c r="QCL1" s="40"/>
      <c r="QCM1" s="40"/>
      <c r="QCN1" s="40"/>
      <c r="QCO1" s="40"/>
      <c r="QCP1" s="40"/>
      <c r="QCQ1" s="40"/>
      <c r="QCR1" s="40"/>
      <c r="QCS1" s="40"/>
      <c r="QCT1" s="40"/>
      <c r="QCU1" s="40"/>
      <c r="QCV1" s="40"/>
      <c r="QCW1" s="40"/>
      <c r="QCX1" s="40"/>
      <c r="QCY1" s="40"/>
      <c r="QCZ1" s="40"/>
      <c r="QDA1" s="40"/>
      <c r="QDB1" s="40"/>
      <c r="QDC1" s="40"/>
      <c r="QDD1" s="40"/>
      <c r="QDE1" s="40"/>
      <c r="QDF1" s="40"/>
      <c r="QDG1" s="40"/>
      <c r="QDH1" s="40"/>
      <c r="QDI1" s="40"/>
      <c r="QDJ1" s="40"/>
      <c r="QDK1" s="40"/>
      <c r="QDL1" s="40"/>
      <c r="QDM1" s="40"/>
      <c r="QDN1" s="40"/>
      <c r="QDO1" s="40"/>
      <c r="QDP1" s="40"/>
      <c r="QDQ1" s="40"/>
      <c r="QDR1" s="40"/>
      <c r="QDS1" s="40"/>
      <c r="QDT1" s="40"/>
      <c r="QDU1" s="40"/>
      <c r="QDV1" s="40"/>
      <c r="QDW1" s="40"/>
      <c r="QDX1" s="40"/>
      <c r="QDY1" s="40"/>
      <c r="QDZ1" s="40"/>
      <c r="QEA1" s="40"/>
      <c r="QEB1" s="40"/>
      <c r="QEC1" s="40"/>
      <c r="QED1" s="40"/>
      <c r="QEE1" s="40"/>
      <c r="QEF1" s="40"/>
      <c r="QEG1" s="40"/>
      <c r="QEH1" s="40"/>
      <c r="QEI1" s="40"/>
      <c r="QEJ1" s="40"/>
      <c r="QEK1" s="40"/>
      <c r="QEL1" s="40"/>
      <c r="QEM1" s="40"/>
      <c r="QEN1" s="40"/>
      <c r="QEO1" s="40"/>
      <c r="QEP1" s="40"/>
      <c r="QEQ1" s="40"/>
      <c r="QER1" s="40"/>
      <c r="QES1" s="40"/>
      <c r="QET1" s="40"/>
      <c r="QEU1" s="40"/>
      <c r="QEV1" s="40"/>
      <c r="QEW1" s="40"/>
      <c r="QEX1" s="40"/>
      <c r="QEY1" s="40"/>
      <c r="QEZ1" s="40"/>
      <c r="QFA1" s="40"/>
      <c r="QFB1" s="40"/>
      <c r="QFC1" s="40"/>
      <c r="QFD1" s="40"/>
      <c r="QFE1" s="40"/>
      <c r="QFF1" s="40"/>
      <c r="QFG1" s="40"/>
      <c r="QFH1" s="40"/>
      <c r="QFI1" s="40"/>
      <c r="QFJ1" s="40"/>
      <c r="QFK1" s="40"/>
      <c r="QFL1" s="40"/>
      <c r="QFM1" s="40"/>
      <c r="QFN1" s="40"/>
      <c r="QFO1" s="40"/>
      <c r="QFP1" s="40"/>
      <c r="QFQ1" s="40"/>
      <c r="QFR1" s="40"/>
      <c r="QFS1" s="40"/>
      <c r="QFT1" s="40"/>
      <c r="QFU1" s="40"/>
      <c r="QFV1" s="40"/>
      <c r="QFW1" s="40"/>
      <c r="QFX1" s="40"/>
      <c r="QFY1" s="40"/>
      <c r="QFZ1" s="40"/>
      <c r="QGA1" s="40"/>
      <c r="QGB1" s="40"/>
      <c r="QGC1" s="40"/>
      <c r="QGD1" s="40"/>
      <c r="QGE1" s="40"/>
      <c r="QGF1" s="40"/>
      <c r="QGG1" s="40"/>
      <c r="QGH1" s="40"/>
      <c r="QGI1" s="40"/>
      <c r="QGJ1" s="40"/>
      <c r="QGK1" s="40"/>
      <c r="QGL1" s="40"/>
      <c r="QGM1" s="40"/>
      <c r="QGN1" s="40"/>
      <c r="QGO1" s="40"/>
      <c r="QGP1" s="40"/>
      <c r="QGQ1" s="40"/>
      <c r="QGR1" s="40"/>
      <c r="QGS1" s="40"/>
      <c r="QGT1" s="40"/>
      <c r="QGU1" s="40"/>
      <c r="QGV1" s="40"/>
      <c r="QGW1" s="40"/>
      <c r="QGX1" s="40"/>
      <c r="QGY1" s="40"/>
      <c r="QGZ1" s="40"/>
      <c r="QHA1" s="40"/>
      <c r="QHB1" s="40"/>
      <c r="QHC1" s="40"/>
      <c r="QHD1" s="40"/>
      <c r="QHE1" s="40"/>
      <c r="QHF1" s="40"/>
      <c r="QHG1" s="40"/>
      <c r="QHH1" s="40"/>
      <c r="QHI1" s="40"/>
      <c r="QHJ1" s="40"/>
      <c r="QHK1" s="40"/>
      <c r="QHL1" s="40"/>
      <c r="QHM1" s="40"/>
      <c r="QHN1" s="40"/>
      <c r="QHO1" s="40"/>
      <c r="QHP1" s="40"/>
      <c r="QHQ1" s="40"/>
      <c r="QHR1" s="40"/>
      <c r="QHS1" s="40"/>
      <c r="QHT1" s="40"/>
      <c r="QHU1" s="40"/>
      <c r="QHV1" s="40"/>
      <c r="QHW1" s="40"/>
      <c r="QHX1" s="40"/>
      <c r="QHY1" s="40"/>
      <c r="QHZ1" s="40"/>
      <c r="QIA1" s="40"/>
      <c r="QIB1" s="40"/>
      <c r="QIC1" s="40"/>
      <c r="QID1" s="40"/>
      <c r="QIE1" s="40"/>
      <c r="QIF1" s="40"/>
      <c r="QIG1" s="40"/>
      <c r="QIH1" s="40"/>
      <c r="QII1" s="40"/>
      <c r="QIJ1" s="40"/>
      <c r="QIK1" s="40"/>
      <c r="QIL1" s="40"/>
      <c r="QIM1" s="40"/>
      <c r="QIN1" s="40"/>
      <c r="QIO1" s="40"/>
      <c r="QIP1" s="40"/>
      <c r="QIQ1" s="40"/>
      <c r="QIR1" s="40"/>
      <c r="QIS1" s="40"/>
      <c r="QIT1" s="40"/>
      <c r="QIU1" s="40"/>
      <c r="QIV1" s="40"/>
      <c r="QIW1" s="40"/>
      <c r="QIX1" s="40"/>
      <c r="QIY1" s="40"/>
      <c r="QIZ1" s="40"/>
      <c r="QJA1" s="40"/>
      <c r="QJB1" s="40"/>
      <c r="QJC1" s="40"/>
      <c r="QJD1" s="40"/>
      <c r="QJE1" s="40"/>
      <c r="QJF1" s="40"/>
      <c r="QJG1" s="40"/>
      <c r="QJH1" s="40"/>
      <c r="QJI1" s="40"/>
      <c r="QJJ1" s="40"/>
      <c r="QJK1" s="40"/>
      <c r="QJL1" s="40"/>
      <c r="QJM1" s="40"/>
      <c r="QJN1" s="40"/>
      <c r="QJO1" s="40"/>
      <c r="QJP1" s="40"/>
      <c r="QJQ1" s="40"/>
      <c r="QJR1" s="40"/>
      <c r="QJS1" s="40"/>
      <c r="QJT1" s="40"/>
      <c r="QJU1" s="40"/>
      <c r="QJV1" s="40"/>
      <c r="QJW1" s="40"/>
      <c r="QJX1" s="40"/>
      <c r="QJY1" s="40"/>
      <c r="QJZ1" s="40"/>
      <c r="QKA1" s="40"/>
      <c r="QKB1" s="40"/>
      <c r="QKC1" s="40"/>
      <c r="QKD1" s="40"/>
      <c r="QKE1" s="40"/>
      <c r="QKF1" s="40"/>
      <c r="QKG1" s="40"/>
      <c r="QKH1" s="40"/>
      <c r="QKI1" s="40"/>
      <c r="QKJ1" s="40"/>
      <c r="QKK1" s="40"/>
      <c r="QKL1" s="40"/>
      <c r="QKM1" s="40"/>
      <c r="QKN1" s="40"/>
      <c r="QKO1" s="40"/>
      <c r="QKP1" s="40"/>
      <c r="QKQ1" s="40"/>
      <c r="QKR1" s="40"/>
      <c r="QKS1" s="40"/>
      <c r="QKT1" s="40"/>
      <c r="QKU1" s="40"/>
      <c r="QKV1" s="40"/>
      <c r="QKW1" s="40"/>
      <c r="QKX1" s="40"/>
      <c r="QKY1" s="40"/>
      <c r="QKZ1" s="40"/>
      <c r="QLA1" s="40"/>
      <c r="QLB1" s="40"/>
      <c r="QLC1" s="40"/>
      <c r="QLD1" s="40"/>
      <c r="QLE1" s="40"/>
      <c r="QLF1" s="40"/>
      <c r="QLG1" s="40"/>
      <c r="QLH1" s="40"/>
      <c r="QLI1" s="40"/>
      <c r="QLJ1" s="40"/>
      <c r="QLK1" s="40"/>
      <c r="QLL1" s="40"/>
      <c r="QLM1" s="40"/>
      <c r="QLN1" s="40"/>
      <c r="QLO1" s="40"/>
      <c r="QLP1" s="40"/>
      <c r="QLQ1" s="40"/>
      <c r="QLR1" s="40"/>
      <c r="QLS1" s="40"/>
      <c r="QLT1" s="40"/>
      <c r="QLU1" s="40"/>
      <c r="QLV1" s="40"/>
      <c r="QLW1" s="40"/>
      <c r="QLX1" s="40"/>
      <c r="QLY1" s="40"/>
      <c r="QLZ1" s="40"/>
      <c r="QMA1" s="40"/>
      <c r="QMB1" s="40"/>
      <c r="QMC1" s="40"/>
      <c r="QMD1" s="40"/>
      <c r="QME1" s="40"/>
      <c r="QMF1" s="40"/>
      <c r="QMG1" s="40"/>
      <c r="QMH1" s="40"/>
      <c r="QMI1" s="40"/>
      <c r="QMJ1" s="40"/>
      <c r="QMK1" s="40"/>
      <c r="QML1" s="40"/>
      <c r="QMM1" s="40"/>
      <c r="QMN1" s="40"/>
      <c r="QMO1" s="40"/>
      <c r="QMP1" s="40"/>
      <c r="QMQ1" s="40"/>
      <c r="QMR1" s="40"/>
      <c r="QMS1" s="40"/>
      <c r="QMT1" s="40"/>
      <c r="QMU1" s="40"/>
      <c r="QMV1" s="40"/>
      <c r="QMW1" s="40"/>
      <c r="QMX1" s="40"/>
      <c r="QMY1" s="40"/>
      <c r="QMZ1" s="40"/>
      <c r="QNA1" s="40"/>
      <c r="QNB1" s="40"/>
      <c r="QNC1" s="40"/>
      <c r="QND1" s="40"/>
      <c r="QNE1" s="40"/>
      <c r="QNF1" s="40"/>
      <c r="QNG1" s="40"/>
      <c r="QNH1" s="40"/>
      <c r="QNI1" s="40"/>
      <c r="QNJ1" s="40"/>
      <c r="QNK1" s="40"/>
      <c r="QNL1" s="40"/>
      <c r="QNM1" s="40"/>
      <c r="QNN1" s="40"/>
      <c r="QNO1" s="40"/>
      <c r="QNP1" s="40"/>
      <c r="QNQ1" s="40"/>
      <c r="QNR1" s="40"/>
      <c r="QNS1" s="40"/>
      <c r="QNT1" s="40"/>
      <c r="QNU1" s="40"/>
      <c r="QNV1" s="40"/>
      <c r="QNW1" s="40"/>
      <c r="QNX1" s="40"/>
      <c r="QNY1" s="40"/>
      <c r="QNZ1" s="40"/>
      <c r="QOA1" s="40"/>
      <c r="QOB1" s="40"/>
      <c r="QOC1" s="40"/>
      <c r="QOD1" s="40"/>
      <c r="QOE1" s="40"/>
      <c r="QOF1" s="40"/>
      <c r="QOG1" s="40"/>
      <c r="QOH1" s="40"/>
      <c r="QOI1" s="40"/>
      <c r="QOJ1" s="40"/>
      <c r="QOK1" s="40"/>
      <c r="QOL1" s="40"/>
      <c r="QOM1" s="40"/>
      <c r="QON1" s="40"/>
      <c r="QOO1" s="40"/>
      <c r="QOP1" s="40"/>
      <c r="QOQ1" s="40"/>
      <c r="QOR1" s="40"/>
      <c r="QOS1" s="40"/>
      <c r="QOT1" s="40"/>
      <c r="QOU1" s="40"/>
      <c r="QOV1" s="40"/>
      <c r="QOW1" s="40"/>
      <c r="QOX1" s="40"/>
      <c r="QOY1" s="40"/>
      <c r="QOZ1" s="40"/>
      <c r="QPA1" s="40"/>
      <c r="QPB1" s="40"/>
      <c r="QPC1" s="40"/>
      <c r="QPD1" s="40"/>
      <c r="QPE1" s="40"/>
      <c r="QPF1" s="40"/>
      <c r="QPG1" s="40"/>
      <c r="QPH1" s="40"/>
      <c r="QPI1" s="40"/>
      <c r="QPJ1" s="40"/>
      <c r="QPK1" s="40"/>
      <c r="QPL1" s="40"/>
      <c r="QPM1" s="40"/>
      <c r="QPN1" s="40"/>
      <c r="QPO1" s="40"/>
      <c r="QPP1" s="40"/>
      <c r="QPQ1" s="40"/>
      <c r="QPR1" s="40"/>
      <c r="QPS1" s="40"/>
      <c r="QPT1" s="40"/>
      <c r="QPU1" s="40"/>
      <c r="QPV1" s="40"/>
      <c r="QPW1" s="40"/>
      <c r="QPX1" s="40"/>
      <c r="QPY1" s="40"/>
      <c r="QPZ1" s="40"/>
      <c r="QQA1" s="40"/>
      <c r="QQB1" s="40"/>
      <c r="QQC1" s="40"/>
      <c r="QQD1" s="40"/>
      <c r="QQE1" s="40"/>
      <c r="QQF1" s="40"/>
      <c r="QQG1" s="40"/>
      <c r="QQH1" s="40"/>
      <c r="QQI1" s="40"/>
      <c r="QQJ1" s="40"/>
      <c r="QQK1" s="40"/>
      <c r="QQL1" s="40"/>
      <c r="QQM1" s="40"/>
      <c r="QQN1" s="40"/>
      <c r="QQO1" s="40"/>
      <c r="QQP1" s="40"/>
      <c r="QQQ1" s="40"/>
      <c r="QQR1" s="40"/>
      <c r="QQS1" s="40"/>
      <c r="QQT1" s="40"/>
      <c r="QQU1" s="40"/>
      <c r="QQV1" s="40"/>
      <c r="QQW1" s="40"/>
      <c r="QQX1" s="40"/>
      <c r="QQY1" s="40"/>
      <c r="QQZ1" s="40"/>
      <c r="QRA1" s="40"/>
      <c r="QRB1" s="40"/>
      <c r="QRC1" s="40"/>
      <c r="QRD1" s="40"/>
      <c r="QRE1" s="40"/>
      <c r="QRF1" s="40"/>
      <c r="QRG1" s="40"/>
      <c r="QRH1" s="40"/>
      <c r="QRI1" s="40"/>
      <c r="QRJ1" s="40"/>
      <c r="QRK1" s="40"/>
      <c r="QRL1" s="40"/>
      <c r="QRM1" s="40"/>
      <c r="QRN1" s="40"/>
      <c r="QRO1" s="40"/>
      <c r="QRP1" s="40"/>
      <c r="QRQ1" s="40"/>
      <c r="QRR1" s="40"/>
      <c r="QRS1" s="40"/>
      <c r="QRT1" s="40"/>
      <c r="QRU1" s="40"/>
      <c r="QRV1" s="40"/>
      <c r="QRW1" s="40"/>
      <c r="QRX1" s="40"/>
      <c r="QRY1" s="40"/>
      <c r="QRZ1" s="40"/>
      <c r="QSA1" s="40"/>
      <c r="QSB1" s="40"/>
      <c r="QSC1" s="40"/>
      <c r="QSD1" s="40"/>
      <c r="QSE1" s="40"/>
      <c r="QSF1" s="40"/>
      <c r="QSG1" s="40"/>
      <c r="QSH1" s="40"/>
      <c r="QSI1" s="40"/>
      <c r="QSJ1" s="40"/>
      <c r="QSK1" s="40"/>
      <c r="QSL1" s="40"/>
      <c r="QSM1" s="40"/>
      <c r="QSN1" s="40"/>
      <c r="QSO1" s="40"/>
      <c r="QSP1" s="40"/>
      <c r="QSQ1" s="40"/>
      <c r="QSR1" s="40"/>
      <c r="QSS1" s="40"/>
      <c r="QST1" s="40"/>
      <c r="QSU1" s="40"/>
      <c r="QSV1" s="40"/>
      <c r="QSW1" s="40"/>
      <c r="QSX1" s="40"/>
      <c r="QSY1" s="40"/>
      <c r="QSZ1" s="40"/>
      <c r="QTA1" s="40"/>
      <c r="QTB1" s="40"/>
      <c r="QTC1" s="40"/>
      <c r="QTD1" s="40"/>
      <c r="QTE1" s="40"/>
      <c r="QTF1" s="40"/>
      <c r="QTG1" s="40"/>
      <c r="QTH1" s="40"/>
      <c r="QTI1" s="40"/>
      <c r="QTJ1" s="40"/>
      <c r="QTK1" s="40"/>
      <c r="QTL1" s="40"/>
      <c r="QTM1" s="40"/>
      <c r="QTN1" s="40"/>
      <c r="QTO1" s="40"/>
      <c r="QTP1" s="40"/>
      <c r="QTQ1" s="40"/>
      <c r="QTR1" s="40"/>
      <c r="QTS1" s="40"/>
      <c r="QTT1" s="40"/>
      <c r="QTU1" s="40"/>
      <c r="QTV1" s="40"/>
      <c r="QTW1" s="40"/>
      <c r="QTX1" s="40"/>
      <c r="QTY1" s="40"/>
      <c r="QTZ1" s="40"/>
      <c r="QUA1" s="40"/>
      <c r="QUB1" s="40"/>
      <c r="QUC1" s="40"/>
      <c r="QUD1" s="40"/>
      <c r="QUE1" s="40"/>
      <c r="QUF1" s="40"/>
      <c r="QUG1" s="40"/>
      <c r="QUH1" s="40"/>
      <c r="QUI1" s="40"/>
      <c r="QUJ1" s="40"/>
      <c r="QUK1" s="40"/>
      <c r="QUL1" s="40"/>
      <c r="QUM1" s="40"/>
      <c r="QUN1" s="40"/>
      <c r="QUO1" s="40"/>
      <c r="QUP1" s="40"/>
      <c r="QUQ1" s="40"/>
      <c r="QUR1" s="40"/>
      <c r="QUS1" s="40"/>
      <c r="QUT1" s="40"/>
      <c r="QUU1" s="40"/>
      <c r="QUV1" s="40"/>
      <c r="QUW1" s="40"/>
      <c r="QUX1" s="40"/>
      <c r="QUY1" s="40"/>
      <c r="QUZ1" s="40"/>
      <c r="QVA1" s="40"/>
      <c r="QVB1" s="40"/>
      <c r="QVC1" s="40"/>
      <c r="QVD1" s="40"/>
      <c r="QVE1" s="40"/>
      <c r="QVF1" s="40"/>
      <c r="QVG1" s="40"/>
      <c r="QVH1" s="40"/>
      <c r="QVI1" s="40"/>
      <c r="QVJ1" s="40"/>
      <c r="QVK1" s="40"/>
      <c r="QVL1" s="40"/>
      <c r="QVM1" s="40"/>
      <c r="QVN1" s="40"/>
      <c r="QVO1" s="40"/>
      <c r="QVP1" s="40"/>
      <c r="QVQ1" s="40"/>
      <c r="QVR1" s="40"/>
      <c r="QVS1" s="40"/>
      <c r="QVT1" s="40"/>
      <c r="QVU1" s="40"/>
      <c r="QVV1" s="40"/>
      <c r="QVW1" s="40"/>
      <c r="QVX1" s="40"/>
      <c r="QVY1" s="40"/>
      <c r="QVZ1" s="40"/>
      <c r="QWA1" s="40"/>
      <c r="QWB1" s="40"/>
      <c r="QWC1" s="40"/>
      <c r="QWD1" s="40"/>
      <c r="QWE1" s="40"/>
      <c r="QWF1" s="40"/>
      <c r="QWG1" s="40"/>
      <c r="QWH1" s="40"/>
      <c r="QWI1" s="40"/>
      <c r="QWJ1" s="40"/>
      <c r="QWK1" s="40"/>
      <c r="QWL1" s="40"/>
      <c r="QWM1" s="40"/>
      <c r="QWN1" s="40"/>
      <c r="QWO1" s="40"/>
      <c r="QWP1" s="40"/>
      <c r="QWQ1" s="40"/>
      <c r="QWR1" s="40"/>
      <c r="QWS1" s="40"/>
      <c r="QWT1" s="40"/>
      <c r="QWU1" s="40"/>
      <c r="QWV1" s="40"/>
      <c r="QWW1" s="40"/>
      <c r="QWX1" s="40"/>
      <c r="QWY1" s="40"/>
      <c r="QWZ1" s="40"/>
      <c r="QXA1" s="40"/>
      <c r="QXB1" s="40"/>
      <c r="QXC1" s="40"/>
      <c r="QXD1" s="40"/>
      <c r="QXE1" s="40"/>
      <c r="QXF1" s="40"/>
      <c r="QXG1" s="40"/>
      <c r="QXH1" s="40"/>
      <c r="QXI1" s="40"/>
      <c r="QXJ1" s="40"/>
      <c r="QXK1" s="40"/>
      <c r="QXL1" s="40"/>
      <c r="QXM1" s="40"/>
      <c r="QXN1" s="40"/>
      <c r="QXO1" s="40"/>
      <c r="QXP1" s="40"/>
      <c r="QXQ1" s="40"/>
      <c r="QXR1" s="40"/>
      <c r="QXS1" s="40"/>
      <c r="QXT1" s="40"/>
      <c r="QXU1" s="40"/>
      <c r="QXV1" s="40"/>
      <c r="QXW1" s="40"/>
      <c r="QXX1" s="40"/>
      <c r="QXY1" s="40"/>
      <c r="QXZ1" s="40"/>
      <c r="QYA1" s="40"/>
      <c r="QYB1" s="40"/>
      <c r="QYC1" s="40"/>
      <c r="QYD1" s="40"/>
      <c r="QYE1" s="40"/>
      <c r="QYF1" s="40"/>
      <c r="QYG1" s="40"/>
      <c r="QYH1" s="40"/>
      <c r="QYI1" s="40"/>
      <c r="QYJ1" s="40"/>
      <c r="QYK1" s="40"/>
      <c r="QYL1" s="40"/>
      <c r="QYM1" s="40"/>
      <c r="QYN1" s="40"/>
      <c r="QYO1" s="40"/>
      <c r="QYP1" s="40"/>
      <c r="QYQ1" s="40"/>
      <c r="QYR1" s="40"/>
      <c r="QYS1" s="40"/>
      <c r="QYT1" s="40"/>
      <c r="QYU1" s="40"/>
      <c r="QYV1" s="40"/>
      <c r="QYW1" s="40"/>
      <c r="QYX1" s="40"/>
      <c r="QYY1" s="40"/>
      <c r="QYZ1" s="40"/>
      <c r="QZA1" s="40"/>
      <c r="QZB1" s="40"/>
      <c r="QZC1" s="40"/>
      <c r="QZD1" s="40"/>
      <c r="QZE1" s="40"/>
      <c r="QZF1" s="40"/>
      <c r="QZG1" s="40"/>
      <c r="QZH1" s="40"/>
      <c r="QZI1" s="40"/>
      <c r="QZJ1" s="40"/>
      <c r="QZK1" s="40"/>
      <c r="QZL1" s="40"/>
      <c r="QZM1" s="40"/>
      <c r="QZN1" s="40"/>
      <c r="QZO1" s="40"/>
      <c r="QZP1" s="40"/>
      <c r="QZQ1" s="40"/>
      <c r="QZR1" s="40"/>
      <c r="QZS1" s="40"/>
      <c r="QZT1" s="40"/>
      <c r="QZU1" s="40"/>
      <c r="QZV1" s="40"/>
      <c r="QZW1" s="40"/>
      <c r="QZX1" s="40"/>
      <c r="QZY1" s="40"/>
      <c r="QZZ1" s="40"/>
      <c r="RAA1" s="40"/>
      <c r="RAB1" s="40"/>
      <c r="RAC1" s="40"/>
      <c r="RAD1" s="40"/>
      <c r="RAE1" s="40"/>
      <c r="RAF1" s="40"/>
      <c r="RAG1" s="40"/>
      <c r="RAH1" s="40"/>
      <c r="RAI1" s="40"/>
      <c r="RAJ1" s="40"/>
      <c r="RAK1" s="40"/>
      <c r="RAL1" s="40"/>
      <c r="RAM1" s="40"/>
      <c r="RAN1" s="40"/>
      <c r="RAO1" s="40"/>
      <c r="RAP1" s="40"/>
      <c r="RAQ1" s="40"/>
      <c r="RAR1" s="40"/>
      <c r="RAS1" s="40"/>
      <c r="RAT1" s="40"/>
      <c r="RAU1" s="40"/>
      <c r="RAV1" s="40"/>
      <c r="RAW1" s="40"/>
      <c r="RAX1" s="40"/>
      <c r="RAY1" s="40"/>
      <c r="RAZ1" s="40"/>
      <c r="RBA1" s="40"/>
      <c r="RBB1" s="40"/>
      <c r="RBC1" s="40"/>
      <c r="RBD1" s="40"/>
      <c r="RBE1" s="40"/>
      <c r="RBF1" s="40"/>
      <c r="RBG1" s="40"/>
      <c r="RBH1" s="40"/>
      <c r="RBI1" s="40"/>
      <c r="RBJ1" s="40"/>
      <c r="RBK1" s="40"/>
      <c r="RBL1" s="40"/>
      <c r="RBM1" s="40"/>
      <c r="RBN1" s="40"/>
      <c r="RBO1" s="40"/>
      <c r="RBP1" s="40"/>
      <c r="RBQ1" s="40"/>
      <c r="RBR1" s="40"/>
      <c r="RBS1" s="40"/>
      <c r="RBT1" s="40"/>
      <c r="RBU1" s="40"/>
      <c r="RBV1" s="40"/>
      <c r="RBW1" s="40"/>
      <c r="RBX1" s="40"/>
      <c r="RBY1" s="40"/>
      <c r="RBZ1" s="40"/>
      <c r="RCA1" s="40"/>
      <c r="RCB1" s="40"/>
      <c r="RCC1" s="40"/>
      <c r="RCD1" s="40"/>
      <c r="RCE1" s="40"/>
      <c r="RCF1" s="40"/>
      <c r="RCG1" s="40"/>
      <c r="RCH1" s="40"/>
      <c r="RCI1" s="40"/>
      <c r="RCJ1" s="40"/>
      <c r="RCK1" s="40"/>
      <c r="RCL1" s="40"/>
      <c r="RCM1" s="40"/>
      <c r="RCN1" s="40"/>
      <c r="RCO1" s="40"/>
      <c r="RCP1" s="40"/>
      <c r="RCQ1" s="40"/>
      <c r="RCR1" s="40"/>
      <c r="RCS1" s="40"/>
      <c r="RCT1" s="40"/>
      <c r="RCU1" s="40"/>
      <c r="RCV1" s="40"/>
      <c r="RCW1" s="40"/>
      <c r="RCX1" s="40"/>
      <c r="RCY1" s="40"/>
      <c r="RCZ1" s="40"/>
      <c r="RDA1" s="40"/>
      <c r="RDB1" s="40"/>
      <c r="RDC1" s="40"/>
      <c r="RDD1" s="40"/>
      <c r="RDE1" s="40"/>
      <c r="RDF1" s="40"/>
      <c r="RDG1" s="40"/>
      <c r="RDH1" s="40"/>
      <c r="RDI1" s="40"/>
      <c r="RDJ1" s="40"/>
      <c r="RDK1" s="40"/>
      <c r="RDL1" s="40"/>
      <c r="RDM1" s="40"/>
      <c r="RDN1" s="40"/>
      <c r="RDO1" s="40"/>
      <c r="RDP1" s="40"/>
      <c r="RDQ1" s="40"/>
      <c r="RDR1" s="40"/>
      <c r="RDS1" s="40"/>
      <c r="RDT1" s="40"/>
      <c r="RDU1" s="40"/>
      <c r="RDV1" s="40"/>
      <c r="RDW1" s="40"/>
      <c r="RDX1" s="40"/>
      <c r="RDY1" s="40"/>
      <c r="RDZ1" s="40"/>
      <c r="REA1" s="40"/>
      <c r="REB1" s="40"/>
      <c r="REC1" s="40"/>
      <c r="RED1" s="40"/>
      <c r="REE1" s="40"/>
      <c r="REF1" s="40"/>
      <c r="REG1" s="40"/>
      <c r="REH1" s="40"/>
      <c r="REI1" s="40"/>
      <c r="REJ1" s="40"/>
      <c r="REK1" s="40"/>
      <c r="REL1" s="40"/>
      <c r="REM1" s="40"/>
      <c r="REN1" s="40"/>
      <c r="REO1" s="40"/>
      <c r="REP1" s="40"/>
      <c r="REQ1" s="40"/>
      <c r="RER1" s="40"/>
      <c r="RES1" s="40"/>
      <c r="RET1" s="40"/>
      <c r="REU1" s="40"/>
      <c r="REV1" s="40"/>
      <c r="REW1" s="40"/>
      <c r="REX1" s="40"/>
      <c r="REY1" s="40"/>
      <c r="REZ1" s="40"/>
      <c r="RFA1" s="40"/>
      <c r="RFB1" s="40"/>
      <c r="RFC1" s="40"/>
      <c r="RFD1" s="40"/>
      <c r="RFE1" s="40"/>
      <c r="RFF1" s="40"/>
      <c r="RFG1" s="40"/>
      <c r="RFH1" s="40"/>
      <c r="RFI1" s="40"/>
      <c r="RFJ1" s="40"/>
      <c r="RFK1" s="40"/>
      <c r="RFL1" s="40"/>
      <c r="RFM1" s="40"/>
      <c r="RFN1" s="40"/>
      <c r="RFO1" s="40"/>
      <c r="RFP1" s="40"/>
      <c r="RFQ1" s="40"/>
      <c r="RFR1" s="40"/>
      <c r="RFS1" s="40"/>
      <c r="RFT1" s="40"/>
      <c r="RFU1" s="40"/>
      <c r="RFV1" s="40"/>
      <c r="RFW1" s="40"/>
      <c r="RFX1" s="40"/>
      <c r="RFY1" s="40"/>
      <c r="RFZ1" s="40"/>
      <c r="RGA1" s="40"/>
      <c r="RGB1" s="40"/>
      <c r="RGC1" s="40"/>
      <c r="RGD1" s="40"/>
      <c r="RGE1" s="40"/>
      <c r="RGF1" s="40"/>
      <c r="RGG1" s="40"/>
      <c r="RGH1" s="40"/>
      <c r="RGI1" s="40"/>
      <c r="RGJ1" s="40"/>
      <c r="RGK1" s="40"/>
      <c r="RGL1" s="40"/>
      <c r="RGM1" s="40"/>
      <c r="RGN1" s="40"/>
      <c r="RGO1" s="40"/>
      <c r="RGP1" s="40"/>
      <c r="RGQ1" s="40"/>
      <c r="RGR1" s="40"/>
      <c r="RGS1" s="40"/>
      <c r="RGT1" s="40"/>
      <c r="RGU1" s="40"/>
      <c r="RGV1" s="40"/>
      <c r="RGW1" s="40"/>
      <c r="RGX1" s="40"/>
      <c r="RGY1" s="40"/>
      <c r="RGZ1" s="40"/>
      <c r="RHA1" s="40"/>
      <c r="RHB1" s="40"/>
      <c r="RHC1" s="40"/>
      <c r="RHD1" s="40"/>
      <c r="RHE1" s="40"/>
      <c r="RHF1" s="40"/>
      <c r="RHG1" s="40"/>
      <c r="RHH1" s="40"/>
      <c r="RHI1" s="40"/>
      <c r="RHJ1" s="40"/>
      <c r="RHK1" s="40"/>
      <c r="RHL1" s="40"/>
      <c r="RHM1" s="40"/>
      <c r="RHN1" s="40"/>
      <c r="RHO1" s="40"/>
      <c r="RHP1" s="40"/>
      <c r="RHQ1" s="40"/>
      <c r="RHR1" s="40"/>
      <c r="RHS1" s="40"/>
      <c r="RHT1" s="40"/>
      <c r="RHU1" s="40"/>
      <c r="RHV1" s="40"/>
      <c r="RHW1" s="40"/>
      <c r="RHX1" s="40"/>
      <c r="RHY1" s="40"/>
      <c r="RHZ1" s="40"/>
      <c r="RIA1" s="40"/>
      <c r="RIB1" s="40"/>
      <c r="RIC1" s="40"/>
      <c r="RID1" s="40"/>
      <c r="RIE1" s="40"/>
      <c r="RIF1" s="40"/>
      <c r="RIG1" s="40"/>
      <c r="RIH1" s="40"/>
      <c r="RII1" s="40"/>
      <c r="RIJ1" s="40"/>
      <c r="RIK1" s="40"/>
      <c r="RIL1" s="40"/>
      <c r="RIM1" s="40"/>
      <c r="RIN1" s="40"/>
      <c r="RIO1" s="40"/>
      <c r="RIP1" s="40"/>
      <c r="RIQ1" s="40"/>
      <c r="RIR1" s="40"/>
      <c r="RIS1" s="40"/>
      <c r="RIT1" s="40"/>
      <c r="RIU1" s="40"/>
      <c r="RIV1" s="40"/>
      <c r="RIW1" s="40"/>
      <c r="RIX1" s="40"/>
      <c r="RIY1" s="40"/>
      <c r="RIZ1" s="40"/>
      <c r="RJA1" s="40"/>
      <c r="RJB1" s="40"/>
      <c r="RJC1" s="40"/>
      <c r="RJD1" s="40"/>
      <c r="RJE1" s="40"/>
      <c r="RJF1" s="40"/>
      <c r="RJG1" s="40"/>
      <c r="RJH1" s="40"/>
      <c r="RJI1" s="40"/>
      <c r="RJJ1" s="40"/>
      <c r="RJK1" s="40"/>
      <c r="RJL1" s="40"/>
      <c r="RJM1" s="40"/>
      <c r="RJN1" s="40"/>
      <c r="RJO1" s="40"/>
      <c r="RJP1" s="40"/>
      <c r="RJQ1" s="40"/>
      <c r="RJR1" s="40"/>
      <c r="RJS1" s="40"/>
      <c r="RJT1" s="40"/>
      <c r="RJU1" s="40"/>
      <c r="RJV1" s="40"/>
      <c r="RJW1" s="40"/>
      <c r="RJX1" s="40"/>
      <c r="RJY1" s="40"/>
      <c r="RJZ1" s="40"/>
      <c r="RKA1" s="40"/>
      <c r="RKB1" s="40"/>
      <c r="RKC1" s="40"/>
      <c r="RKD1" s="40"/>
      <c r="RKE1" s="40"/>
      <c r="RKF1" s="40"/>
      <c r="RKG1" s="40"/>
      <c r="RKH1" s="40"/>
      <c r="RKI1" s="40"/>
      <c r="RKJ1" s="40"/>
      <c r="RKK1" s="40"/>
      <c r="RKL1" s="40"/>
      <c r="RKM1" s="40"/>
      <c r="RKN1" s="40"/>
      <c r="RKO1" s="40"/>
      <c r="RKP1" s="40"/>
      <c r="RKQ1" s="40"/>
      <c r="RKR1" s="40"/>
      <c r="RKS1" s="40"/>
      <c r="RKT1" s="40"/>
      <c r="RKU1" s="40"/>
      <c r="RKV1" s="40"/>
      <c r="RKW1" s="40"/>
      <c r="RKX1" s="40"/>
      <c r="RKY1" s="40"/>
      <c r="RKZ1" s="40"/>
      <c r="RLA1" s="40"/>
      <c r="RLB1" s="40"/>
      <c r="RLC1" s="40"/>
      <c r="RLD1" s="40"/>
      <c r="RLE1" s="40"/>
      <c r="RLF1" s="40"/>
      <c r="RLG1" s="40"/>
      <c r="RLH1" s="40"/>
      <c r="RLI1" s="40"/>
      <c r="RLJ1" s="40"/>
      <c r="RLK1" s="40"/>
      <c r="RLL1" s="40"/>
      <c r="RLM1" s="40"/>
      <c r="RLN1" s="40"/>
      <c r="RLO1" s="40"/>
      <c r="RLP1" s="40"/>
      <c r="RLQ1" s="40"/>
      <c r="RLR1" s="40"/>
      <c r="RLS1" s="40"/>
      <c r="RLT1" s="40"/>
      <c r="RLU1" s="40"/>
      <c r="RLV1" s="40"/>
      <c r="RLW1" s="40"/>
      <c r="RLX1" s="40"/>
      <c r="RLY1" s="40"/>
      <c r="RLZ1" s="40"/>
      <c r="RMA1" s="40"/>
      <c r="RMB1" s="40"/>
      <c r="RMC1" s="40"/>
      <c r="RMD1" s="40"/>
      <c r="RME1" s="40"/>
      <c r="RMF1" s="40"/>
      <c r="RMG1" s="40"/>
      <c r="RMH1" s="40"/>
      <c r="RMI1" s="40"/>
      <c r="RMJ1" s="40"/>
      <c r="RMK1" s="40"/>
      <c r="RML1" s="40"/>
      <c r="RMM1" s="40"/>
      <c r="RMN1" s="40"/>
      <c r="RMO1" s="40"/>
      <c r="RMP1" s="40"/>
      <c r="RMQ1" s="40"/>
      <c r="RMR1" s="40"/>
      <c r="RMS1" s="40"/>
      <c r="RMT1" s="40"/>
      <c r="RMU1" s="40"/>
      <c r="RMV1" s="40"/>
      <c r="RMW1" s="40"/>
      <c r="RMX1" s="40"/>
      <c r="RMY1" s="40"/>
      <c r="RMZ1" s="40"/>
      <c r="RNA1" s="40"/>
      <c r="RNB1" s="40"/>
      <c r="RNC1" s="40"/>
      <c r="RND1" s="40"/>
      <c r="RNE1" s="40"/>
      <c r="RNF1" s="40"/>
      <c r="RNG1" s="40"/>
      <c r="RNH1" s="40"/>
      <c r="RNI1" s="40"/>
      <c r="RNJ1" s="40"/>
      <c r="RNK1" s="40"/>
      <c r="RNL1" s="40"/>
      <c r="RNM1" s="40"/>
      <c r="RNN1" s="40"/>
      <c r="RNO1" s="40"/>
      <c r="RNP1" s="40"/>
      <c r="RNQ1" s="40"/>
      <c r="RNR1" s="40"/>
      <c r="RNS1" s="40"/>
      <c r="RNT1" s="40"/>
      <c r="RNU1" s="40"/>
      <c r="RNV1" s="40"/>
      <c r="RNW1" s="40"/>
      <c r="RNX1" s="40"/>
      <c r="RNY1" s="40"/>
      <c r="RNZ1" s="40"/>
      <c r="ROA1" s="40"/>
      <c r="ROB1" s="40"/>
      <c r="ROC1" s="40"/>
      <c r="ROD1" s="40"/>
      <c r="ROE1" s="40"/>
      <c r="ROF1" s="40"/>
      <c r="ROG1" s="40"/>
      <c r="ROH1" s="40"/>
      <c r="ROI1" s="40"/>
      <c r="ROJ1" s="40"/>
      <c r="ROK1" s="40"/>
      <c r="ROL1" s="40"/>
      <c r="ROM1" s="40"/>
      <c r="RON1" s="40"/>
      <c r="ROO1" s="40"/>
      <c r="ROP1" s="40"/>
      <c r="ROQ1" s="40"/>
      <c r="ROR1" s="40"/>
      <c r="ROS1" s="40"/>
      <c r="ROT1" s="40"/>
      <c r="ROU1" s="40"/>
      <c r="ROV1" s="40"/>
      <c r="ROW1" s="40"/>
      <c r="ROX1" s="40"/>
      <c r="ROY1" s="40"/>
      <c r="ROZ1" s="40"/>
      <c r="RPA1" s="40"/>
      <c r="RPB1" s="40"/>
      <c r="RPC1" s="40"/>
      <c r="RPD1" s="40"/>
      <c r="RPE1" s="40"/>
      <c r="RPF1" s="40"/>
      <c r="RPG1" s="40"/>
      <c r="RPH1" s="40"/>
      <c r="RPI1" s="40"/>
      <c r="RPJ1" s="40"/>
      <c r="RPK1" s="40"/>
      <c r="RPL1" s="40"/>
      <c r="RPM1" s="40"/>
      <c r="RPN1" s="40"/>
      <c r="RPO1" s="40"/>
      <c r="RPP1" s="40"/>
      <c r="RPQ1" s="40"/>
      <c r="RPR1" s="40"/>
      <c r="RPS1" s="40"/>
      <c r="RPT1" s="40"/>
      <c r="RPU1" s="40"/>
      <c r="RPV1" s="40"/>
      <c r="RPW1" s="40"/>
      <c r="RPX1" s="40"/>
      <c r="RPY1" s="40"/>
      <c r="RPZ1" s="40"/>
      <c r="RQA1" s="40"/>
      <c r="RQB1" s="40"/>
      <c r="RQC1" s="40"/>
      <c r="RQD1" s="40"/>
      <c r="RQE1" s="40"/>
      <c r="RQF1" s="40"/>
      <c r="RQG1" s="40"/>
      <c r="RQH1" s="40"/>
      <c r="RQI1" s="40"/>
      <c r="RQJ1" s="40"/>
      <c r="RQK1" s="40"/>
      <c r="RQL1" s="40"/>
      <c r="RQM1" s="40"/>
      <c r="RQN1" s="40"/>
      <c r="RQO1" s="40"/>
      <c r="RQP1" s="40"/>
      <c r="RQQ1" s="40"/>
      <c r="RQR1" s="40"/>
      <c r="RQS1" s="40"/>
      <c r="RQT1" s="40"/>
      <c r="RQU1" s="40"/>
      <c r="RQV1" s="40"/>
      <c r="RQW1" s="40"/>
      <c r="RQX1" s="40"/>
      <c r="RQY1" s="40"/>
      <c r="RQZ1" s="40"/>
      <c r="RRA1" s="40"/>
      <c r="RRB1" s="40"/>
      <c r="RRC1" s="40"/>
      <c r="RRD1" s="40"/>
      <c r="RRE1" s="40"/>
      <c r="RRF1" s="40"/>
      <c r="RRG1" s="40"/>
      <c r="RRH1" s="40"/>
      <c r="RRI1" s="40"/>
      <c r="RRJ1" s="40"/>
      <c r="RRK1" s="40"/>
      <c r="RRL1" s="40"/>
      <c r="RRM1" s="40"/>
      <c r="RRN1" s="40"/>
      <c r="RRO1" s="40"/>
      <c r="RRP1" s="40"/>
      <c r="RRQ1" s="40"/>
      <c r="RRR1" s="40"/>
      <c r="RRS1" s="40"/>
      <c r="RRT1" s="40"/>
      <c r="RRU1" s="40"/>
      <c r="RRV1" s="40"/>
      <c r="RRW1" s="40"/>
      <c r="RRX1" s="40"/>
      <c r="RRY1" s="40"/>
      <c r="RRZ1" s="40"/>
      <c r="RSA1" s="40"/>
      <c r="RSB1" s="40"/>
      <c r="RSC1" s="40"/>
      <c r="RSD1" s="40"/>
      <c r="RSE1" s="40"/>
      <c r="RSF1" s="40"/>
      <c r="RSG1" s="40"/>
      <c r="RSH1" s="40"/>
      <c r="RSI1" s="40"/>
      <c r="RSJ1" s="40"/>
      <c r="RSK1" s="40"/>
      <c r="RSL1" s="40"/>
      <c r="RSM1" s="40"/>
      <c r="RSN1" s="40"/>
      <c r="RSO1" s="40"/>
      <c r="RSP1" s="40"/>
      <c r="RSQ1" s="40"/>
      <c r="RSR1" s="40"/>
      <c r="RSS1" s="40"/>
      <c r="RST1" s="40"/>
      <c r="RSU1" s="40"/>
      <c r="RSV1" s="40"/>
      <c r="RSW1" s="40"/>
      <c r="RSX1" s="40"/>
      <c r="RSY1" s="40"/>
      <c r="RSZ1" s="40"/>
      <c r="RTA1" s="40"/>
      <c r="RTB1" s="40"/>
      <c r="RTC1" s="40"/>
      <c r="RTD1" s="40"/>
      <c r="RTE1" s="40"/>
      <c r="RTF1" s="40"/>
      <c r="RTG1" s="40"/>
      <c r="RTH1" s="40"/>
      <c r="RTI1" s="40"/>
      <c r="RTJ1" s="40"/>
      <c r="RTK1" s="40"/>
      <c r="RTL1" s="40"/>
      <c r="RTM1" s="40"/>
      <c r="RTN1" s="40"/>
      <c r="RTO1" s="40"/>
      <c r="RTP1" s="40"/>
      <c r="RTQ1" s="40"/>
      <c r="RTR1" s="40"/>
      <c r="RTS1" s="40"/>
      <c r="RTT1" s="40"/>
      <c r="RTU1" s="40"/>
      <c r="RTV1" s="40"/>
      <c r="RTW1" s="40"/>
      <c r="RTX1" s="40"/>
      <c r="RTY1" s="40"/>
      <c r="RTZ1" s="40"/>
      <c r="RUA1" s="40"/>
      <c r="RUB1" s="40"/>
      <c r="RUC1" s="40"/>
      <c r="RUD1" s="40"/>
      <c r="RUE1" s="40"/>
      <c r="RUF1" s="40"/>
      <c r="RUG1" s="40"/>
      <c r="RUH1" s="40"/>
      <c r="RUI1" s="40"/>
      <c r="RUJ1" s="40"/>
      <c r="RUK1" s="40"/>
      <c r="RUL1" s="40"/>
      <c r="RUM1" s="40"/>
      <c r="RUN1" s="40"/>
      <c r="RUO1" s="40"/>
      <c r="RUP1" s="40"/>
      <c r="RUQ1" s="40"/>
      <c r="RUR1" s="40"/>
      <c r="RUS1" s="40"/>
      <c r="RUT1" s="40"/>
      <c r="RUU1" s="40"/>
      <c r="RUV1" s="40"/>
      <c r="RUW1" s="40"/>
      <c r="RUX1" s="40"/>
      <c r="RUY1" s="40"/>
      <c r="RUZ1" s="40"/>
      <c r="RVA1" s="40"/>
      <c r="RVB1" s="40"/>
      <c r="RVC1" s="40"/>
      <c r="RVD1" s="40"/>
      <c r="RVE1" s="40"/>
      <c r="RVF1" s="40"/>
      <c r="RVG1" s="40"/>
      <c r="RVH1" s="40"/>
      <c r="RVI1" s="40"/>
      <c r="RVJ1" s="40"/>
      <c r="RVK1" s="40"/>
      <c r="RVL1" s="40"/>
      <c r="RVM1" s="40"/>
      <c r="RVN1" s="40"/>
      <c r="RVO1" s="40"/>
      <c r="RVP1" s="40"/>
      <c r="RVQ1" s="40"/>
      <c r="RVR1" s="40"/>
      <c r="RVS1" s="40"/>
      <c r="RVT1" s="40"/>
      <c r="RVU1" s="40"/>
      <c r="RVV1" s="40"/>
      <c r="RVW1" s="40"/>
      <c r="RVX1" s="40"/>
      <c r="RVY1" s="40"/>
      <c r="RVZ1" s="40"/>
      <c r="RWA1" s="40"/>
      <c r="RWB1" s="40"/>
      <c r="RWC1" s="40"/>
      <c r="RWD1" s="40"/>
      <c r="RWE1" s="40"/>
      <c r="RWF1" s="40"/>
      <c r="RWG1" s="40"/>
      <c r="RWH1" s="40"/>
      <c r="RWI1" s="40"/>
      <c r="RWJ1" s="40"/>
      <c r="RWK1" s="40"/>
      <c r="RWL1" s="40"/>
      <c r="RWM1" s="40"/>
      <c r="RWN1" s="40"/>
      <c r="RWO1" s="40"/>
      <c r="RWP1" s="40"/>
      <c r="RWQ1" s="40"/>
      <c r="RWR1" s="40"/>
      <c r="RWS1" s="40"/>
      <c r="RWT1" s="40"/>
      <c r="RWU1" s="40"/>
      <c r="RWV1" s="40"/>
      <c r="RWW1" s="40"/>
      <c r="RWX1" s="40"/>
      <c r="RWY1" s="40"/>
      <c r="RWZ1" s="40"/>
      <c r="RXA1" s="40"/>
      <c r="RXB1" s="40"/>
      <c r="RXC1" s="40"/>
      <c r="RXD1" s="40"/>
      <c r="RXE1" s="40"/>
      <c r="RXF1" s="40"/>
      <c r="RXG1" s="40"/>
      <c r="RXH1" s="40"/>
      <c r="RXI1" s="40"/>
      <c r="RXJ1" s="40"/>
      <c r="RXK1" s="40"/>
      <c r="RXL1" s="40"/>
      <c r="RXM1" s="40"/>
      <c r="RXN1" s="40"/>
      <c r="RXO1" s="40"/>
      <c r="RXP1" s="40"/>
      <c r="RXQ1" s="40"/>
      <c r="RXR1" s="40"/>
      <c r="RXS1" s="40"/>
      <c r="RXT1" s="40"/>
      <c r="RXU1" s="40"/>
      <c r="RXV1" s="40"/>
      <c r="RXW1" s="40"/>
      <c r="RXX1" s="40"/>
      <c r="RXY1" s="40"/>
      <c r="RXZ1" s="40"/>
      <c r="RYA1" s="40"/>
      <c r="RYB1" s="40"/>
      <c r="RYC1" s="40"/>
      <c r="RYD1" s="40"/>
      <c r="RYE1" s="40"/>
      <c r="RYF1" s="40"/>
      <c r="RYG1" s="40"/>
      <c r="RYH1" s="40"/>
      <c r="RYI1" s="40"/>
      <c r="RYJ1" s="40"/>
      <c r="RYK1" s="40"/>
      <c r="RYL1" s="40"/>
      <c r="RYM1" s="40"/>
      <c r="RYN1" s="40"/>
      <c r="RYO1" s="40"/>
      <c r="RYP1" s="40"/>
      <c r="RYQ1" s="40"/>
      <c r="RYR1" s="40"/>
      <c r="RYS1" s="40"/>
      <c r="RYT1" s="40"/>
      <c r="RYU1" s="40"/>
      <c r="RYV1" s="40"/>
      <c r="RYW1" s="40"/>
      <c r="RYX1" s="40"/>
      <c r="RYY1" s="40"/>
      <c r="RYZ1" s="40"/>
      <c r="RZA1" s="40"/>
      <c r="RZB1" s="40"/>
      <c r="RZC1" s="40"/>
      <c r="RZD1" s="40"/>
      <c r="RZE1" s="40"/>
      <c r="RZF1" s="40"/>
      <c r="RZG1" s="40"/>
      <c r="RZH1" s="40"/>
      <c r="RZI1" s="40"/>
      <c r="RZJ1" s="40"/>
      <c r="RZK1" s="40"/>
      <c r="RZL1" s="40"/>
      <c r="RZM1" s="40"/>
      <c r="RZN1" s="40"/>
      <c r="RZO1" s="40"/>
      <c r="RZP1" s="40"/>
      <c r="RZQ1" s="40"/>
      <c r="RZR1" s="40"/>
      <c r="RZS1" s="40"/>
      <c r="RZT1" s="40"/>
      <c r="RZU1" s="40"/>
      <c r="RZV1" s="40"/>
      <c r="RZW1" s="40"/>
      <c r="RZX1" s="40"/>
      <c r="RZY1" s="40"/>
      <c r="RZZ1" s="40"/>
      <c r="SAA1" s="40"/>
      <c r="SAB1" s="40"/>
      <c r="SAC1" s="40"/>
      <c r="SAD1" s="40"/>
      <c r="SAE1" s="40"/>
      <c r="SAF1" s="40"/>
      <c r="SAG1" s="40"/>
      <c r="SAH1" s="40"/>
      <c r="SAI1" s="40"/>
      <c r="SAJ1" s="40"/>
      <c r="SAK1" s="40"/>
      <c r="SAL1" s="40"/>
      <c r="SAM1" s="40"/>
      <c r="SAN1" s="40"/>
      <c r="SAO1" s="40"/>
      <c r="SAP1" s="40"/>
      <c r="SAQ1" s="40"/>
      <c r="SAR1" s="40"/>
      <c r="SAS1" s="40"/>
      <c r="SAT1" s="40"/>
      <c r="SAU1" s="40"/>
      <c r="SAV1" s="40"/>
      <c r="SAW1" s="40"/>
      <c r="SAX1" s="40"/>
      <c r="SAY1" s="40"/>
      <c r="SAZ1" s="40"/>
      <c r="SBA1" s="40"/>
      <c r="SBB1" s="40"/>
      <c r="SBC1" s="40"/>
      <c r="SBD1" s="40"/>
      <c r="SBE1" s="40"/>
      <c r="SBF1" s="40"/>
      <c r="SBG1" s="40"/>
      <c r="SBH1" s="40"/>
      <c r="SBI1" s="40"/>
      <c r="SBJ1" s="40"/>
      <c r="SBK1" s="40"/>
      <c r="SBL1" s="40"/>
      <c r="SBM1" s="40"/>
      <c r="SBN1" s="40"/>
      <c r="SBO1" s="40"/>
      <c r="SBP1" s="40"/>
      <c r="SBQ1" s="40"/>
      <c r="SBR1" s="40"/>
      <c r="SBS1" s="40"/>
      <c r="SBT1" s="40"/>
      <c r="SBU1" s="40"/>
      <c r="SBV1" s="40"/>
      <c r="SBW1" s="40"/>
      <c r="SBX1" s="40"/>
      <c r="SBY1" s="40"/>
      <c r="SBZ1" s="40"/>
      <c r="SCA1" s="40"/>
      <c r="SCB1" s="40"/>
      <c r="SCC1" s="40"/>
      <c r="SCD1" s="40"/>
      <c r="SCE1" s="40"/>
      <c r="SCF1" s="40"/>
      <c r="SCG1" s="40"/>
      <c r="SCH1" s="40"/>
      <c r="SCI1" s="40"/>
      <c r="SCJ1" s="40"/>
      <c r="SCK1" s="40"/>
      <c r="SCL1" s="40"/>
      <c r="SCM1" s="40"/>
      <c r="SCN1" s="40"/>
      <c r="SCO1" s="40"/>
      <c r="SCP1" s="40"/>
      <c r="SCQ1" s="40"/>
      <c r="SCR1" s="40"/>
      <c r="SCS1" s="40"/>
      <c r="SCT1" s="40"/>
      <c r="SCU1" s="40"/>
      <c r="SCV1" s="40"/>
      <c r="SCW1" s="40"/>
      <c r="SCX1" s="40"/>
      <c r="SCY1" s="40"/>
      <c r="SCZ1" s="40"/>
      <c r="SDA1" s="40"/>
      <c r="SDB1" s="40"/>
      <c r="SDC1" s="40"/>
      <c r="SDD1" s="40"/>
      <c r="SDE1" s="40"/>
      <c r="SDF1" s="40"/>
      <c r="SDG1" s="40"/>
      <c r="SDH1" s="40"/>
      <c r="SDI1" s="40"/>
      <c r="SDJ1" s="40"/>
      <c r="SDK1" s="40"/>
      <c r="SDL1" s="40"/>
      <c r="SDM1" s="40"/>
      <c r="SDN1" s="40"/>
      <c r="SDO1" s="40"/>
      <c r="SDP1" s="40"/>
      <c r="SDQ1" s="40"/>
      <c r="SDR1" s="40"/>
      <c r="SDS1" s="40"/>
      <c r="SDT1" s="40"/>
      <c r="SDU1" s="40"/>
      <c r="SDV1" s="40"/>
      <c r="SDW1" s="40"/>
      <c r="SDX1" s="40"/>
      <c r="SDY1" s="40"/>
      <c r="SDZ1" s="40"/>
      <c r="SEA1" s="40"/>
      <c r="SEB1" s="40"/>
      <c r="SEC1" s="40"/>
      <c r="SED1" s="40"/>
      <c r="SEE1" s="40"/>
      <c r="SEF1" s="40"/>
      <c r="SEG1" s="40"/>
      <c r="SEH1" s="40"/>
      <c r="SEI1" s="40"/>
      <c r="SEJ1" s="40"/>
      <c r="SEK1" s="40"/>
      <c r="SEL1" s="40"/>
      <c r="SEM1" s="40"/>
      <c r="SEN1" s="40"/>
      <c r="SEO1" s="40"/>
      <c r="SEP1" s="40"/>
      <c r="SEQ1" s="40"/>
      <c r="SER1" s="40"/>
      <c r="SES1" s="40"/>
      <c r="SET1" s="40"/>
      <c r="SEU1" s="40"/>
      <c r="SEV1" s="40"/>
      <c r="SEW1" s="40"/>
      <c r="SEX1" s="40"/>
      <c r="SEY1" s="40"/>
      <c r="SEZ1" s="40"/>
      <c r="SFA1" s="40"/>
      <c r="SFB1" s="40"/>
      <c r="SFC1" s="40"/>
      <c r="SFD1" s="40"/>
      <c r="SFE1" s="40"/>
      <c r="SFF1" s="40"/>
      <c r="SFG1" s="40"/>
      <c r="SFH1" s="40"/>
      <c r="SFI1" s="40"/>
      <c r="SFJ1" s="40"/>
      <c r="SFK1" s="40"/>
      <c r="SFL1" s="40"/>
      <c r="SFM1" s="40"/>
      <c r="SFN1" s="40"/>
      <c r="SFO1" s="40"/>
      <c r="SFP1" s="40"/>
      <c r="SFQ1" s="40"/>
      <c r="SFR1" s="40"/>
      <c r="SFS1" s="40"/>
      <c r="SFT1" s="40"/>
      <c r="SFU1" s="40"/>
      <c r="SFV1" s="40"/>
      <c r="SFW1" s="40"/>
      <c r="SFX1" s="40"/>
      <c r="SFY1" s="40"/>
      <c r="SFZ1" s="40"/>
      <c r="SGA1" s="40"/>
      <c r="SGB1" s="40"/>
      <c r="SGC1" s="40"/>
      <c r="SGD1" s="40"/>
      <c r="SGE1" s="40"/>
      <c r="SGF1" s="40"/>
      <c r="SGG1" s="40"/>
      <c r="SGH1" s="40"/>
      <c r="SGI1" s="40"/>
      <c r="SGJ1" s="40"/>
      <c r="SGK1" s="40"/>
      <c r="SGL1" s="40"/>
      <c r="SGM1" s="40"/>
      <c r="SGN1" s="40"/>
      <c r="SGO1" s="40"/>
      <c r="SGP1" s="40"/>
      <c r="SGQ1" s="40"/>
      <c r="SGR1" s="40"/>
      <c r="SGS1" s="40"/>
      <c r="SGT1" s="40"/>
      <c r="SGU1" s="40"/>
      <c r="SGV1" s="40"/>
      <c r="SGW1" s="40"/>
      <c r="SGX1" s="40"/>
      <c r="SGY1" s="40"/>
      <c r="SGZ1" s="40"/>
      <c r="SHA1" s="40"/>
      <c r="SHB1" s="40"/>
      <c r="SHC1" s="40"/>
      <c r="SHD1" s="40"/>
      <c r="SHE1" s="40"/>
      <c r="SHF1" s="40"/>
      <c r="SHG1" s="40"/>
      <c r="SHH1" s="40"/>
      <c r="SHI1" s="40"/>
      <c r="SHJ1" s="40"/>
      <c r="SHK1" s="40"/>
      <c r="SHL1" s="40"/>
      <c r="SHM1" s="40"/>
      <c r="SHN1" s="40"/>
      <c r="SHO1" s="40"/>
      <c r="SHP1" s="40"/>
      <c r="SHQ1" s="40"/>
      <c r="SHR1" s="40"/>
      <c r="SHS1" s="40"/>
      <c r="SHT1" s="40"/>
      <c r="SHU1" s="40"/>
      <c r="SHV1" s="40"/>
      <c r="SHW1" s="40"/>
      <c r="SHX1" s="40"/>
      <c r="SHY1" s="40"/>
      <c r="SHZ1" s="40"/>
      <c r="SIA1" s="40"/>
      <c r="SIB1" s="40"/>
      <c r="SIC1" s="40"/>
      <c r="SID1" s="40"/>
      <c r="SIE1" s="40"/>
      <c r="SIF1" s="40"/>
      <c r="SIG1" s="40"/>
      <c r="SIH1" s="40"/>
      <c r="SII1" s="40"/>
      <c r="SIJ1" s="40"/>
      <c r="SIK1" s="40"/>
      <c r="SIL1" s="40"/>
      <c r="SIM1" s="40"/>
      <c r="SIN1" s="40"/>
      <c r="SIO1" s="40"/>
      <c r="SIP1" s="40"/>
      <c r="SIQ1" s="40"/>
      <c r="SIR1" s="40"/>
      <c r="SIS1" s="40"/>
      <c r="SIT1" s="40"/>
      <c r="SIU1" s="40"/>
      <c r="SIV1" s="40"/>
      <c r="SIW1" s="40"/>
      <c r="SIX1" s="40"/>
      <c r="SIY1" s="40"/>
      <c r="SIZ1" s="40"/>
      <c r="SJA1" s="40"/>
      <c r="SJB1" s="40"/>
      <c r="SJC1" s="40"/>
      <c r="SJD1" s="40"/>
      <c r="SJE1" s="40"/>
      <c r="SJF1" s="40"/>
      <c r="SJG1" s="40"/>
      <c r="SJH1" s="40"/>
      <c r="SJI1" s="40"/>
      <c r="SJJ1" s="40"/>
      <c r="SJK1" s="40"/>
      <c r="SJL1" s="40"/>
      <c r="SJM1" s="40"/>
      <c r="SJN1" s="40"/>
      <c r="SJO1" s="40"/>
      <c r="SJP1" s="40"/>
      <c r="SJQ1" s="40"/>
      <c r="SJR1" s="40"/>
      <c r="SJS1" s="40"/>
      <c r="SJT1" s="40"/>
      <c r="SJU1" s="40"/>
      <c r="SJV1" s="40"/>
      <c r="SJW1" s="40"/>
      <c r="SJX1" s="40"/>
      <c r="SJY1" s="40"/>
      <c r="SJZ1" s="40"/>
      <c r="SKA1" s="40"/>
      <c r="SKB1" s="40"/>
      <c r="SKC1" s="40"/>
      <c r="SKD1" s="40"/>
      <c r="SKE1" s="40"/>
      <c r="SKF1" s="40"/>
      <c r="SKG1" s="40"/>
      <c r="SKH1" s="40"/>
      <c r="SKI1" s="40"/>
      <c r="SKJ1" s="40"/>
      <c r="SKK1" s="40"/>
      <c r="SKL1" s="40"/>
      <c r="SKM1" s="40"/>
      <c r="SKN1" s="40"/>
      <c r="SKO1" s="40"/>
      <c r="SKP1" s="40"/>
      <c r="SKQ1" s="40"/>
      <c r="SKR1" s="40"/>
      <c r="SKS1" s="40"/>
      <c r="SKT1" s="40"/>
      <c r="SKU1" s="40"/>
      <c r="SKV1" s="40"/>
      <c r="SKW1" s="40"/>
      <c r="SKX1" s="40"/>
      <c r="SKY1" s="40"/>
      <c r="SKZ1" s="40"/>
      <c r="SLA1" s="40"/>
      <c r="SLB1" s="40"/>
      <c r="SLC1" s="40"/>
      <c r="SLD1" s="40"/>
      <c r="SLE1" s="40"/>
      <c r="SLF1" s="40"/>
      <c r="SLG1" s="40"/>
      <c r="SLH1" s="40"/>
      <c r="SLI1" s="40"/>
      <c r="SLJ1" s="40"/>
      <c r="SLK1" s="40"/>
      <c r="SLL1" s="40"/>
      <c r="SLM1" s="40"/>
      <c r="SLN1" s="40"/>
      <c r="SLO1" s="40"/>
      <c r="SLP1" s="40"/>
      <c r="SLQ1" s="40"/>
      <c r="SLR1" s="40"/>
      <c r="SLS1" s="40"/>
      <c r="SLT1" s="40"/>
      <c r="SLU1" s="40"/>
      <c r="SLV1" s="40"/>
      <c r="SLW1" s="40"/>
      <c r="SLX1" s="40"/>
      <c r="SLY1" s="40"/>
      <c r="SLZ1" s="40"/>
      <c r="SMA1" s="40"/>
      <c r="SMB1" s="40"/>
      <c r="SMC1" s="40"/>
      <c r="SMD1" s="40"/>
      <c r="SME1" s="40"/>
      <c r="SMF1" s="40"/>
      <c r="SMG1" s="40"/>
      <c r="SMH1" s="40"/>
      <c r="SMI1" s="40"/>
      <c r="SMJ1" s="40"/>
      <c r="SMK1" s="40"/>
      <c r="SML1" s="40"/>
      <c r="SMM1" s="40"/>
      <c r="SMN1" s="40"/>
      <c r="SMO1" s="40"/>
      <c r="SMP1" s="40"/>
      <c r="SMQ1" s="40"/>
      <c r="SMR1" s="40"/>
      <c r="SMS1" s="40"/>
      <c r="SMT1" s="40"/>
      <c r="SMU1" s="40"/>
      <c r="SMV1" s="40"/>
      <c r="SMW1" s="40"/>
      <c r="SMX1" s="40"/>
      <c r="SMY1" s="40"/>
      <c r="SMZ1" s="40"/>
      <c r="SNA1" s="40"/>
      <c r="SNB1" s="40"/>
      <c r="SNC1" s="40"/>
      <c r="SND1" s="40"/>
      <c r="SNE1" s="40"/>
      <c r="SNF1" s="40"/>
      <c r="SNG1" s="40"/>
      <c r="SNH1" s="40"/>
      <c r="SNI1" s="40"/>
      <c r="SNJ1" s="40"/>
      <c r="SNK1" s="40"/>
      <c r="SNL1" s="40"/>
      <c r="SNM1" s="40"/>
      <c r="SNN1" s="40"/>
      <c r="SNO1" s="40"/>
      <c r="SNP1" s="40"/>
      <c r="SNQ1" s="40"/>
      <c r="SNR1" s="40"/>
      <c r="SNS1" s="40"/>
      <c r="SNT1" s="40"/>
      <c r="SNU1" s="40"/>
      <c r="SNV1" s="40"/>
      <c r="SNW1" s="40"/>
      <c r="SNX1" s="40"/>
      <c r="SNY1" s="40"/>
      <c r="SNZ1" s="40"/>
      <c r="SOA1" s="40"/>
      <c r="SOB1" s="40"/>
      <c r="SOC1" s="40"/>
      <c r="SOD1" s="40"/>
      <c r="SOE1" s="40"/>
      <c r="SOF1" s="40"/>
      <c r="SOG1" s="40"/>
      <c r="SOH1" s="40"/>
      <c r="SOI1" s="40"/>
      <c r="SOJ1" s="40"/>
      <c r="SOK1" s="40"/>
      <c r="SOL1" s="40"/>
      <c r="SOM1" s="40"/>
      <c r="SON1" s="40"/>
      <c r="SOO1" s="40"/>
      <c r="SOP1" s="40"/>
      <c r="SOQ1" s="40"/>
      <c r="SOR1" s="40"/>
      <c r="SOS1" s="40"/>
      <c r="SOT1" s="40"/>
      <c r="SOU1" s="40"/>
      <c r="SOV1" s="40"/>
      <c r="SOW1" s="40"/>
      <c r="SOX1" s="40"/>
      <c r="SOY1" s="40"/>
      <c r="SOZ1" s="40"/>
      <c r="SPA1" s="40"/>
      <c r="SPB1" s="40"/>
      <c r="SPC1" s="40"/>
      <c r="SPD1" s="40"/>
      <c r="SPE1" s="40"/>
      <c r="SPF1" s="40"/>
      <c r="SPG1" s="40"/>
      <c r="SPH1" s="40"/>
      <c r="SPI1" s="40"/>
      <c r="SPJ1" s="40"/>
      <c r="SPK1" s="40"/>
      <c r="SPL1" s="40"/>
      <c r="SPM1" s="40"/>
      <c r="SPN1" s="40"/>
      <c r="SPO1" s="40"/>
      <c r="SPP1" s="40"/>
      <c r="SPQ1" s="40"/>
      <c r="SPR1" s="40"/>
      <c r="SPS1" s="40"/>
      <c r="SPT1" s="40"/>
      <c r="SPU1" s="40"/>
      <c r="SPV1" s="40"/>
      <c r="SPW1" s="40"/>
      <c r="SPX1" s="40"/>
      <c r="SPY1" s="40"/>
      <c r="SPZ1" s="40"/>
      <c r="SQA1" s="40"/>
      <c r="SQB1" s="40"/>
      <c r="SQC1" s="40"/>
      <c r="SQD1" s="40"/>
      <c r="SQE1" s="40"/>
      <c r="SQF1" s="40"/>
      <c r="SQG1" s="40"/>
      <c r="SQH1" s="40"/>
      <c r="SQI1" s="40"/>
      <c r="SQJ1" s="40"/>
      <c r="SQK1" s="40"/>
      <c r="SQL1" s="40"/>
      <c r="SQM1" s="40"/>
      <c r="SQN1" s="40"/>
      <c r="SQO1" s="40"/>
      <c r="SQP1" s="40"/>
      <c r="SQQ1" s="40"/>
      <c r="SQR1" s="40"/>
      <c r="SQS1" s="40"/>
      <c r="SQT1" s="40"/>
      <c r="SQU1" s="40"/>
      <c r="SQV1" s="40"/>
      <c r="SQW1" s="40"/>
      <c r="SQX1" s="40"/>
      <c r="SQY1" s="40"/>
      <c r="SQZ1" s="40"/>
      <c r="SRA1" s="40"/>
      <c r="SRB1" s="40"/>
      <c r="SRC1" s="40"/>
      <c r="SRD1" s="40"/>
      <c r="SRE1" s="40"/>
      <c r="SRF1" s="40"/>
      <c r="SRG1" s="40"/>
      <c r="SRH1" s="40"/>
      <c r="SRI1" s="40"/>
      <c r="SRJ1" s="40"/>
      <c r="SRK1" s="40"/>
      <c r="SRL1" s="40"/>
      <c r="SRM1" s="40"/>
      <c r="SRN1" s="40"/>
      <c r="SRO1" s="40"/>
      <c r="SRP1" s="40"/>
      <c r="SRQ1" s="40"/>
      <c r="SRR1" s="40"/>
      <c r="SRS1" s="40"/>
      <c r="SRT1" s="40"/>
      <c r="SRU1" s="40"/>
      <c r="SRV1" s="40"/>
      <c r="SRW1" s="40"/>
      <c r="SRX1" s="40"/>
      <c r="SRY1" s="40"/>
      <c r="SRZ1" s="40"/>
      <c r="SSA1" s="40"/>
      <c r="SSB1" s="40"/>
      <c r="SSC1" s="40"/>
      <c r="SSD1" s="40"/>
      <c r="SSE1" s="40"/>
      <c r="SSF1" s="40"/>
      <c r="SSG1" s="40"/>
      <c r="SSH1" s="40"/>
      <c r="SSI1" s="40"/>
      <c r="SSJ1" s="40"/>
      <c r="SSK1" s="40"/>
      <c r="SSL1" s="40"/>
      <c r="SSM1" s="40"/>
      <c r="SSN1" s="40"/>
      <c r="SSO1" s="40"/>
      <c r="SSP1" s="40"/>
      <c r="SSQ1" s="40"/>
      <c r="SSR1" s="40"/>
      <c r="SSS1" s="40"/>
      <c r="SST1" s="40"/>
      <c r="SSU1" s="40"/>
      <c r="SSV1" s="40"/>
      <c r="SSW1" s="40"/>
      <c r="SSX1" s="40"/>
      <c r="SSY1" s="40"/>
      <c r="SSZ1" s="40"/>
      <c r="STA1" s="40"/>
      <c r="STB1" s="40"/>
      <c r="STC1" s="40"/>
      <c r="STD1" s="40"/>
      <c r="STE1" s="40"/>
      <c r="STF1" s="40"/>
      <c r="STG1" s="40"/>
      <c r="STH1" s="40"/>
      <c r="STI1" s="40"/>
      <c r="STJ1" s="40"/>
      <c r="STK1" s="40"/>
      <c r="STL1" s="40"/>
      <c r="STM1" s="40"/>
      <c r="STN1" s="40"/>
      <c r="STO1" s="40"/>
      <c r="STP1" s="40"/>
      <c r="STQ1" s="40"/>
      <c r="STR1" s="40"/>
      <c r="STS1" s="40"/>
      <c r="STT1" s="40"/>
      <c r="STU1" s="40"/>
      <c r="STV1" s="40"/>
      <c r="STW1" s="40"/>
      <c r="STX1" s="40"/>
      <c r="STY1" s="40"/>
      <c r="STZ1" s="40"/>
      <c r="SUA1" s="40"/>
      <c r="SUB1" s="40"/>
      <c r="SUC1" s="40"/>
      <c r="SUD1" s="40"/>
      <c r="SUE1" s="40"/>
      <c r="SUF1" s="40"/>
      <c r="SUG1" s="40"/>
      <c r="SUH1" s="40"/>
      <c r="SUI1" s="40"/>
      <c r="SUJ1" s="40"/>
      <c r="SUK1" s="40"/>
      <c r="SUL1" s="40"/>
      <c r="SUM1" s="40"/>
      <c r="SUN1" s="40"/>
      <c r="SUO1" s="40"/>
      <c r="SUP1" s="40"/>
      <c r="SUQ1" s="40"/>
      <c r="SUR1" s="40"/>
      <c r="SUS1" s="40"/>
      <c r="SUT1" s="40"/>
      <c r="SUU1" s="40"/>
      <c r="SUV1" s="40"/>
      <c r="SUW1" s="40"/>
      <c r="SUX1" s="40"/>
      <c r="SUY1" s="40"/>
      <c r="SUZ1" s="40"/>
      <c r="SVA1" s="40"/>
      <c r="SVB1" s="40"/>
      <c r="SVC1" s="40"/>
      <c r="SVD1" s="40"/>
      <c r="SVE1" s="40"/>
      <c r="SVF1" s="40"/>
      <c r="SVG1" s="40"/>
      <c r="SVH1" s="40"/>
      <c r="SVI1" s="40"/>
      <c r="SVJ1" s="40"/>
      <c r="SVK1" s="40"/>
      <c r="SVL1" s="40"/>
      <c r="SVM1" s="40"/>
      <c r="SVN1" s="40"/>
      <c r="SVO1" s="40"/>
      <c r="SVP1" s="40"/>
      <c r="SVQ1" s="40"/>
      <c r="SVR1" s="40"/>
      <c r="SVS1" s="40"/>
      <c r="SVT1" s="40"/>
      <c r="SVU1" s="40"/>
      <c r="SVV1" s="40"/>
      <c r="SVW1" s="40"/>
      <c r="SVX1" s="40"/>
      <c r="SVY1" s="40"/>
      <c r="SVZ1" s="40"/>
      <c r="SWA1" s="40"/>
      <c r="SWB1" s="40"/>
      <c r="SWC1" s="40"/>
      <c r="SWD1" s="40"/>
      <c r="SWE1" s="40"/>
      <c r="SWF1" s="40"/>
      <c r="SWG1" s="40"/>
      <c r="SWH1" s="40"/>
      <c r="SWI1" s="40"/>
      <c r="SWJ1" s="40"/>
      <c r="SWK1" s="40"/>
      <c r="SWL1" s="40"/>
      <c r="SWM1" s="40"/>
      <c r="SWN1" s="40"/>
      <c r="SWO1" s="40"/>
      <c r="SWP1" s="40"/>
      <c r="SWQ1" s="40"/>
      <c r="SWR1" s="40"/>
      <c r="SWS1" s="40"/>
      <c r="SWT1" s="40"/>
      <c r="SWU1" s="40"/>
      <c r="SWV1" s="40"/>
      <c r="SWW1" s="40"/>
      <c r="SWX1" s="40"/>
      <c r="SWY1" s="40"/>
      <c r="SWZ1" s="40"/>
      <c r="SXA1" s="40"/>
      <c r="SXB1" s="40"/>
      <c r="SXC1" s="40"/>
      <c r="SXD1" s="40"/>
      <c r="SXE1" s="40"/>
      <c r="SXF1" s="40"/>
      <c r="SXG1" s="40"/>
      <c r="SXH1" s="40"/>
      <c r="SXI1" s="40"/>
      <c r="SXJ1" s="40"/>
      <c r="SXK1" s="40"/>
      <c r="SXL1" s="40"/>
      <c r="SXM1" s="40"/>
      <c r="SXN1" s="40"/>
      <c r="SXO1" s="40"/>
      <c r="SXP1" s="40"/>
      <c r="SXQ1" s="40"/>
      <c r="SXR1" s="40"/>
      <c r="SXS1" s="40"/>
      <c r="SXT1" s="40"/>
      <c r="SXU1" s="40"/>
      <c r="SXV1" s="40"/>
      <c r="SXW1" s="40"/>
      <c r="SXX1" s="40"/>
      <c r="SXY1" s="40"/>
      <c r="SXZ1" s="40"/>
      <c r="SYA1" s="40"/>
      <c r="SYB1" s="40"/>
      <c r="SYC1" s="40"/>
      <c r="SYD1" s="40"/>
      <c r="SYE1" s="40"/>
      <c r="SYF1" s="40"/>
      <c r="SYG1" s="40"/>
      <c r="SYH1" s="40"/>
      <c r="SYI1" s="40"/>
      <c r="SYJ1" s="40"/>
      <c r="SYK1" s="40"/>
      <c r="SYL1" s="40"/>
      <c r="SYM1" s="40"/>
      <c r="SYN1" s="40"/>
      <c r="SYO1" s="40"/>
      <c r="SYP1" s="40"/>
      <c r="SYQ1" s="40"/>
      <c r="SYR1" s="40"/>
      <c r="SYS1" s="40"/>
      <c r="SYT1" s="40"/>
      <c r="SYU1" s="40"/>
      <c r="SYV1" s="40"/>
      <c r="SYW1" s="40"/>
      <c r="SYX1" s="40"/>
      <c r="SYY1" s="40"/>
      <c r="SYZ1" s="40"/>
      <c r="SZA1" s="40"/>
      <c r="SZB1" s="40"/>
      <c r="SZC1" s="40"/>
      <c r="SZD1" s="40"/>
      <c r="SZE1" s="40"/>
      <c r="SZF1" s="40"/>
      <c r="SZG1" s="40"/>
      <c r="SZH1" s="40"/>
      <c r="SZI1" s="40"/>
      <c r="SZJ1" s="40"/>
      <c r="SZK1" s="40"/>
      <c r="SZL1" s="40"/>
      <c r="SZM1" s="40"/>
      <c r="SZN1" s="40"/>
      <c r="SZO1" s="40"/>
      <c r="SZP1" s="40"/>
      <c r="SZQ1" s="40"/>
      <c r="SZR1" s="40"/>
      <c r="SZS1" s="40"/>
      <c r="SZT1" s="40"/>
      <c r="SZU1" s="40"/>
      <c r="SZV1" s="40"/>
      <c r="SZW1" s="40"/>
      <c r="SZX1" s="40"/>
      <c r="SZY1" s="40"/>
      <c r="SZZ1" s="40"/>
      <c r="TAA1" s="40"/>
      <c r="TAB1" s="40"/>
      <c r="TAC1" s="40"/>
      <c r="TAD1" s="40"/>
      <c r="TAE1" s="40"/>
      <c r="TAF1" s="40"/>
      <c r="TAG1" s="40"/>
      <c r="TAH1" s="40"/>
      <c r="TAI1" s="40"/>
      <c r="TAJ1" s="40"/>
      <c r="TAK1" s="40"/>
      <c r="TAL1" s="40"/>
      <c r="TAM1" s="40"/>
      <c r="TAN1" s="40"/>
      <c r="TAO1" s="40"/>
      <c r="TAP1" s="40"/>
      <c r="TAQ1" s="40"/>
      <c r="TAR1" s="40"/>
      <c r="TAS1" s="40"/>
      <c r="TAT1" s="40"/>
      <c r="TAU1" s="40"/>
      <c r="TAV1" s="40"/>
      <c r="TAW1" s="40"/>
      <c r="TAX1" s="40"/>
      <c r="TAY1" s="40"/>
      <c r="TAZ1" s="40"/>
      <c r="TBA1" s="40"/>
      <c r="TBB1" s="40"/>
      <c r="TBC1" s="40"/>
      <c r="TBD1" s="40"/>
      <c r="TBE1" s="40"/>
      <c r="TBF1" s="40"/>
      <c r="TBG1" s="40"/>
      <c r="TBH1" s="40"/>
      <c r="TBI1" s="40"/>
      <c r="TBJ1" s="40"/>
      <c r="TBK1" s="40"/>
      <c r="TBL1" s="40"/>
      <c r="TBM1" s="40"/>
      <c r="TBN1" s="40"/>
      <c r="TBO1" s="40"/>
      <c r="TBP1" s="40"/>
      <c r="TBQ1" s="40"/>
      <c r="TBR1" s="40"/>
      <c r="TBS1" s="40"/>
      <c r="TBT1" s="40"/>
      <c r="TBU1" s="40"/>
      <c r="TBV1" s="40"/>
      <c r="TBW1" s="40"/>
      <c r="TBX1" s="40"/>
      <c r="TBY1" s="40"/>
      <c r="TBZ1" s="40"/>
      <c r="TCA1" s="40"/>
      <c r="TCB1" s="40"/>
      <c r="TCC1" s="40"/>
      <c r="TCD1" s="40"/>
      <c r="TCE1" s="40"/>
      <c r="TCF1" s="40"/>
      <c r="TCG1" s="40"/>
      <c r="TCH1" s="40"/>
      <c r="TCI1" s="40"/>
      <c r="TCJ1" s="40"/>
      <c r="TCK1" s="40"/>
      <c r="TCL1" s="40"/>
      <c r="TCM1" s="40"/>
      <c r="TCN1" s="40"/>
      <c r="TCO1" s="40"/>
      <c r="TCP1" s="40"/>
      <c r="TCQ1" s="40"/>
      <c r="TCR1" s="40"/>
      <c r="TCS1" s="40"/>
      <c r="TCT1" s="40"/>
      <c r="TCU1" s="40"/>
      <c r="TCV1" s="40"/>
      <c r="TCW1" s="40"/>
      <c r="TCX1" s="40"/>
      <c r="TCY1" s="40"/>
      <c r="TCZ1" s="40"/>
      <c r="TDA1" s="40"/>
      <c r="TDB1" s="40"/>
      <c r="TDC1" s="40"/>
      <c r="TDD1" s="40"/>
      <c r="TDE1" s="40"/>
      <c r="TDF1" s="40"/>
      <c r="TDG1" s="40"/>
      <c r="TDH1" s="40"/>
      <c r="TDI1" s="40"/>
      <c r="TDJ1" s="40"/>
      <c r="TDK1" s="40"/>
      <c r="TDL1" s="40"/>
      <c r="TDM1" s="40"/>
      <c r="TDN1" s="40"/>
      <c r="TDO1" s="40"/>
      <c r="TDP1" s="40"/>
      <c r="TDQ1" s="40"/>
      <c r="TDR1" s="40"/>
      <c r="TDS1" s="40"/>
      <c r="TDT1" s="40"/>
      <c r="TDU1" s="40"/>
      <c r="TDV1" s="40"/>
      <c r="TDW1" s="40"/>
      <c r="TDX1" s="40"/>
      <c r="TDY1" s="40"/>
      <c r="TDZ1" s="40"/>
      <c r="TEA1" s="40"/>
      <c r="TEB1" s="40"/>
      <c r="TEC1" s="40"/>
      <c r="TED1" s="40"/>
      <c r="TEE1" s="40"/>
      <c r="TEF1" s="40"/>
      <c r="TEG1" s="40"/>
      <c r="TEH1" s="40"/>
      <c r="TEI1" s="40"/>
      <c r="TEJ1" s="40"/>
      <c r="TEK1" s="40"/>
      <c r="TEL1" s="40"/>
      <c r="TEM1" s="40"/>
      <c r="TEN1" s="40"/>
      <c r="TEO1" s="40"/>
      <c r="TEP1" s="40"/>
      <c r="TEQ1" s="40"/>
      <c r="TER1" s="40"/>
      <c r="TES1" s="40"/>
      <c r="TET1" s="40"/>
      <c r="TEU1" s="40"/>
      <c r="TEV1" s="40"/>
      <c r="TEW1" s="40"/>
      <c r="TEX1" s="40"/>
      <c r="TEY1" s="40"/>
      <c r="TEZ1" s="40"/>
      <c r="TFA1" s="40"/>
      <c r="TFB1" s="40"/>
      <c r="TFC1" s="40"/>
      <c r="TFD1" s="40"/>
      <c r="TFE1" s="40"/>
      <c r="TFF1" s="40"/>
      <c r="TFG1" s="40"/>
      <c r="TFH1" s="40"/>
      <c r="TFI1" s="40"/>
      <c r="TFJ1" s="40"/>
      <c r="TFK1" s="40"/>
      <c r="TFL1" s="40"/>
      <c r="TFM1" s="40"/>
      <c r="TFN1" s="40"/>
      <c r="TFO1" s="40"/>
      <c r="TFP1" s="40"/>
      <c r="TFQ1" s="40"/>
      <c r="TFR1" s="40"/>
      <c r="TFS1" s="40"/>
      <c r="TFT1" s="40"/>
      <c r="TFU1" s="40"/>
      <c r="TFV1" s="40"/>
      <c r="TFW1" s="40"/>
      <c r="TFX1" s="40"/>
      <c r="TFY1" s="40"/>
      <c r="TFZ1" s="40"/>
      <c r="TGA1" s="40"/>
      <c r="TGB1" s="40"/>
      <c r="TGC1" s="40"/>
      <c r="TGD1" s="40"/>
      <c r="TGE1" s="40"/>
      <c r="TGF1" s="40"/>
      <c r="TGG1" s="40"/>
      <c r="TGH1" s="40"/>
      <c r="TGI1" s="40"/>
      <c r="TGJ1" s="40"/>
      <c r="TGK1" s="40"/>
      <c r="TGL1" s="40"/>
      <c r="TGM1" s="40"/>
      <c r="TGN1" s="40"/>
      <c r="TGO1" s="40"/>
      <c r="TGP1" s="40"/>
      <c r="TGQ1" s="40"/>
      <c r="TGR1" s="40"/>
      <c r="TGS1" s="40"/>
      <c r="TGT1" s="40"/>
      <c r="TGU1" s="40"/>
      <c r="TGV1" s="40"/>
      <c r="TGW1" s="40"/>
      <c r="TGX1" s="40"/>
      <c r="TGY1" s="40"/>
      <c r="TGZ1" s="40"/>
      <c r="THA1" s="40"/>
      <c r="THB1" s="40"/>
      <c r="THC1" s="40"/>
      <c r="THD1" s="40"/>
      <c r="THE1" s="40"/>
      <c r="THF1" s="40"/>
      <c r="THG1" s="40"/>
      <c r="THH1" s="40"/>
      <c r="THI1" s="40"/>
      <c r="THJ1" s="40"/>
      <c r="THK1" s="40"/>
      <c r="THL1" s="40"/>
      <c r="THM1" s="40"/>
      <c r="THN1" s="40"/>
      <c r="THO1" s="40"/>
      <c r="THP1" s="40"/>
      <c r="THQ1" s="40"/>
      <c r="THR1" s="40"/>
      <c r="THS1" s="40"/>
      <c r="THT1" s="40"/>
      <c r="THU1" s="40"/>
      <c r="THV1" s="40"/>
      <c r="THW1" s="40"/>
      <c r="THX1" s="40"/>
      <c r="THY1" s="40"/>
      <c r="THZ1" s="40"/>
      <c r="TIA1" s="40"/>
      <c r="TIB1" s="40"/>
      <c r="TIC1" s="40"/>
      <c r="TID1" s="40"/>
      <c r="TIE1" s="40"/>
      <c r="TIF1" s="40"/>
      <c r="TIG1" s="40"/>
      <c r="TIH1" s="40"/>
      <c r="TII1" s="40"/>
      <c r="TIJ1" s="40"/>
      <c r="TIK1" s="40"/>
      <c r="TIL1" s="40"/>
      <c r="TIM1" s="40"/>
      <c r="TIN1" s="40"/>
      <c r="TIO1" s="40"/>
      <c r="TIP1" s="40"/>
      <c r="TIQ1" s="40"/>
      <c r="TIR1" s="40"/>
      <c r="TIS1" s="40"/>
      <c r="TIT1" s="40"/>
      <c r="TIU1" s="40"/>
      <c r="TIV1" s="40"/>
      <c r="TIW1" s="40"/>
      <c r="TIX1" s="40"/>
      <c r="TIY1" s="40"/>
      <c r="TIZ1" s="40"/>
      <c r="TJA1" s="40"/>
      <c r="TJB1" s="40"/>
      <c r="TJC1" s="40"/>
      <c r="TJD1" s="40"/>
      <c r="TJE1" s="40"/>
      <c r="TJF1" s="40"/>
      <c r="TJG1" s="40"/>
      <c r="TJH1" s="40"/>
      <c r="TJI1" s="40"/>
      <c r="TJJ1" s="40"/>
      <c r="TJK1" s="40"/>
      <c r="TJL1" s="40"/>
      <c r="TJM1" s="40"/>
      <c r="TJN1" s="40"/>
      <c r="TJO1" s="40"/>
      <c r="TJP1" s="40"/>
      <c r="TJQ1" s="40"/>
      <c r="TJR1" s="40"/>
      <c r="TJS1" s="40"/>
      <c r="TJT1" s="40"/>
      <c r="TJU1" s="40"/>
      <c r="TJV1" s="40"/>
      <c r="TJW1" s="40"/>
      <c r="TJX1" s="40"/>
      <c r="TJY1" s="40"/>
      <c r="TJZ1" s="40"/>
      <c r="TKA1" s="40"/>
      <c r="TKB1" s="40"/>
      <c r="TKC1" s="40"/>
      <c r="TKD1" s="40"/>
      <c r="TKE1" s="40"/>
      <c r="TKF1" s="40"/>
      <c r="TKG1" s="40"/>
      <c r="TKH1" s="40"/>
      <c r="TKI1" s="40"/>
      <c r="TKJ1" s="40"/>
      <c r="TKK1" s="40"/>
      <c r="TKL1" s="40"/>
      <c r="TKM1" s="40"/>
      <c r="TKN1" s="40"/>
      <c r="TKO1" s="40"/>
      <c r="TKP1" s="40"/>
      <c r="TKQ1" s="40"/>
      <c r="TKR1" s="40"/>
      <c r="TKS1" s="40"/>
      <c r="TKT1" s="40"/>
      <c r="TKU1" s="40"/>
      <c r="TKV1" s="40"/>
      <c r="TKW1" s="40"/>
      <c r="TKX1" s="40"/>
      <c r="TKY1" s="40"/>
      <c r="TKZ1" s="40"/>
      <c r="TLA1" s="40"/>
      <c r="TLB1" s="40"/>
      <c r="TLC1" s="40"/>
      <c r="TLD1" s="40"/>
      <c r="TLE1" s="40"/>
      <c r="TLF1" s="40"/>
      <c r="TLG1" s="40"/>
      <c r="TLH1" s="40"/>
      <c r="TLI1" s="40"/>
      <c r="TLJ1" s="40"/>
      <c r="TLK1" s="40"/>
      <c r="TLL1" s="40"/>
      <c r="TLM1" s="40"/>
      <c r="TLN1" s="40"/>
      <c r="TLO1" s="40"/>
      <c r="TLP1" s="40"/>
      <c r="TLQ1" s="40"/>
      <c r="TLR1" s="40"/>
      <c r="TLS1" s="40"/>
      <c r="TLT1" s="40"/>
      <c r="TLU1" s="40"/>
      <c r="TLV1" s="40"/>
      <c r="TLW1" s="40"/>
      <c r="TLX1" s="40"/>
      <c r="TLY1" s="40"/>
      <c r="TLZ1" s="40"/>
      <c r="TMA1" s="40"/>
      <c r="TMB1" s="40"/>
      <c r="TMC1" s="40"/>
      <c r="TMD1" s="40"/>
      <c r="TME1" s="40"/>
      <c r="TMF1" s="40"/>
      <c r="TMG1" s="40"/>
      <c r="TMH1" s="40"/>
      <c r="TMI1" s="40"/>
      <c r="TMJ1" s="40"/>
      <c r="TMK1" s="40"/>
      <c r="TML1" s="40"/>
      <c r="TMM1" s="40"/>
      <c r="TMN1" s="40"/>
      <c r="TMO1" s="40"/>
      <c r="TMP1" s="40"/>
      <c r="TMQ1" s="40"/>
      <c r="TMR1" s="40"/>
      <c r="TMS1" s="40"/>
      <c r="TMT1" s="40"/>
      <c r="TMU1" s="40"/>
      <c r="TMV1" s="40"/>
      <c r="TMW1" s="40"/>
      <c r="TMX1" s="40"/>
      <c r="TMY1" s="40"/>
      <c r="TMZ1" s="40"/>
      <c r="TNA1" s="40"/>
      <c r="TNB1" s="40"/>
      <c r="TNC1" s="40"/>
      <c r="TND1" s="40"/>
      <c r="TNE1" s="40"/>
      <c r="TNF1" s="40"/>
      <c r="TNG1" s="40"/>
      <c r="TNH1" s="40"/>
      <c r="TNI1" s="40"/>
      <c r="TNJ1" s="40"/>
      <c r="TNK1" s="40"/>
      <c r="TNL1" s="40"/>
      <c r="TNM1" s="40"/>
      <c r="TNN1" s="40"/>
      <c r="TNO1" s="40"/>
      <c r="TNP1" s="40"/>
      <c r="TNQ1" s="40"/>
      <c r="TNR1" s="40"/>
      <c r="TNS1" s="40"/>
      <c r="TNT1" s="40"/>
      <c r="TNU1" s="40"/>
      <c r="TNV1" s="40"/>
      <c r="TNW1" s="40"/>
      <c r="TNX1" s="40"/>
      <c r="TNY1" s="40"/>
      <c r="TNZ1" s="40"/>
      <c r="TOA1" s="40"/>
      <c r="TOB1" s="40"/>
      <c r="TOC1" s="40"/>
      <c r="TOD1" s="40"/>
      <c r="TOE1" s="40"/>
      <c r="TOF1" s="40"/>
      <c r="TOG1" s="40"/>
      <c r="TOH1" s="40"/>
      <c r="TOI1" s="40"/>
      <c r="TOJ1" s="40"/>
      <c r="TOK1" s="40"/>
      <c r="TOL1" s="40"/>
      <c r="TOM1" s="40"/>
      <c r="TON1" s="40"/>
      <c r="TOO1" s="40"/>
      <c r="TOP1" s="40"/>
      <c r="TOQ1" s="40"/>
      <c r="TOR1" s="40"/>
      <c r="TOS1" s="40"/>
      <c r="TOT1" s="40"/>
      <c r="TOU1" s="40"/>
      <c r="TOV1" s="40"/>
      <c r="TOW1" s="40"/>
      <c r="TOX1" s="40"/>
      <c r="TOY1" s="40"/>
      <c r="TOZ1" s="40"/>
      <c r="TPA1" s="40"/>
      <c r="TPB1" s="40"/>
      <c r="TPC1" s="40"/>
      <c r="TPD1" s="40"/>
      <c r="TPE1" s="40"/>
      <c r="TPF1" s="40"/>
      <c r="TPG1" s="40"/>
      <c r="TPH1" s="40"/>
      <c r="TPI1" s="40"/>
      <c r="TPJ1" s="40"/>
      <c r="TPK1" s="40"/>
      <c r="TPL1" s="40"/>
      <c r="TPM1" s="40"/>
      <c r="TPN1" s="40"/>
      <c r="TPO1" s="40"/>
      <c r="TPP1" s="40"/>
      <c r="TPQ1" s="40"/>
      <c r="TPR1" s="40"/>
      <c r="TPS1" s="40"/>
      <c r="TPT1" s="40"/>
      <c r="TPU1" s="40"/>
      <c r="TPV1" s="40"/>
      <c r="TPW1" s="40"/>
      <c r="TPX1" s="40"/>
      <c r="TPY1" s="40"/>
      <c r="TPZ1" s="40"/>
      <c r="TQA1" s="40"/>
      <c r="TQB1" s="40"/>
      <c r="TQC1" s="40"/>
      <c r="TQD1" s="40"/>
      <c r="TQE1" s="40"/>
      <c r="TQF1" s="40"/>
      <c r="TQG1" s="40"/>
      <c r="TQH1" s="40"/>
      <c r="TQI1" s="40"/>
      <c r="TQJ1" s="40"/>
      <c r="TQK1" s="40"/>
      <c r="TQL1" s="40"/>
      <c r="TQM1" s="40"/>
      <c r="TQN1" s="40"/>
      <c r="TQO1" s="40"/>
      <c r="TQP1" s="40"/>
      <c r="TQQ1" s="40"/>
      <c r="TQR1" s="40"/>
      <c r="TQS1" s="40"/>
      <c r="TQT1" s="40"/>
      <c r="TQU1" s="40"/>
      <c r="TQV1" s="40"/>
      <c r="TQW1" s="40"/>
      <c r="TQX1" s="40"/>
      <c r="TQY1" s="40"/>
      <c r="TQZ1" s="40"/>
      <c r="TRA1" s="40"/>
      <c r="TRB1" s="40"/>
      <c r="TRC1" s="40"/>
      <c r="TRD1" s="40"/>
      <c r="TRE1" s="40"/>
      <c r="TRF1" s="40"/>
      <c r="TRG1" s="40"/>
      <c r="TRH1" s="40"/>
      <c r="TRI1" s="40"/>
      <c r="TRJ1" s="40"/>
      <c r="TRK1" s="40"/>
      <c r="TRL1" s="40"/>
      <c r="TRM1" s="40"/>
      <c r="TRN1" s="40"/>
      <c r="TRO1" s="40"/>
      <c r="TRP1" s="40"/>
      <c r="TRQ1" s="40"/>
      <c r="TRR1" s="40"/>
      <c r="TRS1" s="40"/>
      <c r="TRT1" s="40"/>
      <c r="TRU1" s="40"/>
      <c r="TRV1" s="40"/>
      <c r="TRW1" s="40"/>
      <c r="TRX1" s="40"/>
      <c r="TRY1" s="40"/>
      <c r="TRZ1" s="40"/>
      <c r="TSA1" s="40"/>
      <c r="TSB1" s="40"/>
      <c r="TSC1" s="40"/>
      <c r="TSD1" s="40"/>
      <c r="TSE1" s="40"/>
      <c r="TSF1" s="40"/>
      <c r="TSG1" s="40"/>
      <c r="TSH1" s="40"/>
      <c r="TSI1" s="40"/>
      <c r="TSJ1" s="40"/>
      <c r="TSK1" s="40"/>
      <c r="TSL1" s="40"/>
      <c r="TSM1" s="40"/>
      <c r="TSN1" s="40"/>
      <c r="TSO1" s="40"/>
      <c r="TSP1" s="40"/>
      <c r="TSQ1" s="40"/>
      <c r="TSR1" s="40"/>
      <c r="TSS1" s="40"/>
      <c r="TST1" s="40"/>
      <c r="TSU1" s="40"/>
      <c r="TSV1" s="40"/>
      <c r="TSW1" s="40"/>
      <c r="TSX1" s="40"/>
      <c r="TSY1" s="40"/>
      <c r="TSZ1" s="40"/>
      <c r="TTA1" s="40"/>
      <c r="TTB1" s="40"/>
      <c r="TTC1" s="40"/>
      <c r="TTD1" s="40"/>
      <c r="TTE1" s="40"/>
      <c r="TTF1" s="40"/>
      <c r="TTG1" s="40"/>
      <c r="TTH1" s="40"/>
      <c r="TTI1" s="40"/>
      <c r="TTJ1" s="40"/>
      <c r="TTK1" s="40"/>
      <c r="TTL1" s="40"/>
      <c r="TTM1" s="40"/>
      <c r="TTN1" s="40"/>
      <c r="TTO1" s="40"/>
      <c r="TTP1" s="40"/>
      <c r="TTQ1" s="40"/>
      <c r="TTR1" s="40"/>
      <c r="TTS1" s="40"/>
      <c r="TTT1" s="40"/>
      <c r="TTU1" s="40"/>
      <c r="TTV1" s="40"/>
      <c r="TTW1" s="40"/>
      <c r="TTX1" s="40"/>
      <c r="TTY1" s="40"/>
      <c r="TTZ1" s="40"/>
      <c r="TUA1" s="40"/>
      <c r="TUB1" s="40"/>
      <c r="TUC1" s="40"/>
      <c r="TUD1" s="40"/>
      <c r="TUE1" s="40"/>
      <c r="TUF1" s="40"/>
      <c r="TUG1" s="40"/>
      <c r="TUH1" s="40"/>
      <c r="TUI1" s="40"/>
      <c r="TUJ1" s="40"/>
      <c r="TUK1" s="40"/>
      <c r="TUL1" s="40"/>
      <c r="TUM1" s="40"/>
      <c r="TUN1" s="40"/>
      <c r="TUO1" s="40"/>
      <c r="TUP1" s="40"/>
      <c r="TUQ1" s="40"/>
      <c r="TUR1" s="40"/>
      <c r="TUS1" s="40"/>
      <c r="TUT1" s="40"/>
      <c r="TUU1" s="40"/>
      <c r="TUV1" s="40"/>
      <c r="TUW1" s="40"/>
      <c r="TUX1" s="40"/>
      <c r="TUY1" s="40"/>
      <c r="TUZ1" s="40"/>
      <c r="TVA1" s="40"/>
      <c r="TVB1" s="40"/>
      <c r="TVC1" s="40"/>
      <c r="TVD1" s="40"/>
      <c r="TVE1" s="40"/>
      <c r="TVF1" s="40"/>
      <c r="TVG1" s="40"/>
      <c r="TVH1" s="40"/>
      <c r="TVI1" s="40"/>
      <c r="TVJ1" s="40"/>
      <c r="TVK1" s="40"/>
      <c r="TVL1" s="40"/>
      <c r="TVM1" s="40"/>
      <c r="TVN1" s="40"/>
      <c r="TVO1" s="40"/>
      <c r="TVP1" s="40"/>
      <c r="TVQ1" s="40"/>
      <c r="TVR1" s="40"/>
      <c r="TVS1" s="40"/>
      <c r="TVT1" s="40"/>
      <c r="TVU1" s="40"/>
      <c r="TVV1" s="40"/>
      <c r="TVW1" s="40"/>
      <c r="TVX1" s="40"/>
      <c r="TVY1" s="40"/>
      <c r="TVZ1" s="40"/>
      <c r="TWA1" s="40"/>
      <c r="TWB1" s="40"/>
      <c r="TWC1" s="40"/>
      <c r="TWD1" s="40"/>
      <c r="TWE1" s="40"/>
      <c r="TWF1" s="40"/>
      <c r="TWG1" s="40"/>
      <c r="TWH1" s="40"/>
      <c r="TWI1" s="40"/>
      <c r="TWJ1" s="40"/>
      <c r="TWK1" s="40"/>
      <c r="TWL1" s="40"/>
      <c r="TWM1" s="40"/>
      <c r="TWN1" s="40"/>
      <c r="TWO1" s="40"/>
      <c r="TWP1" s="40"/>
      <c r="TWQ1" s="40"/>
      <c r="TWR1" s="40"/>
      <c r="TWS1" s="40"/>
      <c r="TWT1" s="40"/>
      <c r="TWU1" s="40"/>
      <c r="TWV1" s="40"/>
      <c r="TWW1" s="40"/>
      <c r="TWX1" s="40"/>
      <c r="TWY1" s="40"/>
      <c r="TWZ1" s="40"/>
      <c r="TXA1" s="40"/>
      <c r="TXB1" s="40"/>
      <c r="TXC1" s="40"/>
      <c r="TXD1" s="40"/>
      <c r="TXE1" s="40"/>
      <c r="TXF1" s="40"/>
      <c r="TXG1" s="40"/>
      <c r="TXH1" s="40"/>
      <c r="TXI1" s="40"/>
      <c r="TXJ1" s="40"/>
      <c r="TXK1" s="40"/>
      <c r="TXL1" s="40"/>
      <c r="TXM1" s="40"/>
      <c r="TXN1" s="40"/>
      <c r="TXO1" s="40"/>
      <c r="TXP1" s="40"/>
      <c r="TXQ1" s="40"/>
      <c r="TXR1" s="40"/>
      <c r="TXS1" s="40"/>
      <c r="TXT1" s="40"/>
      <c r="TXU1" s="40"/>
      <c r="TXV1" s="40"/>
      <c r="TXW1" s="40"/>
      <c r="TXX1" s="40"/>
      <c r="TXY1" s="40"/>
      <c r="TXZ1" s="40"/>
      <c r="TYA1" s="40"/>
      <c r="TYB1" s="40"/>
      <c r="TYC1" s="40"/>
      <c r="TYD1" s="40"/>
      <c r="TYE1" s="40"/>
      <c r="TYF1" s="40"/>
      <c r="TYG1" s="40"/>
      <c r="TYH1" s="40"/>
      <c r="TYI1" s="40"/>
      <c r="TYJ1" s="40"/>
      <c r="TYK1" s="40"/>
      <c r="TYL1" s="40"/>
      <c r="TYM1" s="40"/>
      <c r="TYN1" s="40"/>
      <c r="TYO1" s="40"/>
      <c r="TYP1" s="40"/>
      <c r="TYQ1" s="40"/>
      <c r="TYR1" s="40"/>
      <c r="TYS1" s="40"/>
      <c r="TYT1" s="40"/>
      <c r="TYU1" s="40"/>
      <c r="TYV1" s="40"/>
      <c r="TYW1" s="40"/>
      <c r="TYX1" s="40"/>
      <c r="TYY1" s="40"/>
      <c r="TYZ1" s="40"/>
      <c r="TZA1" s="40"/>
      <c r="TZB1" s="40"/>
      <c r="TZC1" s="40"/>
      <c r="TZD1" s="40"/>
      <c r="TZE1" s="40"/>
      <c r="TZF1" s="40"/>
      <c r="TZG1" s="40"/>
      <c r="TZH1" s="40"/>
      <c r="TZI1" s="40"/>
      <c r="TZJ1" s="40"/>
      <c r="TZK1" s="40"/>
      <c r="TZL1" s="40"/>
      <c r="TZM1" s="40"/>
      <c r="TZN1" s="40"/>
      <c r="TZO1" s="40"/>
      <c r="TZP1" s="40"/>
      <c r="TZQ1" s="40"/>
      <c r="TZR1" s="40"/>
      <c r="TZS1" s="40"/>
      <c r="TZT1" s="40"/>
      <c r="TZU1" s="40"/>
      <c r="TZV1" s="40"/>
      <c r="TZW1" s="40"/>
      <c r="TZX1" s="40"/>
      <c r="TZY1" s="40"/>
      <c r="TZZ1" s="40"/>
      <c r="UAA1" s="40"/>
      <c r="UAB1" s="40"/>
      <c r="UAC1" s="40"/>
      <c r="UAD1" s="40"/>
      <c r="UAE1" s="40"/>
      <c r="UAF1" s="40"/>
      <c r="UAG1" s="40"/>
      <c r="UAH1" s="40"/>
      <c r="UAI1" s="40"/>
      <c r="UAJ1" s="40"/>
      <c r="UAK1" s="40"/>
      <c r="UAL1" s="40"/>
      <c r="UAM1" s="40"/>
      <c r="UAN1" s="40"/>
      <c r="UAO1" s="40"/>
      <c r="UAP1" s="40"/>
      <c r="UAQ1" s="40"/>
      <c r="UAR1" s="40"/>
      <c r="UAS1" s="40"/>
      <c r="UAT1" s="40"/>
      <c r="UAU1" s="40"/>
      <c r="UAV1" s="40"/>
      <c r="UAW1" s="40"/>
      <c r="UAX1" s="40"/>
      <c r="UAY1" s="40"/>
      <c r="UAZ1" s="40"/>
      <c r="UBA1" s="40"/>
      <c r="UBB1" s="40"/>
      <c r="UBC1" s="40"/>
      <c r="UBD1" s="40"/>
      <c r="UBE1" s="40"/>
      <c r="UBF1" s="40"/>
      <c r="UBG1" s="40"/>
      <c r="UBH1" s="40"/>
      <c r="UBI1" s="40"/>
      <c r="UBJ1" s="40"/>
      <c r="UBK1" s="40"/>
      <c r="UBL1" s="40"/>
      <c r="UBM1" s="40"/>
      <c r="UBN1" s="40"/>
      <c r="UBO1" s="40"/>
      <c r="UBP1" s="40"/>
      <c r="UBQ1" s="40"/>
      <c r="UBR1" s="40"/>
      <c r="UBS1" s="40"/>
      <c r="UBT1" s="40"/>
      <c r="UBU1" s="40"/>
      <c r="UBV1" s="40"/>
      <c r="UBW1" s="40"/>
      <c r="UBX1" s="40"/>
      <c r="UBY1" s="40"/>
      <c r="UBZ1" s="40"/>
      <c r="UCA1" s="40"/>
      <c r="UCB1" s="40"/>
      <c r="UCC1" s="40"/>
      <c r="UCD1" s="40"/>
      <c r="UCE1" s="40"/>
      <c r="UCF1" s="40"/>
      <c r="UCG1" s="40"/>
      <c r="UCH1" s="40"/>
      <c r="UCI1" s="40"/>
      <c r="UCJ1" s="40"/>
      <c r="UCK1" s="40"/>
      <c r="UCL1" s="40"/>
      <c r="UCM1" s="40"/>
      <c r="UCN1" s="40"/>
      <c r="UCO1" s="40"/>
      <c r="UCP1" s="40"/>
      <c r="UCQ1" s="40"/>
      <c r="UCR1" s="40"/>
      <c r="UCS1" s="40"/>
      <c r="UCT1" s="40"/>
      <c r="UCU1" s="40"/>
      <c r="UCV1" s="40"/>
      <c r="UCW1" s="40"/>
      <c r="UCX1" s="40"/>
      <c r="UCY1" s="40"/>
      <c r="UCZ1" s="40"/>
      <c r="UDA1" s="40"/>
      <c r="UDB1" s="40"/>
      <c r="UDC1" s="40"/>
      <c r="UDD1" s="40"/>
      <c r="UDE1" s="40"/>
      <c r="UDF1" s="40"/>
      <c r="UDG1" s="40"/>
      <c r="UDH1" s="40"/>
      <c r="UDI1" s="40"/>
      <c r="UDJ1" s="40"/>
      <c r="UDK1" s="40"/>
      <c r="UDL1" s="40"/>
      <c r="UDM1" s="40"/>
      <c r="UDN1" s="40"/>
      <c r="UDO1" s="40"/>
      <c r="UDP1" s="40"/>
      <c r="UDQ1" s="40"/>
      <c r="UDR1" s="40"/>
      <c r="UDS1" s="40"/>
      <c r="UDT1" s="40"/>
      <c r="UDU1" s="40"/>
      <c r="UDV1" s="40"/>
      <c r="UDW1" s="40"/>
      <c r="UDX1" s="40"/>
      <c r="UDY1" s="40"/>
      <c r="UDZ1" s="40"/>
      <c r="UEA1" s="40"/>
      <c r="UEB1" s="40"/>
      <c r="UEC1" s="40"/>
      <c r="UED1" s="40"/>
      <c r="UEE1" s="40"/>
      <c r="UEF1" s="40"/>
      <c r="UEG1" s="40"/>
      <c r="UEH1" s="40"/>
      <c r="UEI1" s="40"/>
      <c r="UEJ1" s="40"/>
      <c r="UEK1" s="40"/>
      <c r="UEL1" s="40"/>
      <c r="UEM1" s="40"/>
      <c r="UEN1" s="40"/>
      <c r="UEO1" s="40"/>
      <c r="UEP1" s="40"/>
      <c r="UEQ1" s="40"/>
      <c r="UER1" s="40"/>
      <c r="UES1" s="40"/>
      <c r="UET1" s="40"/>
      <c r="UEU1" s="40"/>
      <c r="UEV1" s="40"/>
      <c r="UEW1" s="40"/>
      <c r="UEX1" s="40"/>
      <c r="UEY1" s="40"/>
      <c r="UEZ1" s="40"/>
      <c r="UFA1" s="40"/>
      <c r="UFB1" s="40"/>
      <c r="UFC1" s="40"/>
      <c r="UFD1" s="40"/>
      <c r="UFE1" s="40"/>
      <c r="UFF1" s="40"/>
      <c r="UFG1" s="40"/>
      <c r="UFH1" s="40"/>
      <c r="UFI1" s="40"/>
      <c r="UFJ1" s="40"/>
      <c r="UFK1" s="40"/>
      <c r="UFL1" s="40"/>
      <c r="UFM1" s="40"/>
      <c r="UFN1" s="40"/>
      <c r="UFO1" s="40"/>
      <c r="UFP1" s="40"/>
      <c r="UFQ1" s="40"/>
      <c r="UFR1" s="40"/>
      <c r="UFS1" s="40"/>
      <c r="UFT1" s="40"/>
      <c r="UFU1" s="40"/>
      <c r="UFV1" s="40"/>
      <c r="UFW1" s="40"/>
      <c r="UFX1" s="40"/>
      <c r="UFY1" s="40"/>
      <c r="UFZ1" s="40"/>
      <c r="UGA1" s="40"/>
      <c r="UGB1" s="40"/>
      <c r="UGC1" s="40"/>
      <c r="UGD1" s="40"/>
      <c r="UGE1" s="40"/>
      <c r="UGF1" s="40"/>
      <c r="UGG1" s="40"/>
      <c r="UGH1" s="40"/>
      <c r="UGI1" s="40"/>
      <c r="UGJ1" s="40"/>
      <c r="UGK1" s="40"/>
      <c r="UGL1" s="40"/>
      <c r="UGM1" s="40"/>
      <c r="UGN1" s="40"/>
      <c r="UGO1" s="40"/>
      <c r="UGP1" s="40"/>
      <c r="UGQ1" s="40"/>
      <c r="UGR1" s="40"/>
      <c r="UGS1" s="40"/>
      <c r="UGT1" s="40"/>
      <c r="UGU1" s="40"/>
      <c r="UGV1" s="40"/>
      <c r="UGW1" s="40"/>
      <c r="UGX1" s="40"/>
      <c r="UGY1" s="40"/>
      <c r="UGZ1" s="40"/>
      <c r="UHA1" s="40"/>
      <c r="UHB1" s="40"/>
      <c r="UHC1" s="40"/>
      <c r="UHD1" s="40"/>
      <c r="UHE1" s="40"/>
      <c r="UHF1" s="40"/>
      <c r="UHG1" s="40"/>
      <c r="UHH1" s="40"/>
      <c r="UHI1" s="40"/>
      <c r="UHJ1" s="40"/>
      <c r="UHK1" s="40"/>
      <c r="UHL1" s="40"/>
      <c r="UHM1" s="40"/>
      <c r="UHN1" s="40"/>
      <c r="UHO1" s="40"/>
      <c r="UHP1" s="40"/>
      <c r="UHQ1" s="40"/>
      <c r="UHR1" s="40"/>
      <c r="UHS1" s="40"/>
      <c r="UHT1" s="40"/>
      <c r="UHU1" s="40"/>
      <c r="UHV1" s="40"/>
      <c r="UHW1" s="40"/>
      <c r="UHX1" s="40"/>
      <c r="UHY1" s="40"/>
      <c r="UHZ1" s="40"/>
      <c r="UIA1" s="40"/>
      <c r="UIB1" s="40"/>
      <c r="UIC1" s="40"/>
      <c r="UID1" s="40"/>
      <c r="UIE1" s="40"/>
      <c r="UIF1" s="40"/>
      <c r="UIG1" s="40"/>
      <c r="UIH1" s="40"/>
      <c r="UII1" s="40"/>
      <c r="UIJ1" s="40"/>
      <c r="UIK1" s="40"/>
      <c r="UIL1" s="40"/>
      <c r="UIM1" s="40"/>
      <c r="UIN1" s="40"/>
      <c r="UIO1" s="40"/>
      <c r="UIP1" s="40"/>
      <c r="UIQ1" s="40"/>
      <c r="UIR1" s="40"/>
      <c r="UIS1" s="40"/>
      <c r="UIT1" s="40"/>
      <c r="UIU1" s="40"/>
      <c r="UIV1" s="40"/>
      <c r="UIW1" s="40"/>
      <c r="UIX1" s="40"/>
      <c r="UIY1" s="40"/>
      <c r="UIZ1" s="40"/>
      <c r="UJA1" s="40"/>
      <c r="UJB1" s="40"/>
      <c r="UJC1" s="40"/>
      <c r="UJD1" s="40"/>
      <c r="UJE1" s="40"/>
      <c r="UJF1" s="40"/>
      <c r="UJG1" s="40"/>
      <c r="UJH1" s="40"/>
      <c r="UJI1" s="40"/>
      <c r="UJJ1" s="40"/>
      <c r="UJK1" s="40"/>
      <c r="UJL1" s="40"/>
      <c r="UJM1" s="40"/>
      <c r="UJN1" s="40"/>
      <c r="UJO1" s="40"/>
      <c r="UJP1" s="40"/>
      <c r="UJQ1" s="40"/>
      <c r="UJR1" s="40"/>
      <c r="UJS1" s="40"/>
      <c r="UJT1" s="40"/>
      <c r="UJU1" s="40"/>
      <c r="UJV1" s="40"/>
      <c r="UJW1" s="40"/>
      <c r="UJX1" s="40"/>
      <c r="UJY1" s="40"/>
      <c r="UJZ1" s="40"/>
      <c r="UKA1" s="40"/>
      <c r="UKB1" s="40"/>
      <c r="UKC1" s="40"/>
      <c r="UKD1" s="40"/>
      <c r="UKE1" s="40"/>
      <c r="UKF1" s="40"/>
      <c r="UKG1" s="40"/>
      <c r="UKH1" s="40"/>
      <c r="UKI1" s="40"/>
      <c r="UKJ1" s="40"/>
      <c r="UKK1" s="40"/>
      <c r="UKL1" s="40"/>
      <c r="UKM1" s="40"/>
      <c r="UKN1" s="40"/>
      <c r="UKO1" s="40"/>
      <c r="UKP1" s="40"/>
      <c r="UKQ1" s="40"/>
      <c r="UKR1" s="40"/>
      <c r="UKS1" s="40"/>
      <c r="UKT1" s="40"/>
      <c r="UKU1" s="40"/>
      <c r="UKV1" s="40"/>
      <c r="UKW1" s="40"/>
      <c r="UKX1" s="40"/>
      <c r="UKY1" s="40"/>
      <c r="UKZ1" s="40"/>
      <c r="ULA1" s="40"/>
      <c r="ULB1" s="40"/>
      <c r="ULC1" s="40"/>
      <c r="ULD1" s="40"/>
      <c r="ULE1" s="40"/>
      <c r="ULF1" s="40"/>
      <c r="ULG1" s="40"/>
      <c r="ULH1" s="40"/>
      <c r="ULI1" s="40"/>
      <c r="ULJ1" s="40"/>
      <c r="ULK1" s="40"/>
      <c r="ULL1" s="40"/>
      <c r="ULM1" s="40"/>
      <c r="ULN1" s="40"/>
      <c r="ULO1" s="40"/>
      <c r="ULP1" s="40"/>
      <c r="ULQ1" s="40"/>
      <c r="ULR1" s="40"/>
      <c r="ULS1" s="40"/>
      <c r="ULT1" s="40"/>
      <c r="ULU1" s="40"/>
      <c r="ULV1" s="40"/>
      <c r="ULW1" s="40"/>
      <c r="ULX1" s="40"/>
      <c r="ULY1" s="40"/>
      <c r="ULZ1" s="40"/>
      <c r="UMA1" s="40"/>
      <c r="UMB1" s="40"/>
      <c r="UMC1" s="40"/>
      <c r="UMD1" s="40"/>
      <c r="UME1" s="40"/>
      <c r="UMF1" s="40"/>
      <c r="UMG1" s="40"/>
      <c r="UMH1" s="40"/>
      <c r="UMI1" s="40"/>
      <c r="UMJ1" s="40"/>
      <c r="UMK1" s="40"/>
      <c r="UML1" s="40"/>
      <c r="UMM1" s="40"/>
      <c r="UMN1" s="40"/>
      <c r="UMO1" s="40"/>
      <c r="UMP1" s="40"/>
      <c r="UMQ1" s="40"/>
      <c r="UMR1" s="40"/>
      <c r="UMS1" s="40"/>
      <c r="UMT1" s="40"/>
      <c r="UMU1" s="40"/>
      <c r="UMV1" s="40"/>
      <c r="UMW1" s="40"/>
      <c r="UMX1" s="40"/>
      <c r="UMY1" s="40"/>
      <c r="UMZ1" s="40"/>
      <c r="UNA1" s="40"/>
      <c r="UNB1" s="40"/>
      <c r="UNC1" s="40"/>
      <c r="UND1" s="40"/>
      <c r="UNE1" s="40"/>
      <c r="UNF1" s="40"/>
      <c r="UNG1" s="40"/>
      <c r="UNH1" s="40"/>
      <c r="UNI1" s="40"/>
      <c r="UNJ1" s="40"/>
      <c r="UNK1" s="40"/>
      <c r="UNL1" s="40"/>
      <c r="UNM1" s="40"/>
      <c r="UNN1" s="40"/>
      <c r="UNO1" s="40"/>
      <c r="UNP1" s="40"/>
      <c r="UNQ1" s="40"/>
      <c r="UNR1" s="40"/>
      <c r="UNS1" s="40"/>
      <c r="UNT1" s="40"/>
      <c r="UNU1" s="40"/>
      <c r="UNV1" s="40"/>
      <c r="UNW1" s="40"/>
      <c r="UNX1" s="40"/>
      <c r="UNY1" s="40"/>
      <c r="UNZ1" s="40"/>
      <c r="UOA1" s="40"/>
      <c r="UOB1" s="40"/>
      <c r="UOC1" s="40"/>
      <c r="UOD1" s="40"/>
      <c r="UOE1" s="40"/>
      <c r="UOF1" s="40"/>
      <c r="UOG1" s="40"/>
      <c r="UOH1" s="40"/>
      <c r="UOI1" s="40"/>
      <c r="UOJ1" s="40"/>
      <c r="UOK1" s="40"/>
      <c r="UOL1" s="40"/>
      <c r="UOM1" s="40"/>
      <c r="UON1" s="40"/>
      <c r="UOO1" s="40"/>
      <c r="UOP1" s="40"/>
      <c r="UOQ1" s="40"/>
      <c r="UOR1" s="40"/>
      <c r="UOS1" s="40"/>
      <c r="UOT1" s="40"/>
      <c r="UOU1" s="40"/>
      <c r="UOV1" s="40"/>
      <c r="UOW1" s="40"/>
      <c r="UOX1" s="40"/>
      <c r="UOY1" s="40"/>
      <c r="UOZ1" s="40"/>
      <c r="UPA1" s="40"/>
      <c r="UPB1" s="40"/>
      <c r="UPC1" s="40"/>
      <c r="UPD1" s="40"/>
      <c r="UPE1" s="40"/>
      <c r="UPF1" s="40"/>
      <c r="UPG1" s="40"/>
      <c r="UPH1" s="40"/>
      <c r="UPI1" s="40"/>
      <c r="UPJ1" s="40"/>
      <c r="UPK1" s="40"/>
      <c r="UPL1" s="40"/>
      <c r="UPM1" s="40"/>
      <c r="UPN1" s="40"/>
      <c r="UPO1" s="40"/>
      <c r="UPP1" s="40"/>
      <c r="UPQ1" s="40"/>
      <c r="UPR1" s="40"/>
      <c r="UPS1" s="40"/>
      <c r="UPT1" s="40"/>
      <c r="UPU1" s="40"/>
      <c r="UPV1" s="40"/>
      <c r="UPW1" s="40"/>
      <c r="UPX1" s="40"/>
      <c r="UPY1" s="40"/>
      <c r="UPZ1" s="40"/>
      <c r="UQA1" s="40"/>
      <c r="UQB1" s="40"/>
      <c r="UQC1" s="40"/>
      <c r="UQD1" s="40"/>
      <c r="UQE1" s="40"/>
      <c r="UQF1" s="40"/>
      <c r="UQG1" s="40"/>
      <c r="UQH1" s="40"/>
      <c r="UQI1" s="40"/>
      <c r="UQJ1" s="40"/>
      <c r="UQK1" s="40"/>
      <c r="UQL1" s="40"/>
      <c r="UQM1" s="40"/>
      <c r="UQN1" s="40"/>
      <c r="UQO1" s="40"/>
      <c r="UQP1" s="40"/>
      <c r="UQQ1" s="40"/>
      <c r="UQR1" s="40"/>
      <c r="UQS1" s="40"/>
      <c r="UQT1" s="40"/>
      <c r="UQU1" s="40"/>
      <c r="UQV1" s="40"/>
      <c r="UQW1" s="40"/>
      <c r="UQX1" s="40"/>
      <c r="UQY1" s="40"/>
      <c r="UQZ1" s="40"/>
      <c r="URA1" s="40"/>
      <c r="URB1" s="40"/>
      <c r="URC1" s="40"/>
      <c r="URD1" s="40"/>
      <c r="URE1" s="40"/>
      <c r="URF1" s="40"/>
      <c r="URG1" s="40"/>
      <c r="URH1" s="40"/>
      <c r="URI1" s="40"/>
      <c r="URJ1" s="40"/>
      <c r="URK1" s="40"/>
      <c r="URL1" s="40"/>
      <c r="URM1" s="40"/>
      <c r="URN1" s="40"/>
      <c r="URO1" s="40"/>
      <c r="URP1" s="40"/>
      <c r="URQ1" s="40"/>
      <c r="URR1" s="40"/>
      <c r="URS1" s="40"/>
      <c r="URT1" s="40"/>
      <c r="URU1" s="40"/>
      <c r="URV1" s="40"/>
      <c r="URW1" s="40"/>
      <c r="URX1" s="40"/>
      <c r="URY1" s="40"/>
      <c r="URZ1" s="40"/>
      <c r="USA1" s="40"/>
      <c r="USB1" s="40"/>
      <c r="USC1" s="40"/>
      <c r="USD1" s="40"/>
      <c r="USE1" s="40"/>
      <c r="USF1" s="40"/>
      <c r="USG1" s="40"/>
      <c r="USH1" s="40"/>
      <c r="USI1" s="40"/>
      <c r="USJ1" s="40"/>
      <c r="USK1" s="40"/>
      <c r="USL1" s="40"/>
      <c r="USM1" s="40"/>
      <c r="USN1" s="40"/>
      <c r="USO1" s="40"/>
      <c r="USP1" s="40"/>
      <c r="USQ1" s="40"/>
      <c r="USR1" s="40"/>
      <c r="USS1" s="40"/>
      <c r="UST1" s="40"/>
      <c r="USU1" s="40"/>
      <c r="USV1" s="40"/>
      <c r="USW1" s="40"/>
      <c r="USX1" s="40"/>
      <c r="USY1" s="40"/>
      <c r="USZ1" s="40"/>
      <c r="UTA1" s="40"/>
      <c r="UTB1" s="40"/>
      <c r="UTC1" s="40"/>
      <c r="UTD1" s="40"/>
      <c r="UTE1" s="40"/>
      <c r="UTF1" s="40"/>
      <c r="UTG1" s="40"/>
      <c r="UTH1" s="40"/>
      <c r="UTI1" s="40"/>
      <c r="UTJ1" s="40"/>
      <c r="UTK1" s="40"/>
      <c r="UTL1" s="40"/>
      <c r="UTM1" s="40"/>
      <c r="UTN1" s="40"/>
      <c r="UTO1" s="40"/>
      <c r="UTP1" s="40"/>
      <c r="UTQ1" s="40"/>
      <c r="UTR1" s="40"/>
      <c r="UTS1" s="40"/>
      <c r="UTT1" s="40"/>
      <c r="UTU1" s="40"/>
      <c r="UTV1" s="40"/>
      <c r="UTW1" s="40"/>
      <c r="UTX1" s="40"/>
      <c r="UTY1" s="40"/>
      <c r="UTZ1" s="40"/>
      <c r="UUA1" s="40"/>
      <c r="UUB1" s="40"/>
      <c r="UUC1" s="40"/>
      <c r="UUD1" s="40"/>
      <c r="UUE1" s="40"/>
      <c r="UUF1" s="40"/>
      <c r="UUG1" s="40"/>
      <c r="UUH1" s="40"/>
      <c r="UUI1" s="40"/>
      <c r="UUJ1" s="40"/>
      <c r="UUK1" s="40"/>
      <c r="UUL1" s="40"/>
      <c r="UUM1" s="40"/>
      <c r="UUN1" s="40"/>
      <c r="UUO1" s="40"/>
      <c r="UUP1" s="40"/>
      <c r="UUQ1" s="40"/>
      <c r="UUR1" s="40"/>
      <c r="UUS1" s="40"/>
      <c r="UUT1" s="40"/>
      <c r="UUU1" s="40"/>
      <c r="UUV1" s="40"/>
      <c r="UUW1" s="40"/>
      <c r="UUX1" s="40"/>
      <c r="UUY1" s="40"/>
      <c r="UUZ1" s="40"/>
      <c r="UVA1" s="40"/>
      <c r="UVB1" s="40"/>
      <c r="UVC1" s="40"/>
      <c r="UVD1" s="40"/>
      <c r="UVE1" s="40"/>
      <c r="UVF1" s="40"/>
      <c r="UVG1" s="40"/>
      <c r="UVH1" s="40"/>
      <c r="UVI1" s="40"/>
      <c r="UVJ1" s="40"/>
      <c r="UVK1" s="40"/>
      <c r="UVL1" s="40"/>
      <c r="UVM1" s="40"/>
      <c r="UVN1" s="40"/>
      <c r="UVO1" s="40"/>
      <c r="UVP1" s="40"/>
      <c r="UVQ1" s="40"/>
      <c r="UVR1" s="40"/>
      <c r="UVS1" s="40"/>
      <c r="UVT1" s="40"/>
      <c r="UVU1" s="40"/>
      <c r="UVV1" s="40"/>
      <c r="UVW1" s="40"/>
      <c r="UVX1" s="40"/>
      <c r="UVY1" s="40"/>
      <c r="UVZ1" s="40"/>
      <c r="UWA1" s="40"/>
      <c r="UWB1" s="40"/>
      <c r="UWC1" s="40"/>
      <c r="UWD1" s="40"/>
      <c r="UWE1" s="40"/>
      <c r="UWF1" s="40"/>
      <c r="UWG1" s="40"/>
      <c r="UWH1" s="40"/>
      <c r="UWI1" s="40"/>
      <c r="UWJ1" s="40"/>
      <c r="UWK1" s="40"/>
      <c r="UWL1" s="40"/>
      <c r="UWM1" s="40"/>
      <c r="UWN1" s="40"/>
      <c r="UWO1" s="40"/>
      <c r="UWP1" s="40"/>
      <c r="UWQ1" s="40"/>
      <c r="UWR1" s="40"/>
      <c r="UWS1" s="40"/>
      <c r="UWT1" s="40"/>
      <c r="UWU1" s="40"/>
      <c r="UWV1" s="40"/>
      <c r="UWW1" s="40"/>
      <c r="UWX1" s="40"/>
      <c r="UWY1" s="40"/>
      <c r="UWZ1" s="40"/>
      <c r="UXA1" s="40"/>
      <c r="UXB1" s="40"/>
      <c r="UXC1" s="40"/>
      <c r="UXD1" s="40"/>
      <c r="UXE1" s="40"/>
      <c r="UXF1" s="40"/>
      <c r="UXG1" s="40"/>
      <c r="UXH1" s="40"/>
      <c r="UXI1" s="40"/>
      <c r="UXJ1" s="40"/>
      <c r="UXK1" s="40"/>
      <c r="UXL1" s="40"/>
      <c r="UXM1" s="40"/>
      <c r="UXN1" s="40"/>
      <c r="UXO1" s="40"/>
      <c r="UXP1" s="40"/>
      <c r="UXQ1" s="40"/>
      <c r="UXR1" s="40"/>
      <c r="UXS1" s="40"/>
      <c r="UXT1" s="40"/>
      <c r="UXU1" s="40"/>
      <c r="UXV1" s="40"/>
      <c r="UXW1" s="40"/>
      <c r="UXX1" s="40"/>
      <c r="UXY1" s="40"/>
      <c r="UXZ1" s="40"/>
      <c r="UYA1" s="40"/>
      <c r="UYB1" s="40"/>
      <c r="UYC1" s="40"/>
      <c r="UYD1" s="40"/>
      <c r="UYE1" s="40"/>
      <c r="UYF1" s="40"/>
      <c r="UYG1" s="40"/>
      <c r="UYH1" s="40"/>
      <c r="UYI1" s="40"/>
      <c r="UYJ1" s="40"/>
      <c r="UYK1" s="40"/>
      <c r="UYL1" s="40"/>
      <c r="UYM1" s="40"/>
      <c r="UYN1" s="40"/>
      <c r="UYO1" s="40"/>
      <c r="UYP1" s="40"/>
      <c r="UYQ1" s="40"/>
      <c r="UYR1" s="40"/>
      <c r="UYS1" s="40"/>
      <c r="UYT1" s="40"/>
      <c r="UYU1" s="40"/>
      <c r="UYV1" s="40"/>
      <c r="UYW1" s="40"/>
      <c r="UYX1" s="40"/>
      <c r="UYY1" s="40"/>
      <c r="UYZ1" s="40"/>
      <c r="UZA1" s="40"/>
      <c r="UZB1" s="40"/>
      <c r="UZC1" s="40"/>
      <c r="UZD1" s="40"/>
      <c r="UZE1" s="40"/>
      <c r="UZF1" s="40"/>
      <c r="UZG1" s="40"/>
      <c r="UZH1" s="40"/>
      <c r="UZI1" s="40"/>
      <c r="UZJ1" s="40"/>
      <c r="UZK1" s="40"/>
      <c r="UZL1" s="40"/>
      <c r="UZM1" s="40"/>
      <c r="UZN1" s="40"/>
      <c r="UZO1" s="40"/>
      <c r="UZP1" s="40"/>
      <c r="UZQ1" s="40"/>
      <c r="UZR1" s="40"/>
      <c r="UZS1" s="40"/>
      <c r="UZT1" s="40"/>
      <c r="UZU1" s="40"/>
      <c r="UZV1" s="40"/>
      <c r="UZW1" s="40"/>
      <c r="UZX1" s="40"/>
      <c r="UZY1" s="40"/>
      <c r="UZZ1" s="40"/>
      <c r="VAA1" s="40"/>
      <c r="VAB1" s="40"/>
      <c r="VAC1" s="40"/>
      <c r="VAD1" s="40"/>
      <c r="VAE1" s="40"/>
      <c r="VAF1" s="40"/>
      <c r="VAG1" s="40"/>
      <c r="VAH1" s="40"/>
      <c r="VAI1" s="40"/>
      <c r="VAJ1" s="40"/>
      <c r="VAK1" s="40"/>
      <c r="VAL1" s="40"/>
      <c r="VAM1" s="40"/>
      <c r="VAN1" s="40"/>
      <c r="VAO1" s="40"/>
      <c r="VAP1" s="40"/>
      <c r="VAQ1" s="40"/>
      <c r="VAR1" s="40"/>
      <c r="VAS1" s="40"/>
      <c r="VAT1" s="40"/>
      <c r="VAU1" s="40"/>
      <c r="VAV1" s="40"/>
      <c r="VAW1" s="40"/>
      <c r="VAX1" s="40"/>
      <c r="VAY1" s="40"/>
      <c r="VAZ1" s="40"/>
      <c r="VBA1" s="40"/>
      <c r="VBB1" s="40"/>
      <c r="VBC1" s="40"/>
      <c r="VBD1" s="40"/>
      <c r="VBE1" s="40"/>
      <c r="VBF1" s="40"/>
      <c r="VBG1" s="40"/>
      <c r="VBH1" s="40"/>
      <c r="VBI1" s="40"/>
      <c r="VBJ1" s="40"/>
      <c r="VBK1" s="40"/>
      <c r="VBL1" s="40"/>
      <c r="VBM1" s="40"/>
      <c r="VBN1" s="40"/>
      <c r="VBO1" s="40"/>
      <c r="VBP1" s="40"/>
      <c r="VBQ1" s="40"/>
      <c r="VBR1" s="40"/>
      <c r="VBS1" s="40"/>
      <c r="VBT1" s="40"/>
      <c r="VBU1" s="40"/>
      <c r="VBV1" s="40"/>
      <c r="VBW1" s="40"/>
      <c r="VBX1" s="40"/>
      <c r="VBY1" s="40"/>
      <c r="VBZ1" s="40"/>
      <c r="VCA1" s="40"/>
      <c r="VCB1" s="40"/>
      <c r="VCC1" s="40"/>
      <c r="VCD1" s="40"/>
      <c r="VCE1" s="40"/>
      <c r="VCF1" s="40"/>
      <c r="VCG1" s="40"/>
      <c r="VCH1" s="40"/>
      <c r="VCI1" s="40"/>
      <c r="VCJ1" s="40"/>
      <c r="VCK1" s="40"/>
      <c r="VCL1" s="40"/>
      <c r="VCM1" s="40"/>
      <c r="VCN1" s="40"/>
      <c r="VCO1" s="40"/>
      <c r="VCP1" s="40"/>
      <c r="VCQ1" s="40"/>
      <c r="VCR1" s="40"/>
      <c r="VCS1" s="40"/>
      <c r="VCT1" s="40"/>
      <c r="VCU1" s="40"/>
      <c r="VCV1" s="40"/>
      <c r="VCW1" s="40"/>
      <c r="VCX1" s="40"/>
      <c r="VCY1" s="40"/>
      <c r="VCZ1" s="40"/>
      <c r="VDA1" s="40"/>
      <c r="VDB1" s="40"/>
      <c r="VDC1" s="40"/>
      <c r="VDD1" s="40"/>
      <c r="VDE1" s="40"/>
      <c r="VDF1" s="40"/>
      <c r="VDG1" s="40"/>
      <c r="VDH1" s="40"/>
      <c r="VDI1" s="40"/>
      <c r="VDJ1" s="40"/>
      <c r="VDK1" s="40"/>
      <c r="VDL1" s="40"/>
      <c r="VDM1" s="40"/>
      <c r="VDN1" s="40"/>
      <c r="VDO1" s="40"/>
      <c r="VDP1" s="40"/>
      <c r="VDQ1" s="40"/>
      <c r="VDR1" s="40"/>
      <c r="VDS1" s="40"/>
      <c r="VDT1" s="40"/>
      <c r="VDU1" s="40"/>
      <c r="VDV1" s="40"/>
      <c r="VDW1" s="40"/>
      <c r="VDX1" s="40"/>
      <c r="VDY1" s="40"/>
      <c r="VDZ1" s="40"/>
      <c r="VEA1" s="40"/>
      <c r="VEB1" s="40"/>
      <c r="VEC1" s="40"/>
      <c r="VED1" s="40"/>
      <c r="VEE1" s="40"/>
      <c r="VEF1" s="40"/>
      <c r="VEG1" s="40"/>
      <c r="VEH1" s="40"/>
      <c r="VEI1" s="40"/>
      <c r="VEJ1" s="40"/>
      <c r="VEK1" s="40"/>
      <c r="VEL1" s="40"/>
      <c r="VEM1" s="40"/>
      <c r="VEN1" s="40"/>
      <c r="VEO1" s="40"/>
      <c r="VEP1" s="40"/>
      <c r="VEQ1" s="40"/>
      <c r="VER1" s="40"/>
      <c r="VES1" s="40"/>
      <c r="VET1" s="40"/>
      <c r="VEU1" s="40"/>
      <c r="VEV1" s="40"/>
      <c r="VEW1" s="40"/>
      <c r="VEX1" s="40"/>
      <c r="VEY1" s="40"/>
      <c r="VEZ1" s="40"/>
      <c r="VFA1" s="40"/>
      <c r="VFB1" s="40"/>
      <c r="VFC1" s="40"/>
      <c r="VFD1" s="40"/>
      <c r="VFE1" s="40"/>
      <c r="VFF1" s="40"/>
      <c r="VFG1" s="40"/>
      <c r="VFH1" s="40"/>
      <c r="VFI1" s="40"/>
      <c r="VFJ1" s="40"/>
      <c r="VFK1" s="40"/>
      <c r="VFL1" s="40"/>
      <c r="VFM1" s="40"/>
      <c r="VFN1" s="40"/>
      <c r="VFO1" s="40"/>
      <c r="VFP1" s="40"/>
      <c r="VFQ1" s="40"/>
      <c r="VFR1" s="40"/>
      <c r="VFS1" s="40"/>
      <c r="VFT1" s="40"/>
      <c r="VFU1" s="40"/>
      <c r="VFV1" s="40"/>
      <c r="VFW1" s="40"/>
      <c r="VFX1" s="40"/>
      <c r="VFY1" s="40"/>
      <c r="VFZ1" s="40"/>
      <c r="VGA1" s="40"/>
      <c r="VGB1" s="40"/>
      <c r="VGC1" s="40"/>
      <c r="VGD1" s="40"/>
      <c r="VGE1" s="40"/>
      <c r="VGF1" s="40"/>
      <c r="VGG1" s="40"/>
      <c r="VGH1" s="40"/>
      <c r="VGI1" s="40"/>
      <c r="VGJ1" s="40"/>
      <c r="VGK1" s="40"/>
      <c r="VGL1" s="40"/>
      <c r="VGM1" s="40"/>
      <c r="VGN1" s="40"/>
      <c r="VGO1" s="40"/>
      <c r="VGP1" s="40"/>
      <c r="VGQ1" s="40"/>
      <c r="VGR1" s="40"/>
      <c r="VGS1" s="40"/>
      <c r="VGT1" s="40"/>
      <c r="VGU1" s="40"/>
      <c r="VGV1" s="40"/>
      <c r="VGW1" s="40"/>
      <c r="VGX1" s="40"/>
      <c r="VGY1" s="40"/>
      <c r="VGZ1" s="40"/>
      <c r="VHA1" s="40"/>
      <c r="VHB1" s="40"/>
      <c r="VHC1" s="40"/>
      <c r="VHD1" s="40"/>
      <c r="VHE1" s="40"/>
      <c r="VHF1" s="40"/>
      <c r="VHG1" s="40"/>
      <c r="VHH1" s="40"/>
      <c r="VHI1" s="40"/>
      <c r="VHJ1" s="40"/>
      <c r="VHK1" s="40"/>
      <c r="VHL1" s="40"/>
      <c r="VHM1" s="40"/>
      <c r="VHN1" s="40"/>
      <c r="VHO1" s="40"/>
      <c r="VHP1" s="40"/>
      <c r="VHQ1" s="40"/>
      <c r="VHR1" s="40"/>
      <c r="VHS1" s="40"/>
      <c r="VHT1" s="40"/>
      <c r="VHU1" s="40"/>
      <c r="VHV1" s="40"/>
      <c r="VHW1" s="40"/>
      <c r="VHX1" s="40"/>
      <c r="VHY1" s="40"/>
      <c r="VHZ1" s="40"/>
      <c r="VIA1" s="40"/>
      <c r="VIB1" s="40"/>
      <c r="VIC1" s="40"/>
      <c r="VID1" s="40"/>
      <c r="VIE1" s="40"/>
      <c r="VIF1" s="40"/>
      <c r="VIG1" s="40"/>
      <c r="VIH1" s="40"/>
      <c r="VII1" s="40"/>
      <c r="VIJ1" s="40"/>
      <c r="VIK1" s="40"/>
      <c r="VIL1" s="40"/>
      <c r="VIM1" s="40"/>
      <c r="VIN1" s="40"/>
      <c r="VIO1" s="40"/>
      <c r="VIP1" s="40"/>
      <c r="VIQ1" s="40"/>
      <c r="VIR1" s="40"/>
      <c r="VIS1" s="40"/>
      <c r="VIT1" s="40"/>
      <c r="VIU1" s="40"/>
      <c r="VIV1" s="40"/>
      <c r="VIW1" s="40"/>
      <c r="VIX1" s="40"/>
      <c r="VIY1" s="40"/>
      <c r="VIZ1" s="40"/>
      <c r="VJA1" s="40"/>
      <c r="VJB1" s="40"/>
      <c r="VJC1" s="40"/>
      <c r="VJD1" s="40"/>
      <c r="VJE1" s="40"/>
      <c r="VJF1" s="40"/>
      <c r="VJG1" s="40"/>
      <c r="VJH1" s="40"/>
      <c r="VJI1" s="40"/>
      <c r="VJJ1" s="40"/>
      <c r="VJK1" s="40"/>
      <c r="VJL1" s="40"/>
      <c r="VJM1" s="40"/>
      <c r="VJN1" s="40"/>
      <c r="VJO1" s="40"/>
      <c r="VJP1" s="40"/>
      <c r="VJQ1" s="40"/>
      <c r="VJR1" s="40"/>
      <c r="VJS1" s="40"/>
      <c r="VJT1" s="40"/>
      <c r="VJU1" s="40"/>
      <c r="VJV1" s="40"/>
      <c r="VJW1" s="40"/>
      <c r="VJX1" s="40"/>
      <c r="VJY1" s="40"/>
      <c r="VJZ1" s="40"/>
      <c r="VKA1" s="40"/>
      <c r="VKB1" s="40"/>
      <c r="VKC1" s="40"/>
      <c r="VKD1" s="40"/>
      <c r="VKE1" s="40"/>
      <c r="VKF1" s="40"/>
      <c r="VKG1" s="40"/>
      <c r="VKH1" s="40"/>
      <c r="VKI1" s="40"/>
      <c r="VKJ1" s="40"/>
      <c r="VKK1" s="40"/>
      <c r="VKL1" s="40"/>
      <c r="VKM1" s="40"/>
      <c r="VKN1" s="40"/>
      <c r="VKO1" s="40"/>
      <c r="VKP1" s="40"/>
      <c r="VKQ1" s="40"/>
      <c r="VKR1" s="40"/>
      <c r="VKS1" s="40"/>
      <c r="VKT1" s="40"/>
      <c r="VKU1" s="40"/>
      <c r="VKV1" s="40"/>
      <c r="VKW1" s="40"/>
      <c r="VKX1" s="40"/>
      <c r="VKY1" s="40"/>
      <c r="VKZ1" s="40"/>
      <c r="VLA1" s="40"/>
      <c r="VLB1" s="40"/>
      <c r="VLC1" s="40"/>
      <c r="VLD1" s="40"/>
      <c r="VLE1" s="40"/>
      <c r="VLF1" s="40"/>
      <c r="VLG1" s="40"/>
      <c r="VLH1" s="40"/>
      <c r="VLI1" s="40"/>
      <c r="VLJ1" s="40"/>
      <c r="VLK1" s="40"/>
      <c r="VLL1" s="40"/>
      <c r="VLM1" s="40"/>
      <c r="VLN1" s="40"/>
      <c r="VLO1" s="40"/>
      <c r="VLP1" s="40"/>
      <c r="VLQ1" s="40"/>
      <c r="VLR1" s="40"/>
      <c r="VLS1" s="40"/>
      <c r="VLT1" s="40"/>
      <c r="VLU1" s="40"/>
      <c r="VLV1" s="40"/>
      <c r="VLW1" s="40"/>
      <c r="VLX1" s="40"/>
      <c r="VLY1" s="40"/>
      <c r="VLZ1" s="40"/>
      <c r="VMA1" s="40"/>
      <c r="VMB1" s="40"/>
      <c r="VMC1" s="40"/>
      <c r="VMD1" s="40"/>
      <c r="VME1" s="40"/>
      <c r="VMF1" s="40"/>
      <c r="VMG1" s="40"/>
      <c r="VMH1" s="40"/>
      <c r="VMI1" s="40"/>
      <c r="VMJ1" s="40"/>
      <c r="VMK1" s="40"/>
      <c r="VML1" s="40"/>
      <c r="VMM1" s="40"/>
      <c r="VMN1" s="40"/>
      <c r="VMO1" s="40"/>
      <c r="VMP1" s="40"/>
      <c r="VMQ1" s="40"/>
      <c r="VMR1" s="40"/>
      <c r="VMS1" s="40"/>
      <c r="VMT1" s="40"/>
      <c r="VMU1" s="40"/>
      <c r="VMV1" s="40"/>
      <c r="VMW1" s="40"/>
      <c r="VMX1" s="40"/>
      <c r="VMY1" s="40"/>
      <c r="VMZ1" s="40"/>
      <c r="VNA1" s="40"/>
      <c r="VNB1" s="40"/>
      <c r="VNC1" s="40"/>
      <c r="VND1" s="40"/>
      <c r="VNE1" s="40"/>
      <c r="VNF1" s="40"/>
      <c r="VNG1" s="40"/>
      <c r="VNH1" s="40"/>
      <c r="VNI1" s="40"/>
      <c r="VNJ1" s="40"/>
      <c r="VNK1" s="40"/>
      <c r="VNL1" s="40"/>
      <c r="VNM1" s="40"/>
      <c r="VNN1" s="40"/>
      <c r="VNO1" s="40"/>
      <c r="VNP1" s="40"/>
      <c r="VNQ1" s="40"/>
      <c r="VNR1" s="40"/>
      <c r="VNS1" s="40"/>
      <c r="VNT1" s="40"/>
      <c r="VNU1" s="40"/>
      <c r="VNV1" s="40"/>
      <c r="VNW1" s="40"/>
      <c r="VNX1" s="40"/>
      <c r="VNY1" s="40"/>
      <c r="VNZ1" s="40"/>
      <c r="VOA1" s="40"/>
      <c r="VOB1" s="40"/>
      <c r="VOC1" s="40"/>
      <c r="VOD1" s="40"/>
      <c r="VOE1" s="40"/>
      <c r="VOF1" s="40"/>
      <c r="VOG1" s="40"/>
      <c r="VOH1" s="40"/>
      <c r="VOI1" s="40"/>
      <c r="VOJ1" s="40"/>
      <c r="VOK1" s="40"/>
      <c r="VOL1" s="40"/>
      <c r="VOM1" s="40"/>
      <c r="VON1" s="40"/>
      <c r="VOO1" s="40"/>
      <c r="VOP1" s="40"/>
      <c r="VOQ1" s="40"/>
      <c r="VOR1" s="40"/>
      <c r="VOS1" s="40"/>
      <c r="VOT1" s="40"/>
      <c r="VOU1" s="40"/>
      <c r="VOV1" s="40"/>
      <c r="VOW1" s="40"/>
      <c r="VOX1" s="40"/>
      <c r="VOY1" s="40"/>
      <c r="VOZ1" s="40"/>
      <c r="VPA1" s="40"/>
      <c r="VPB1" s="40"/>
      <c r="VPC1" s="40"/>
      <c r="VPD1" s="40"/>
      <c r="VPE1" s="40"/>
      <c r="VPF1" s="40"/>
      <c r="VPG1" s="40"/>
      <c r="VPH1" s="40"/>
      <c r="VPI1" s="40"/>
      <c r="VPJ1" s="40"/>
      <c r="VPK1" s="40"/>
      <c r="VPL1" s="40"/>
      <c r="VPM1" s="40"/>
      <c r="VPN1" s="40"/>
      <c r="VPO1" s="40"/>
      <c r="VPP1" s="40"/>
      <c r="VPQ1" s="40"/>
      <c r="VPR1" s="40"/>
      <c r="VPS1" s="40"/>
      <c r="VPT1" s="40"/>
      <c r="VPU1" s="40"/>
      <c r="VPV1" s="40"/>
      <c r="VPW1" s="40"/>
      <c r="VPX1" s="40"/>
      <c r="VPY1" s="40"/>
      <c r="VPZ1" s="40"/>
      <c r="VQA1" s="40"/>
      <c r="VQB1" s="40"/>
      <c r="VQC1" s="40"/>
      <c r="VQD1" s="40"/>
      <c r="VQE1" s="40"/>
      <c r="VQF1" s="40"/>
      <c r="VQG1" s="40"/>
      <c r="VQH1" s="40"/>
      <c r="VQI1" s="40"/>
      <c r="VQJ1" s="40"/>
      <c r="VQK1" s="40"/>
      <c r="VQL1" s="40"/>
      <c r="VQM1" s="40"/>
      <c r="VQN1" s="40"/>
      <c r="VQO1" s="40"/>
      <c r="VQP1" s="40"/>
      <c r="VQQ1" s="40"/>
      <c r="VQR1" s="40"/>
      <c r="VQS1" s="40"/>
      <c r="VQT1" s="40"/>
      <c r="VQU1" s="40"/>
      <c r="VQV1" s="40"/>
      <c r="VQW1" s="40"/>
      <c r="VQX1" s="40"/>
      <c r="VQY1" s="40"/>
      <c r="VQZ1" s="40"/>
      <c r="VRA1" s="40"/>
      <c r="VRB1" s="40"/>
      <c r="VRC1" s="40"/>
      <c r="VRD1" s="40"/>
      <c r="VRE1" s="40"/>
      <c r="VRF1" s="40"/>
      <c r="VRG1" s="40"/>
      <c r="VRH1" s="40"/>
      <c r="VRI1" s="40"/>
      <c r="VRJ1" s="40"/>
      <c r="VRK1" s="40"/>
      <c r="VRL1" s="40"/>
      <c r="VRM1" s="40"/>
      <c r="VRN1" s="40"/>
      <c r="VRO1" s="40"/>
      <c r="VRP1" s="40"/>
      <c r="VRQ1" s="40"/>
      <c r="VRR1" s="40"/>
      <c r="VRS1" s="40"/>
      <c r="VRT1" s="40"/>
      <c r="VRU1" s="40"/>
      <c r="VRV1" s="40"/>
      <c r="VRW1" s="40"/>
      <c r="VRX1" s="40"/>
      <c r="VRY1" s="40"/>
      <c r="VRZ1" s="40"/>
      <c r="VSA1" s="40"/>
      <c r="VSB1" s="40"/>
      <c r="VSC1" s="40"/>
      <c r="VSD1" s="40"/>
      <c r="VSE1" s="40"/>
      <c r="VSF1" s="40"/>
      <c r="VSG1" s="40"/>
      <c r="VSH1" s="40"/>
      <c r="VSI1" s="40"/>
      <c r="VSJ1" s="40"/>
      <c r="VSK1" s="40"/>
      <c r="VSL1" s="40"/>
      <c r="VSM1" s="40"/>
      <c r="VSN1" s="40"/>
      <c r="VSO1" s="40"/>
      <c r="VSP1" s="40"/>
      <c r="VSQ1" s="40"/>
      <c r="VSR1" s="40"/>
      <c r="VSS1" s="40"/>
      <c r="VST1" s="40"/>
      <c r="VSU1" s="40"/>
      <c r="VSV1" s="40"/>
      <c r="VSW1" s="40"/>
      <c r="VSX1" s="40"/>
      <c r="VSY1" s="40"/>
      <c r="VSZ1" s="40"/>
      <c r="VTA1" s="40"/>
      <c r="VTB1" s="40"/>
      <c r="VTC1" s="40"/>
      <c r="VTD1" s="40"/>
      <c r="VTE1" s="40"/>
      <c r="VTF1" s="40"/>
      <c r="VTG1" s="40"/>
      <c r="VTH1" s="40"/>
      <c r="VTI1" s="40"/>
      <c r="VTJ1" s="40"/>
      <c r="VTK1" s="40"/>
      <c r="VTL1" s="40"/>
      <c r="VTM1" s="40"/>
      <c r="VTN1" s="40"/>
      <c r="VTO1" s="40"/>
      <c r="VTP1" s="40"/>
      <c r="VTQ1" s="40"/>
      <c r="VTR1" s="40"/>
      <c r="VTS1" s="40"/>
      <c r="VTT1" s="40"/>
      <c r="VTU1" s="40"/>
      <c r="VTV1" s="40"/>
      <c r="VTW1" s="40"/>
      <c r="VTX1" s="40"/>
      <c r="VTY1" s="40"/>
      <c r="VTZ1" s="40"/>
      <c r="VUA1" s="40"/>
      <c r="VUB1" s="40"/>
      <c r="VUC1" s="40"/>
      <c r="VUD1" s="40"/>
      <c r="VUE1" s="40"/>
      <c r="VUF1" s="40"/>
      <c r="VUG1" s="40"/>
      <c r="VUH1" s="40"/>
      <c r="VUI1" s="40"/>
      <c r="VUJ1" s="40"/>
      <c r="VUK1" s="40"/>
      <c r="VUL1" s="40"/>
      <c r="VUM1" s="40"/>
      <c r="VUN1" s="40"/>
      <c r="VUO1" s="40"/>
      <c r="VUP1" s="40"/>
      <c r="VUQ1" s="40"/>
      <c r="VUR1" s="40"/>
      <c r="VUS1" s="40"/>
      <c r="VUT1" s="40"/>
      <c r="VUU1" s="40"/>
      <c r="VUV1" s="40"/>
      <c r="VUW1" s="40"/>
      <c r="VUX1" s="40"/>
      <c r="VUY1" s="40"/>
      <c r="VUZ1" s="40"/>
      <c r="VVA1" s="40"/>
      <c r="VVB1" s="40"/>
      <c r="VVC1" s="40"/>
      <c r="VVD1" s="40"/>
      <c r="VVE1" s="40"/>
      <c r="VVF1" s="40"/>
      <c r="VVG1" s="40"/>
      <c r="VVH1" s="40"/>
      <c r="VVI1" s="40"/>
      <c r="VVJ1" s="40"/>
      <c r="VVK1" s="40"/>
      <c r="VVL1" s="40"/>
      <c r="VVM1" s="40"/>
      <c r="VVN1" s="40"/>
      <c r="VVO1" s="40"/>
      <c r="VVP1" s="40"/>
      <c r="VVQ1" s="40"/>
      <c r="VVR1" s="40"/>
      <c r="VVS1" s="40"/>
      <c r="VVT1" s="40"/>
      <c r="VVU1" s="40"/>
      <c r="VVV1" s="40"/>
      <c r="VVW1" s="40"/>
      <c r="VVX1" s="40"/>
      <c r="VVY1" s="40"/>
      <c r="VVZ1" s="40"/>
      <c r="VWA1" s="40"/>
      <c r="VWB1" s="40"/>
      <c r="VWC1" s="40"/>
      <c r="VWD1" s="40"/>
      <c r="VWE1" s="40"/>
      <c r="VWF1" s="40"/>
      <c r="VWG1" s="40"/>
      <c r="VWH1" s="40"/>
      <c r="VWI1" s="40"/>
      <c r="VWJ1" s="40"/>
      <c r="VWK1" s="40"/>
      <c r="VWL1" s="40"/>
      <c r="VWM1" s="40"/>
      <c r="VWN1" s="40"/>
      <c r="VWO1" s="40"/>
      <c r="VWP1" s="40"/>
      <c r="VWQ1" s="40"/>
      <c r="VWR1" s="40"/>
      <c r="VWS1" s="40"/>
      <c r="VWT1" s="40"/>
      <c r="VWU1" s="40"/>
      <c r="VWV1" s="40"/>
      <c r="VWW1" s="40"/>
      <c r="VWX1" s="40"/>
      <c r="VWY1" s="40"/>
      <c r="VWZ1" s="40"/>
      <c r="VXA1" s="40"/>
      <c r="VXB1" s="40"/>
      <c r="VXC1" s="40"/>
      <c r="VXD1" s="40"/>
      <c r="VXE1" s="40"/>
      <c r="VXF1" s="40"/>
      <c r="VXG1" s="40"/>
      <c r="VXH1" s="40"/>
      <c r="VXI1" s="40"/>
      <c r="VXJ1" s="40"/>
      <c r="VXK1" s="40"/>
      <c r="VXL1" s="40"/>
      <c r="VXM1" s="40"/>
      <c r="VXN1" s="40"/>
      <c r="VXO1" s="40"/>
      <c r="VXP1" s="40"/>
      <c r="VXQ1" s="40"/>
      <c r="VXR1" s="40"/>
      <c r="VXS1" s="40"/>
      <c r="VXT1" s="40"/>
      <c r="VXU1" s="40"/>
      <c r="VXV1" s="40"/>
      <c r="VXW1" s="40"/>
      <c r="VXX1" s="40"/>
      <c r="VXY1" s="40"/>
      <c r="VXZ1" s="40"/>
      <c r="VYA1" s="40"/>
      <c r="VYB1" s="40"/>
      <c r="VYC1" s="40"/>
      <c r="VYD1" s="40"/>
      <c r="VYE1" s="40"/>
      <c r="VYF1" s="40"/>
      <c r="VYG1" s="40"/>
      <c r="VYH1" s="40"/>
      <c r="VYI1" s="40"/>
      <c r="VYJ1" s="40"/>
      <c r="VYK1" s="40"/>
      <c r="VYL1" s="40"/>
      <c r="VYM1" s="40"/>
      <c r="VYN1" s="40"/>
      <c r="VYO1" s="40"/>
      <c r="VYP1" s="40"/>
      <c r="VYQ1" s="40"/>
      <c r="VYR1" s="40"/>
      <c r="VYS1" s="40"/>
      <c r="VYT1" s="40"/>
      <c r="VYU1" s="40"/>
      <c r="VYV1" s="40"/>
      <c r="VYW1" s="40"/>
      <c r="VYX1" s="40"/>
      <c r="VYY1" s="40"/>
      <c r="VYZ1" s="40"/>
      <c r="VZA1" s="40"/>
      <c r="VZB1" s="40"/>
      <c r="VZC1" s="40"/>
      <c r="VZD1" s="40"/>
      <c r="VZE1" s="40"/>
      <c r="VZF1" s="40"/>
      <c r="VZG1" s="40"/>
      <c r="VZH1" s="40"/>
      <c r="VZI1" s="40"/>
      <c r="VZJ1" s="40"/>
      <c r="VZK1" s="40"/>
      <c r="VZL1" s="40"/>
      <c r="VZM1" s="40"/>
      <c r="VZN1" s="40"/>
      <c r="VZO1" s="40"/>
      <c r="VZP1" s="40"/>
      <c r="VZQ1" s="40"/>
      <c r="VZR1" s="40"/>
      <c r="VZS1" s="40"/>
      <c r="VZT1" s="40"/>
      <c r="VZU1" s="40"/>
      <c r="VZV1" s="40"/>
      <c r="VZW1" s="40"/>
      <c r="VZX1" s="40"/>
      <c r="VZY1" s="40"/>
      <c r="VZZ1" s="40"/>
      <c r="WAA1" s="40"/>
      <c r="WAB1" s="40"/>
      <c r="WAC1" s="40"/>
      <c r="WAD1" s="40"/>
      <c r="WAE1" s="40"/>
      <c r="WAF1" s="40"/>
      <c r="WAG1" s="40"/>
      <c r="WAH1" s="40"/>
      <c r="WAI1" s="40"/>
      <c r="WAJ1" s="40"/>
      <c r="WAK1" s="40"/>
      <c r="WAL1" s="40"/>
      <c r="WAM1" s="40"/>
      <c r="WAN1" s="40"/>
      <c r="WAO1" s="40"/>
      <c r="WAP1" s="40"/>
      <c r="WAQ1" s="40"/>
      <c r="WAR1" s="40"/>
      <c r="WAS1" s="40"/>
      <c r="WAT1" s="40"/>
      <c r="WAU1" s="40"/>
      <c r="WAV1" s="40"/>
      <c r="WAW1" s="40"/>
      <c r="WAX1" s="40"/>
      <c r="WAY1" s="40"/>
      <c r="WAZ1" s="40"/>
      <c r="WBA1" s="40"/>
      <c r="WBB1" s="40"/>
      <c r="WBC1" s="40"/>
      <c r="WBD1" s="40"/>
      <c r="WBE1" s="40"/>
      <c r="WBF1" s="40"/>
      <c r="WBG1" s="40"/>
      <c r="WBH1" s="40"/>
      <c r="WBI1" s="40"/>
      <c r="WBJ1" s="40"/>
      <c r="WBK1" s="40"/>
      <c r="WBL1" s="40"/>
      <c r="WBM1" s="40"/>
      <c r="WBN1" s="40"/>
      <c r="WBO1" s="40"/>
      <c r="WBP1" s="40"/>
      <c r="WBQ1" s="40"/>
      <c r="WBR1" s="40"/>
      <c r="WBS1" s="40"/>
      <c r="WBT1" s="40"/>
      <c r="WBU1" s="40"/>
      <c r="WBV1" s="40"/>
      <c r="WBW1" s="40"/>
      <c r="WBX1" s="40"/>
      <c r="WBY1" s="40"/>
      <c r="WBZ1" s="40"/>
      <c r="WCA1" s="40"/>
      <c r="WCB1" s="40"/>
      <c r="WCC1" s="40"/>
      <c r="WCD1" s="40"/>
      <c r="WCE1" s="40"/>
      <c r="WCF1" s="40"/>
      <c r="WCG1" s="40"/>
      <c r="WCH1" s="40"/>
      <c r="WCI1" s="40"/>
      <c r="WCJ1" s="40"/>
      <c r="WCK1" s="40"/>
      <c r="WCL1" s="40"/>
      <c r="WCM1" s="40"/>
      <c r="WCN1" s="40"/>
      <c r="WCO1" s="40"/>
      <c r="WCP1" s="40"/>
      <c r="WCQ1" s="40"/>
      <c r="WCR1" s="40"/>
      <c r="WCS1" s="40"/>
      <c r="WCT1" s="40"/>
      <c r="WCU1" s="40"/>
      <c r="WCV1" s="40"/>
      <c r="WCW1" s="40"/>
      <c r="WCX1" s="40"/>
      <c r="WCY1" s="40"/>
      <c r="WCZ1" s="40"/>
      <c r="WDA1" s="40"/>
      <c r="WDB1" s="40"/>
      <c r="WDC1" s="40"/>
      <c r="WDD1" s="40"/>
      <c r="WDE1" s="40"/>
      <c r="WDF1" s="40"/>
      <c r="WDG1" s="40"/>
      <c r="WDH1" s="40"/>
      <c r="WDI1" s="40"/>
      <c r="WDJ1" s="40"/>
      <c r="WDK1" s="40"/>
      <c r="WDL1" s="40"/>
      <c r="WDM1" s="40"/>
      <c r="WDN1" s="40"/>
      <c r="WDO1" s="40"/>
      <c r="WDP1" s="40"/>
      <c r="WDQ1" s="40"/>
      <c r="WDR1" s="40"/>
      <c r="WDS1" s="40"/>
      <c r="WDT1" s="40"/>
      <c r="WDU1" s="40"/>
      <c r="WDV1" s="40"/>
      <c r="WDW1" s="40"/>
      <c r="WDX1" s="40"/>
      <c r="WDY1" s="40"/>
      <c r="WDZ1" s="40"/>
      <c r="WEA1" s="40"/>
      <c r="WEB1" s="40"/>
      <c r="WEC1" s="40"/>
      <c r="WED1" s="40"/>
      <c r="WEE1" s="40"/>
      <c r="WEF1" s="40"/>
      <c r="WEG1" s="40"/>
      <c r="WEH1" s="40"/>
      <c r="WEI1" s="40"/>
      <c r="WEJ1" s="40"/>
      <c r="WEK1" s="40"/>
      <c r="WEL1" s="40"/>
      <c r="WEM1" s="40"/>
      <c r="WEN1" s="40"/>
      <c r="WEO1" s="40"/>
      <c r="WEP1" s="40"/>
      <c r="WEQ1" s="40"/>
      <c r="WER1" s="40"/>
      <c r="WES1" s="40"/>
      <c r="WET1" s="40"/>
      <c r="WEU1" s="40"/>
      <c r="WEV1" s="40"/>
      <c r="WEW1" s="40"/>
      <c r="WEX1" s="40"/>
      <c r="WEY1" s="40"/>
      <c r="WEZ1" s="40"/>
      <c r="WFA1" s="40"/>
      <c r="WFB1" s="40"/>
      <c r="WFC1" s="40"/>
      <c r="WFD1" s="40"/>
      <c r="WFE1" s="40"/>
      <c r="WFF1" s="40"/>
      <c r="WFG1" s="40"/>
      <c r="WFH1" s="40"/>
      <c r="WFI1" s="40"/>
      <c r="WFJ1" s="40"/>
      <c r="WFK1" s="40"/>
      <c r="WFL1" s="40"/>
      <c r="WFM1" s="40"/>
      <c r="WFN1" s="40"/>
      <c r="WFO1" s="40"/>
      <c r="WFP1" s="40"/>
      <c r="WFQ1" s="40"/>
      <c r="WFR1" s="40"/>
      <c r="WFS1" s="40"/>
      <c r="WFT1" s="40"/>
      <c r="WFU1" s="40"/>
      <c r="WFV1" s="40"/>
      <c r="WFW1" s="40"/>
      <c r="WFX1" s="40"/>
      <c r="WFY1" s="40"/>
      <c r="WFZ1" s="40"/>
      <c r="WGA1" s="40"/>
      <c r="WGB1" s="40"/>
      <c r="WGC1" s="40"/>
      <c r="WGD1" s="40"/>
      <c r="WGE1" s="40"/>
      <c r="WGF1" s="40"/>
      <c r="WGG1" s="40"/>
      <c r="WGH1" s="40"/>
      <c r="WGI1" s="40"/>
      <c r="WGJ1" s="40"/>
      <c r="WGK1" s="40"/>
      <c r="WGL1" s="40"/>
      <c r="WGM1" s="40"/>
      <c r="WGN1" s="40"/>
      <c r="WGO1" s="40"/>
      <c r="WGP1" s="40"/>
      <c r="WGQ1" s="40"/>
      <c r="WGR1" s="40"/>
      <c r="WGS1" s="40"/>
      <c r="WGT1" s="40"/>
      <c r="WGU1" s="40"/>
      <c r="WGV1" s="40"/>
      <c r="WGW1" s="40"/>
      <c r="WGX1" s="40"/>
      <c r="WGY1" s="40"/>
      <c r="WGZ1" s="40"/>
      <c r="WHA1" s="40"/>
      <c r="WHB1" s="40"/>
      <c r="WHC1" s="40"/>
      <c r="WHD1" s="40"/>
      <c r="WHE1" s="40"/>
      <c r="WHF1" s="40"/>
      <c r="WHG1" s="40"/>
      <c r="WHH1" s="40"/>
      <c r="WHI1" s="40"/>
      <c r="WHJ1" s="40"/>
      <c r="WHK1" s="40"/>
      <c r="WHL1" s="40"/>
      <c r="WHM1" s="40"/>
      <c r="WHN1" s="40"/>
      <c r="WHO1" s="40"/>
      <c r="WHP1" s="40"/>
      <c r="WHQ1" s="40"/>
      <c r="WHR1" s="40"/>
      <c r="WHS1" s="40"/>
      <c r="WHT1" s="40"/>
      <c r="WHU1" s="40"/>
      <c r="WHV1" s="40"/>
      <c r="WHW1" s="40"/>
      <c r="WHX1" s="40"/>
      <c r="WHY1" s="40"/>
      <c r="WHZ1" s="40"/>
      <c r="WIA1" s="40"/>
      <c r="WIB1" s="40"/>
      <c r="WIC1" s="40"/>
      <c r="WID1" s="40"/>
      <c r="WIE1" s="40"/>
      <c r="WIF1" s="40"/>
      <c r="WIG1" s="40"/>
      <c r="WIH1" s="40"/>
      <c r="WII1" s="40"/>
      <c r="WIJ1" s="40"/>
      <c r="WIK1" s="40"/>
      <c r="WIL1" s="40"/>
      <c r="WIM1" s="40"/>
      <c r="WIN1" s="40"/>
      <c r="WIO1" s="40"/>
      <c r="WIP1" s="40"/>
      <c r="WIQ1" s="40"/>
      <c r="WIR1" s="40"/>
      <c r="WIS1" s="40"/>
      <c r="WIT1" s="40"/>
      <c r="WIU1" s="40"/>
      <c r="WIV1" s="40"/>
      <c r="WIW1" s="40"/>
      <c r="WIX1" s="40"/>
      <c r="WIY1" s="40"/>
      <c r="WIZ1" s="40"/>
      <c r="WJA1" s="40"/>
      <c r="WJB1" s="40"/>
      <c r="WJC1" s="40"/>
      <c r="WJD1" s="40"/>
      <c r="WJE1" s="40"/>
      <c r="WJF1" s="40"/>
      <c r="WJG1" s="40"/>
      <c r="WJH1" s="40"/>
      <c r="WJI1" s="40"/>
      <c r="WJJ1" s="40"/>
      <c r="WJK1" s="40"/>
      <c r="WJL1" s="40"/>
      <c r="WJM1" s="40"/>
      <c r="WJN1" s="40"/>
      <c r="WJO1" s="40"/>
      <c r="WJP1" s="40"/>
      <c r="WJQ1" s="40"/>
      <c r="WJR1" s="40"/>
      <c r="WJS1" s="40"/>
      <c r="WJT1" s="40"/>
      <c r="WJU1" s="40"/>
      <c r="WJV1" s="40"/>
      <c r="WJW1" s="40"/>
      <c r="WJX1" s="40"/>
      <c r="WJY1" s="40"/>
      <c r="WJZ1" s="40"/>
      <c r="WKA1" s="40"/>
      <c r="WKB1" s="40"/>
      <c r="WKC1" s="40"/>
      <c r="WKD1" s="40"/>
      <c r="WKE1" s="40"/>
      <c r="WKF1" s="40"/>
      <c r="WKG1" s="40"/>
      <c r="WKH1" s="40"/>
      <c r="WKI1" s="40"/>
      <c r="WKJ1" s="40"/>
      <c r="WKK1" s="40"/>
      <c r="WKL1" s="40"/>
      <c r="WKM1" s="40"/>
      <c r="WKN1" s="40"/>
      <c r="WKO1" s="40"/>
      <c r="WKP1" s="40"/>
      <c r="WKQ1" s="40"/>
      <c r="WKR1" s="40"/>
      <c r="WKS1" s="40"/>
      <c r="WKT1" s="40"/>
      <c r="WKU1" s="40"/>
      <c r="WKV1" s="40"/>
      <c r="WKW1" s="40"/>
      <c r="WKX1" s="40"/>
      <c r="WKY1" s="40"/>
      <c r="WKZ1" s="40"/>
      <c r="WLA1" s="40"/>
      <c r="WLB1" s="40"/>
      <c r="WLC1" s="40"/>
      <c r="WLD1" s="40"/>
      <c r="WLE1" s="40"/>
      <c r="WLF1" s="40"/>
      <c r="WLG1" s="40"/>
      <c r="WLH1" s="40"/>
      <c r="WLI1" s="40"/>
      <c r="WLJ1" s="40"/>
      <c r="WLK1" s="40"/>
      <c r="WLL1" s="40"/>
      <c r="WLM1" s="40"/>
      <c r="WLN1" s="40"/>
      <c r="WLO1" s="40"/>
      <c r="WLP1" s="40"/>
      <c r="WLQ1" s="40"/>
      <c r="WLR1" s="40"/>
      <c r="WLS1" s="40"/>
      <c r="WLT1" s="40"/>
      <c r="WLU1" s="40"/>
      <c r="WLV1" s="40"/>
      <c r="WLW1" s="40"/>
      <c r="WLX1" s="40"/>
      <c r="WLY1" s="40"/>
      <c r="WLZ1" s="40"/>
      <c r="WMA1" s="40"/>
      <c r="WMB1" s="40"/>
      <c r="WMC1" s="40"/>
      <c r="WMD1" s="40"/>
      <c r="WME1" s="40"/>
      <c r="WMF1" s="40"/>
      <c r="WMG1" s="40"/>
      <c r="WMH1" s="40"/>
      <c r="WMI1" s="40"/>
      <c r="WMJ1" s="40"/>
      <c r="WMK1" s="40"/>
      <c r="WML1" s="40"/>
      <c r="WMM1" s="40"/>
      <c r="WMN1" s="40"/>
      <c r="WMO1" s="40"/>
      <c r="WMP1" s="40"/>
      <c r="WMQ1" s="40"/>
      <c r="WMR1" s="40"/>
      <c r="WMS1" s="40"/>
      <c r="WMT1" s="40"/>
      <c r="WMU1" s="40"/>
      <c r="WMV1" s="40"/>
      <c r="WMW1" s="40"/>
      <c r="WMX1" s="40"/>
      <c r="WMY1" s="40"/>
      <c r="WMZ1" s="40"/>
      <c r="WNA1" s="40"/>
      <c r="WNB1" s="40"/>
      <c r="WNC1" s="40"/>
      <c r="WND1" s="40"/>
      <c r="WNE1" s="40"/>
      <c r="WNF1" s="40"/>
      <c r="WNG1" s="40"/>
      <c r="WNH1" s="40"/>
      <c r="WNI1" s="40"/>
      <c r="WNJ1" s="40"/>
      <c r="WNK1" s="40"/>
      <c r="WNL1" s="40"/>
      <c r="WNM1" s="40"/>
      <c r="WNN1" s="40"/>
      <c r="WNO1" s="40"/>
      <c r="WNP1" s="40"/>
      <c r="WNQ1" s="40"/>
      <c r="WNR1" s="40"/>
      <c r="WNS1" s="40"/>
      <c r="WNT1" s="40"/>
      <c r="WNU1" s="40"/>
      <c r="WNV1" s="40"/>
      <c r="WNW1" s="40"/>
      <c r="WNX1" s="40"/>
      <c r="WNY1" s="40"/>
      <c r="WNZ1" s="40"/>
      <c r="WOA1" s="40"/>
      <c r="WOB1" s="40"/>
      <c r="WOC1" s="40"/>
      <c r="WOD1" s="40"/>
      <c r="WOE1" s="40"/>
      <c r="WOF1" s="40"/>
      <c r="WOG1" s="40"/>
      <c r="WOH1" s="40"/>
      <c r="WOI1" s="40"/>
      <c r="WOJ1" s="40"/>
      <c r="WOK1" s="40"/>
      <c r="WOL1" s="40"/>
      <c r="WOM1" s="40"/>
      <c r="WON1" s="40"/>
      <c r="WOO1" s="40"/>
      <c r="WOP1" s="40"/>
      <c r="WOQ1" s="40"/>
      <c r="WOR1" s="40"/>
      <c r="WOS1" s="40"/>
      <c r="WOT1" s="40"/>
      <c r="WOU1" s="40"/>
      <c r="WOV1" s="40"/>
      <c r="WOW1" s="40"/>
      <c r="WOX1" s="40"/>
      <c r="WOY1" s="40"/>
      <c r="WOZ1" s="40"/>
      <c r="WPA1" s="40"/>
      <c r="WPB1" s="40"/>
      <c r="WPC1" s="40"/>
      <c r="WPD1" s="40"/>
      <c r="WPE1" s="40"/>
      <c r="WPF1" s="40"/>
      <c r="WPG1" s="40"/>
      <c r="WPH1" s="40"/>
      <c r="WPI1" s="40"/>
      <c r="WPJ1" s="40"/>
      <c r="WPK1" s="40"/>
      <c r="WPL1" s="40"/>
      <c r="WPM1" s="40"/>
      <c r="WPN1" s="40"/>
      <c r="WPO1" s="40"/>
      <c r="WPP1" s="40"/>
      <c r="WPQ1" s="40"/>
      <c r="WPR1" s="40"/>
      <c r="WPS1" s="40"/>
      <c r="WPT1" s="40"/>
      <c r="WPU1" s="40"/>
      <c r="WPV1" s="40"/>
      <c r="WPW1" s="40"/>
      <c r="WPX1" s="40"/>
      <c r="WPY1" s="40"/>
      <c r="WPZ1" s="40"/>
      <c r="WQA1" s="40"/>
      <c r="WQB1" s="40"/>
      <c r="WQC1" s="40"/>
      <c r="WQD1" s="40"/>
      <c r="WQE1" s="40"/>
      <c r="WQF1" s="40"/>
      <c r="WQG1" s="40"/>
      <c r="WQH1" s="40"/>
      <c r="WQI1" s="40"/>
      <c r="WQJ1" s="40"/>
      <c r="WQK1" s="40"/>
      <c r="WQL1" s="40"/>
      <c r="WQM1" s="40"/>
      <c r="WQN1" s="40"/>
      <c r="WQO1" s="40"/>
      <c r="WQP1" s="40"/>
      <c r="WQQ1" s="40"/>
      <c r="WQR1" s="40"/>
      <c r="WQS1" s="40"/>
      <c r="WQT1" s="40"/>
      <c r="WQU1" s="40"/>
      <c r="WQV1" s="40"/>
      <c r="WQW1" s="40"/>
      <c r="WQX1" s="40"/>
      <c r="WQY1" s="40"/>
      <c r="WQZ1" s="40"/>
      <c r="WRA1" s="40"/>
      <c r="WRB1" s="40"/>
      <c r="WRC1" s="40"/>
      <c r="WRD1" s="40"/>
      <c r="WRE1" s="40"/>
      <c r="WRF1" s="40"/>
      <c r="WRG1" s="40"/>
      <c r="WRH1" s="40"/>
      <c r="WRI1" s="40"/>
      <c r="WRJ1" s="40"/>
      <c r="WRK1" s="40"/>
      <c r="WRL1" s="40"/>
      <c r="WRM1" s="40"/>
      <c r="WRN1" s="40"/>
      <c r="WRO1" s="40"/>
      <c r="WRP1" s="40"/>
      <c r="WRQ1" s="40"/>
      <c r="WRR1" s="40"/>
      <c r="WRS1" s="40"/>
      <c r="WRT1" s="40"/>
      <c r="WRU1" s="40"/>
      <c r="WRV1" s="40"/>
      <c r="WRW1" s="40"/>
      <c r="WRX1" s="40"/>
      <c r="WRY1" s="40"/>
      <c r="WRZ1" s="40"/>
      <c r="WSA1" s="40"/>
      <c r="WSB1" s="40"/>
      <c r="WSC1" s="40"/>
      <c r="WSD1" s="40"/>
      <c r="WSE1" s="40"/>
      <c r="WSF1" s="40"/>
      <c r="WSG1" s="40"/>
      <c r="WSH1" s="40"/>
      <c r="WSI1" s="40"/>
      <c r="WSJ1" s="40"/>
      <c r="WSK1" s="40"/>
      <c r="WSL1" s="40"/>
      <c r="WSM1" s="40"/>
      <c r="WSN1" s="40"/>
      <c r="WSO1" s="40"/>
      <c r="WSP1" s="40"/>
      <c r="WSQ1" s="40"/>
      <c r="WSR1" s="40"/>
      <c r="WSS1" s="40"/>
      <c r="WST1" s="40"/>
      <c r="WSU1" s="40"/>
      <c r="WSV1" s="40"/>
      <c r="WSW1" s="40"/>
      <c r="WSX1" s="40"/>
      <c r="WSY1" s="40"/>
      <c r="WSZ1" s="40"/>
      <c r="WTA1" s="40"/>
      <c r="WTB1" s="40"/>
      <c r="WTC1" s="40"/>
      <c r="WTD1" s="40"/>
      <c r="WTE1" s="40"/>
      <c r="WTF1" s="40"/>
      <c r="WTG1" s="40"/>
      <c r="WTH1" s="40"/>
      <c r="WTI1" s="40"/>
      <c r="WTJ1" s="40"/>
      <c r="WTK1" s="40"/>
      <c r="WTL1" s="40"/>
      <c r="WTM1" s="40"/>
      <c r="WTN1" s="40"/>
      <c r="WTO1" s="40"/>
      <c r="WTP1" s="40"/>
      <c r="WTQ1" s="40"/>
      <c r="WTR1" s="40"/>
      <c r="WTS1" s="40"/>
      <c r="WTT1" s="40"/>
      <c r="WTU1" s="40"/>
      <c r="WTV1" s="40"/>
      <c r="WTW1" s="40"/>
      <c r="WTX1" s="40"/>
      <c r="WTY1" s="40"/>
      <c r="WTZ1" s="40"/>
      <c r="WUA1" s="40"/>
      <c r="WUB1" s="40"/>
      <c r="WUC1" s="40"/>
      <c r="WUD1" s="40"/>
      <c r="WUE1" s="40"/>
      <c r="WUF1" s="40"/>
      <c r="WUG1" s="40"/>
      <c r="WUH1" s="40"/>
      <c r="WUI1" s="40"/>
      <c r="WUJ1" s="40"/>
      <c r="WUK1" s="40"/>
      <c r="WUL1" s="40"/>
      <c r="WUM1" s="40"/>
      <c r="WUN1" s="40"/>
      <c r="WUO1" s="40"/>
      <c r="WUP1" s="40"/>
      <c r="WUQ1" s="40"/>
      <c r="WUR1" s="40"/>
      <c r="WUS1" s="40"/>
      <c r="WUT1" s="40"/>
      <c r="WUU1" s="40"/>
      <c r="WUV1" s="40"/>
      <c r="WUW1" s="40"/>
      <c r="WUX1" s="40"/>
      <c r="WUY1" s="40"/>
      <c r="WUZ1" s="40"/>
      <c r="WVA1" s="40"/>
      <c r="WVB1" s="40"/>
      <c r="WVC1" s="40"/>
      <c r="WVD1" s="40"/>
      <c r="WVE1" s="40"/>
      <c r="WVF1" s="40"/>
      <c r="WVG1" s="40"/>
      <c r="WVH1" s="40"/>
      <c r="WVI1" s="40"/>
      <c r="WVJ1" s="40"/>
      <c r="WVK1" s="40"/>
      <c r="WVL1" s="40"/>
      <c r="WVM1" s="40"/>
      <c r="WVN1" s="40"/>
      <c r="WVO1" s="40"/>
      <c r="WVP1" s="40"/>
      <c r="WVQ1" s="40"/>
      <c r="WVR1" s="40"/>
      <c r="WVS1" s="40"/>
      <c r="WVT1" s="40"/>
      <c r="WVU1" s="40"/>
      <c r="WVV1" s="40"/>
      <c r="WVW1" s="40"/>
      <c r="WVX1" s="40"/>
      <c r="WVY1" s="40"/>
      <c r="WVZ1" s="40"/>
      <c r="WWA1" s="40"/>
      <c r="WWB1" s="40"/>
      <c r="WWC1" s="40"/>
      <c r="WWD1" s="40"/>
      <c r="WWE1" s="40"/>
      <c r="WWF1" s="40"/>
      <c r="WWG1" s="40"/>
      <c r="WWH1" s="40"/>
      <c r="WWI1" s="40"/>
      <c r="WWJ1" s="40"/>
      <c r="WWK1" s="40"/>
      <c r="WWL1" s="40"/>
      <c r="WWM1" s="40"/>
      <c r="WWN1" s="40"/>
      <c r="WWO1" s="40"/>
      <c r="WWP1" s="40"/>
      <c r="WWQ1" s="40"/>
      <c r="WWR1" s="40"/>
      <c r="WWS1" s="40"/>
      <c r="WWT1" s="40"/>
      <c r="WWU1" s="40"/>
      <c r="WWV1" s="40"/>
      <c r="WWW1" s="40"/>
      <c r="WWX1" s="40"/>
      <c r="WWY1" s="40"/>
      <c r="WWZ1" s="40"/>
      <c r="WXA1" s="40"/>
      <c r="WXB1" s="40"/>
      <c r="WXC1" s="40"/>
      <c r="WXD1" s="40"/>
      <c r="WXE1" s="40"/>
      <c r="WXF1" s="40"/>
      <c r="WXG1" s="40"/>
      <c r="WXH1" s="40"/>
      <c r="WXI1" s="40"/>
      <c r="WXJ1" s="40"/>
      <c r="WXK1" s="40"/>
      <c r="WXL1" s="40"/>
      <c r="WXM1" s="40"/>
      <c r="WXN1" s="40"/>
      <c r="WXO1" s="40"/>
      <c r="WXP1" s="40"/>
      <c r="WXQ1" s="40"/>
      <c r="WXR1" s="40"/>
      <c r="WXS1" s="40"/>
      <c r="WXT1" s="40"/>
      <c r="WXU1" s="40"/>
      <c r="WXV1" s="40"/>
      <c r="WXW1" s="40"/>
      <c r="WXX1" s="40"/>
      <c r="WXY1" s="40"/>
      <c r="WXZ1" s="40"/>
      <c r="WYA1" s="40"/>
      <c r="WYB1" s="40"/>
      <c r="WYC1" s="40"/>
      <c r="WYD1" s="40"/>
      <c r="WYE1" s="40"/>
      <c r="WYF1" s="40"/>
      <c r="WYG1" s="40"/>
      <c r="WYH1" s="40"/>
      <c r="WYI1" s="40"/>
      <c r="WYJ1" s="40"/>
      <c r="WYK1" s="40"/>
      <c r="WYL1" s="40"/>
      <c r="WYM1" s="40"/>
      <c r="WYN1" s="40"/>
      <c r="WYO1" s="40"/>
      <c r="WYP1" s="40"/>
      <c r="WYQ1" s="40"/>
      <c r="WYR1" s="40"/>
      <c r="WYS1" s="40"/>
      <c r="WYT1" s="40"/>
      <c r="WYU1" s="40"/>
      <c r="WYV1" s="40"/>
      <c r="WYW1" s="40"/>
      <c r="WYX1" s="40"/>
      <c r="WYY1" s="40"/>
      <c r="WYZ1" s="40"/>
      <c r="WZA1" s="40"/>
      <c r="WZB1" s="40"/>
      <c r="WZC1" s="40"/>
      <c r="WZD1" s="40"/>
      <c r="WZE1" s="40"/>
      <c r="WZF1" s="40"/>
      <c r="WZG1" s="40"/>
      <c r="WZH1" s="40"/>
      <c r="WZI1" s="40"/>
      <c r="WZJ1" s="40"/>
      <c r="WZK1" s="40"/>
      <c r="WZL1" s="40"/>
      <c r="WZM1" s="40"/>
      <c r="WZN1" s="40"/>
      <c r="WZO1" s="40"/>
      <c r="WZP1" s="40"/>
      <c r="WZQ1" s="40"/>
      <c r="WZR1" s="40"/>
      <c r="WZS1" s="40"/>
      <c r="WZT1" s="40"/>
      <c r="WZU1" s="40"/>
      <c r="WZV1" s="40"/>
      <c r="WZW1" s="40"/>
      <c r="WZX1" s="40"/>
      <c r="WZY1" s="40"/>
      <c r="WZZ1" s="40"/>
      <c r="XAA1" s="40"/>
      <c r="XAB1" s="40"/>
      <c r="XAC1" s="40"/>
      <c r="XAD1" s="40"/>
      <c r="XAE1" s="40"/>
      <c r="XAF1" s="40"/>
      <c r="XAG1" s="40"/>
      <c r="XAH1" s="40"/>
      <c r="XAI1" s="40"/>
      <c r="XAJ1" s="40"/>
      <c r="XAK1" s="40"/>
      <c r="XAL1" s="40"/>
      <c r="XAM1" s="40"/>
      <c r="XAN1" s="40"/>
      <c r="XAO1" s="40"/>
      <c r="XAP1" s="40"/>
      <c r="XAQ1" s="40"/>
      <c r="XAR1" s="40"/>
      <c r="XAS1" s="40"/>
      <c r="XAT1" s="40"/>
      <c r="XAU1" s="40"/>
      <c r="XAV1" s="40"/>
      <c r="XAW1" s="40"/>
      <c r="XAX1" s="40"/>
      <c r="XAY1" s="40"/>
      <c r="XAZ1" s="40"/>
      <c r="XBA1" s="40"/>
      <c r="XBB1" s="40"/>
      <c r="XBC1" s="40"/>
      <c r="XBD1" s="40"/>
      <c r="XBE1" s="40"/>
      <c r="XBF1" s="40"/>
      <c r="XBG1" s="40"/>
      <c r="XBH1" s="40"/>
      <c r="XBI1" s="40"/>
      <c r="XBJ1" s="40"/>
      <c r="XBK1" s="40"/>
      <c r="XBL1" s="40"/>
      <c r="XBM1" s="40"/>
      <c r="XBN1" s="40"/>
      <c r="XBO1" s="40"/>
      <c r="XBP1" s="40"/>
      <c r="XBQ1" s="40"/>
      <c r="XBR1" s="40"/>
      <c r="XBS1" s="40"/>
      <c r="XBT1" s="40"/>
      <c r="XBU1" s="40"/>
      <c r="XBV1" s="40"/>
      <c r="XBW1" s="40"/>
      <c r="XBX1" s="40"/>
      <c r="XBY1" s="40"/>
      <c r="XBZ1" s="40"/>
      <c r="XCA1" s="40"/>
      <c r="XCB1" s="40"/>
      <c r="XCC1" s="40"/>
      <c r="XCD1" s="40"/>
      <c r="XCE1" s="40"/>
      <c r="XCF1" s="40"/>
      <c r="XCG1" s="40"/>
      <c r="XCH1" s="40"/>
      <c r="XCI1" s="40"/>
      <c r="XCJ1" s="40"/>
      <c r="XCK1" s="40"/>
      <c r="XCL1" s="40"/>
      <c r="XCM1" s="40"/>
      <c r="XCN1" s="40"/>
      <c r="XCO1" s="40"/>
      <c r="XCP1" s="40"/>
      <c r="XCQ1" s="40"/>
      <c r="XCR1" s="40"/>
      <c r="XCS1" s="40"/>
      <c r="XCT1" s="40"/>
      <c r="XCU1" s="40"/>
      <c r="XCV1" s="40"/>
      <c r="XCW1" s="40"/>
      <c r="XCX1" s="40"/>
      <c r="XCY1" s="40"/>
      <c r="XCZ1" s="40"/>
      <c r="XDA1" s="40"/>
      <c r="XDB1" s="40"/>
      <c r="XDC1" s="40"/>
      <c r="XDD1" s="40"/>
    </row>
    <row r="2" s="89" customFormat="1" ht="27" customHeight="1" spans="1:9">
      <c r="A2" s="90" t="s">
        <v>617</v>
      </c>
      <c r="B2" s="89" t="s">
        <v>618</v>
      </c>
      <c r="C2" s="89" t="s">
        <v>619</v>
      </c>
      <c r="D2" s="91" t="s">
        <v>620</v>
      </c>
      <c r="E2" s="89" t="s">
        <v>621</v>
      </c>
      <c r="F2" s="89">
        <v>20</v>
      </c>
      <c r="G2" s="92">
        <v>2700.8547008547</v>
      </c>
      <c r="H2" s="67">
        <v>3160</v>
      </c>
      <c r="I2" s="92"/>
    </row>
    <row r="3" s="89" customFormat="1" ht="27" customHeight="1" spans="2:9">
      <c r="B3" s="89" t="s">
        <v>618</v>
      </c>
      <c r="C3" s="89" t="s">
        <v>622</v>
      </c>
      <c r="D3" s="89" t="s">
        <v>623</v>
      </c>
      <c r="E3" s="89" t="s">
        <v>624</v>
      </c>
      <c r="F3" s="89">
        <v>400</v>
      </c>
      <c r="G3" s="92">
        <v>10871.7948717949</v>
      </c>
      <c r="H3" s="67">
        <v>12720</v>
      </c>
      <c r="I3" s="92"/>
    </row>
    <row r="4" s="89" customFormat="1" ht="27" customHeight="1" spans="2:9">
      <c r="B4" s="89" t="s">
        <v>618</v>
      </c>
      <c r="C4" s="93" t="s">
        <v>122</v>
      </c>
      <c r="D4" s="89" t="s">
        <v>123</v>
      </c>
      <c r="E4" s="89" t="s">
        <v>625</v>
      </c>
      <c r="F4" s="89">
        <v>900</v>
      </c>
      <c r="G4" s="92">
        <v>83846.1538461539</v>
      </c>
      <c r="H4" s="67">
        <v>98100</v>
      </c>
      <c r="I4" s="92"/>
    </row>
    <row r="5" s="89" customFormat="1" ht="27" customHeight="1" spans="2:9">
      <c r="B5" s="89" t="s">
        <v>618</v>
      </c>
      <c r="C5" s="93" t="s">
        <v>122</v>
      </c>
      <c r="D5" s="89" t="s">
        <v>123</v>
      </c>
      <c r="E5" s="89" t="s">
        <v>625</v>
      </c>
      <c r="F5" s="89">
        <v>900</v>
      </c>
      <c r="G5" s="92">
        <v>83846.1538461539</v>
      </c>
      <c r="H5" s="67">
        <v>98100</v>
      </c>
      <c r="I5" s="92"/>
    </row>
    <row r="6" s="89" customFormat="1" ht="27" customHeight="1" spans="2:9">
      <c r="B6" s="89" t="s">
        <v>618</v>
      </c>
      <c r="C6" s="89" t="s">
        <v>626</v>
      </c>
      <c r="D6" s="89" t="s">
        <v>627</v>
      </c>
      <c r="E6" s="89" t="s">
        <v>628</v>
      </c>
      <c r="F6" s="89">
        <v>250</v>
      </c>
      <c r="G6" s="92">
        <v>19079.0598290598</v>
      </c>
      <c r="H6" s="67">
        <v>22322.5</v>
      </c>
      <c r="I6" s="95">
        <v>52750.5</v>
      </c>
    </row>
    <row r="7" s="89" customFormat="1" ht="27" customHeight="1" spans="2:9">
      <c r="B7" s="89" t="s">
        <v>618</v>
      </c>
      <c r="C7" s="89" t="s">
        <v>626</v>
      </c>
      <c r="D7" s="89" t="s">
        <v>629</v>
      </c>
      <c r="E7" s="89" t="s">
        <v>628</v>
      </c>
      <c r="F7" s="89">
        <v>400</v>
      </c>
      <c r="G7" s="92">
        <v>26006.8376068376</v>
      </c>
      <c r="H7" s="67">
        <v>30428</v>
      </c>
      <c r="I7" s="95"/>
    </row>
    <row r="8" s="89" customFormat="1" ht="27" customHeight="1" spans="2:9">
      <c r="B8" s="89" t="s">
        <v>618</v>
      </c>
      <c r="C8" s="89" t="s">
        <v>630</v>
      </c>
      <c r="D8" s="89" t="s">
        <v>631</v>
      </c>
      <c r="E8" s="89" t="s">
        <v>632</v>
      </c>
      <c r="F8" s="89">
        <v>600</v>
      </c>
      <c r="G8" s="92">
        <v>794.871794871795</v>
      </c>
      <c r="H8" s="67">
        <v>930</v>
      </c>
      <c r="I8" s="92"/>
    </row>
    <row r="9" s="89" customFormat="1" ht="27" customHeight="1" spans="2:9">
      <c r="B9" s="89" t="s">
        <v>618</v>
      </c>
      <c r="C9" s="89" t="s">
        <v>633</v>
      </c>
      <c r="D9" s="89" t="s">
        <v>634</v>
      </c>
      <c r="E9" s="89" t="s">
        <v>635</v>
      </c>
      <c r="F9" s="89">
        <v>10</v>
      </c>
      <c r="G9" s="92">
        <v>56581.1965811966</v>
      </c>
      <c r="H9" s="67">
        <v>66200</v>
      </c>
      <c r="I9" s="92"/>
    </row>
    <row r="10" s="89" customFormat="1" ht="27" customHeight="1" spans="2:9">
      <c r="B10" s="89" t="s">
        <v>618</v>
      </c>
      <c r="C10" s="94" t="s">
        <v>636</v>
      </c>
      <c r="D10" s="89" t="s">
        <v>637</v>
      </c>
      <c r="E10" s="89" t="s">
        <v>621</v>
      </c>
      <c r="F10" s="89">
        <v>50</v>
      </c>
      <c r="G10" s="92">
        <v>504.273504273504</v>
      </c>
      <c r="H10" s="67">
        <v>590</v>
      </c>
      <c r="I10" s="92"/>
    </row>
    <row r="11" s="89" customFormat="1" ht="27" customHeight="1" spans="2:9">
      <c r="B11" s="89" t="s">
        <v>618</v>
      </c>
      <c r="C11" s="89" t="s">
        <v>638</v>
      </c>
      <c r="D11" s="94" t="s">
        <v>3790</v>
      </c>
      <c r="E11" s="89" t="s">
        <v>3791</v>
      </c>
      <c r="F11" s="89">
        <v>180</v>
      </c>
      <c r="G11" s="92">
        <v>12769.2307692308</v>
      </c>
      <c r="H11" s="67">
        <v>14940</v>
      </c>
      <c r="I11" s="92"/>
    </row>
    <row r="12" s="89" customFormat="1" ht="27" customHeight="1" spans="2:9">
      <c r="B12" s="89" t="s">
        <v>618</v>
      </c>
      <c r="C12" s="89" t="s">
        <v>641</v>
      </c>
      <c r="D12" s="89" t="s">
        <v>642</v>
      </c>
      <c r="E12" s="89" t="s">
        <v>628</v>
      </c>
      <c r="F12" s="89">
        <v>800</v>
      </c>
      <c r="G12" s="92">
        <v>10666.6666666667</v>
      </c>
      <c r="H12" s="67">
        <v>12480</v>
      </c>
      <c r="I12" s="92"/>
    </row>
    <row r="13" s="89" customFormat="1" ht="27" customHeight="1" spans="2:9">
      <c r="B13" s="89" t="s">
        <v>618</v>
      </c>
      <c r="C13" s="89" t="s">
        <v>643</v>
      </c>
      <c r="D13" s="89" t="s">
        <v>644</v>
      </c>
      <c r="E13" s="89" t="s">
        <v>453</v>
      </c>
      <c r="F13" s="89">
        <v>100</v>
      </c>
      <c r="G13" s="92">
        <v>1111.11111111111</v>
      </c>
      <c r="H13" s="67">
        <v>1300</v>
      </c>
      <c r="I13" s="92"/>
    </row>
    <row r="14" s="89" customFormat="1" ht="27" customHeight="1" spans="2:9">
      <c r="B14" s="89" t="s">
        <v>618</v>
      </c>
      <c r="C14" s="89" t="s">
        <v>645</v>
      </c>
      <c r="D14" s="89" t="s">
        <v>646</v>
      </c>
      <c r="E14" s="89" t="s">
        <v>628</v>
      </c>
      <c r="F14" s="89">
        <v>400</v>
      </c>
      <c r="G14" s="92">
        <v>26006.8376068376</v>
      </c>
      <c r="H14" s="67">
        <v>30428</v>
      </c>
      <c r="I14" s="95">
        <v>54036</v>
      </c>
    </row>
    <row r="15" s="89" customFormat="1" ht="27" customHeight="1" spans="2:9">
      <c r="B15" s="89" t="s">
        <v>618</v>
      </c>
      <c r="C15" s="89" t="s">
        <v>626</v>
      </c>
      <c r="D15" s="89" t="s">
        <v>627</v>
      </c>
      <c r="E15" s="89" t="s">
        <v>628</v>
      </c>
      <c r="F15" s="89">
        <v>200</v>
      </c>
      <c r="G15" s="92">
        <v>15263.2478632479</v>
      </c>
      <c r="H15" s="67">
        <v>17858</v>
      </c>
      <c r="I15" s="95"/>
    </row>
    <row r="16" s="89" customFormat="1" ht="27" customHeight="1" spans="2:9">
      <c r="B16" s="89" t="s">
        <v>618</v>
      </c>
      <c r="C16" s="89" t="s">
        <v>647</v>
      </c>
      <c r="D16" s="89" t="s">
        <v>648</v>
      </c>
      <c r="E16" s="89" t="s">
        <v>628</v>
      </c>
      <c r="F16" s="89">
        <v>100</v>
      </c>
      <c r="G16" s="92">
        <v>4914.52991452992</v>
      </c>
      <c r="H16" s="67">
        <v>5750</v>
      </c>
      <c r="I16" s="95"/>
    </row>
    <row r="17" s="89" customFormat="1" ht="27" customHeight="1" spans="2:9">
      <c r="B17" s="89" t="s">
        <v>618</v>
      </c>
      <c r="C17" s="89" t="s">
        <v>649</v>
      </c>
      <c r="D17" s="89" t="s">
        <v>650</v>
      </c>
      <c r="E17" s="89" t="s">
        <v>651</v>
      </c>
      <c r="F17" s="89">
        <v>30</v>
      </c>
      <c r="G17" s="92">
        <v>1327.69230769231</v>
      </c>
      <c r="H17" s="67">
        <v>1553.4</v>
      </c>
      <c r="I17" s="92"/>
    </row>
    <row r="18" s="89" customFormat="1" ht="27" customHeight="1" spans="2:9">
      <c r="B18" s="89" t="s">
        <v>618</v>
      </c>
      <c r="C18" s="89" t="s">
        <v>652</v>
      </c>
      <c r="D18" s="89" t="s">
        <v>653</v>
      </c>
      <c r="E18" s="89" t="s">
        <v>654</v>
      </c>
      <c r="F18" s="89">
        <v>5</v>
      </c>
      <c r="G18" s="92">
        <v>598.290598290598</v>
      </c>
      <c r="H18" s="67">
        <v>700</v>
      </c>
      <c r="I18" s="92"/>
    </row>
    <row r="19" s="89" customFormat="1" ht="27" customHeight="1" spans="2:9">
      <c r="B19" s="89" t="s">
        <v>618</v>
      </c>
      <c r="C19" s="89" t="s">
        <v>636</v>
      </c>
      <c r="D19" s="89" t="s">
        <v>637</v>
      </c>
      <c r="E19" s="89" t="s">
        <v>621</v>
      </c>
      <c r="F19" s="89">
        <v>100</v>
      </c>
      <c r="G19" s="92">
        <v>1008.54700854701</v>
      </c>
      <c r="H19" s="67">
        <v>1180</v>
      </c>
      <c r="I19" s="95">
        <v>81820</v>
      </c>
    </row>
    <row r="20" s="89" customFormat="1" ht="27" customHeight="1" spans="2:9">
      <c r="B20" s="89" t="s">
        <v>618</v>
      </c>
      <c r="C20" s="94" t="s">
        <v>655</v>
      </c>
      <c r="D20" s="89" t="s">
        <v>656</v>
      </c>
      <c r="E20" s="89" t="s">
        <v>3792</v>
      </c>
      <c r="F20" s="89">
        <v>1920</v>
      </c>
      <c r="G20" s="92">
        <v>68923.0769230769</v>
      </c>
      <c r="H20" s="67">
        <v>80640</v>
      </c>
      <c r="I20" s="95"/>
    </row>
    <row r="21" s="89" customFormat="1" ht="27" customHeight="1" spans="2:9">
      <c r="B21" s="89" t="s">
        <v>618</v>
      </c>
      <c r="C21" s="89" t="s">
        <v>658</v>
      </c>
      <c r="D21" s="89" t="s">
        <v>659</v>
      </c>
      <c r="E21" s="89" t="s">
        <v>420</v>
      </c>
      <c r="F21" s="89">
        <v>10</v>
      </c>
      <c r="G21" s="92">
        <v>3029.91452991453</v>
      </c>
      <c r="H21" s="67">
        <v>3545</v>
      </c>
      <c r="I21" s="92"/>
    </row>
    <row r="22" s="89" customFormat="1" ht="27" customHeight="1" spans="2:9">
      <c r="B22" s="89" t="s">
        <v>618</v>
      </c>
      <c r="C22" s="94" t="s">
        <v>660</v>
      </c>
      <c r="D22" s="89" t="s">
        <v>661</v>
      </c>
      <c r="E22" s="89" t="s">
        <v>3793</v>
      </c>
      <c r="F22" s="89">
        <v>2</v>
      </c>
      <c r="G22" s="92">
        <v>11.965811965812</v>
      </c>
      <c r="H22" s="67">
        <v>14</v>
      </c>
      <c r="I22" s="92"/>
    </row>
    <row r="23" s="89" customFormat="1" ht="27" customHeight="1" spans="2:9">
      <c r="B23" s="89" t="s">
        <v>618</v>
      </c>
      <c r="C23" s="89" t="s">
        <v>663</v>
      </c>
      <c r="D23" s="89" t="s">
        <v>664</v>
      </c>
      <c r="E23" s="89" t="s">
        <v>665</v>
      </c>
      <c r="F23" s="89">
        <v>100</v>
      </c>
      <c r="G23" s="92">
        <v>14683.7606837607</v>
      </c>
      <c r="H23" s="67">
        <v>17180</v>
      </c>
      <c r="I23" s="95">
        <v>31088</v>
      </c>
    </row>
    <row r="24" s="89" customFormat="1" ht="27" customHeight="1" spans="2:9">
      <c r="B24" s="89" t="s">
        <v>618</v>
      </c>
      <c r="C24" s="89" t="s">
        <v>3794</v>
      </c>
      <c r="D24" s="89" t="s">
        <v>664</v>
      </c>
      <c r="E24" s="89" t="s">
        <v>665</v>
      </c>
      <c r="F24" s="89">
        <v>60</v>
      </c>
      <c r="G24" s="92">
        <v>11887.1794871795</v>
      </c>
      <c r="H24" s="67">
        <v>13908</v>
      </c>
      <c r="I24" s="95"/>
    </row>
    <row r="25" s="89" customFormat="1" ht="27" customHeight="1" spans="2:9">
      <c r="B25" s="89" t="s">
        <v>618</v>
      </c>
      <c r="C25" s="89" t="s">
        <v>666</v>
      </c>
      <c r="D25" s="89" t="s">
        <v>667</v>
      </c>
      <c r="E25" s="89" t="s">
        <v>668</v>
      </c>
      <c r="F25" s="89">
        <v>100</v>
      </c>
      <c r="G25" s="92">
        <v>19658.1196581197</v>
      </c>
      <c r="H25" s="67">
        <v>23000</v>
      </c>
      <c r="I25" s="92"/>
    </row>
    <row r="26" s="89" customFormat="1" ht="27" customHeight="1" spans="2:9">
      <c r="B26" s="89" t="s">
        <v>618</v>
      </c>
      <c r="C26" s="89" t="s">
        <v>669</v>
      </c>
      <c r="D26" s="89" t="s">
        <v>670</v>
      </c>
      <c r="E26" s="89" t="s">
        <v>370</v>
      </c>
      <c r="F26" s="89">
        <v>540</v>
      </c>
      <c r="G26" s="92">
        <v>28430.7692307692</v>
      </c>
      <c r="H26" s="67">
        <v>33264</v>
      </c>
      <c r="I26" s="95">
        <v>49864</v>
      </c>
    </row>
    <row r="27" s="89" customFormat="1" ht="27" customHeight="1" spans="2:9">
      <c r="B27" s="89" t="s">
        <v>618</v>
      </c>
      <c r="C27" s="89" t="s">
        <v>638</v>
      </c>
      <c r="D27" s="89" t="s">
        <v>3790</v>
      </c>
      <c r="E27" s="89" t="s">
        <v>3791</v>
      </c>
      <c r="F27" s="89">
        <v>200</v>
      </c>
      <c r="G27" s="92">
        <v>14188.0341880342</v>
      </c>
      <c r="H27" s="67">
        <v>16600</v>
      </c>
      <c r="I27" s="95"/>
    </row>
    <row r="28" s="89" customFormat="1" ht="27" customHeight="1" spans="2:9">
      <c r="B28" s="89" t="s">
        <v>618</v>
      </c>
      <c r="C28" s="89" t="s">
        <v>671</v>
      </c>
      <c r="D28" s="89" t="s">
        <v>672</v>
      </c>
      <c r="E28" s="89" t="s">
        <v>673</v>
      </c>
      <c r="F28" s="89">
        <v>900</v>
      </c>
      <c r="G28" s="92">
        <v>35584.6153846154</v>
      </c>
      <c r="H28" s="67">
        <v>41634</v>
      </c>
      <c r="I28" s="92"/>
    </row>
    <row r="29" s="89" customFormat="1" ht="27" customHeight="1" spans="2:9">
      <c r="B29" s="89" t="s">
        <v>618</v>
      </c>
      <c r="C29" s="89" t="s">
        <v>674</v>
      </c>
      <c r="D29" s="89" t="s">
        <v>675</v>
      </c>
      <c r="E29" s="89" t="s">
        <v>3784</v>
      </c>
      <c r="F29" s="89">
        <v>60</v>
      </c>
      <c r="G29" s="92">
        <v>815.384615384615</v>
      </c>
      <c r="H29" s="67">
        <v>954</v>
      </c>
      <c r="I29" s="92"/>
    </row>
    <row r="30" s="89" customFormat="1" ht="27" customHeight="1" spans="2:9">
      <c r="B30" s="89" t="s">
        <v>618</v>
      </c>
      <c r="C30" s="89" t="s">
        <v>676</v>
      </c>
      <c r="D30" s="89" t="s">
        <v>677</v>
      </c>
      <c r="E30" s="89" t="s">
        <v>3795</v>
      </c>
      <c r="F30" s="89">
        <v>50</v>
      </c>
      <c r="G30" s="92">
        <v>427.350427350427</v>
      </c>
      <c r="H30" s="67">
        <v>500</v>
      </c>
      <c r="I30" s="92"/>
    </row>
    <row r="31" s="89" customFormat="1" ht="27" customHeight="1" spans="2:9">
      <c r="B31" s="89" t="s">
        <v>618</v>
      </c>
      <c r="C31" s="89" t="s">
        <v>633</v>
      </c>
      <c r="D31" s="89" t="s">
        <v>634</v>
      </c>
      <c r="E31" s="89" t="s">
        <v>635</v>
      </c>
      <c r="F31" s="89">
        <v>7</v>
      </c>
      <c r="G31" s="92">
        <v>44871.7948717949</v>
      </c>
      <c r="H31" s="67">
        <v>52500</v>
      </c>
      <c r="I31" s="92"/>
    </row>
    <row r="32" s="89" customFormat="1" ht="27" customHeight="1" spans="2:9">
      <c r="B32" s="89" t="s">
        <v>618</v>
      </c>
      <c r="C32" s="89" t="s">
        <v>679</v>
      </c>
      <c r="D32" s="89" t="s">
        <v>680</v>
      </c>
      <c r="E32" s="89" t="s">
        <v>681</v>
      </c>
      <c r="F32" s="89">
        <v>360</v>
      </c>
      <c r="G32" s="92">
        <v>20461.5384615385</v>
      </c>
      <c r="H32" s="67">
        <v>23940</v>
      </c>
      <c r="I32" s="95">
        <v>26740</v>
      </c>
    </row>
    <row r="33" s="89" customFormat="1" ht="27" customHeight="1" spans="2:9">
      <c r="B33" s="89" t="s">
        <v>618</v>
      </c>
      <c r="C33" s="89" t="s">
        <v>682</v>
      </c>
      <c r="D33" s="89" t="s">
        <v>683</v>
      </c>
      <c r="E33" s="89" t="s">
        <v>684</v>
      </c>
      <c r="F33" s="89">
        <v>14</v>
      </c>
      <c r="G33" s="92">
        <v>2393.16239316239</v>
      </c>
      <c r="H33" s="67">
        <v>2800</v>
      </c>
      <c r="I33" s="95"/>
    </row>
    <row r="34" s="89" customFormat="1" ht="27" customHeight="1" spans="2:9">
      <c r="B34" s="89" t="s">
        <v>618</v>
      </c>
      <c r="C34" s="89" t="s">
        <v>685</v>
      </c>
      <c r="D34" s="89" t="s">
        <v>686</v>
      </c>
      <c r="E34" s="89" t="s">
        <v>628</v>
      </c>
      <c r="F34" s="89">
        <v>160</v>
      </c>
      <c r="G34" s="92">
        <v>27599.3162393162</v>
      </c>
      <c r="H34" s="67">
        <v>32291.2</v>
      </c>
      <c r="I34" s="92"/>
    </row>
    <row r="35" s="89" customFormat="1" ht="27" customHeight="1" spans="2:9">
      <c r="B35" s="89" t="s">
        <v>618</v>
      </c>
      <c r="C35" s="89" t="s">
        <v>221</v>
      </c>
      <c r="D35" s="89" t="s">
        <v>687</v>
      </c>
      <c r="E35" s="89" t="s">
        <v>3780</v>
      </c>
      <c r="F35" s="89">
        <v>50</v>
      </c>
      <c r="G35" s="92">
        <v>3012.82051282051</v>
      </c>
      <c r="H35" s="67">
        <v>3525</v>
      </c>
      <c r="I35" s="95">
        <v>4140</v>
      </c>
    </row>
    <row r="36" s="89" customFormat="1" ht="27" customHeight="1" spans="2:9">
      <c r="B36" s="89" t="s">
        <v>618</v>
      </c>
      <c r="C36" s="89" t="s">
        <v>688</v>
      </c>
      <c r="D36" s="89" t="s">
        <v>689</v>
      </c>
      <c r="E36" s="89" t="s">
        <v>690</v>
      </c>
      <c r="F36" s="89">
        <v>50</v>
      </c>
      <c r="G36" s="92">
        <v>525.641025641026</v>
      </c>
      <c r="H36" s="67">
        <v>615</v>
      </c>
      <c r="I36" s="95"/>
    </row>
    <row r="37" s="89" customFormat="1" ht="27" customHeight="1" spans="2:9">
      <c r="B37" s="89" t="s">
        <v>618</v>
      </c>
      <c r="C37" s="89" t="s">
        <v>691</v>
      </c>
      <c r="D37" s="89" t="s">
        <v>103</v>
      </c>
      <c r="E37" s="89" t="s">
        <v>692</v>
      </c>
      <c r="F37" s="89">
        <v>2</v>
      </c>
      <c r="G37" s="92">
        <v>1880.34188034188</v>
      </c>
      <c r="H37" s="67">
        <v>2200</v>
      </c>
      <c r="I37" s="92"/>
    </row>
    <row r="38" s="89" customFormat="1" ht="27" customHeight="1" spans="2:9">
      <c r="B38" s="89" t="s">
        <v>618</v>
      </c>
      <c r="C38" s="89" t="s">
        <v>693</v>
      </c>
      <c r="D38" s="89" t="s">
        <v>694</v>
      </c>
      <c r="E38" s="89" t="s">
        <v>695</v>
      </c>
      <c r="F38" s="89">
        <v>30</v>
      </c>
      <c r="G38" s="92">
        <v>0</v>
      </c>
      <c r="H38" s="67">
        <v>324</v>
      </c>
      <c r="I38" s="92"/>
    </row>
    <row r="39" s="89" customFormat="1" ht="27" customHeight="1" spans="2:9">
      <c r="B39" s="89" t="s">
        <v>618</v>
      </c>
      <c r="C39" s="89" t="s">
        <v>696</v>
      </c>
      <c r="D39" s="89" t="s">
        <v>697</v>
      </c>
      <c r="E39" s="89" t="s">
        <v>698</v>
      </c>
      <c r="F39" s="89">
        <v>10</v>
      </c>
      <c r="G39" s="92">
        <v>0</v>
      </c>
      <c r="H39" s="67">
        <v>400</v>
      </c>
      <c r="I39" s="92"/>
    </row>
  </sheetData>
  <mergeCells count="7">
    <mergeCell ref="I6:I7"/>
    <mergeCell ref="I14:I16"/>
    <mergeCell ref="I19:I20"/>
    <mergeCell ref="I23:I24"/>
    <mergeCell ref="I26:I27"/>
    <mergeCell ref="I32:I33"/>
    <mergeCell ref="I35:I3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17"/>
  <sheetViews>
    <sheetView workbookViewId="0">
      <pane ySplit="1" topLeftCell="A1343" activePane="bottomLeft" state="frozen"/>
      <selection/>
      <selection pane="bottomLeft" activeCell="J1567" sqref="J1567"/>
    </sheetView>
  </sheetViews>
  <sheetFormatPr defaultColWidth="9" defaultRowHeight="13.5"/>
  <cols>
    <col min="1" max="1" width="6.625" customWidth="1"/>
    <col min="2" max="2" width="17.125" customWidth="1"/>
    <col min="3" max="3" width="15.625" customWidth="1"/>
    <col min="4" max="4" width="11.125" customWidth="1"/>
    <col min="5" max="5" width="13.75" customWidth="1"/>
    <col min="6" max="6" width="5.875" customWidth="1"/>
    <col min="7" max="8" width="12.875" customWidth="1"/>
    <col min="9" max="9" width="10.375" customWidth="1"/>
    <col min="10" max="10" width="12.125" customWidth="1"/>
    <col min="11" max="12" width="12.875" customWidth="1"/>
  </cols>
  <sheetData>
    <row r="1" s="35" customFormat="1" ht="23" customHeight="1" spans="1:16332">
      <c r="A1" s="38" t="s">
        <v>0</v>
      </c>
      <c r="B1" s="38" t="s">
        <v>1</v>
      </c>
      <c r="C1" s="39" t="s">
        <v>2</v>
      </c>
      <c r="D1" s="38" t="s">
        <v>3</v>
      </c>
      <c r="E1" s="38" t="s">
        <v>4</v>
      </c>
      <c r="F1" s="40" t="s">
        <v>5</v>
      </c>
      <c r="G1" s="41" t="s">
        <v>6</v>
      </c>
      <c r="H1" s="41" t="s">
        <v>7</v>
      </c>
      <c r="I1" s="41"/>
      <c r="J1" s="41" t="s">
        <v>8</v>
      </c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0"/>
      <c r="LW1" s="40"/>
      <c r="LX1" s="40"/>
      <c r="LY1" s="40"/>
      <c r="LZ1" s="40"/>
      <c r="MA1" s="40"/>
      <c r="MB1" s="40"/>
      <c r="MC1" s="40"/>
      <c r="MD1" s="40"/>
      <c r="ME1" s="40"/>
      <c r="MF1" s="40"/>
      <c r="MG1" s="40"/>
      <c r="MH1" s="40"/>
      <c r="MI1" s="40"/>
      <c r="MJ1" s="40"/>
      <c r="MK1" s="40"/>
      <c r="ML1" s="40"/>
      <c r="MM1" s="40"/>
      <c r="MN1" s="40"/>
      <c r="MO1" s="40"/>
      <c r="MP1" s="40"/>
      <c r="MQ1" s="40"/>
      <c r="MR1" s="40"/>
      <c r="MS1" s="40"/>
      <c r="MT1" s="40"/>
      <c r="MU1" s="40"/>
      <c r="MV1" s="40"/>
      <c r="MW1" s="40"/>
      <c r="MX1" s="40"/>
      <c r="MY1" s="40"/>
      <c r="MZ1" s="40"/>
      <c r="NA1" s="40"/>
      <c r="NB1" s="40"/>
      <c r="NC1" s="40"/>
      <c r="ND1" s="40"/>
      <c r="NE1" s="40"/>
      <c r="NF1" s="40"/>
      <c r="NG1" s="40"/>
      <c r="NH1" s="40"/>
      <c r="NI1" s="40"/>
      <c r="NJ1" s="40"/>
      <c r="NK1" s="40"/>
      <c r="NL1" s="40"/>
      <c r="NM1" s="40"/>
      <c r="NN1" s="40"/>
      <c r="NO1" s="40"/>
      <c r="NP1" s="40"/>
      <c r="NQ1" s="40"/>
      <c r="NR1" s="40"/>
      <c r="NS1" s="40"/>
      <c r="NT1" s="40"/>
      <c r="NU1" s="40"/>
      <c r="NV1" s="40"/>
      <c r="NW1" s="40"/>
      <c r="NX1" s="40"/>
      <c r="NY1" s="40"/>
      <c r="NZ1" s="40"/>
      <c r="OA1" s="40"/>
      <c r="OB1" s="40"/>
      <c r="OC1" s="40"/>
      <c r="OD1" s="40"/>
      <c r="OE1" s="40"/>
      <c r="OF1" s="40"/>
      <c r="OG1" s="40"/>
      <c r="OH1" s="40"/>
      <c r="OI1" s="40"/>
      <c r="OJ1" s="40"/>
      <c r="OK1" s="40"/>
      <c r="OL1" s="40"/>
      <c r="OM1" s="40"/>
      <c r="ON1" s="40"/>
      <c r="OO1" s="40"/>
      <c r="OP1" s="40"/>
      <c r="OQ1" s="40"/>
      <c r="OR1" s="40"/>
      <c r="OS1" s="40"/>
      <c r="OT1" s="40"/>
      <c r="OU1" s="40"/>
      <c r="OV1" s="40"/>
      <c r="OW1" s="40"/>
      <c r="OX1" s="40"/>
      <c r="OY1" s="40"/>
      <c r="OZ1" s="40"/>
      <c r="PA1" s="40"/>
      <c r="PB1" s="40"/>
      <c r="PC1" s="40"/>
      <c r="PD1" s="40"/>
      <c r="PE1" s="40"/>
      <c r="PF1" s="40"/>
      <c r="PG1" s="40"/>
      <c r="PH1" s="40"/>
      <c r="PI1" s="40"/>
      <c r="PJ1" s="40"/>
      <c r="PK1" s="40"/>
      <c r="PL1" s="40"/>
      <c r="PM1" s="40"/>
      <c r="PN1" s="40"/>
      <c r="PO1" s="40"/>
      <c r="PP1" s="40"/>
      <c r="PQ1" s="40"/>
      <c r="PR1" s="40"/>
      <c r="PS1" s="40"/>
      <c r="PT1" s="40"/>
      <c r="PU1" s="40"/>
      <c r="PV1" s="40"/>
      <c r="PW1" s="40"/>
      <c r="PX1" s="40"/>
      <c r="PY1" s="40"/>
      <c r="PZ1" s="40"/>
      <c r="QA1" s="40"/>
      <c r="QB1" s="40"/>
      <c r="QC1" s="40"/>
      <c r="QD1" s="40"/>
      <c r="QE1" s="40"/>
      <c r="QF1" s="40"/>
      <c r="QG1" s="40"/>
      <c r="QH1" s="40"/>
      <c r="QI1" s="40"/>
      <c r="QJ1" s="40"/>
      <c r="QK1" s="40"/>
      <c r="QL1" s="40"/>
      <c r="QM1" s="40"/>
      <c r="QN1" s="40"/>
      <c r="QO1" s="40"/>
      <c r="QP1" s="40"/>
      <c r="QQ1" s="40"/>
      <c r="QR1" s="40"/>
      <c r="QS1" s="40"/>
      <c r="QT1" s="40"/>
      <c r="QU1" s="40"/>
      <c r="QV1" s="40"/>
      <c r="QW1" s="40"/>
      <c r="QX1" s="40"/>
      <c r="QY1" s="40"/>
      <c r="QZ1" s="40"/>
      <c r="RA1" s="40"/>
      <c r="RB1" s="40"/>
      <c r="RC1" s="40"/>
      <c r="RD1" s="40"/>
      <c r="RE1" s="40"/>
      <c r="RF1" s="40"/>
      <c r="RG1" s="40"/>
      <c r="RH1" s="40"/>
      <c r="RI1" s="40"/>
      <c r="RJ1" s="40"/>
      <c r="RK1" s="40"/>
      <c r="RL1" s="40"/>
      <c r="RM1" s="40"/>
      <c r="RN1" s="40"/>
      <c r="RO1" s="40"/>
      <c r="RP1" s="40"/>
      <c r="RQ1" s="40"/>
      <c r="RR1" s="40"/>
      <c r="RS1" s="40"/>
      <c r="RT1" s="40"/>
      <c r="RU1" s="40"/>
      <c r="RV1" s="40"/>
      <c r="RW1" s="40"/>
      <c r="RX1" s="40"/>
      <c r="RY1" s="40"/>
      <c r="RZ1" s="40"/>
      <c r="SA1" s="40"/>
      <c r="SB1" s="40"/>
      <c r="SC1" s="40"/>
      <c r="SD1" s="40"/>
      <c r="SE1" s="40"/>
      <c r="SF1" s="40"/>
      <c r="SG1" s="40"/>
      <c r="SH1" s="40"/>
      <c r="SI1" s="40"/>
      <c r="SJ1" s="40"/>
      <c r="SK1" s="40"/>
      <c r="SL1" s="40"/>
      <c r="SM1" s="40"/>
      <c r="SN1" s="40"/>
      <c r="SO1" s="40"/>
      <c r="SP1" s="40"/>
      <c r="SQ1" s="40"/>
      <c r="SR1" s="40"/>
      <c r="SS1" s="40"/>
      <c r="ST1" s="40"/>
      <c r="SU1" s="40"/>
      <c r="SV1" s="40"/>
      <c r="SW1" s="40"/>
      <c r="SX1" s="40"/>
      <c r="SY1" s="40"/>
      <c r="SZ1" s="40"/>
      <c r="TA1" s="40"/>
      <c r="TB1" s="40"/>
      <c r="TC1" s="40"/>
      <c r="TD1" s="40"/>
      <c r="TE1" s="40"/>
      <c r="TF1" s="40"/>
      <c r="TG1" s="40"/>
      <c r="TH1" s="40"/>
      <c r="TI1" s="40"/>
      <c r="TJ1" s="40"/>
      <c r="TK1" s="40"/>
      <c r="TL1" s="40"/>
      <c r="TM1" s="40"/>
      <c r="TN1" s="40"/>
      <c r="TO1" s="40"/>
      <c r="TP1" s="40"/>
      <c r="TQ1" s="40"/>
      <c r="TR1" s="40"/>
      <c r="TS1" s="40"/>
      <c r="TT1" s="40"/>
      <c r="TU1" s="40"/>
      <c r="TV1" s="40"/>
      <c r="TW1" s="40"/>
      <c r="TX1" s="40"/>
      <c r="TY1" s="40"/>
      <c r="TZ1" s="40"/>
      <c r="UA1" s="40"/>
      <c r="UB1" s="40"/>
      <c r="UC1" s="40"/>
      <c r="UD1" s="40"/>
      <c r="UE1" s="40"/>
      <c r="UF1" s="40"/>
      <c r="UG1" s="40"/>
      <c r="UH1" s="40"/>
      <c r="UI1" s="40"/>
      <c r="UJ1" s="40"/>
      <c r="UK1" s="40"/>
      <c r="UL1" s="40"/>
      <c r="UM1" s="40"/>
      <c r="UN1" s="40"/>
      <c r="UO1" s="40"/>
      <c r="UP1" s="40"/>
      <c r="UQ1" s="40"/>
      <c r="UR1" s="40"/>
      <c r="US1" s="40"/>
      <c r="UT1" s="40"/>
      <c r="UU1" s="40"/>
      <c r="UV1" s="40"/>
      <c r="UW1" s="40"/>
      <c r="UX1" s="40"/>
      <c r="UY1" s="40"/>
      <c r="UZ1" s="40"/>
      <c r="VA1" s="40"/>
      <c r="VB1" s="40"/>
      <c r="VC1" s="40"/>
      <c r="VD1" s="40"/>
      <c r="VE1" s="40"/>
      <c r="VF1" s="40"/>
      <c r="VG1" s="40"/>
      <c r="VH1" s="40"/>
      <c r="VI1" s="40"/>
      <c r="VJ1" s="40"/>
      <c r="VK1" s="40"/>
      <c r="VL1" s="40"/>
      <c r="VM1" s="40"/>
      <c r="VN1" s="40"/>
      <c r="VO1" s="40"/>
      <c r="VP1" s="40"/>
      <c r="VQ1" s="40"/>
      <c r="VR1" s="40"/>
      <c r="VS1" s="40"/>
      <c r="VT1" s="40"/>
      <c r="VU1" s="40"/>
      <c r="VV1" s="40"/>
      <c r="VW1" s="40"/>
      <c r="VX1" s="40"/>
      <c r="VY1" s="40"/>
      <c r="VZ1" s="40"/>
      <c r="WA1" s="40"/>
      <c r="WB1" s="40"/>
      <c r="WC1" s="40"/>
      <c r="WD1" s="40"/>
      <c r="WE1" s="40"/>
      <c r="WF1" s="40"/>
      <c r="WG1" s="40"/>
      <c r="WH1" s="40"/>
      <c r="WI1" s="40"/>
      <c r="WJ1" s="40"/>
      <c r="WK1" s="40"/>
      <c r="WL1" s="40"/>
      <c r="WM1" s="40"/>
      <c r="WN1" s="40"/>
      <c r="WO1" s="40"/>
      <c r="WP1" s="40"/>
      <c r="WQ1" s="40"/>
      <c r="WR1" s="40"/>
      <c r="WS1" s="40"/>
      <c r="WT1" s="40"/>
      <c r="WU1" s="40"/>
      <c r="WV1" s="40"/>
      <c r="WW1" s="40"/>
      <c r="WX1" s="40"/>
      <c r="WY1" s="40"/>
      <c r="WZ1" s="40"/>
      <c r="XA1" s="40"/>
      <c r="XB1" s="40"/>
      <c r="XC1" s="40"/>
      <c r="XD1" s="40"/>
      <c r="XE1" s="40"/>
      <c r="XF1" s="40"/>
      <c r="XG1" s="40"/>
      <c r="XH1" s="40"/>
      <c r="XI1" s="40"/>
      <c r="XJ1" s="40"/>
      <c r="XK1" s="40"/>
      <c r="XL1" s="40"/>
      <c r="XM1" s="40"/>
      <c r="XN1" s="40"/>
      <c r="XO1" s="40"/>
      <c r="XP1" s="40"/>
      <c r="XQ1" s="40"/>
      <c r="XR1" s="40"/>
      <c r="XS1" s="40"/>
      <c r="XT1" s="40"/>
      <c r="XU1" s="40"/>
      <c r="XV1" s="40"/>
      <c r="XW1" s="40"/>
      <c r="XX1" s="40"/>
      <c r="XY1" s="40"/>
      <c r="XZ1" s="40"/>
      <c r="YA1" s="40"/>
      <c r="YB1" s="40"/>
      <c r="YC1" s="40"/>
      <c r="YD1" s="40"/>
      <c r="YE1" s="40"/>
      <c r="YF1" s="40"/>
      <c r="YG1" s="40"/>
      <c r="YH1" s="40"/>
      <c r="YI1" s="40"/>
      <c r="YJ1" s="40"/>
      <c r="YK1" s="40"/>
      <c r="YL1" s="40"/>
      <c r="YM1" s="40"/>
      <c r="YN1" s="40"/>
      <c r="YO1" s="40"/>
      <c r="YP1" s="40"/>
      <c r="YQ1" s="40"/>
      <c r="YR1" s="40"/>
      <c r="YS1" s="40"/>
      <c r="YT1" s="40"/>
      <c r="YU1" s="40"/>
      <c r="YV1" s="40"/>
      <c r="YW1" s="40"/>
      <c r="YX1" s="40"/>
      <c r="YY1" s="40"/>
      <c r="YZ1" s="40"/>
      <c r="ZA1" s="40"/>
      <c r="ZB1" s="40"/>
      <c r="ZC1" s="40"/>
      <c r="ZD1" s="40"/>
      <c r="ZE1" s="40"/>
      <c r="ZF1" s="40"/>
      <c r="ZG1" s="40"/>
      <c r="ZH1" s="40"/>
      <c r="ZI1" s="40"/>
      <c r="ZJ1" s="40"/>
      <c r="ZK1" s="40"/>
      <c r="ZL1" s="40"/>
      <c r="ZM1" s="40"/>
      <c r="ZN1" s="40"/>
      <c r="ZO1" s="40"/>
      <c r="ZP1" s="40"/>
      <c r="ZQ1" s="40"/>
      <c r="ZR1" s="40"/>
      <c r="ZS1" s="40"/>
      <c r="ZT1" s="40"/>
      <c r="ZU1" s="40"/>
      <c r="ZV1" s="40"/>
      <c r="ZW1" s="40"/>
      <c r="ZX1" s="40"/>
      <c r="ZY1" s="40"/>
      <c r="ZZ1" s="40"/>
      <c r="AAA1" s="40"/>
      <c r="AAB1" s="40"/>
      <c r="AAC1" s="40"/>
      <c r="AAD1" s="40"/>
      <c r="AAE1" s="40"/>
      <c r="AAF1" s="40"/>
      <c r="AAG1" s="40"/>
      <c r="AAH1" s="40"/>
      <c r="AAI1" s="40"/>
      <c r="AAJ1" s="40"/>
      <c r="AAK1" s="40"/>
      <c r="AAL1" s="40"/>
      <c r="AAM1" s="40"/>
      <c r="AAN1" s="40"/>
      <c r="AAO1" s="40"/>
      <c r="AAP1" s="40"/>
      <c r="AAQ1" s="40"/>
      <c r="AAR1" s="40"/>
      <c r="AAS1" s="40"/>
      <c r="AAT1" s="40"/>
      <c r="AAU1" s="40"/>
      <c r="AAV1" s="40"/>
      <c r="AAW1" s="40"/>
      <c r="AAX1" s="40"/>
      <c r="AAY1" s="40"/>
      <c r="AAZ1" s="40"/>
      <c r="ABA1" s="40"/>
      <c r="ABB1" s="40"/>
      <c r="ABC1" s="40"/>
      <c r="ABD1" s="40"/>
      <c r="ABE1" s="40"/>
      <c r="ABF1" s="40"/>
      <c r="ABG1" s="40"/>
      <c r="ABH1" s="40"/>
      <c r="ABI1" s="40"/>
      <c r="ABJ1" s="40"/>
      <c r="ABK1" s="40"/>
      <c r="ABL1" s="40"/>
      <c r="ABM1" s="40"/>
      <c r="ABN1" s="40"/>
      <c r="ABO1" s="40"/>
      <c r="ABP1" s="40"/>
      <c r="ABQ1" s="40"/>
      <c r="ABR1" s="40"/>
      <c r="ABS1" s="40"/>
      <c r="ABT1" s="40"/>
      <c r="ABU1" s="40"/>
      <c r="ABV1" s="40"/>
      <c r="ABW1" s="40"/>
      <c r="ABX1" s="40"/>
      <c r="ABY1" s="40"/>
      <c r="ABZ1" s="40"/>
      <c r="ACA1" s="40"/>
      <c r="ACB1" s="40"/>
      <c r="ACC1" s="40"/>
      <c r="ACD1" s="40"/>
      <c r="ACE1" s="40"/>
      <c r="ACF1" s="40"/>
      <c r="ACG1" s="40"/>
      <c r="ACH1" s="40"/>
      <c r="ACI1" s="40"/>
      <c r="ACJ1" s="40"/>
      <c r="ACK1" s="40"/>
      <c r="ACL1" s="40"/>
      <c r="ACM1" s="40"/>
      <c r="ACN1" s="40"/>
      <c r="ACO1" s="40"/>
      <c r="ACP1" s="40"/>
      <c r="ACQ1" s="40"/>
      <c r="ACR1" s="40"/>
      <c r="ACS1" s="40"/>
      <c r="ACT1" s="40"/>
      <c r="ACU1" s="40"/>
      <c r="ACV1" s="40"/>
      <c r="ACW1" s="40"/>
      <c r="ACX1" s="40"/>
      <c r="ACY1" s="40"/>
      <c r="ACZ1" s="40"/>
      <c r="ADA1" s="40"/>
      <c r="ADB1" s="40"/>
      <c r="ADC1" s="40"/>
      <c r="ADD1" s="40"/>
      <c r="ADE1" s="40"/>
      <c r="ADF1" s="40"/>
      <c r="ADG1" s="40"/>
      <c r="ADH1" s="40"/>
      <c r="ADI1" s="40"/>
      <c r="ADJ1" s="40"/>
      <c r="ADK1" s="40"/>
      <c r="ADL1" s="40"/>
      <c r="ADM1" s="40"/>
      <c r="ADN1" s="40"/>
      <c r="ADO1" s="40"/>
      <c r="ADP1" s="40"/>
      <c r="ADQ1" s="40"/>
      <c r="ADR1" s="40"/>
      <c r="ADS1" s="40"/>
      <c r="ADT1" s="40"/>
      <c r="ADU1" s="40"/>
      <c r="ADV1" s="40"/>
      <c r="ADW1" s="40"/>
      <c r="ADX1" s="40"/>
      <c r="ADY1" s="40"/>
      <c r="ADZ1" s="40"/>
      <c r="AEA1" s="40"/>
      <c r="AEB1" s="40"/>
      <c r="AEC1" s="40"/>
      <c r="AED1" s="40"/>
      <c r="AEE1" s="40"/>
      <c r="AEF1" s="40"/>
      <c r="AEG1" s="40"/>
      <c r="AEH1" s="40"/>
      <c r="AEI1" s="40"/>
      <c r="AEJ1" s="40"/>
      <c r="AEK1" s="40"/>
      <c r="AEL1" s="40"/>
      <c r="AEM1" s="40"/>
      <c r="AEN1" s="40"/>
      <c r="AEO1" s="40"/>
      <c r="AEP1" s="40"/>
      <c r="AEQ1" s="40"/>
      <c r="AER1" s="40"/>
      <c r="AES1" s="40"/>
      <c r="AET1" s="40"/>
      <c r="AEU1" s="40"/>
      <c r="AEV1" s="40"/>
      <c r="AEW1" s="40"/>
      <c r="AEX1" s="40"/>
      <c r="AEY1" s="40"/>
      <c r="AEZ1" s="40"/>
      <c r="AFA1" s="40"/>
      <c r="AFB1" s="40"/>
      <c r="AFC1" s="40"/>
      <c r="AFD1" s="40"/>
      <c r="AFE1" s="40"/>
      <c r="AFF1" s="40"/>
      <c r="AFG1" s="40"/>
      <c r="AFH1" s="40"/>
      <c r="AFI1" s="40"/>
      <c r="AFJ1" s="40"/>
      <c r="AFK1" s="40"/>
      <c r="AFL1" s="40"/>
      <c r="AFM1" s="40"/>
      <c r="AFN1" s="40"/>
      <c r="AFO1" s="40"/>
      <c r="AFP1" s="40"/>
      <c r="AFQ1" s="40"/>
      <c r="AFR1" s="40"/>
      <c r="AFS1" s="40"/>
      <c r="AFT1" s="40"/>
      <c r="AFU1" s="40"/>
      <c r="AFV1" s="40"/>
      <c r="AFW1" s="40"/>
      <c r="AFX1" s="40"/>
      <c r="AFY1" s="40"/>
      <c r="AFZ1" s="40"/>
      <c r="AGA1" s="40"/>
      <c r="AGB1" s="40"/>
      <c r="AGC1" s="40"/>
      <c r="AGD1" s="40"/>
      <c r="AGE1" s="40"/>
      <c r="AGF1" s="40"/>
      <c r="AGG1" s="40"/>
      <c r="AGH1" s="40"/>
      <c r="AGI1" s="40"/>
      <c r="AGJ1" s="40"/>
      <c r="AGK1" s="40"/>
      <c r="AGL1" s="40"/>
      <c r="AGM1" s="40"/>
      <c r="AGN1" s="40"/>
      <c r="AGO1" s="40"/>
      <c r="AGP1" s="40"/>
      <c r="AGQ1" s="40"/>
      <c r="AGR1" s="40"/>
      <c r="AGS1" s="40"/>
      <c r="AGT1" s="40"/>
      <c r="AGU1" s="40"/>
      <c r="AGV1" s="40"/>
      <c r="AGW1" s="40"/>
      <c r="AGX1" s="40"/>
      <c r="AGY1" s="40"/>
      <c r="AGZ1" s="40"/>
      <c r="AHA1" s="40"/>
      <c r="AHB1" s="40"/>
      <c r="AHC1" s="40"/>
      <c r="AHD1" s="40"/>
      <c r="AHE1" s="40"/>
      <c r="AHF1" s="40"/>
      <c r="AHG1" s="40"/>
      <c r="AHH1" s="40"/>
      <c r="AHI1" s="40"/>
      <c r="AHJ1" s="40"/>
      <c r="AHK1" s="40"/>
      <c r="AHL1" s="40"/>
      <c r="AHM1" s="40"/>
      <c r="AHN1" s="40"/>
      <c r="AHO1" s="40"/>
      <c r="AHP1" s="40"/>
      <c r="AHQ1" s="40"/>
      <c r="AHR1" s="40"/>
      <c r="AHS1" s="40"/>
      <c r="AHT1" s="40"/>
      <c r="AHU1" s="40"/>
      <c r="AHV1" s="40"/>
      <c r="AHW1" s="40"/>
      <c r="AHX1" s="40"/>
      <c r="AHY1" s="40"/>
      <c r="AHZ1" s="40"/>
      <c r="AIA1" s="40"/>
      <c r="AIB1" s="40"/>
      <c r="AIC1" s="40"/>
      <c r="AID1" s="40"/>
      <c r="AIE1" s="40"/>
      <c r="AIF1" s="40"/>
      <c r="AIG1" s="40"/>
      <c r="AIH1" s="40"/>
      <c r="AII1" s="40"/>
      <c r="AIJ1" s="40"/>
      <c r="AIK1" s="40"/>
      <c r="AIL1" s="40"/>
      <c r="AIM1" s="40"/>
      <c r="AIN1" s="40"/>
      <c r="AIO1" s="40"/>
      <c r="AIP1" s="40"/>
      <c r="AIQ1" s="40"/>
      <c r="AIR1" s="40"/>
      <c r="AIS1" s="40"/>
      <c r="AIT1" s="40"/>
      <c r="AIU1" s="40"/>
      <c r="AIV1" s="40"/>
      <c r="AIW1" s="40"/>
      <c r="AIX1" s="40"/>
      <c r="AIY1" s="40"/>
      <c r="AIZ1" s="40"/>
      <c r="AJA1" s="40"/>
      <c r="AJB1" s="40"/>
      <c r="AJC1" s="40"/>
      <c r="AJD1" s="40"/>
      <c r="AJE1" s="40"/>
      <c r="AJF1" s="40"/>
      <c r="AJG1" s="40"/>
      <c r="AJH1" s="40"/>
      <c r="AJI1" s="40"/>
      <c r="AJJ1" s="40"/>
      <c r="AJK1" s="40"/>
      <c r="AJL1" s="40"/>
      <c r="AJM1" s="40"/>
      <c r="AJN1" s="40"/>
      <c r="AJO1" s="40"/>
      <c r="AJP1" s="40"/>
      <c r="AJQ1" s="40"/>
      <c r="AJR1" s="40"/>
      <c r="AJS1" s="40"/>
      <c r="AJT1" s="40"/>
      <c r="AJU1" s="40"/>
      <c r="AJV1" s="40"/>
      <c r="AJW1" s="40"/>
      <c r="AJX1" s="40"/>
      <c r="AJY1" s="40"/>
      <c r="AJZ1" s="40"/>
      <c r="AKA1" s="40"/>
      <c r="AKB1" s="40"/>
      <c r="AKC1" s="40"/>
      <c r="AKD1" s="40"/>
      <c r="AKE1" s="40"/>
      <c r="AKF1" s="40"/>
      <c r="AKG1" s="40"/>
      <c r="AKH1" s="40"/>
      <c r="AKI1" s="40"/>
      <c r="AKJ1" s="40"/>
      <c r="AKK1" s="40"/>
      <c r="AKL1" s="40"/>
      <c r="AKM1" s="40"/>
      <c r="AKN1" s="40"/>
      <c r="AKO1" s="40"/>
      <c r="AKP1" s="40"/>
      <c r="AKQ1" s="40"/>
      <c r="AKR1" s="40"/>
      <c r="AKS1" s="40"/>
      <c r="AKT1" s="40"/>
      <c r="AKU1" s="40"/>
      <c r="AKV1" s="40"/>
      <c r="AKW1" s="40"/>
      <c r="AKX1" s="40"/>
      <c r="AKY1" s="40"/>
      <c r="AKZ1" s="40"/>
      <c r="ALA1" s="40"/>
      <c r="ALB1" s="40"/>
      <c r="ALC1" s="40"/>
      <c r="ALD1" s="40"/>
      <c r="ALE1" s="40"/>
      <c r="ALF1" s="40"/>
      <c r="ALG1" s="40"/>
      <c r="ALH1" s="40"/>
      <c r="ALI1" s="40"/>
      <c r="ALJ1" s="40"/>
      <c r="ALK1" s="40"/>
      <c r="ALL1" s="40"/>
      <c r="ALM1" s="40"/>
      <c r="ALN1" s="40"/>
      <c r="ALO1" s="40"/>
      <c r="ALP1" s="40"/>
      <c r="ALQ1" s="40"/>
      <c r="ALR1" s="40"/>
      <c r="ALS1" s="40"/>
      <c r="ALT1" s="40"/>
      <c r="ALU1" s="40"/>
      <c r="ALV1" s="40"/>
      <c r="ALW1" s="40"/>
      <c r="ALX1" s="40"/>
      <c r="ALY1" s="40"/>
      <c r="ALZ1" s="40"/>
      <c r="AMA1" s="40"/>
      <c r="AMB1" s="40"/>
      <c r="AMC1" s="40"/>
      <c r="AMD1" s="40"/>
      <c r="AME1" s="40"/>
      <c r="AMF1" s="40"/>
      <c r="AMG1" s="40"/>
      <c r="AMH1" s="40"/>
      <c r="AMI1" s="40"/>
      <c r="AMJ1" s="40"/>
      <c r="AMK1" s="40"/>
      <c r="AML1" s="40"/>
      <c r="AMM1" s="40"/>
      <c r="AMN1" s="40"/>
      <c r="AMO1" s="40"/>
      <c r="AMP1" s="40"/>
      <c r="AMQ1" s="40"/>
      <c r="AMR1" s="40"/>
      <c r="AMS1" s="40"/>
      <c r="AMT1" s="40"/>
      <c r="AMU1" s="40"/>
      <c r="AMV1" s="40"/>
      <c r="AMW1" s="40"/>
      <c r="AMX1" s="40"/>
      <c r="AMY1" s="40"/>
      <c r="AMZ1" s="40"/>
      <c r="ANA1" s="40"/>
      <c r="ANB1" s="40"/>
      <c r="ANC1" s="40"/>
      <c r="AND1" s="40"/>
      <c r="ANE1" s="40"/>
      <c r="ANF1" s="40"/>
      <c r="ANG1" s="40"/>
      <c r="ANH1" s="40"/>
      <c r="ANI1" s="40"/>
      <c r="ANJ1" s="40"/>
      <c r="ANK1" s="40"/>
      <c r="ANL1" s="40"/>
      <c r="ANM1" s="40"/>
      <c r="ANN1" s="40"/>
      <c r="ANO1" s="40"/>
      <c r="ANP1" s="40"/>
      <c r="ANQ1" s="40"/>
      <c r="ANR1" s="40"/>
      <c r="ANS1" s="40"/>
      <c r="ANT1" s="40"/>
      <c r="ANU1" s="40"/>
      <c r="ANV1" s="40"/>
      <c r="ANW1" s="40"/>
      <c r="ANX1" s="40"/>
      <c r="ANY1" s="40"/>
      <c r="ANZ1" s="40"/>
      <c r="AOA1" s="40"/>
      <c r="AOB1" s="40"/>
      <c r="AOC1" s="40"/>
      <c r="AOD1" s="40"/>
      <c r="AOE1" s="40"/>
      <c r="AOF1" s="40"/>
      <c r="AOG1" s="40"/>
      <c r="AOH1" s="40"/>
      <c r="AOI1" s="40"/>
      <c r="AOJ1" s="40"/>
      <c r="AOK1" s="40"/>
      <c r="AOL1" s="40"/>
      <c r="AOM1" s="40"/>
      <c r="AON1" s="40"/>
      <c r="AOO1" s="40"/>
      <c r="AOP1" s="40"/>
      <c r="AOQ1" s="40"/>
      <c r="AOR1" s="40"/>
      <c r="AOS1" s="40"/>
      <c r="AOT1" s="40"/>
      <c r="AOU1" s="40"/>
      <c r="AOV1" s="40"/>
      <c r="AOW1" s="40"/>
      <c r="AOX1" s="40"/>
      <c r="AOY1" s="40"/>
      <c r="AOZ1" s="40"/>
      <c r="APA1" s="40"/>
      <c r="APB1" s="40"/>
      <c r="APC1" s="40"/>
      <c r="APD1" s="40"/>
      <c r="APE1" s="40"/>
      <c r="APF1" s="40"/>
      <c r="APG1" s="40"/>
      <c r="APH1" s="40"/>
      <c r="API1" s="40"/>
      <c r="APJ1" s="40"/>
      <c r="APK1" s="40"/>
      <c r="APL1" s="40"/>
      <c r="APM1" s="40"/>
      <c r="APN1" s="40"/>
      <c r="APO1" s="40"/>
      <c r="APP1" s="40"/>
      <c r="APQ1" s="40"/>
      <c r="APR1" s="40"/>
      <c r="APS1" s="40"/>
      <c r="APT1" s="40"/>
      <c r="APU1" s="40"/>
      <c r="APV1" s="40"/>
      <c r="APW1" s="40"/>
      <c r="APX1" s="40"/>
      <c r="APY1" s="40"/>
      <c r="APZ1" s="40"/>
      <c r="AQA1" s="40"/>
      <c r="AQB1" s="40"/>
      <c r="AQC1" s="40"/>
      <c r="AQD1" s="40"/>
      <c r="AQE1" s="40"/>
      <c r="AQF1" s="40"/>
      <c r="AQG1" s="40"/>
      <c r="AQH1" s="40"/>
      <c r="AQI1" s="40"/>
      <c r="AQJ1" s="40"/>
      <c r="AQK1" s="40"/>
      <c r="AQL1" s="40"/>
      <c r="AQM1" s="40"/>
      <c r="AQN1" s="40"/>
      <c r="AQO1" s="40"/>
      <c r="AQP1" s="40"/>
      <c r="AQQ1" s="40"/>
      <c r="AQR1" s="40"/>
      <c r="AQS1" s="40"/>
      <c r="AQT1" s="40"/>
      <c r="AQU1" s="40"/>
      <c r="AQV1" s="40"/>
      <c r="AQW1" s="40"/>
      <c r="AQX1" s="40"/>
      <c r="AQY1" s="40"/>
      <c r="AQZ1" s="40"/>
      <c r="ARA1" s="40"/>
      <c r="ARB1" s="40"/>
      <c r="ARC1" s="40"/>
      <c r="ARD1" s="40"/>
      <c r="ARE1" s="40"/>
      <c r="ARF1" s="40"/>
      <c r="ARG1" s="40"/>
      <c r="ARH1" s="40"/>
      <c r="ARI1" s="40"/>
      <c r="ARJ1" s="40"/>
      <c r="ARK1" s="40"/>
      <c r="ARL1" s="40"/>
      <c r="ARM1" s="40"/>
      <c r="ARN1" s="40"/>
      <c r="ARO1" s="40"/>
      <c r="ARP1" s="40"/>
      <c r="ARQ1" s="40"/>
      <c r="ARR1" s="40"/>
      <c r="ARS1" s="40"/>
      <c r="ART1" s="40"/>
      <c r="ARU1" s="40"/>
      <c r="ARV1" s="40"/>
      <c r="ARW1" s="40"/>
      <c r="ARX1" s="40"/>
      <c r="ARY1" s="40"/>
      <c r="ARZ1" s="40"/>
      <c r="ASA1" s="40"/>
      <c r="ASB1" s="40"/>
      <c r="ASC1" s="40"/>
      <c r="ASD1" s="40"/>
      <c r="ASE1" s="40"/>
      <c r="ASF1" s="40"/>
      <c r="ASG1" s="40"/>
      <c r="ASH1" s="40"/>
      <c r="ASI1" s="40"/>
      <c r="ASJ1" s="40"/>
      <c r="ASK1" s="40"/>
      <c r="ASL1" s="40"/>
      <c r="ASM1" s="40"/>
      <c r="ASN1" s="40"/>
      <c r="ASO1" s="40"/>
      <c r="ASP1" s="40"/>
      <c r="ASQ1" s="40"/>
      <c r="ASR1" s="40"/>
      <c r="ASS1" s="40"/>
      <c r="AST1" s="40"/>
      <c r="ASU1" s="40"/>
      <c r="ASV1" s="40"/>
      <c r="ASW1" s="40"/>
      <c r="ASX1" s="40"/>
      <c r="ASY1" s="40"/>
      <c r="ASZ1" s="40"/>
      <c r="ATA1" s="40"/>
      <c r="ATB1" s="40"/>
      <c r="ATC1" s="40"/>
      <c r="ATD1" s="40"/>
      <c r="ATE1" s="40"/>
      <c r="ATF1" s="40"/>
      <c r="ATG1" s="40"/>
      <c r="ATH1" s="40"/>
      <c r="ATI1" s="40"/>
      <c r="ATJ1" s="40"/>
      <c r="ATK1" s="40"/>
      <c r="ATL1" s="40"/>
      <c r="ATM1" s="40"/>
      <c r="ATN1" s="40"/>
      <c r="ATO1" s="40"/>
      <c r="ATP1" s="40"/>
      <c r="ATQ1" s="40"/>
      <c r="ATR1" s="40"/>
      <c r="ATS1" s="40"/>
      <c r="ATT1" s="40"/>
      <c r="ATU1" s="40"/>
      <c r="ATV1" s="40"/>
      <c r="ATW1" s="40"/>
      <c r="ATX1" s="40"/>
      <c r="ATY1" s="40"/>
      <c r="ATZ1" s="40"/>
      <c r="AUA1" s="40"/>
      <c r="AUB1" s="40"/>
      <c r="AUC1" s="40"/>
      <c r="AUD1" s="40"/>
      <c r="AUE1" s="40"/>
      <c r="AUF1" s="40"/>
      <c r="AUG1" s="40"/>
      <c r="AUH1" s="40"/>
      <c r="AUI1" s="40"/>
      <c r="AUJ1" s="40"/>
      <c r="AUK1" s="40"/>
      <c r="AUL1" s="40"/>
      <c r="AUM1" s="40"/>
      <c r="AUN1" s="40"/>
      <c r="AUO1" s="40"/>
      <c r="AUP1" s="40"/>
      <c r="AUQ1" s="40"/>
      <c r="AUR1" s="40"/>
      <c r="AUS1" s="40"/>
      <c r="AUT1" s="40"/>
      <c r="AUU1" s="40"/>
      <c r="AUV1" s="40"/>
      <c r="AUW1" s="40"/>
      <c r="AUX1" s="40"/>
      <c r="AUY1" s="40"/>
      <c r="AUZ1" s="40"/>
      <c r="AVA1" s="40"/>
      <c r="AVB1" s="40"/>
      <c r="AVC1" s="40"/>
      <c r="AVD1" s="40"/>
      <c r="AVE1" s="40"/>
      <c r="AVF1" s="40"/>
      <c r="AVG1" s="40"/>
      <c r="AVH1" s="40"/>
      <c r="AVI1" s="40"/>
      <c r="AVJ1" s="40"/>
      <c r="AVK1" s="40"/>
      <c r="AVL1" s="40"/>
      <c r="AVM1" s="40"/>
      <c r="AVN1" s="40"/>
      <c r="AVO1" s="40"/>
      <c r="AVP1" s="40"/>
      <c r="AVQ1" s="40"/>
      <c r="AVR1" s="40"/>
      <c r="AVS1" s="40"/>
      <c r="AVT1" s="40"/>
      <c r="AVU1" s="40"/>
      <c r="AVV1" s="40"/>
      <c r="AVW1" s="40"/>
      <c r="AVX1" s="40"/>
      <c r="AVY1" s="40"/>
      <c r="AVZ1" s="40"/>
      <c r="AWA1" s="40"/>
      <c r="AWB1" s="40"/>
      <c r="AWC1" s="40"/>
      <c r="AWD1" s="40"/>
      <c r="AWE1" s="40"/>
      <c r="AWF1" s="40"/>
      <c r="AWG1" s="40"/>
      <c r="AWH1" s="40"/>
      <c r="AWI1" s="40"/>
      <c r="AWJ1" s="40"/>
      <c r="AWK1" s="40"/>
      <c r="AWL1" s="40"/>
      <c r="AWM1" s="40"/>
      <c r="AWN1" s="40"/>
      <c r="AWO1" s="40"/>
      <c r="AWP1" s="40"/>
      <c r="AWQ1" s="40"/>
      <c r="AWR1" s="40"/>
      <c r="AWS1" s="40"/>
      <c r="AWT1" s="40"/>
      <c r="AWU1" s="40"/>
      <c r="AWV1" s="40"/>
      <c r="AWW1" s="40"/>
      <c r="AWX1" s="40"/>
      <c r="AWY1" s="40"/>
      <c r="AWZ1" s="40"/>
      <c r="AXA1" s="40"/>
      <c r="AXB1" s="40"/>
      <c r="AXC1" s="40"/>
      <c r="AXD1" s="40"/>
      <c r="AXE1" s="40"/>
      <c r="AXF1" s="40"/>
      <c r="AXG1" s="40"/>
      <c r="AXH1" s="40"/>
      <c r="AXI1" s="40"/>
      <c r="AXJ1" s="40"/>
      <c r="AXK1" s="40"/>
      <c r="AXL1" s="40"/>
      <c r="AXM1" s="40"/>
      <c r="AXN1" s="40"/>
      <c r="AXO1" s="40"/>
      <c r="AXP1" s="40"/>
      <c r="AXQ1" s="40"/>
      <c r="AXR1" s="40"/>
      <c r="AXS1" s="40"/>
      <c r="AXT1" s="40"/>
      <c r="AXU1" s="40"/>
      <c r="AXV1" s="40"/>
      <c r="AXW1" s="40"/>
      <c r="AXX1" s="40"/>
      <c r="AXY1" s="40"/>
      <c r="AXZ1" s="40"/>
      <c r="AYA1" s="40"/>
      <c r="AYB1" s="40"/>
      <c r="AYC1" s="40"/>
      <c r="AYD1" s="40"/>
      <c r="AYE1" s="40"/>
      <c r="AYF1" s="40"/>
      <c r="AYG1" s="40"/>
      <c r="AYH1" s="40"/>
      <c r="AYI1" s="40"/>
      <c r="AYJ1" s="40"/>
      <c r="AYK1" s="40"/>
      <c r="AYL1" s="40"/>
      <c r="AYM1" s="40"/>
      <c r="AYN1" s="40"/>
      <c r="AYO1" s="40"/>
      <c r="AYP1" s="40"/>
      <c r="AYQ1" s="40"/>
      <c r="AYR1" s="40"/>
      <c r="AYS1" s="40"/>
      <c r="AYT1" s="40"/>
      <c r="AYU1" s="40"/>
      <c r="AYV1" s="40"/>
      <c r="AYW1" s="40"/>
      <c r="AYX1" s="40"/>
      <c r="AYY1" s="40"/>
      <c r="AYZ1" s="40"/>
      <c r="AZA1" s="40"/>
      <c r="AZB1" s="40"/>
      <c r="AZC1" s="40"/>
      <c r="AZD1" s="40"/>
      <c r="AZE1" s="40"/>
      <c r="AZF1" s="40"/>
      <c r="AZG1" s="40"/>
      <c r="AZH1" s="40"/>
      <c r="AZI1" s="40"/>
      <c r="AZJ1" s="40"/>
      <c r="AZK1" s="40"/>
      <c r="AZL1" s="40"/>
      <c r="AZM1" s="40"/>
      <c r="AZN1" s="40"/>
      <c r="AZO1" s="40"/>
      <c r="AZP1" s="40"/>
      <c r="AZQ1" s="40"/>
      <c r="AZR1" s="40"/>
      <c r="AZS1" s="40"/>
      <c r="AZT1" s="40"/>
      <c r="AZU1" s="40"/>
      <c r="AZV1" s="40"/>
      <c r="AZW1" s="40"/>
      <c r="AZX1" s="40"/>
      <c r="AZY1" s="40"/>
      <c r="AZZ1" s="40"/>
      <c r="BAA1" s="40"/>
      <c r="BAB1" s="40"/>
      <c r="BAC1" s="40"/>
      <c r="BAD1" s="40"/>
      <c r="BAE1" s="40"/>
      <c r="BAF1" s="40"/>
      <c r="BAG1" s="40"/>
      <c r="BAH1" s="40"/>
      <c r="BAI1" s="40"/>
      <c r="BAJ1" s="40"/>
      <c r="BAK1" s="40"/>
      <c r="BAL1" s="40"/>
      <c r="BAM1" s="40"/>
      <c r="BAN1" s="40"/>
      <c r="BAO1" s="40"/>
      <c r="BAP1" s="40"/>
      <c r="BAQ1" s="40"/>
      <c r="BAR1" s="40"/>
      <c r="BAS1" s="40"/>
      <c r="BAT1" s="40"/>
      <c r="BAU1" s="40"/>
      <c r="BAV1" s="40"/>
      <c r="BAW1" s="40"/>
      <c r="BAX1" s="40"/>
      <c r="BAY1" s="40"/>
      <c r="BAZ1" s="40"/>
      <c r="BBA1" s="40"/>
      <c r="BBB1" s="40"/>
      <c r="BBC1" s="40"/>
      <c r="BBD1" s="40"/>
      <c r="BBE1" s="40"/>
      <c r="BBF1" s="40"/>
      <c r="BBG1" s="40"/>
      <c r="BBH1" s="40"/>
      <c r="BBI1" s="40"/>
      <c r="BBJ1" s="40"/>
      <c r="BBK1" s="40"/>
      <c r="BBL1" s="40"/>
      <c r="BBM1" s="40"/>
      <c r="BBN1" s="40"/>
      <c r="BBO1" s="40"/>
      <c r="BBP1" s="40"/>
      <c r="BBQ1" s="40"/>
      <c r="BBR1" s="40"/>
      <c r="BBS1" s="40"/>
      <c r="BBT1" s="40"/>
      <c r="BBU1" s="40"/>
      <c r="BBV1" s="40"/>
      <c r="BBW1" s="40"/>
      <c r="BBX1" s="40"/>
      <c r="BBY1" s="40"/>
      <c r="BBZ1" s="40"/>
      <c r="BCA1" s="40"/>
      <c r="BCB1" s="40"/>
      <c r="BCC1" s="40"/>
      <c r="BCD1" s="40"/>
      <c r="BCE1" s="40"/>
      <c r="BCF1" s="40"/>
      <c r="BCG1" s="40"/>
      <c r="BCH1" s="40"/>
      <c r="BCI1" s="40"/>
      <c r="BCJ1" s="40"/>
      <c r="BCK1" s="40"/>
      <c r="BCL1" s="40"/>
      <c r="BCM1" s="40"/>
      <c r="BCN1" s="40"/>
      <c r="BCO1" s="40"/>
      <c r="BCP1" s="40"/>
      <c r="BCQ1" s="40"/>
      <c r="BCR1" s="40"/>
      <c r="BCS1" s="40"/>
      <c r="BCT1" s="40"/>
      <c r="BCU1" s="40"/>
      <c r="BCV1" s="40"/>
      <c r="BCW1" s="40"/>
      <c r="BCX1" s="40"/>
      <c r="BCY1" s="40"/>
      <c r="BCZ1" s="40"/>
      <c r="BDA1" s="40"/>
      <c r="BDB1" s="40"/>
      <c r="BDC1" s="40"/>
      <c r="BDD1" s="40"/>
      <c r="BDE1" s="40"/>
      <c r="BDF1" s="40"/>
      <c r="BDG1" s="40"/>
      <c r="BDH1" s="40"/>
      <c r="BDI1" s="40"/>
      <c r="BDJ1" s="40"/>
      <c r="BDK1" s="40"/>
      <c r="BDL1" s="40"/>
      <c r="BDM1" s="40"/>
      <c r="BDN1" s="40"/>
      <c r="BDO1" s="40"/>
      <c r="BDP1" s="40"/>
      <c r="BDQ1" s="40"/>
      <c r="BDR1" s="40"/>
      <c r="BDS1" s="40"/>
      <c r="BDT1" s="40"/>
      <c r="BDU1" s="40"/>
      <c r="BDV1" s="40"/>
      <c r="BDW1" s="40"/>
      <c r="BDX1" s="40"/>
      <c r="BDY1" s="40"/>
      <c r="BDZ1" s="40"/>
      <c r="BEA1" s="40"/>
      <c r="BEB1" s="40"/>
      <c r="BEC1" s="40"/>
      <c r="BED1" s="40"/>
      <c r="BEE1" s="40"/>
      <c r="BEF1" s="40"/>
      <c r="BEG1" s="40"/>
      <c r="BEH1" s="40"/>
      <c r="BEI1" s="40"/>
      <c r="BEJ1" s="40"/>
      <c r="BEK1" s="40"/>
      <c r="BEL1" s="40"/>
      <c r="BEM1" s="40"/>
      <c r="BEN1" s="40"/>
      <c r="BEO1" s="40"/>
      <c r="BEP1" s="40"/>
      <c r="BEQ1" s="40"/>
      <c r="BER1" s="40"/>
      <c r="BES1" s="40"/>
      <c r="BET1" s="40"/>
      <c r="BEU1" s="40"/>
      <c r="BEV1" s="40"/>
      <c r="BEW1" s="40"/>
      <c r="BEX1" s="40"/>
      <c r="BEY1" s="40"/>
      <c r="BEZ1" s="40"/>
      <c r="BFA1" s="40"/>
      <c r="BFB1" s="40"/>
      <c r="BFC1" s="40"/>
      <c r="BFD1" s="40"/>
      <c r="BFE1" s="40"/>
      <c r="BFF1" s="40"/>
      <c r="BFG1" s="40"/>
      <c r="BFH1" s="40"/>
      <c r="BFI1" s="40"/>
      <c r="BFJ1" s="40"/>
      <c r="BFK1" s="40"/>
      <c r="BFL1" s="40"/>
      <c r="BFM1" s="40"/>
      <c r="BFN1" s="40"/>
      <c r="BFO1" s="40"/>
      <c r="BFP1" s="40"/>
      <c r="BFQ1" s="40"/>
      <c r="BFR1" s="40"/>
      <c r="BFS1" s="40"/>
      <c r="BFT1" s="40"/>
      <c r="BFU1" s="40"/>
      <c r="BFV1" s="40"/>
      <c r="BFW1" s="40"/>
      <c r="BFX1" s="40"/>
      <c r="BFY1" s="40"/>
      <c r="BFZ1" s="40"/>
      <c r="BGA1" s="40"/>
      <c r="BGB1" s="40"/>
      <c r="BGC1" s="40"/>
      <c r="BGD1" s="40"/>
      <c r="BGE1" s="40"/>
      <c r="BGF1" s="40"/>
      <c r="BGG1" s="40"/>
      <c r="BGH1" s="40"/>
      <c r="BGI1" s="40"/>
      <c r="BGJ1" s="40"/>
      <c r="BGK1" s="40"/>
      <c r="BGL1" s="40"/>
      <c r="BGM1" s="40"/>
      <c r="BGN1" s="40"/>
      <c r="BGO1" s="40"/>
      <c r="BGP1" s="40"/>
      <c r="BGQ1" s="40"/>
      <c r="BGR1" s="40"/>
      <c r="BGS1" s="40"/>
      <c r="BGT1" s="40"/>
      <c r="BGU1" s="40"/>
      <c r="BGV1" s="40"/>
      <c r="BGW1" s="40"/>
      <c r="BGX1" s="40"/>
      <c r="BGY1" s="40"/>
      <c r="BGZ1" s="40"/>
      <c r="BHA1" s="40"/>
      <c r="BHB1" s="40"/>
      <c r="BHC1" s="40"/>
      <c r="BHD1" s="40"/>
      <c r="BHE1" s="40"/>
      <c r="BHF1" s="40"/>
      <c r="BHG1" s="40"/>
      <c r="BHH1" s="40"/>
      <c r="BHI1" s="40"/>
      <c r="BHJ1" s="40"/>
      <c r="BHK1" s="40"/>
      <c r="BHL1" s="40"/>
      <c r="BHM1" s="40"/>
      <c r="BHN1" s="40"/>
      <c r="BHO1" s="40"/>
      <c r="BHP1" s="40"/>
      <c r="BHQ1" s="40"/>
      <c r="BHR1" s="40"/>
      <c r="BHS1" s="40"/>
      <c r="BHT1" s="40"/>
      <c r="BHU1" s="40"/>
      <c r="BHV1" s="40"/>
      <c r="BHW1" s="40"/>
      <c r="BHX1" s="40"/>
      <c r="BHY1" s="40"/>
      <c r="BHZ1" s="40"/>
      <c r="BIA1" s="40"/>
      <c r="BIB1" s="40"/>
      <c r="BIC1" s="40"/>
      <c r="BID1" s="40"/>
      <c r="BIE1" s="40"/>
      <c r="BIF1" s="40"/>
      <c r="BIG1" s="40"/>
      <c r="BIH1" s="40"/>
      <c r="BII1" s="40"/>
      <c r="BIJ1" s="40"/>
      <c r="BIK1" s="40"/>
      <c r="BIL1" s="40"/>
      <c r="BIM1" s="40"/>
      <c r="BIN1" s="40"/>
      <c r="BIO1" s="40"/>
      <c r="BIP1" s="40"/>
      <c r="BIQ1" s="40"/>
      <c r="BIR1" s="40"/>
      <c r="BIS1" s="40"/>
      <c r="BIT1" s="40"/>
      <c r="BIU1" s="40"/>
      <c r="BIV1" s="40"/>
      <c r="BIW1" s="40"/>
      <c r="BIX1" s="40"/>
      <c r="BIY1" s="40"/>
      <c r="BIZ1" s="40"/>
      <c r="BJA1" s="40"/>
      <c r="BJB1" s="40"/>
      <c r="BJC1" s="40"/>
      <c r="BJD1" s="40"/>
      <c r="BJE1" s="40"/>
      <c r="BJF1" s="40"/>
      <c r="BJG1" s="40"/>
      <c r="BJH1" s="40"/>
      <c r="BJI1" s="40"/>
      <c r="BJJ1" s="40"/>
      <c r="BJK1" s="40"/>
      <c r="BJL1" s="40"/>
      <c r="BJM1" s="40"/>
      <c r="BJN1" s="40"/>
      <c r="BJO1" s="40"/>
      <c r="BJP1" s="40"/>
      <c r="BJQ1" s="40"/>
      <c r="BJR1" s="40"/>
      <c r="BJS1" s="40"/>
      <c r="BJT1" s="40"/>
      <c r="BJU1" s="40"/>
      <c r="BJV1" s="40"/>
      <c r="BJW1" s="40"/>
      <c r="BJX1" s="40"/>
      <c r="BJY1" s="40"/>
      <c r="BJZ1" s="40"/>
      <c r="BKA1" s="40"/>
      <c r="BKB1" s="40"/>
      <c r="BKC1" s="40"/>
      <c r="BKD1" s="40"/>
      <c r="BKE1" s="40"/>
      <c r="BKF1" s="40"/>
      <c r="BKG1" s="40"/>
      <c r="BKH1" s="40"/>
      <c r="BKI1" s="40"/>
      <c r="BKJ1" s="40"/>
      <c r="BKK1" s="40"/>
      <c r="BKL1" s="40"/>
      <c r="BKM1" s="40"/>
      <c r="BKN1" s="40"/>
      <c r="BKO1" s="40"/>
      <c r="BKP1" s="40"/>
      <c r="BKQ1" s="40"/>
      <c r="BKR1" s="40"/>
      <c r="BKS1" s="40"/>
      <c r="BKT1" s="40"/>
      <c r="BKU1" s="40"/>
      <c r="BKV1" s="40"/>
      <c r="BKW1" s="40"/>
      <c r="BKX1" s="40"/>
      <c r="BKY1" s="40"/>
      <c r="BKZ1" s="40"/>
      <c r="BLA1" s="40"/>
      <c r="BLB1" s="40"/>
      <c r="BLC1" s="40"/>
      <c r="BLD1" s="40"/>
      <c r="BLE1" s="40"/>
      <c r="BLF1" s="40"/>
      <c r="BLG1" s="40"/>
      <c r="BLH1" s="40"/>
      <c r="BLI1" s="40"/>
      <c r="BLJ1" s="40"/>
      <c r="BLK1" s="40"/>
      <c r="BLL1" s="40"/>
      <c r="BLM1" s="40"/>
      <c r="BLN1" s="40"/>
      <c r="BLO1" s="40"/>
      <c r="BLP1" s="40"/>
      <c r="BLQ1" s="40"/>
      <c r="BLR1" s="40"/>
      <c r="BLS1" s="40"/>
      <c r="BLT1" s="40"/>
      <c r="BLU1" s="40"/>
      <c r="BLV1" s="40"/>
      <c r="BLW1" s="40"/>
      <c r="BLX1" s="40"/>
      <c r="BLY1" s="40"/>
      <c r="BLZ1" s="40"/>
      <c r="BMA1" s="40"/>
      <c r="BMB1" s="40"/>
      <c r="BMC1" s="40"/>
      <c r="BMD1" s="40"/>
      <c r="BME1" s="40"/>
      <c r="BMF1" s="40"/>
      <c r="BMG1" s="40"/>
      <c r="BMH1" s="40"/>
      <c r="BMI1" s="40"/>
      <c r="BMJ1" s="40"/>
      <c r="BMK1" s="40"/>
      <c r="BML1" s="40"/>
      <c r="BMM1" s="40"/>
      <c r="BMN1" s="40"/>
      <c r="BMO1" s="40"/>
      <c r="BMP1" s="40"/>
      <c r="BMQ1" s="40"/>
      <c r="BMR1" s="40"/>
      <c r="BMS1" s="40"/>
      <c r="BMT1" s="40"/>
      <c r="BMU1" s="40"/>
      <c r="BMV1" s="40"/>
      <c r="BMW1" s="40"/>
      <c r="BMX1" s="40"/>
      <c r="BMY1" s="40"/>
      <c r="BMZ1" s="40"/>
      <c r="BNA1" s="40"/>
      <c r="BNB1" s="40"/>
      <c r="BNC1" s="40"/>
      <c r="BND1" s="40"/>
      <c r="BNE1" s="40"/>
      <c r="BNF1" s="40"/>
      <c r="BNG1" s="40"/>
      <c r="BNH1" s="40"/>
      <c r="BNI1" s="40"/>
      <c r="BNJ1" s="40"/>
      <c r="BNK1" s="40"/>
      <c r="BNL1" s="40"/>
      <c r="BNM1" s="40"/>
      <c r="BNN1" s="40"/>
      <c r="BNO1" s="40"/>
      <c r="BNP1" s="40"/>
      <c r="BNQ1" s="40"/>
      <c r="BNR1" s="40"/>
      <c r="BNS1" s="40"/>
      <c r="BNT1" s="40"/>
      <c r="BNU1" s="40"/>
      <c r="BNV1" s="40"/>
      <c r="BNW1" s="40"/>
      <c r="BNX1" s="40"/>
      <c r="BNY1" s="40"/>
      <c r="BNZ1" s="40"/>
      <c r="BOA1" s="40"/>
      <c r="BOB1" s="40"/>
      <c r="BOC1" s="40"/>
      <c r="BOD1" s="40"/>
      <c r="BOE1" s="40"/>
      <c r="BOF1" s="40"/>
      <c r="BOG1" s="40"/>
      <c r="BOH1" s="40"/>
      <c r="BOI1" s="40"/>
      <c r="BOJ1" s="40"/>
      <c r="BOK1" s="40"/>
      <c r="BOL1" s="40"/>
      <c r="BOM1" s="40"/>
      <c r="BON1" s="40"/>
      <c r="BOO1" s="40"/>
      <c r="BOP1" s="40"/>
      <c r="BOQ1" s="40"/>
      <c r="BOR1" s="40"/>
      <c r="BOS1" s="40"/>
      <c r="BOT1" s="40"/>
      <c r="BOU1" s="40"/>
      <c r="BOV1" s="40"/>
      <c r="BOW1" s="40"/>
      <c r="BOX1" s="40"/>
      <c r="BOY1" s="40"/>
      <c r="BOZ1" s="40"/>
      <c r="BPA1" s="40"/>
      <c r="BPB1" s="40"/>
      <c r="BPC1" s="40"/>
      <c r="BPD1" s="40"/>
      <c r="BPE1" s="40"/>
      <c r="BPF1" s="40"/>
      <c r="BPG1" s="40"/>
      <c r="BPH1" s="40"/>
      <c r="BPI1" s="40"/>
      <c r="BPJ1" s="40"/>
      <c r="BPK1" s="40"/>
      <c r="BPL1" s="40"/>
      <c r="BPM1" s="40"/>
      <c r="BPN1" s="40"/>
      <c r="BPO1" s="40"/>
      <c r="BPP1" s="40"/>
      <c r="BPQ1" s="40"/>
      <c r="BPR1" s="40"/>
      <c r="BPS1" s="40"/>
      <c r="BPT1" s="40"/>
      <c r="BPU1" s="40"/>
      <c r="BPV1" s="40"/>
      <c r="BPW1" s="40"/>
      <c r="BPX1" s="40"/>
      <c r="BPY1" s="40"/>
      <c r="BPZ1" s="40"/>
      <c r="BQA1" s="40"/>
      <c r="BQB1" s="40"/>
      <c r="BQC1" s="40"/>
      <c r="BQD1" s="40"/>
      <c r="BQE1" s="40"/>
      <c r="BQF1" s="40"/>
      <c r="BQG1" s="40"/>
      <c r="BQH1" s="40"/>
      <c r="BQI1" s="40"/>
      <c r="BQJ1" s="40"/>
      <c r="BQK1" s="40"/>
      <c r="BQL1" s="40"/>
      <c r="BQM1" s="40"/>
      <c r="BQN1" s="40"/>
      <c r="BQO1" s="40"/>
      <c r="BQP1" s="40"/>
      <c r="BQQ1" s="40"/>
      <c r="BQR1" s="40"/>
      <c r="BQS1" s="40"/>
      <c r="BQT1" s="40"/>
      <c r="BQU1" s="40"/>
      <c r="BQV1" s="40"/>
      <c r="BQW1" s="40"/>
      <c r="BQX1" s="40"/>
      <c r="BQY1" s="40"/>
      <c r="BQZ1" s="40"/>
      <c r="BRA1" s="40"/>
      <c r="BRB1" s="40"/>
      <c r="BRC1" s="40"/>
      <c r="BRD1" s="40"/>
      <c r="BRE1" s="40"/>
      <c r="BRF1" s="40"/>
      <c r="BRG1" s="40"/>
      <c r="BRH1" s="40"/>
      <c r="BRI1" s="40"/>
      <c r="BRJ1" s="40"/>
      <c r="BRK1" s="40"/>
      <c r="BRL1" s="40"/>
      <c r="BRM1" s="40"/>
      <c r="BRN1" s="40"/>
      <c r="BRO1" s="40"/>
      <c r="BRP1" s="40"/>
      <c r="BRQ1" s="40"/>
      <c r="BRR1" s="40"/>
      <c r="BRS1" s="40"/>
      <c r="BRT1" s="40"/>
      <c r="BRU1" s="40"/>
      <c r="BRV1" s="40"/>
      <c r="BRW1" s="40"/>
      <c r="BRX1" s="40"/>
      <c r="BRY1" s="40"/>
      <c r="BRZ1" s="40"/>
      <c r="BSA1" s="40"/>
      <c r="BSB1" s="40"/>
      <c r="BSC1" s="40"/>
      <c r="BSD1" s="40"/>
      <c r="BSE1" s="40"/>
      <c r="BSF1" s="40"/>
      <c r="BSG1" s="40"/>
      <c r="BSH1" s="40"/>
      <c r="BSI1" s="40"/>
      <c r="BSJ1" s="40"/>
      <c r="BSK1" s="40"/>
      <c r="BSL1" s="40"/>
      <c r="BSM1" s="40"/>
      <c r="BSN1" s="40"/>
      <c r="BSO1" s="40"/>
      <c r="BSP1" s="40"/>
      <c r="BSQ1" s="40"/>
      <c r="BSR1" s="40"/>
      <c r="BSS1" s="40"/>
      <c r="BST1" s="40"/>
      <c r="BSU1" s="40"/>
      <c r="BSV1" s="40"/>
      <c r="BSW1" s="40"/>
      <c r="BSX1" s="40"/>
      <c r="BSY1" s="40"/>
      <c r="BSZ1" s="40"/>
      <c r="BTA1" s="40"/>
      <c r="BTB1" s="40"/>
      <c r="BTC1" s="40"/>
      <c r="BTD1" s="40"/>
      <c r="BTE1" s="40"/>
      <c r="BTF1" s="40"/>
      <c r="BTG1" s="40"/>
      <c r="BTH1" s="40"/>
      <c r="BTI1" s="40"/>
      <c r="BTJ1" s="40"/>
      <c r="BTK1" s="40"/>
      <c r="BTL1" s="40"/>
      <c r="BTM1" s="40"/>
      <c r="BTN1" s="40"/>
      <c r="BTO1" s="40"/>
      <c r="BTP1" s="40"/>
      <c r="BTQ1" s="40"/>
      <c r="BTR1" s="40"/>
      <c r="BTS1" s="40"/>
      <c r="BTT1" s="40"/>
      <c r="BTU1" s="40"/>
      <c r="BTV1" s="40"/>
      <c r="BTW1" s="40"/>
      <c r="BTX1" s="40"/>
      <c r="BTY1" s="40"/>
      <c r="BTZ1" s="40"/>
      <c r="BUA1" s="40"/>
      <c r="BUB1" s="40"/>
      <c r="BUC1" s="40"/>
      <c r="BUD1" s="40"/>
      <c r="BUE1" s="40"/>
      <c r="BUF1" s="40"/>
      <c r="BUG1" s="40"/>
      <c r="BUH1" s="40"/>
      <c r="BUI1" s="40"/>
      <c r="BUJ1" s="40"/>
      <c r="BUK1" s="40"/>
      <c r="BUL1" s="40"/>
      <c r="BUM1" s="40"/>
      <c r="BUN1" s="40"/>
      <c r="BUO1" s="40"/>
      <c r="BUP1" s="40"/>
      <c r="BUQ1" s="40"/>
      <c r="BUR1" s="40"/>
      <c r="BUS1" s="40"/>
      <c r="BUT1" s="40"/>
      <c r="BUU1" s="40"/>
      <c r="BUV1" s="40"/>
      <c r="BUW1" s="40"/>
      <c r="BUX1" s="40"/>
      <c r="BUY1" s="40"/>
      <c r="BUZ1" s="40"/>
      <c r="BVA1" s="40"/>
      <c r="BVB1" s="40"/>
      <c r="BVC1" s="40"/>
      <c r="BVD1" s="40"/>
      <c r="BVE1" s="40"/>
      <c r="BVF1" s="40"/>
      <c r="BVG1" s="40"/>
      <c r="BVH1" s="40"/>
      <c r="BVI1" s="40"/>
      <c r="BVJ1" s="40"/>
      <c r="BVK1" s="40"/>
      <c r="BVL1" s="40"/>
      <c r="BVM1" s="40"/>
      <c r="BVN1" s="40"/>
      <c r="BVO1" s="40"/>
      <c r="BVP1" s="40"/>
      <c r="BVQ1" s="40"/>
      <c r="BVR1" s="40"/>
      <c r="BVS1" s="40"/>
      <c r="BVT1" s="40"/>
      <c r="BVU1" s="40"/>
      <c r="BVV1" s="40"/>
      <c r="BVW1" s="40"/>
      <c r="BVX1" s="40"/>
      <c r="BVY1" s="40"/>
      <c r="BVZ1" s="40"/>
      <c r="BWA1" s="40"/>
      <c r="BWB1" s="40"/>
      <c r="BWC1" s="40"/>
      <c r="BWD1" s="40"/>
      <c r="BWE1" s="40"/>
      <c r="BWF1" s="40"/>
      <c r="BWG1" s="40"/>
      <c r="BWH1" s="40"/>
      <c r="BWI1" s="40"/>
      <c r="BWJ1" s="40"/>
      <c r="BWK1" s="40"/>
      <c r="BWL1" s="40"/>
      <c r="BWM1" s="40"/>
      <c r="BWN1" s="40"/>
      <c r="BWO1" s="40"/>
      <c r="BWP1" s="40"/>
      <c r="BWQ1" s="40"/>
      <c r="BWR1" s="40"/>
      <c r="BWS1" s="40"/>
      <c r="BWT1" s="40"/>
      <c r="BWU1" s="40"/>
      <c r="BWV1" s="40"/>
      <c r="BWW1" s="40"/>
      <c r="BWX1" s="40"/>
      <c r="BWY1" s="40"/>
      <c r="BWZ1" s="40"/>
      <c r="BXA1" s="40"/>
      <c r="BXB1" s="40"/>
      <c r="BXC1" s="40"/>
      <c r="BXD1" s="40"/>
      <c r="BXE1" s="40"/>
      <c r="BXF1" s="40"/>
      <c r="BXG1" s="40"/>
      <c r="BXH1" s="40"/>
      <c r="BXI1" s="40"/>
      <c r="BXJ1" s="40"/>
      <c r="BXK1" s="40"/>
      <c r="BXL1" s="40"/>
      <c r="BXM1" s="40"/>
      <c r="BXN1" s="40"/>
      <c r="BXO1" s="40"/>
      <c r="BXP1" s="40"/>
      <c r="BXQ1" s="40"/>
      <c r="BXR1" s="40"/>
      <c r="BXS1" s="40"/>
      <c r="BXT1" s="40"/>
      <c r="BXU1" s="40"/>
      <c r="BXV1" s="40"/>
      <c r="BXW1" s="40"/>
      <c r="BXX1" s="40"/>
      <c r="BXY1" s="40"/>
      <c r="BXZ1" s="40"/>
      <c r="BYA1" s="40"/>
      <c r="BYB1" s="40"/>
      <c r="BYC1" s="40"/>
      <c r="BYD1" s="40"/>
      <c r="BYE1" s="40"/>
      <c r="BYF1" s="40"/>
      <c r="BYG1" s="40"/>
      <c r="BYH1" s="40"/>
      <c r="BYI1" s="40"/>
      <c r="BYJ1" s="40"/>
      <c r="BYK1" s="40"/>
      <c r="BYL1" s="40"/>
      <c r="BYM1" s="40"/>
      <c r="BYN1" s="40"/>
      <c r="BYO1" s="40"/>
      <c r="BYP1" s="40"/>
      <c r="BYQ1" s="40"/>
      <c r="BYR1" s="40"/>
      <c r="BYS1" s="40"/>
      <c r="BYT1" s="40"/>
      <c r="BYU1" s="40"/>
      <c r="BYV1" s="40"/>
      <c r="BYW1" s="40"/>
      <c r="BYX1" s="40"/>
      <c r="BYY1" s="40"/>
      <c r="BYZ1" s="40"/>
      <c r="BZA1" s="40"/>
      <c r="BZB1" s="40"/>
      <c r="BZC1" s="40"/>
      <c r="BZD1" s="40"/>
      <c r="BZE1" s="40"/>
      <c r="BZF1" s="40"/>
      <c r="BZG1" s="40"/>
      <c r="BZH1" s="40"/>
      <c r="BZI1" s="40"/>
      <c r="BZJ1" s="40"/>
      <c r="BZK1" s="40"/>
      <c r="BZL1" s="40"/>
      <c r="BZM1" s="40"/>
      <c r="BZN1" s="40"/>
      <c r="BZO1" s="40"/>
      <c r="BZP1" s="40"/>
      <c r="BZQ1" s="40"/>
      <c r="BZR1" s="40"/>
      <c r="BZS1" s="40"/>
      <c r="BZT1" s="40"/>
      <c r="BZU1" s="40"/>
      <c r="BZV1" s="40"/>
      <c r="BZW1" s="40"/>
      <c r="BZX1" s="40"/>
      <c r="BZY1" s="40"/>
      <c r="BZZ1" s="40"/>
      <c r="CAA1" s="40"/>
      <c r="CAB1" s="40"/>
      <c r="CAC1" s="40"/>
      <c r="CAD1" s="40"/>
      <c r="CAE1" s="40"/>
      <c r="CAF1" s="40"/>
      <c r="CAG1" s="40"/>
      <c r="CAH1" s="40"/>
      <c r="CAI1" s="40"/>
      <c r="CAJ1" s="40"/>
      <c r="CAK1" s="40"/>
      <c r="CAL1" s="40"/>
      <c r="CAM1" s="40"/>
      <c r="CAN1" s="40"/>
      <c r="CAO1" s="40"/>
      <c r="CAP1" s="40"/>
      <c r="CAQ1" s="40"/>
      <c r="CAR1" s="40"/>
      <c r="CAS1" s="40"/>
      <c r="CAT1" s="40"/>
      <c r="CAU1" s="40"/>
      <c r="CAV1" s="40"/>
      <c r="CAW1" s="40"/>
      <c r="CAX1" s="40"/>
      <c r="CAY1" s="40"/>
      <c r="CAZ1" s="40"/>
      <c r="CBA1" s="40"/>
      <c r="CBB1" s="40"/>
      <c r="CBC1" s="40"/>
      <c r="CBD1" s="40"/>
      <c r="CBE1" s="40"/>
      <c r="CBF1" s="40"/>
      <c r="CBG1" s="40"/>
      <c r="CBH1" s="40"/>
      <c r="CBI1" s="40"/>
      <c r="CBJ1" s="40"/>
      <c r="CBK1" s="40"/>
      <c r="CBL1" s="40"/>
      <c r="CBM1" s="40"/>
      <c r="CBN1" s="40"/>
      <c r="CBO1" s="40"/>
      <c r="CBP1" s="40"/>
      <c r="CBQ1" s="40"/>
      <c r="CBR1" s="40"/>
      <c r="CBS1" s="40"/>
      <c r="CBT1" s="40"/>
      <c r="CBU1" s="40"/>
      <c r="CBV1" s="40"/>
      <c r="CBW1" s="40"/>
      <c r="CBX1" s="40"/>
      <c r="CBY1" s="40"/>
      <c r="CBZ1" s="40"/>
      <c r="CCA1" s="40"/>
      <c r="CCB1" s="40"/>
      <c r="CCC1" s="40"/>
      <c r="CCD1" s="40"/>
      <c r="CCE1" s="40"/>
      <c r="CCF1" s="40"/>
      <c r="CCG1" s="40"/>
      <c r="CCH1" s="40"/>
      <c r="CCI1" s="40"/>
      <c r="CCJ1" s="40"/>
      <c r="CCK1" s="40"/>
      <c r="CCL1" s="40"/>
      <c r="CCM1" s="40"/>
      <c r="CCN1" s="40"/>
      <c r="CCO1" s="40"/>
      <c r="CCP1" s="40"/>
      <c r="CCQ1" s="40"/>
      <c r="CCR1" s="40"/>
      <c r="CCS1" s="40"/>
      <c r="CCT1" s="40"/>
      <c r="CCU1" s="40"/>
      <c r="CCV1" s="40"/>
      <c r="CCW1" s="40"/>
      <c r="CCX1" s="40"/>
      <c r="CCY1" s="40"/>
      <c r="CCZ1" s="40"/>
      <c r="CDA1" s="40"/>
      <c r="CDB1" s="40"/>
      <c r="CDC1" s="40"/>
      <c r="CDD1" s="40"/>
      <c r="CDE1" s="40"/>
      <c r="CDF1" s="40"/>
      <c r="CDG1" s="40"/>
      <c r="CDH1" s="40"/>
      <c r="CDI1" s="40"/>
      <c r="CDJ1" s="40"/>
      <c r="CDK1" s="40"/>
      <c r="CDL1" s="40"/>
      <c r="CDM1" s="40"/>
      <c r="CDN1" s="40"/>
      <c r="CDO1" s="40"/>
      <c r="CDP1" s="40"/>
      <c r="CDQ1" s="40"/>
      <c r="CDR1" s="40"/>
      <c r="CDS1" s="40"/>
      <c r="CDT1" s="40"/>
      <c r="CDU1" s="40"/>
      <c r="CDV1" s="40"/>
      <c r="CDW1" s="40"/>
      <c r="CDX1" s="40"/>
      <c r="CDY1" s="40"/>
      <c r="CDZ1" s="40"/>
      <c r="CEA1" s="40"/>
      <c r="CEB1" s="40"/>
      <c r="CEC1" s="40"/>
      <c r="CED1" s="40"/>
      <c r="CEE1" s="40"/>
      <c r="CEF1" s="40"/>
      <c r="CEG1" s="40"/>
      <c r="CEH1" s="40"/>
      <c r="CEI1" s="40"/>
      <c r="CEJ1" s="40"/>
      <c r="CEK1" s="40"/>
      <c r="CEL1" s="40"/>
      <c r="CEM1" s="40"/>
      <c r="CEN1" s="40"/>
      <c r="CEO1" s="40"/>
      <c r="CEP1" s="40"/>
      <c r="CEQ1" s="40"/>
      <c r="CER1" s="40"/>
      <c r="CES1" s="40"/>
      <c r="CET1" s="40"/>
      <c r="CEU1" s="40"/>
      <c r="CEV1" s="40"/>
      <c r="CEW1" s="40"/>
      <c r="CEX1" s="40"/>
      <c r="CEY1" s="40"/>
      <c r="CEZ1" s="40"/>
      <c r="CFA1" s="40"/>
      <c r="CFB1" s="40"/>
      <c r="CFC1" s="40"/>
      <c r="CFD1" s="40"/>
      <c r="CFE1" s="40"/>
      <c r="CFF1" s="40"/>
      <c r="CFG1" s="40"/>
      <c r="CFH1" s="40"/>
      <c r="CFI1" s="40"/>
      <c r="CFJ1" s="40"/>
      <c r="CFK1" s="40"/>
      <c r="CFL1" s="40"/>
      <c r="CFM1" s="40"/>
      <c r="CFN1" s="40"/>
      <c r="CFO1" s="40"/>
      <c r="CFP1" s="40"/>
      <c r="CFQ1" s="40"/>
      <c r="CFR1" s="40"/>
      <c r="CFS1" s="40"/>
      <c r="CFT1" s="40"/>
      <c r="CFU1" s="40"/>
      <c r="CFV1" s="40"/>
      <c r="CFW1" s="40"/>
      <c r="CFX1" s="40"/>
      <c r="CFY1" s="40"/>
      <c r="CFZ1" s="40"/>
      <c r="CGA1" s="40"/>
      <c r="CGB1" s="40"/>
      <c r="CGC1" s="40"/>
      <c r="CGD1" s="40"/>
      <c r="CGE1" s="40"/>
      <c r="CGF1" s="40"/>
      <c r="CGG1" s="40"/>
      <c r="CGH1" s="40"/>
      <c r="CGI1" s="40"/>
      <c r="CGJ1" s="40"/>
      <c r="CGK1" s="40"/>
      <c r="CGL1" s="40"/>
      <c r="CGM1" s="40"/>
      <c r="CGN1" s="40"/>
      <c r="CGO1" s="40"/>
      <c r="CGP1" s="40"/>
      <c r="CGQ1" s="40"/>
      <c r="CGR1" s="40"/>
      <c r="CGS1" s="40"/>
      <c r="CGT1" s="40"/>
      <c r="CGU1" s="40"/>
      <c r="CGV1" s="40"/>
      <c r="CGW1" s="40"/>
      <c r="CGX1" s="40"/>
      <c r="CGY1" s="40"/>
      <c r="CGZ1" s="40"/>
      <c r="CHA1" s="40"/>
      <c r="CHB1" s="40"/>
      <c r="CHC1" s="40"/>
      <c r="CHD1" s="40"/>
      <c r="CHE1" s="40"/>
      <c r="CHF1" s="40"/>
      <c r="CHG1" s="40"/>
      <c r="CHH1" s="40"/>
      <c r="CHI1" s="40"/>
      <c r="CHJ1" s="40"/>
      <c r="CHK1" s="40"/>
      <c r="CHL1" s="40"/>
      <c r="CHM1" s="40"/>
      <c r="CHN1" s="40"/>
      <c r="CHO1" s="40"/>
      <c r="CHP1" s="40"/>
      <c r="CHQ1" s="40"/>
      <c r="CHR1" s="40"/>
      <c r="CHS1" s="40"/>
      <c r="CHT1" s="40"/>
      <c r="CHU1" s="40"/>
      <c r="CHV1" s="40"/>
      <c r="CHW1" s="40"/>
      <c r="CHX1" s="40"/>
      <c r="CHY1" s="40"/>
      <c r="CHZ1" s="40"/>
      <c r="CIA1" s="40"/>
      <c r="CIB1" s="40"/>
      <c r="CIC1" s="40"/>
      <c r="CID1" s="40"/>
      <c r="CIE1" s="40"/>
      <c r="CIF1" s="40"/>
      <c r="CIG1" s="40"/>
      <c r="CIH1" s="40"/>
      <c r="CII1" s="40"/>
      <c r="CIJ1" s="40"/>
      <c r="CIK1" s="40"/>
      <c r="CIL1" s="40"/>
      <c r="CIM1" s="40"/>
      <c r="CIN1" s="40"/>
      <c r="CIO1" s="40"/>
      <c r="CIP1" s="40"/>
      <c r="CIQ1" s="40"/>
      <c r="CIR1" s="40"/>
      <c r="CIS1" s="40"/>
      <c r="CIT1" s="40"/>
      <c r="CIU1" s="40"/>
      <c r="CIV1" s="40"/>
      <c r="CIW1" s="40"/>
      <c r="CIX1" s="40"/>
      <c r="CIY1" s="40"/>
      <c r="CIZ1" s="40"/>
      <c r="CJA1" s="40"/>
      <c r="CJB1" s="40"/>
      <c r="CJC1" s="40"/>
      <c r="CJD1" s="40"/>
      <c r="CJE1" s="40"/>
      <c r="CJF1" s="40"/>
      <c r="CJG1" s="40"/>
      <c r="CJH1" s="40"/>
      <c r="CJI1" s="40"/>
      <c r="CJJ1" s="40"/>
      <c r="CJK1" s="40"/>
      <c r="CJL1" s="40"/>
      <c r="CJM1" s="40"/>
      <c r="CJN1" s="40"/>
      <c r="CJO1" s="40"/>
      <c r="CJP1" s="40"/>
      <c r="CJQ1" s="40"/>
      <c r="CJR1" s="40"/>
      <c r="CJS1" s="40"/>
      <c r="CJT1" s="40"/>
      <c r="CJU1" s="40"/>
      <c r="CJV1" s="40"/>
      <c r="CJW1" s="40"/>
      <c r="CJX1" s="40"/>
      <c r="CJY1" s="40"/>
      <c r="CJZ1" s="40"/>
      <c r="CKA1" s="40"/>
      <c r="CKB1" s="40"/>
      <c r="CKC1" s="40"/>
      <c r="CKD1" s="40"/>
      <c r="CKE1" s="40"/>
      <c r="CKF1" s="40"/>
      <c r="CKG1" s="40"/>
      <c r="CKH1" s="40"/>
      <c r="CKI1" s="40"/>
      <c r="CKJ1" s="40"/>
      <c r="CKK1" s="40"/>
      <c r="CKL1" s="40"/>
      <c r="CKM1" s="40"/>
      <c r="CKN1" s="40"/>
      <c r="CKO1" s="40"/>
      <c r="CKP1" s="40"/>
      <c r="CKQ1" s="40"/>
      <c r="CKR1" s="40"/>
      <c r="CKS1" s="40"/>
      <c r="CKT1" s="40"/>
      <c r="CKU1" s="40"/>
      <c r="CKV1" s="40"/>
      <c r="CKW1" s="40"/>
      <c r="CKX1" s="40"/>
      <c r="CKY1" s="40"/>
      <c r="CKZ1" s="40"/>
      <c r="CLA1" s="40"/>
      <c r="CLB1" s="40"/>
      <c r="CLC1" s="40"/>
      <c r="CLD1" s="40"/>
      <c r="CLE1" s="40"/>
      <c r="CLF1" s="40"/>
      <c r="CLG1" s="40"/>
      <c r="CLH1" s="40"/>
      <c r="CLI1" s="40"/>
      <c r="CLJ1" s="40"/>
      <c r="CLK1" s="40"/>
      <c r="CLL1" s="40"/>
      <c r="CLM1" s="40"/>
      <c r="CLN1" s="40"/>
      <c r="CLO1" s="40"/>
      <c r="CLP1" s="40"/>
      <c r="CLQ1" s="40"/>
      <c r="CLR1" s="40"/>
      <c r="CLS1" s="40"/>
      <c r="CLT1" s="40"/>
      <c r="CLU1" s="40"/>
      <c r="CLV1" s="40"/>
      <c r="CLW1" s="40"/>
      <c r="CLX1" s="40"/>
      <c r="CLY1" s="40"/>
      <c r="CLZ1" s="40"/>
      <c r="CMA1" s="40"/>
      <c r="CMB1" s="40"/>
      <c r="CMC1" s="40"/>
      <c r="CMD1" s="40"/>
      <c r="CME1" s="40"/>
      <c r="CMF1" s="40"/>
      <c r="CMG1" s="40"/>
      <c r="CMH1" s="40"/>
      <c r="CMI1" s="40"/>
      <c r="CMJ1" s="40"/>
      <c r="CMK1" s="40"/>
      <c r="CML1" s="40"/>
      <c r="CMM1" s="40"/>
      <c r="CMN1" s="40"/>
      <c r="CMO1" s="40"/>
      <c r="CMP1" s="40"/>
      <c r="CMQ1" s="40"/>
      <c r="CMR1" s="40"/>
      <c r="CMS1" s="40"/>
      <c r="CMT1" s="40"/>
      <c r="CMU1" s="40"/>
      <c r="CMV1" s="40"/>
      <c r="CMW1" s="40"/>
      <c r="CMX1" s="40"/>
      <c r="CMY1" s="40"/>
      <c r="CMZ1" s="40"/>
      <c r="CNA1" s="40"/>
      <c r="CNB1" s="40"/>
      <c r="CNC1" s="40"/>
      <c r="CND1" s="40"/>
      <c r="CNE1" s="40"/>
      <c r="CNF1" s="40"/>
      <c r="CNG1" s="40"/>
      <c r="CNH1" s="40"/>
      <c r="CNI1" s="40"/>
      <c r="CNJ1" s="40"/>
      <c r="CNK1" s="40"/>
      <c r="CNL1" s="40"/>
      <c r="CNM1" s="40"/>
      <c r="CNN1" s="40"/>
      <c r="CNO1" s="40"/>
      <c r="CNP1" s="40"/>
      <c r="CNQ1" s="40"/>
      <c r="CNR1" s="40"/>
      <c r="CNS1" s="40"/>
      <c r="CNT1" s="40"/>
      <c r="CNU1" s="40"/>
      <c r="CNV1" s="40"/>
      <c r="CNW1" s="40"/>
      <c r="CNX1" s="40"/>
      <c r="CNY1" s="40"/>
      <c r="CNZ1" s="40"/>
      <c r="COA1" s="40"/>
      <c r="COB1" s="40"/>
      <c r="COC1" s="40"/>
      <c r="COD1" s="40"/>
      <c r="COE1" s="40"/>
      <c r="COF1" s="40"/>
      <c r="COG1" s="40"/>
      <c r="COH1" s="40"/>
      <c r="COI1" s="40"/>
      <c r="COJ1" s="40"/>
      <c r="COK1" s="40"/>
      <c r="COL1" s="40"/>
      <c r="COM1" s="40"/>
      <c r="CON1" s="40"/>
      <c r="COO1" s="40"/>
      <c r="COP1" s="40"/>
      <c r="COQ1" s="40"/>
      <c r="COR1" s="40"/>
      <c r="COS1" s="40"/>
      <c r="COT1" s="40"/>
      <c r="COU1" s="40"/>
      <c r="COV1" s="40"/>
      <c r="COW1" s="40"/>
      <c r="COX1" s="40"/>
      <c r="COY1" s="40"/>
      <c r="COZ1" s="40"/>
      <c r="CPA1" s="40"/>
      <c r="CPB1" s="40"/>
      <c r="CPC1" s="40"/>
      <c r="CPD1" s="40"/>
      <c r="CPE1" s="40"/>
      <c r="CPF1" s="40"/>
      <c r="CPG1" s="40"/>
      <c r="CPH1" s="40"/>
      <c r="CPI1" s="40"/>
      <c r="CPJ1" s="40"/>
      <c r="CPK1" s="40"/>
      <c r="CPL1" s="40"/>
      <c r="CPM1" s="40"/>
      <c r="CPN1" s="40"/>
      <c r="CPO1" s="40"/>
      <c r="CPP1" s="40"/>
      <c r="CPQ1" s="40"/>
      <c r="CPR1" s="40"/>
      <c r="CPS1" s="40"/>
      <c r="CPT1" s="40"/>
      <c r="CPU1" s="40"/>
      <c r="CPV1" s="40"/>
      <c r="CPW1" s="40"/>
      <c r="CPX1" s="40"/>
      <c r="CPY1" s="40"/>
      <c r="CPZ1" s="40"/>
      <c r="CQA1" s="40"/>
      <c r="CQB1" s="40"/>
      <c r="CQC1" s="40"/>
      <c r="CQD1" s="40"/>
      <c r="CQE1" s="40"/>
      <c r="CQF1" s="40"/>
      <c r="CQG1" s="40"/>
      <c r="CQH1" s="40"/>
      <c r="CQI1" s="40"/>
      <c r="CQJ1" s="40"/>
      <c r="CQK1" s="40"/>
      <c r="CQL1" s="40"/>
      <c r="CQM1" s="40"/>
      <c r="CQN1" s="40"/>
      <c r="CQO1" s="40"/>
      <c r="CQP1" s="40"/>
      <c r="CQQ1" s="40"/>
      <c r="CQR1" s="40"/>
      <c r="CQS1" s="40"/>
      <c r="CQT1" s="40"/>
      <c r="CQU1" s="40"/>
      <c r="CQV1" s="40"/>
      <c r="CQW1" s="40"/>
      <c r="CQX1" s="40"/>
      <c r="CQY1" s="40"/>
      <c r="CQZ1" s="40"/>
      <c r="CRA1" s="40"/>
      <c r="CRB1" s="40"/>
      <c r="CRC1" s="40"/>
      <c r="CRD1" s="40"/>
      <c r="CRE1" s="40"/>
      <c r="CRF1" s="40"/>
      <c r="CRG1" s="40"/>
      <c r="CRH1" s="40"/>
      <c r="CRI1" s="40"/>
      <c r="CRJ1" s="40"/>
      <c r="CRK1" s="40"/>
      <c r="CRL1" s="40"/>
      <c r="CRM1" s="40"/>
      <c r="CRN1" s="40"/>
      <c r="CRO1" s="40"/>
      <c r="CRP1" s="40"/>
      <c r="CRQ1" s="40"/>
      <c r="CRR1" s="40"/>
      <c r="CRS1" s="40"/>
      <c r="CRT1" s="40"/>
      <c r="CRU1" s="40"/>
      <c r="CRV1" s="40"/>
      <c r="CRW1" s="40"/>
      <c r="CRX1" s="40"/>
      <c r="CRY1" s="40"/>
      <c r="CRZ1" s="40"/>
      <c r="CSA1" s="40"/>
      <c r="CSB1" s="40"/>
      <c r="CSC1" s="40"/>
      <c r="CSD1" s="40"/>
      <c r="CSE1" s="40"/>
      <c r="CSF1" s="40"/>
      <c r="CSG1" s="40"/>
      <c r="CSH1" s="40"/>
      <c r="CSI1" s="40"/>
      <c r="CSJ1" s="40"/>
      <c r="CSK1" s="40"/>
      <c r="CSL1" s="40"/>
      <c r="CSM1" s="40"/>
      <c r="CSN1" s="40"/>
      <c r="CSO1" s="40"/>
      <c r="CSP1" s="40"/>
      <c r="CSQ1" s="40"/>
      <c r="CSR1" s="40"/>
      <c r="CSS1" s="40"/>
      <c r="CST1" s="40"/>
      <c r="CSU1" s="40"/>
      <c r="CSV1" s="40"/>
      <c r="CSW1" s="40"/>
      <c r="CSX1" s="40"/>
      <c r="CSY1" s="40"/>
      <c r="CSZ1" s="40"/>
      <c r="CTA1" s="40"/>
      <c r="CTB1" s="40"/>
      <c r="CTC1" s="40"/>
      <c r="CTD1" s="40"/>
      <c r="CTE1" s="40"/>
      <c r="CTF1" s="40"/>
      <c r="CTG1" s="40"/>
      <c r="CTH1" s="40"/>
      <c r="CTI1" s="40"/>
      <c r="CTJ1" s="40"/>
      <c r="CTK1" s="40"/>
      <c r="CTL1" s="40"/>
      <c r="CTM1" s="40"/>
      <c r="CTN1" s="40"/>
      <c r="CTO1" s="40"/>
      <c r="CTP1" s="40"/>
      <c r="CTQ1" s="40"/>
      <c r="CTR1" s="40"/>
      <c r="CTS1" s="40"/>
      <c r="CTT1" s="40"/>
      <c r="CTU1" s="40"/>
      <c r="CTV1" s="40"/>
      <c r="CTW1" s="40"/>
      <c r="CTX1" s="40"/>
      <c r="CTY1" s="40"/>
      <c r="CTZ1" s="40"/>
      <c r="CUA1" s="40"/>
      <c r="CUB1" s="40"/>
      <c r="CUC1" s="40"/>
      <c r="CUD1" s="40"/>
      <c r="CUE1" s="40"/>
      <c r="CUF1" s="40"/>
      <c r="CUG1" s="40"/>
      <c r="CUH1" s="40"/>
      <c r="CUI1" s="40"/>
      <c r="CUJ1" s="40"/>
      <c r="CUK1" s="40"/>
      <c r="CUL1" s="40"/>
      <c r="CUM1" s="40"/>
      <c r="CUN1" s="40"/>
      <c r="CUO1" s="40"/>
      <c r="CUP1" s="40"/>
      <c r="CUQ1" s="40"/>
      <c r="CUR1" s="40"/>
      <c r="CUS1" s="40"/>
      <c r="CUT1" s="40"/>
      <c r="CUU1" s="40"/>
      <c r="CUV1" s="40"/>
      <c r="CUW1" s="40"/>
      <c r="CUX1" s="40"/>
      <c r="CUY1" s="40"/>
      <c r="CUZ1" s="40"/>
      <c r="CVA1" s="40"/>
      <c r="CVB1" s="40"/>
      <c r="CVC1" s="40"/>
      <c r="CVD1" s="40"/>
      <c r="CVE1" s="40"/>
      <c r="CVF1" s="40"/>
      <c r="CVG1" s="40"/>
      <c r="CVH1" s="40"/>
      <c r="CVI1" s="40"/>
      <c r="CVJ1" s="40"/>
      <c r="CVK1" s="40"/>
      <c r="CVL1" s="40"/>
      <c r="CVM1" s="40"/>
      <c r="CVN1" s="40"/>
      <c r="CVO1" s="40"/>
      <c r="CVP1" s="40"/>
      <c r="CVQ1" s="40"/>
      <c r="CVR1" s="40"/>
      <c r="CVS1" s="40"/>
      <c r="CVT1" s="40"/>
      <c r="CVU1" s="40"/>
      <c r="CVV1" s="40"/>
      <c r="CVW1" s="40"/>
      <c r="CVX1" s="40"/>
      <c r="CVY1" s="40"/>
      <c r="CVZ1" s="40"/>
      <c r="CWA1" s="40"/>
      <c r="CWB1" s="40"/>
      <c r="CWC1" s="40"/>
      <c r="CWD1" s="40"/>
      <c r="CWE1" s="40"/>
      <c r="CWF1" s="40"/>
      <c r="CWG1" s="40"/>
      <c r="CWH1" s="40"/>
      <c r="CWI1" s="40"/>
      <c r="CWJ1" s="40"/>
      <c r="CWK1" s="40"/>
      <c r="CWL1" s="40"/>
      <c r="CWM1" s="40"/>
      <c r="CWN1" s="40"/>
      <c r="CWO1" s="40"/>
      <c r="CWP1" s="40"/>
      <c r="CWQ1" s="40"/>
      <c r="CWR1" s="40"/>
      <c r="CWS1" s="40"/>
      <c r="CWT1" s="40"/>
      <c r="CWU1" s="40"/>
      <c r="CWV1" s="40"/>
      <c r="CWW1" s="40"/>
      <c r="CWX1" s="40"/>
      <c r="CWY1" s="40"/>
      <c r="CWZ1" s="40"/>
      <c r="CXA1" s="40"/>
      <c r="CXB1" s="40"/>
      <c r="CXC1" s="40"/>
      <c r="CXD1" s="40"/>
      <c r="CXE1" s="40"/>
      <c r="CXF1" s="40"/>
      <c r="CXG1" s="40"/>
      <c r="CXH1" s="40"/>
      <c r="CXI1" s="40"/>
      <c r="CXJ1" s="40"/>
      <c r="CXK1" s="40"/>
      <c r="CXL1" s="40"/>
      <c r="CXM1" s="40"/>
      <c r="CXN1" s="40"/>
      <c r="CXO1" s="40"/>
      <c r="CXP1" s="40"/>
      <c r="CXQ1" s="40"/>
      <c r="CXR1" s="40"/>
      <c r="CXS1" s="40"/>
      <c r="CXT1" s="40"/>
      <c r="CXU1" s="40"/>
      <c r="CXV1" s="40"/>
      <c r="CXW1" s="40"/>
      <c r="CXX1" s="40"/>
      <c r="CXY1" s="40"/>
      <c r="CXZ1" s="40"/>
      <c r="CYA1" s="40"/>
      <c r="CYB1" s="40"/>
      <c r="CYC1" s="40"/>
      <c r="CYD1" s="40"/>
      <c r="CYE1" s="40"/>
      <c r="CYF1" s="40"/>
      <c r="CYG1" s="40"/>
      <c r="CYH1" s="40"/>
      <c r="CYI1" s="40"/>
      <c r="CYJ1" s="40"/>
      <c r="CYK1" s="40"/>
      <c r="CYL1" s="40"/>
      <c r="CYM1" s="40"/>
      <c r="CYN1" s="40"/>
      <c r="CYO1" s="40"/>
      <c r="CYP1" s="40"/>
      <c r="CYQ1" s="40"/>
      <c r="CYR1" s="40"/>
      <c r="CYS1" s="40"/>
      <c r="CYT1" s="40"/>
      <c r="CYU1" s="40"/>
      <c r="CYV1" s="40"/>
      <c r="CYW1" s="40"/>
      <c r="CYX1" s="40"/>
      <c r="CYY1" s="40"/>
      <c r="CYZ1" s="40"/>
      <c r="CZA1" s="40"/>
      <c r="CZB1" s="40"/>
      <c r="CZC1" s="40"/>
      <c r="CZD1" s="40"/>
      <c r="CZE1" s="40"/>
      <c r="CZF1" s="40"/>
      <c r="CZG1" s="40"/>
      <c r="CZH1" s="40"/>
      <c r="CZI1" s="40"/>
      <c r="CZJ1" s="40"/>
      <c r="CZK1" s="40"/>
      <c r="CZL1" s="40"/>
      <c r="CZM1" s="40"/>
      <c r="CZN1" s="40"/>
      <c r="CZO1" s="40"/>
      <c r="CZP1" s="40"/>
      <c r="CZQ1" s="40"/>
      <c r="CZR1" s="40"/>
      <c r="CZS1" s="40"/>
      <c r="CZT1" s="40"/>
      <c r="CZU1" s="40"/>
      <c r="CZV1" s="40"/>
      <c r="CZW1" s="40"/>
      <c r="CZX1" s="40"/>
      <c r="CZY1" s="40"/>
      <c r="CZZ1" s="40"/>
      <c r="DAA1" s="40"/>
      <c r="DAB1" s="40"/>
      <c r="DAC1" s="40"/>
      <c r="DAD1" s="40"/>
      <c r="DAE1" s="40"/>
      <c r="DAF1" s="40"/>
      <c r="DAG1" s="40"/>
      <c r="DAH1" s="40"/>
      <c r="DAI1" s="40"/>
      <c r="DAJ1" s="40"/>
      <c r="DAK1" s="40"/>
      <c r="DAL1" s="40"/>
      <c r="DAM1" s="40"/>
      <c r="DAN1" s="40"/>
      <c r="DAO1" s="40"/>
      <c r="DAP1" s="40"/>
      <c r="DAQ1" s="40"/>
      <c r="DAR1" s="40"/>
      <c r="DAS1" s="40"/>
      <c r="DAT1" s="40"/>
      <c r="DAU1" s="40"/>
      <c r="DAV1" s="40"/>
      <c r="DAW1" s="40"/>
      <c r="DAX1" s="40"/>
      <c r="DAY1" s="40"/>
      <c r="DAZ1" s="40"/>
      <c r="DBA1" s="40"/>
      <c r="DBB1" s="40"/>
      <c r="DBC1" s="40"/>
      <c r="DBD1" s="40"/>
      <c r="DBE1" s="40"/>
      <c r="DBF1" s="40"/>
      <c r="DBG1" s="40"/>
      <c r="DBH1" s="40"/>
      <c r="DBI1" s="40"/>
      <c r="DBJ1" s="40"/>
      <c r="DBK1" s="40"/>
      <c r="DBL1" s="40"/>
      <c r="DBM1" s="40"/>
      <c r="DBN1" s="40"/>
      <c r="DBO1" s="40"/>
      <c r="DBP1" s="40"/>
      <c r="DBQ1" s="40"/>
      <c r="DBR1" s="40"/>
      <c r="DBS1" s="40"/>
      <c r="DBT1" s="40"/>
      <c r="DBU1" s="40"/>
      <c r="DBV1" s="40"/>
      <c r="DBW1" s="40"/>
      <c r="DBX1" s="40"/>
      <c r="DBY1" s="40"/>
      <c r="DBZ1" s="40"/>
      <c r="DCA1" s="40"/>
      <c r="DCB1" s="40"/>
      <c r="DCC1" s="40"/>
      <c r="DCD1" s="40"/>
      <c r="DCE1" s="40"/>
      <c r="DCF1" s="40"/>
      <c r="DCG1" s="40"/>
      <c r="DCH1" s="40"/>
      <c r="DCI1" s="40"/>
      <c r="DCJ1" s="40"/>
      <c r="DCK1" s="40"/>
      <c r="DCL1" s="40"/>
      <c r="DCM1" s="40"/>
      <c r="DCN1" s="40"/>
      <c r="DCO1" s="40"/>
      <c r="DCP1" s="40"/>
      <c r="DCQ1" s="40"/>
      <c r="DCR1" s="40"/>
      <c r="DCS1" s="40"/>
      <c r="DCT1" s="40"/>
      <c r="DCU1" s="40"/>
      <c r="DCV1" s="40"/>
      <c r="DCW1" s="40"/>
      <c r="DCX1" s="40"/>
      <c r="DCY1" s="40"/>
      <c r="DCZ1" s="40"/>
      <c r="DDA1" s="40"/>
      <c r="DDB1" s="40"/>
      <c r="DDC1" s="40"/>
      <c r="DDD1" s="40"/>
      <c r="DDE1" s="40"/>
      <c r="DDF1" s="40"/>
      <c r="DDG1" s="40"/>
      <c r="DDH1" s="40"/>
      <c r="DDI1" s="40"/>
      <c r="DDJ1" s="40"/>
      <c r="DDK1" s="40"/>
      <c r="DDL1" s="40"/>
      <c r="DDM1" s="40"/>
      <c r="DDN1" s="40"/>
      <c r="DDO1" s="40"/>
      <c r="DDP1" s="40"/>
      <c r="DDQ1" s="40"/>
      <c r="DDR1" s="40"/>
      <c r="DDS1" s="40"/>
      <c r="DDT1" s="40"/>
      <c r="DDU1" s="40"/>
      <c r="DDV1" s="40"/>
      <c r="DDW1" s="40"/>
      <c r="DDX1" s="40"/>
      <c r="DDY1" s="40"/>
      <c r="DDZ1" s="40"/>
      <c r="DEA1" s="40"/>
      <c r="DEB1" s="40"/>
      <c r="DEC1" s="40"/>
      <c r="DED1" s="40"/>
      <c r="DEE1" s="40"/>
      <c r="DEF1" s="40"/>
      <c r="DEG1" s="40"/>
      <c r="DEH1" s="40"/>
      <c r="DEI1" s="40"/>
      <c r="DEJ1" s="40"/>
      <c r="DEK1" s="40"/>
      <c r="DEL1" s="40"/>
      <c r="DEM1" s="40"/>
      <c r="DEN1" s="40"/>
      <c r="DEO1" s="40"/>
      <c r="DEP1" s="40"/>
      <c r="DEQ1" s="40"/>
      <c r="DER1" s="40"/>
      <c r="DES1" s="40"/>
      <c r="DET1" s="40"/>
      <c r="DEU1" s="40"/>
      <c r="DEV1" s="40"/>
      <c r="DEW1" s="40"/>
      <c r="DEX1" s="40"/>
      <c r="DEY1" s="40"/>
      <c r="DEZ1" s="40"/>
      <c r="DFA1" s="40"/>
      <c r="DFB1" s="40"/>
      <c r="DFC1" s="40"/>
      <c r="DFD1" s="40"/>
      <c r="DFE1" s="40"/>
      <c r="DFF1" s="40"/>
      <c r="DFG1" s="40"/>
      <c r="DFH1" s="40"/>
      <c r="DFI1" s="40"/>
      <c r="DFJ1" s="40"/>
      <c r="DFK1" s="40"/>
      <c r="DFL1" s="40"/>
      <c r="DFM1" s="40"/>
      <c r="DFN1" s="40"/>
      <c r="DFO1" s="40"/>
      <c r="DFP1" s="40"/>
      <c r="DFQ1" s="40"/>
      <c r="DFR1" s="40"/>
      <c r="DFS1" s="40"/>
      <c r="DFT1" s="40"/>
      <c r="DFU1" s="40"/>
      <c r="DFV1" s="40"/>
      <c r="DFW1" s="40"/>
      <c r="DFX1" s="40"/>
      <c r="DFY1" s="40"/>
      <c r="DFZ1" s="40"/>
      <c r="DGA1" s="40"/>
      <c r="DGB1" s="40"/>
      <c r="DGC1" s="40"/>
      <c r="DGD1" s="40"/>
      <c r="DGE1" s="40"/>
      <c r="DGF1" s="40"/>
      <c r="DGG1" s="40"/>
      <c r="DGH1" s="40"/>
      <c r="DGI1" s="40"/>
      <c r="DGJ1" s="40"/>
      <c r="DGK1" s="40"/>
      <c r="DGL1" s="40"/>
      <c r="DGM1" s="40"/>
      <c r="DGN1" s="40"/>
      <c r="DGO1" s="40"/>
      <c r="DGP1" s="40"/>
      <c r="DGQ1" s="40"/>
      <c r="DGR1" s="40"/>
      <c r="DGS1" s="40"/>
      <c r="DGT1" s="40"/>
      <c r="DGU1" s="40"/>
      <c r="DGV1" s="40"/>
      <c r="DGW1" s="40"/>
      <c r="DGX1" s="40"/>
      <c r="DGY1" s="40"/>
      <c r="DGZ1" s="40"/>
      <c r="DHA1" s="40"/>
      <c r="DHB1" s="40"/>
      <c r="DHC1" s="40"/>
      <c r="DHD1" s="40"/>
      <c r="DHE1" s="40"/>
      <c r="DHF1" s="40"/>
      <c r="DHG1" s="40"/>
      <c r="DHH1" s="40"/>
      <c r="DHI1" s="40"/>
      <c r="DHJ1" s="40"/>
      <c r="DHK1" s="40"/>
      <c r="DHL1" s="40"/>
      <c r="DHM1" s="40"/>
      <c r="DHN1" s="40"/>
      <c r="DHO1" s="40"/>
      <c r="DHP1" s="40"/>
      <c r="DHQ1" s="40"/>
      <c r="DHR1" s="40"/>
      <c r="DHS1" s="40"/>
      <c r="DHT1" s="40"/>
      <c r="DHU1" s="40"/>
      <c r="DHV1" s="40"/>
      <c r="DHW1" s="40"/>
      <c r="DHX1" s="40"/>
      <c r="DHY1" s="40"/>
      <c r="DHZ1" s="40"/>
      <c r="DIA1" s="40"/>
      <c r="DIB1" s="40"/>
      <c r="DIC1" s="40"/>
      <c r="DID1" s="40"/>
      <c r="DIE1" s="40"/>
      <c r="DIF1" s="40"/>
      <c r="DIG1" s="40"/>
      <c r="DIH1" s="40"/>
      <c r="DII1" s="40"/>
      <c r="DIJ1" s="40"/>
      <c r="DIK1" s="40"/>
      <c r="DIL1" s="40"/>
      <c r="DIM1" s="40"/>
      <c r="DIN1" s="40"/>
      <c r="DIO1" s="40"/>
      <c r="DIP1" s="40"/>
      <c r="DIQ1" s="40"/>
      <c r="DIR1" s="40"/>
      <c r="DIS1" s="40"/>
      <c r="DIT1" s="40"/>
      <c r="DIU1" s="40"/>
      <c r="DIV1" s="40"/>
      <c r="DIW1" s="40"/>
      <c r="DIX1" s="40"/>
      <c r="DIY1" s="40"/>
      <c r="DIZ1" s="40"/>
      <c r="DJA1" s="40"/>
      <c r="DJB1" s="40"/>
      <c r="DJC1" s="40"/>
      <c r="DJD1" s="40"/>
      <c r="DJE1" s="40"/>
      <c r="DJF1" s="40"/>
      <c r="DJG1" s="40"/>
      <c r="DJH1" s="40"/>
      <c r="DJI1" s="40"/>
      <c r="DJJ1" s="40"/>
      <c r="DJK1" s="40"/>
      <c r="DJL1" s="40"/>
      <c r="DJM1" s="40"/>
      <c r="DJN1" s="40"/>
      <c r="DJO1" s="40"/>
      <c r="DJP1" s="40"/>
      <c r="DJQ1" s="40"/>
      <c r="DJR1" s="40"/>
      <c r="DJS1" s="40"/>
      <c r="DJT1" s="40"/>
      <c r="DJU1" s="40"/>
      <c r="DJV1" s="40"/>
      <c r="DJW1" s="40"/>
      <c r="DJX1" s="40"/>
      <c r="DJY1" s="40"/>
      <c r="DJZ1" s="40"/>
      <c r="DKA1" s="40"/>
      <c r="DKB1" s="40"/>
      <c r="DKC1" s="40"/>
      <c r="DKD1" s="40"/>
      <c r="DKE1" s="40"/>
      <c r="DKF1" s="40"/>
      <c r="DKG1" s="40"/>
      <c r="DKH1" s="40"/>
      <c r="DKI1" s="40"/>
      <c r="DKJ1" s="40"/>
      <c r="DKK1" s="40"/>
      <c r="DKL1" s="40"/>
      <c r="DKM1" s="40"/>
      <c r="DKN1" s="40"/>
      <c r="DKO1" s="40"/>
      <c r="DKP1" s="40"/>
      <c r="DKQ1" s="40"/>
      <c r="DKR1" s="40"/>
      <c r="DKS1" s="40"/>
      <c r="DKT1" s="40"/>
      <c r="DKU1" s="40"/>
      <c r="DKV1" s="40"/>
      <c r="DKW1" s="40"/>
      <c r="DKX1" s="40"/>
      <c r="DKY1" s="40"/>
      <c r="DKZ1" s="40"/>
      <c r="DLA1" s="40"/>
      <c r="DLB1" s="40"/>
      <c r="DLC1" s="40"/>
      <c r="DLD1" s="40"/>
      <c r="DLE1" s="40"/>
      <c r="DLF1" s="40"/>
      <c r="DLG1" s="40"/>
      <c r="DLH1" s="40"/>
      <c r="DLI1" s="40"/>
      <c r="DLJ1" s="40"/>
      <c r="DLK1" s="40"/>
      <c r="DLL1" s="40"/>
      <c r="DLM1" s="40"/>
      <c r="DLN1" s="40"/>
      <c r="DLO1" s="40"/>
      <c r="DLP1" s="40"/>
      <c r="DLQ1" s="40"/>
      <c r="DLR1" s="40"/>
      <c r="DLS1" s="40"/>
      <c r="DLT1" s="40"/>
      <c r="DLU1" s="40"/>
      <c r="DLV1" s="40"/>
      <c r="DLW1" s="40"/>
      <c r="DLX1" s="40"/>
      <c r="DLY1" s="40"/>
      <c r="DLZ1" s="40"/>
      <c r="DMA1" s="40"/>
      <c r="DMB1" s="40"/>
      <c r="DMC1" s="40"/>
      <c r="DMD1" s="40"/>
      <c r="DME1" s="40"/>
      <c r="DMF1" s="40"/>
      <c r="DMG1" s="40"/>
      <c r="DMH1" s="40"/>
      <c r="DMI1" s="40"/>
      <c r="DMJ1" s="40"/>
      <c r="DMK1" s="40"/>
      <c r="DML1" s="40"/>
      <c r="DMM1" s="40"/>
      <c r="DMN1" s="40"/>
      <c r="DMO1" s="40"/>
      <c r="DMP1" s="40"/>
      <c r="DMQ1" s="40"/>
      <c r="DMR1" s="40"/>
      <c r="DMS1" s="40"/>
      <c r="DMT1" s="40"/>
      <c r="DMU1" s="40"/>
      <c r="DMV1" s="40"/>
      <c r="DMW1" s="40"/>
      <c r="DMX1" s="40"/>
      <c r="DMY1" s="40"/>
      <c r="DMZ1" s="40"/>
      <c r="DNA1" s="40"/>
      <c r="DNB1" s="40"/>
      <c r="DNC1" s="40"/>
      <c r="DND1" s="40"/>
      <c r="DNE1" s="40"/>
      <c r="DNF1" s="40"/>
      <c r="DNG1" s="40"/>
      <c r="DNH1" s="40"/>
      <c r="DNI1" s="40"/>
      <c r="DNJ1" s="40"/>
      <c r="DNK1" s="40"/>
      <c r="DNL1" s="40"/>
      <c r="DNM1" s="40"/>
      <c r="DNN1" s="40"/>
      <c r="DNO1" s="40"/>
      <c r="DNP1" s="40"/>
      <c r="DNQ1" s="40"/>
      <c r="DNR1" s="40"/>
      <c r="DNS1" s="40"/>
      <c r="DNT1" s="40"/>
      <c r="DNU1" s="40"/>
      <c r="DNV1" s="40"/>
      <c r="DNW1" s="40"/>
      <c r="DNX1" s="40"/>
      <c r="DNY1" s="40"/>
      <c r="DNZ1" s="40"/>
      <c r="DOA1" s="40"/>
      <c r="DOB1" s="40"/>
      <c r="DOC1" s="40"/>
      <c r="DOD1" s="40"/>
      <c r="DOE1" s="40"/>
      <c r="DOF1" s="40"/>
      <c r="DOG1" s="40"/>
      <c r="DOH1" s="40"/>
      <c r="DOI1" s="40"/>
      <c r="DOJ1" s="40"/>
      <c r="DOK1" s="40"/>
      <c r="DOL1" s="40"/>
      <c r="DOM1" s="40"/>
      <c r="DON1" s="40"/>
      <c r="DOO1" s="40"/>
      <c r="DOP1" s="40"/>
      <c r="DOQ1" s="40"/>
      <c r="DOR1" s="40"/>
      <c r="DOS1" s="40"/>
      <c r="DOT1" s="40"/>
      <c r="DOU1" s="40"/>
      <c r="DOV1" s="40"/>
      <c r="DOW1" s="40"/>
      <c r="DOX1" s="40"/>
      <c r="DOY1" s="40"/>
      <c r="DOZ1" s="40"/>
      <c r="DPA1" s="40"/>
      <c r="DPB1" s="40"/>
      <c r="DPC1" s="40"/>
      <c r="DPD1" s="40"/>
      <c r="DPE1" s="40"/>
      <c r="DPF1" s="40"/>
      <c r="DPG1" s="40"/>
      <c r="DPH1" s="40"/>
      <c r="DPI1" s="40"/>
      <c r="DPJ1" s="40"/>
      <c r="DPK1" s="40"/>
      <c r="DPL1" s="40"/>
      <c r="DPM1" s="40"/>
      <c r="DPN1" s="40"/>
      <c r="DPO1" s="40"/>
      <c r="DPP1" s="40"/>
      <c r="DPQ1" s="40"/>
      <c r="DPR1" s="40"/>
      <c r="DPS1" s="40"/>
      <c r="DPT1" s="40"/>
      <c r="DPU1" s="40"/>
      <c r="DPV1" s="40"/>
      <c r="DPW1" s="40"/>
      <c r="DPX1" s="40"/>
      <c r="DPY1" s="40"/>
      <c r="DPZ1" s="40"/>
      <c r="DQA1" s="40"/>
      <c r="DQB1" s="40"/>
      <c r="DQC1" s="40"/>
      <c r="DQD1" s="40"/>
      <c r="DQE1" s="40"/>
      <c r="DQF1" s="40"/>
      <c r="DQG1" s="40"/>
      <c r="DQH1" s="40"/>
      <c r="DQI1" s="40"/>
      <c r="DQJ1" s="40"/>
      <c r="DQK1" s="40"/>
      <c r="DQL1" s="40"/>
      <c r="DQM1" s="40"/>
      <c r="DQN1" s="40"/>
      <c r="DQO1" s="40"/>
      <c r="DQP1" s="40"/>
      <c r="DQQ1" s="40"/>
      <c r="DQR1" s="40"/>
      <c r="DQS1" s="40"/>
      <c r="DQT1" s="40"/>
      <c r="DQU1" s="40"/>
      <c r="DQV1" s="40"/>
      <c r="DQW1" s="40"/>
      <c r="DQX1" s="40"/>
      <c r="DQY1" s="40"/>
      <c r="DQZ1" s="40"/>
      <c r="DRA1" s="40"/>
      <c r="DRB1" s="40"/>
      <c r="DRC1" s="40"/>
      <c r="DRD1" s="40"/>
      <c r="DRE1" s="40"/>
      <c r="DRF1" s="40"/>
      <c r="DRG1" s="40"/>
      <c r="DRH1" s="40"/>
      <c r="DRI1" s="40"/>
      <c r="DRJ1" s="40"/>
      <c r="DRK1" s="40"/>
      <c r="DRL1" s="40"/>
      <c r="DRM1" s="40"/>
      <c r="DRN1" s="40"/>
      <c r="DRO1" s="40"/>
      <c r="DRP1" s="40"/>
      <c r="DRQ1" s="40"/>
      <c r="DRR1" s="40"/>
      <c r="DRS1" s="40"/>
      <c r="DRT1" s="40"/>
      <c r="DRU1" s="40"/>
      <c r="DRV1" s="40"/>
      <c r="DRW1" s="40"/>
      <c r="DRX1" s="40"/>
      <c r="DRY1" s="40"/>
      <c r="DRZ1" s="40"/>
      <c r="DSA1" s="40"/>
      <c r="DSB1" s="40"/>
      <c r="DSC1" s="40"/>
      <c r="DSD1" s="40"/>
      <c r="DSE1" s="40"/>
      <c r="DSF1" s="40"/>
      <c r="DSG1" s="40"/>
      <c r="DSH1" s="40"/>
      <c r="DSI1" s="40"/>
      <c r="DSJ1" s="40"/>
      <c r="DSK1" s="40"/>
      <c r="DSL1" s="40"/>
      <c r="DSM1" s="40"/>
      <c r="DSN1" s="40"/>
      <c r="DSO1" s="40"/>
      <c r="DSP1" s="40"/>
      <c r="DSQ1" s="40"/>
      <c r="DSR1" s="40"/>
      <c r="DSS1" s="40"/>
      <c r="DST1" s="40"/>
      <c r="DSU1" s="40"/>
      <c r="DSV1" s="40"/>
      <c r="DSW1" s="40"/>
      <c r="DSX1" s="40"/>
      <c r="DSY1" s="40"/>
      <c r="DSZ1" s="40"/>
      <c r="DTA1" s="40"/>
      <c r="DTB1" s="40"/>
      <c r="DTC1" s="40"/>
      <c r="DTD1" s="40"/>
      <c r="DTE1" s="40"/>
      <c r="DTF1" s="40"/>
      <c r="DTG1" s="40"/>
      <c r="DTH1" s="40"/>
      <c r="DTI1" s="40"/>
      <c r="DTJ1" s="40"/>
      <c r="DTK1" s="40"/>
      <c r="DTL1" s="40"/>
      <c r="DTM1" s="40"/>
      <c r="DTN1" s="40"/>
      <c r="DTO1" s="40"/>
      <c r="DTP1" s="40"/>
      <c r="DTQ1" s="40"/>
      <c r="DTR1" s="40"/>
      <c r="DTS1" s="40"/>
      <c r="DTT1" s="40"/>
      <c r="DTU1" s="40"/>
      <c r="DTV1" s="40"/>
      <c r="DTW1" s="40"/>
      <c r="DTX1" s="40"/>
      <c r="DTY1" s="40"/>
      <c r="DTZ1" s="40"/>
      <c r="DUA1" s="40"/>
      <c r="DUB1" s="40"/>
      <c r="DUC1" s="40"/>
      <c r="DUD1" s="40"/>
      <c r="DUE1" s="40"/>
      <c r="DUF1" s="40"/>
      <c r="DUG1" s="40"/>
      <c r="DUH1" s="40"/>
      <c r="DUI1" s="40"/>
      <c r="DUJ1" s="40"/>
      <c r="DUK1" s="40"/>
      <c r="DUL1" s="40"/>
      <c r="DUM1" s="40"/>
      <c r="DUN1" s="40"/>
      <c r="DUO1" s="40"/>
      <c r="DUP1" s="40"/>
      <c r="DUQ1" s="40"/>
      <c r="DUR1" s="40"/>
      <c r="DUS1" s="40"/>
      <c r="DUT1" s="40"/>
      <c r="DUU1" s="40"/>
      <c r="DUV1" s="40"/>
      <c r="DUW1" s="40"/>
      <c r="DUX1" s="40"/>
      <c r="DUY1" s="40"/>
      <c r="DUZ1" s="40"/>
      <c r="DVA1" s="40"/>
      <c r="DVB1" s="40"/>
      <c r="DVC1" s="40"/>
      <c r="DVD1" s="40"/>
      <c r="DVE1" s="40"/>
      <c r="DVF1" s="40"/>
      <c r="DVG1" s="40"/>
      <c r="DVH1" s="40"/>
      <c r="DVI1" s="40"/>
      <c r="DVJ1" s="40"/>
      <c r="DVK1" s="40"/>
      <c r="DVL1" s="40"/>
      <c r="DVM1" s="40"/>
      <c r="DVN1" s="40"/>
      <c r="DVO1" s="40"/>
      <c r="DVP1" s="40"/>
      <c r="DVQ1" s="40"/>
      <c r="DVR1" s="40"/>
      <c r="DVS1" s="40"/>
      <c r="DVT1" s="40"/>
      <c r="DVU1" s="40"/>
      <c r="DVV1" s="40"/>
      <c r="DVW1" s="40"/>
      <c r="DVX1" s="40"/>
      <c r="DVY1" s="40"/>
      <c r="DVZ1" s="40"/>
      <c r="DWA1" s="40"/>
      <c r="DWB1" s="40"/>
      <c r="DWC1" s="40"/>
      <c r="DWD1" s="40"/>
      <c r="DWE1" s="40"/>
      <c r="DWF1" s="40"/>
      <c r="DWG1" s="40"/>
      <c r="DWH1" s="40"/>
      <c r="DWI1" s="40"/>
      <c r="DWJ1" s="40"/>
      <c r="DWK1" s="40"/>
      <c r="DWL1" s="40"/>
      <c r="DWM1" s="40"/>
      <c r="DWN1" s="40"/>
      <c r="DWO1" s="40"/>
      <c r="DWP1" s="40"/>
      <c r="DWQ1" s="40"/>
      <c r="DWR1" s="40"/>
      <c r="DWS1" s="40"/>
      <c r="DWT1" s="40"/>
      <c r="DWU1" s="40"/>
      <c r="DWV1" s="40"/>
      <c r="DWW1" s="40"/>
      <c r="DWX1" s="40"/>
      <c r="DWY1" s="40"/>
      <c r="DWZ1" s="40"/>
      <c r="DXA1" s="40"/>
      <c r="DXB1" s="40"/>
      <c r="DXC1" s="40"/>
      <c r="DXD1" s="40"/>
      <c r="DXE1" s="40"/>
      <c r="DXF1" s="40"/>
      <c r="DXG1" s="40"/>
      <c r="DXH1" s="40"/>
      <c r="DXI1" s="40"/>
      <c r="DXJ1" s="40"/>
      <c r="DXK1" s="40"/>
      <c r="DXL1" s="40"/>
      <c r="DXM1" s="40"/>
      <c r="DXN1" s="40"/>
      <c r="DXO1" s="40"/>
      <c r="DXP1" s="40"/>
      <c r="DXQ1" s="40"/>
      <c r="DXR1" s="40"/>
      <c r="DXS1" s="40"/>
      <c r="DXT1" s="40"/>
      <c r="DXU1" s="40"/>
      <c r="DXV1" s="40"/>
      <c r="DXW1" s="40"/>
      <c r="DXX1" s="40"/>
      <c r="DXY1" s="40"/>
      <c r="DXZ1" s="40"/>
      <c r="DYA1" s="40"/>
      <c r="DYB1" s="40"/>
      <c r="DYC1" s="40"/>
      <c r="DYD1" s="40"/>
      <c r="DYE1" s="40"/>
      <c r="DYF1" s="40"/>
      <c r="DYG1" s="40"/>
      <c r="DYH1" s="40"/>
      <c r="DYI1" s="40"/>
      <c r="DYJ1" s="40"/>
      <c r="DYK1" s="40"/>
      <c r="DYL1" s="40"/>
      <c r="DYM1" s="40"/>
      <c r="DYN1" s="40"/>
      <c r="DYO1" s="40"/>
      <c r="DYP1" s="40"/>
      <c r="DYQ1" s="40"/>
      <c r="DYR1" s="40"/>
      <c r="DYS1" s="40"/>
      <c r="DYT1" s="40"/>
      <c r="DYU1" s="40"/>
      <c r="DYV1" s="40"/>
      <c r="DYW1" s="40"/>
      <c r="DYX1" s="40"/>
      <c r="DYY1" s="40"/>
      <c r="DYZ1" s="40"/>
      <c r="DZA1" s="40"/>
      <c r="DZB1" s="40"/>
      <c r="DZC1" s="40"/>
      <c r="DZD1" s="40"/>
      <c r="DZE1" s="40"/>
      <c r="DZF1" s="40"/>
      <c r="DZG1" s="40"/>
      <c r="DZH1" s="40"/>
      <c r="DZI1" s="40"/>
      <c r="DZJ1" s="40"/>
      <c r="DZK1" s="40"/>
      <c r="DZL1" s="40"/>
      <c r="DZM1" s="40"/>
      <c r="DZN1" s="40"/>
      <c r="DZO1" s="40"/>
      <c r="DZP1" s="40"/>
      <c r="DZQ1" s="40"/>
      <c r="DZR1" s="40"/>
      <c r="DZS1" s="40"/>
      <c r="DZT1" s="40"/>
      <c r="DZU1" s="40"/>
      <c r="DZV1" s="40"/>
      <c r="DZW1" s="40"/>
      <c r="DZX1" s="40"/>
      <c r="DZY1" s="40"/>
      <c r="DZZ1" s="40"/>
      <c r="EAA1" s="40"/>
      <c r="EAB1" s="40"/>
      <c r="EAC1" s="40"/>
      <c r="EAD1" s="40"/>
      <c r="EAE1" s="40"/>
      <c r="EAF1" s="40"/>
      <c r="EAG1" s="40"/>
      <c r="EAH1" s="40"/>
      <c r="EAI1" s="40"/>
      <c r="EAJ1" s="40"/>
      <c r="EAK1" s="40"/>
      <c r="EAL1" s="40"/>
      <c r="EAM1" s="40"/>
      <c r="EAN1" s="40"/>
      <c r="EAO1" s="40"/>
      <c r="EAP1" s="40"/>
      <c r="EAQ1" s="40"/>
      <c r="EAR1" s="40"/>
      <c r="EAS1" s="40"/>
      <c r="EAT1" s="40"/>
      <c r="EAU1" s="40"/>
      <c r="EAV1" s="40"/>
      <c r="EAW1" s="40"/>
      <c r="EAX1" s="40"/>
      <c r="EAY1" s="40"/>
      <c r="EAZ1" s="40"/>
      <c r="EBA1" s="40"/>
      <c r="EBB1" s="40"/>
      <c r="EBC1" s="40"/>
      <c r="EBD1" s="40"/>
      <c r="EBE1" s="40"/>
      <c r="EBF1" s="40"/>
      <c r="EBG1" s="40"/>
      <c r="EBH1" s="40"/>
      <c r="EBI1" s="40"/>
      <c r="EBJ1" s="40"/>
      <c r="EBK1" s="40"/>
      <c r="EBL1" s="40"/>
      <c r="EBM1" s="40"/>
      <c r="EBN1" s="40"/>
      <c r="EBO1" s="40"/>
      <c r="EBP1" s="40"/>
      <c r="EBQ1" s="40"/>
      <c r="EBR1" s="40"/>
      <c r="EBS1" s="40"/>
      <c r="EBT1" s="40"/>
      <c r="EBU1" s="40"/>
      <c r="EBV1" s="40"/>
      <c r="EBW1" s="40"/>
      <c r="EBX1" s="40"/>
      <c r="EBY1" s="40"/>
      <c r="EBZ1" s="40"/>
      <c r="ECA1" s="40"/>
      <c r="ECB1" s="40"/>
      <c r="ECC1" s="40"/>
      <c r="ECD1" s="40"/>
      <c r="ECE1" s="40"/>
      <c r="ECF1" s="40"/>
      <c r="ECG1" s="40"/>
      <c r="ECH1" s="40"/>
      <c r="ECI1" s="40"/>
      <c r="ECJ1" s="40"/>
      <c r="ECK1" s="40"/>
      <c r="ECL1" s="40"/>
      <c r="ECM1" s="40"/>
      <c r="ECN1" s="40"/>
      <c r="ECO1" s="40"/>
      <c r="ECP1" s="40"/>
      <c r="ECQ1" s="40"/>
      <c r="ECR1" s="40"/>
      <c r="ECS1" s="40"/>
      <c r="ECT1" s="40"/>
      <c r="ECU1" s="40"/>
      <c r="ECV1" s="40"/>
      <c r="ECW1" s="40"/>
      <c r="ECX1" s="40"/>
      <c r="ECY1" s="40"/>
      <c r="ECZ1" s="40"/>
      <c r="EDA1" s="40"/>
      <c r="EDB1" s="40"/>
      <c r="EDC1" s="40"/>
      <c r="EDD1" s="40"/>
      <c r="EDE1" s="40"/>
      <c r="EDF1" s="40"/>
      <c r="EDG1" s="40"/>
      <c r="EDH1" s="40"/>
      <c r="EDI1" s="40"/>
      <c r="EDJ1" s="40"/>
      <c r="EDK1" s="40"/>
      <c r="EDL1" s="40"/>
      <c r="EDM1" s="40"/>
      <c r="EDN1" s="40"/>
      <c r="EDO1" s="40"/>
      <c r="EDP1" s="40"/>
      <c r="EDQ1" s="40"/>
      <c r="EDR1" s="40"/>
      <c r="EDS1" s="40"/>
      <c r="EDT1" s="40"/>
      <c r="EDU1" s="40"/>
      <c r="EDV1" s="40"/>
      <c r="EDW1" s="40"/>
      <c r="EDX1" s="40"/>
      <c r="EDY1" s="40"/>
      <c r="EDZ1" s="40"/>
      <c r="EEA1" s="40"/>
      <c r="EEB1" s="40"/>
      <c r="EEC1" s="40"/>
      <c r="EED1" s="40"/>
      <c r="EEE1" s="40"/>
      <c r="EEF1" s="40"/>
      <c r="EEG1" s="40"/>
      <c r="EEH1" s="40"/>
      <c r="EEI1" s="40"/>
      <c r="EEJ1" s="40"/>
      <c r="EEK1" s="40"/>
      <c r="EEL1" s="40"/>
      <c r="EEM1" s="40"/>
      <c r="EEN1" s="40"/>
      <c r="EEO1" s="40"/>
      <c r="EEP1" s="40"/>
      <c r="EEQ1" s="40"/>
      <c r="EER1" s="40"/>
      <c r="EES1" s="40"/>
      <c r="EET1" s="40"/>
      <c r="EEU1" s="40"/>
      <c r="EEV1" s="40"/>
      <c r="EEW1" s="40"/>
      <c r="EEX1" s="40"/>
      <c r="EEY1" s="40"/>
      <c r="EEZ1" s="40"/>
      <c r="EFA1" s="40"/>
      <c r="EFB1" s="40"/>
      <c r="EFC1" s="40"/>
      <c r="EFD1" s="40"/>
      <c r="EFE1" s="40"/>
      <c r="EFF1" s="40"/>
      <c r="EFG1" s="40"/>
      <c r="EFH1" s="40"/>
      <c r="EFI1" s="40"/>
      <c r="EFJ1" s="40"/>
      <c r="EFK1" s="40"/>
      <c r="EFL1" s="40"/>
      <c r="EFM1" s="40"/>
      <c r="EFN1" s="40"/>
      <c r="EFO1" s="40"/>
      <c r="EFP1" s="40"/>
      <c r="EFQ1" s="40"/>
      <c r="EFR1" s="40"/>
      <c r="EFS1" s="40"/>
      <c r="EFT1" s="40"/>
      <c r="EFU1" s="40"/>
      <c r="EFV1" s="40"/>
      <c r="EFW1" s="40"/>
      <c r="EFX1" s="40"/>
      <c r="EFY1" s="40"/>
      <c r="EFZ1" s="40"/>
      <c r="EGA1" s="40"/>
      <c r="EGB1" s="40"/>
      <c r="EGC1" s="40"/>
      <c r="EGD1" s="40"/>
      <c r="EGE1" s="40"/>
      <c r="EGF1" s="40"/>
      <c r="EGG1" s="40"/>
      <c r="EGH1" s="40"/>
      <c r="EGI1" s="40"/>
      <c r="EGJ1" s="40"/>
      <c r="EGK1" s="40"/>
      <c r="EGL1" s="40"/>
      <c r="EGM1" s="40"/>
      <c r="EGN1" s="40"/>
      <c r="EGO1" s="40"/>
      <c r="EGP1" s="40"/>
      <c r="EGQ1" s="40"/>
      <c r="EGR1" s="40"/>
      <c r="EGS1" s="40"/>
      <c r="EGT1" s="40"/>
      <c r="EGU1" s="40"/>
      <c r="EGV1" s="40"/>
      <c r="EGW1" s="40"/>
      <c r="EGX1" s="40"/>
      <c r="EGY1" s="40"/>
      <c r="EGZ1" s="40"/>
      <c r="EHA1" s="40"/>
      <c r="EHB1" s="40"/>
      <c r="EHC1" s="40"/>
      <c r="EHD1" s="40"/>
      <c r="EHE1" s="40"/>
      <c r="EHF1" s="40"/>
      <c r="EHG1" s="40"/>
      <c r="EHH1" s="40"/>
      <c r="EHI1" s="40"/>
      <c r="EHJ1" s="40"/>
      <c r="EHK1" s="40"/>
      <c r="EHL1" s="40"/>
      <c r="EHM1" s="40"/>
      <c r="EHN1" s="40"/>
      <c r="EHO1" s="40"/>
      <c r="EHP1" s="40"/>
      <c r="EHQ1" s="40"/>
      <c r="EHR1" s="40"/>
      <c r="EHS1" s="40"/>
      <c r="EHT1" s="40"/>
      <c r="EHU1" s="40"/>
      <c r="EHV1" s="40"/>
      <c r="EHW1" s="40"/>
      <c r="EHX1" s="40"/>
      <c r="EHY1" s="40"/>
      <c r="EHZ1" s="40"/>
      <c r="EIA1" s="40"/>
      <c r="EIB1" s="40"/>
      <c r="EIC1" s="40"/>
      <c r="EID1" s="40"/>
      <c r="EIE1" s="40"/>
      <c r="EIF1" s="40"/>
      <c r="EIG1" s="40"/>
      <c r="EIH1" s="40"/>
      <c r="EII1" s="40"/>
      <c r="EIJ1" s="40"/>
      <c r="EIK1" s="40"/>
      <c r="EIL1" s="40"/>
      <c r="EIM1" s="40"/>
      <c r="EIN1" s="40"/>
      <c r="EIO1" s="40"/>
      <c r="EIP1" s="40"/>
      <c r="EIQ1" s="40"/>
      <c r="EIR1" s="40"/>
      <c r="EIS1" s="40"/>
      <c r="EIT1" s="40"/>
      <c r="EIU1" s="40"/>
      <c r="EIV1" s="40"/>
      <c r="EIW1" s="40"/>
      <c r="EIX1" s="40"/>
      <c r="EIY1" s="40"/>
      <c r="EIZ1" s="40"/>
      <c r="EJA1" s="40"/>
      <c r="EJB1" s="40"/>
      <c r="EJC1" s="40"/>
      <c r="EJD1" s="40"/>
      <c r="EJE1" s="40"/>
      <c r="EJF1" s="40"/>
      <c r="EJG1" s="40"/>
      <c r="EJH1" s="40"/>
      <c r="EJI1" s="40"/>
      <c r="EJJ1" s="40"/>
      <c r="EJK1" s="40"/>
      <c r="EJL1" s="40"/>
      <c r="EJM1" s="40"/>
      <c r="EJN1" s="40"/>
      <c r="EJO1" s="40"/>
      <c r="EJP1" s="40"/>
      <c r="EJQ1" s="40"/>
      <c r="EJR1" s="40"/>
      <c r="EJS1" s="40"/>
      <c r="EJT1" s="40"/>
      <c r="EJU1" s="40"/>
      <c r="EJV1" s="40"/>
      <c r="EJW1" s="40"/>
      <c r="EJX1" s="40"/>
      <c r="EJY1" s="40"/>
      <c r="EJZ1" s="40"/>
      <c r="EKA1" s="40"/>
      <c r="EKB1" s="40"/>
      <c r="EKC1" s="40"/>
      <c r="EKD1" s="40"/>
      <c r="EKE1" s="40"/>
      <c r="EKF1" s="40"/>
      <c r="EKG1" s="40"/>
      <c r="EKH1" s="40"/>
      <c r="EKI1" s="40"/>
      <c r="EKJ1" s="40"/>
      <c r="EKK1" s="40"/>
      <c r="EKL1" s="40"/>
      <c r="EKM1" s="40"/>
      <c r="EKN1" s="40"/>
      <c r="EKO1" s="40"/>
      <c r="EKP1" s="40"/>
      <c r="EKQ1" s="40"/>
      <c r="EKR1" s="40"/>
      <c r="EKS1" s="40"/>
      <c r="EKT1" s="40"/>
      <c r="EKU1" s="40"/>
      <c r="EKV1" s="40"/>
      <c r="EKW1" s="40"/>
      <c r="EKX1" s="40"/>
      <c r="EKY1" s="40"/>
      <c r="EKZ1" s="40"/>
      <c r="ELA1" s="40"/>
      <c r="ELB1" s="40"/>
      <c r="ELC1" s="40"/>
      <c r="ELD1" s="40"/>
      <c r="ELE1" s="40"/>
      <c r="ELF1" s="40"/>
      <c r="ELG1" s="40"/>
      <c r="ELH1" s="40"/>
      <c r="ELI1" s="40"/>
      <c r="ELJ1" s="40"/>
      <c r="ELK1" s="40"/>
      <c r="ELL1" s="40"/>
      <c r="ELM1" s="40"/>
      <c r="ELN1" s="40"/>
      <c r="ELO1" s="40"/>
      <c r="ELP1" s="40"/>
      <c r="ELQ1" s="40"/>
      <c r="ELR1" s="40"/>
      <c r="ELS1" s="40"/>
      <c r="ELT1" s="40"/>
      <c r="ELU1" s="40"/>
      <c r="ELV1" s="40"/>
      <c r="ELW1" s="40"/>
      <c r="ELX1" s="40"/>
      <c r="ELY1" s="40"/>
      <c r="ELZ1" s="40"/>
      <c r="EMA1" s="40"/>
      <c r="EMB1" s="40"/>
      <c r="EMC1" s="40"/>
      <c r="EMD1" s="40"/>
      <c r="EME1" s="40"/>
      <c r="EMF1" s="40"/>
      <c r="EMG1" s="40"/>
      <c r="EMH1" s="40"/>
      <c r="EMI1" s="40"/>
      <c r="EMJ1" s="40"/>
      <c r="EMK1" s="40"/>
      <c r="EML1" s="40"/>
      <c r="EMM1" s="40"/>
      <c r="EMN1" s="40"/>
      <c r="EMO1" s="40"/>
      <c r="EMP1" s="40"/>
      <c r="EMQ1" s="40"/>
      <c r="EMR1" s="40"/>
      <c r="EMS1" s="40"/>
      <c r="EMT1" s="40"/>
      <c r="EMU1" s="40"/>
      <c r="EMV1" s="40"/>
      <c r="EMW1" s="40"/>
      <c r="EMX1" s="40"/>
      <c r="EMY1" s="40"/>
      <c r="EMZ1" s="40"/>
      <c r="ENA1" s="40"/>
      <c r="ENB1" s="40"/>
      <c r="ENC1" s="40"/>
      <c r="END1" s="40"/>
      <c r="ENE1" s="40"/>
      <c r="ENF1" s="40"/>
      <c r="ENG1" s="40"/>
      <c r="ENH1" s="40"/>
      <c r="ENI1" s="40"/>
      <c r="ENJ1" s="40"/>
      <c r="ENK1" s="40"/>
      <c r="ENL1" s="40"/>
      <c r="ENM1" s="40"/>
      <c r="ENN1" s="40"/>
      <c r="ENO1" s="40"/>
      <c r="ENP1" s="40"/>
      <c r="ENQ1" s="40"/>
      <c r="ENR1" s="40"/>
      <c r="ENS1" s="40"/>
      <c r="ENT1" s="40"/>
      <c r="ENU1" s="40"/>
      <c r="ENV1" s="40"/>
      <c r="ENW1" s="40"/>
      <c r="ENX1" s="40"/>
      <c r="ENY1" s="40"/>
      <c r="ENZ1" s="40"/>
      <c r="EOA1" s="40"/>
      <c r="EOB1" s="40"/>
      <c r="EOC1" s="40"/>
      <c r="EOD1" s="40"/>
      <c r="EOE1" s="40"/>
      <c r="EOF1" s="40"/>
      <c r="EOG1" s="40"/>
      <c r="EOH1" s="40"/>
      <c r="EOI1" s="40"/>
      <c r="EOJ1" s="40"/>
      <c r="EOK1" s="40"/>
      <c r="EOL1" s="40"/>
      <c r="EOM1" s="40"/>
      <c r="EON1" s="40"/>
      <c r="EOO1" s="40"/>
      <c r="EOP1" s="40"/>
      <c r="EOQ1" s="40"/>
      <c r="EOR1" s="40"/>
      <c r="EOS1" s="40"/>
      <c r="EOT1" s="40"/>
      <c r="EOU1" s="40"/>
      <c r="EOV1" s="40"/>
      <c r="EOW1" s="40"/>
      <c r="EOX1" s="40"/>
      <c r="EOY1" s="40"/>
      <c r="EOZ1" s="40"/>
      <c r="EPA1" s="40"/>
      <c r="EPB1" s="40"/>
      <c r="EPC1" s="40"/>
      <c r="EPD1" s="40"/>
      <c r="EPE1" s="40"/>
      <c r="EPF1" s="40"/>
      <c r="EPG1" s="40"/>
      <c r="EPH1" s="40"/>
      <c r="EPI1" s="40"/>
      <c r="EPJ1" s="40"/>
      <c r="EPK1" s="40"/>
      <c r="EPL1" s="40"/>
      <c r="EPM1" s="40"/>
      <c r="EPN1" s="40"/>
      <c r="EPO1" s="40"/>
      <c r="EPP1" s="40"/>
      <c r="EPQ1" s="40"/>
      <c r="EPR1" s="40"/>
      <c r="EPS1" s="40"/>
      <c r="EPT1" s="40"/>
      <c r="EPU1" s="40"/>
      <c r="EPV1" s="40"/>
      <c r="EPW1" s="40"/>
      <c r="EPX1" s="40"/>
      <c r="EPY1" s="40"/>
      <c r="EPZ1" s="40"/>
      <c r="EQA1" s="40"/>
      <c r="EQB1" s="40"/>
      <c r="EQC1" s="40"/>
      <c r="EQD1" s="40"/>
      <c r="EQE1" s="40"/>
      <c r="EQF1" s="40"/>
      <c r="EQG1" s="40"/>
      <c r="EQH1" s="40"/>
      <c r="EQI1" s="40"/>
      <c r="EQJ1" s="40"/>
      <c r="EQK1" s="40"/>
      <c r="EQL1" s="40"/>
      <c r="EQM1" s="40"/>
      <c r="EQN1" s="40"/>
      <c r="EQO1" s="40"/>
      <c r="EQP1" s="40"/>
      <c r="EQQ1" s="40"/>
      <c r="EQR1" s="40"/>
      <c r="EQS1" s="40"/>
      <c r="EQT1" s="40"/>
      <c r="EQU1" s="40"/>
      <c r="EQV1" s="40"/>
      <c r="EQW1" s="40"/>
      <c r="EQX1" s="40"/>
      <c r="EQY1" s="40"/>
      <c r="EQZ1" s="40"/>
      <c r="ERA1" s="40"/>
      <c r="ERB1" s="40"/>
      <c r="ERC1" s="40"/>
      <c r="ERD1" s="40"/>
      <c r="ERE1" s="40"/>
      <c r="ERF1" s="40"/>
      <c r="ERG1" s="40"/>
      <c r="ERH1" s="40"/>
      <c r="ERI1" s="40"/>
      <c r="ERJ1" s="40"/>
      <c r="ERK1" s="40"/>
      <c r="ERL1" s="40"/>
      <c r="ERM1" s="40"/>
      <c r="ERN1" s="40"/>
      <c r="ERO1" s="40"/>
      <c r="ERP1" s="40"/>
      <c r="ERQ1" s="40"/>
      <c r="ERR1" s="40"/>
      <c r="ERS1" s="40"/>
      <c r="ERT1" s="40"/>
      <c r="ERU1" s="40"/>
      <c r="ERV1" s="40"/>
      <c r="ERW1" s="40"/>
      <c r="ERX1" s="40"/>
      <c r="ERY1" s="40"/>
      <c r="ERZ1" s="40"/>
      <c r="ESA1" s="40"/>
      <c r="ESB1" s="40"/>
      <c r="ESC1" s="40"/>
      <c r="ESD1" s="40"/>
      <c r="ESE1" s="40"/>
      <c r="ESF1" s="40"/>
      <c r="ESG1" s="40"/>
      <c r="ESH1" s="40"/>
      <c r="ESI1" s="40"/>
      <c r="ESJ1" s="40"/>
      <c r="ESK1" s="40"/>
      <c r="ESL1" s="40"/>
      <c r="ESM1" s="40"/>
      <c r="ESN1" s="40"/>
      <c r="ESO1" s="40"/>
      <c r="ESP1" s="40"/>
      <c r="ESQ1" s="40"/>
      <c r="ESR1" s="40"/>
      <c r="ESS1" s="40"/>
      <c r="EST1" s="40"/>
      <c r="ESU1" s="40"/>
      <c r="ESV1" s="40"/>
      <c r="ESW1" s="40"/>
      <c r="ESX1" s="40"/>
      <c r="ESY1" s="40"/>
      <c r="ESZ1" s="40"/>
      <c r="ETA1" s="40"/>
      <c r="ETB1" s="40"/>
      <c r="ETC1" s="40"/>
      <c r="ETD1" s="40"/>
      <c r="ETE1" s="40"/>
      <c r="ETF1" s="40"/>
      <c r="ETG1" s="40"/>
      <c r="ETH1" s="40"/>
      <c r="ETI1" s="40"/>
      <c r="ETJ1" s="40"/>
      <c r="ETK1" s="40"/>
      <c r="ETL1" s="40"/>
      <c r="ETM1" s="40"/>
      <c r="ETN1" s="40"/>
      <c r="ETO1" s="40"/>
      <c r="ETP1" s="40"/>
      <c r="ETQ1" s="40"/>
      <c r="ETR1" s="40"/>
      <c r="ETS1" s="40"/>
      <c r="ETT1" s="40"/>
      <c r="ETU1" s="40"/>
      <c r="ETV1" s="40"/>
      <c r="ETW1" s="40"/>
      <c r="ETX1" s="40"/>
      <c r="ETY1" s="40"/>
      <c r="ETZ1" s="40"/>
      <c r="EUA1" s="40"/>
      <c r="EUB1" s="40"/>
      <c r="EUC1" s="40"/>
      <c r="EUD1" s="40"/>
      <c r="EUE1" s="40"/>
      <c r="EUF1" s="40"/>
      <c r="EUG1" s="40"/>
      <c r="EUH1" s="40"/>
      <c r="EUI1" s="40"/>
      <c r="EUJ1" s="40"/>
      <c r="EUK1" s="40"/>
      <c r="EUL1" s="40"/>
      <c r="EUM1" s="40"/>
      <c r="EUN1" s="40"/>
      <c r="EUO1" s="40"/>
      <c r="EUP1" s="40"/>
      <c r="EUQ1" s="40"/>
      <c r="EUR1" s="40"/>
      <c r="EUS1" s="40"/>
      <c r="EUT1" s="40"/>
      <c r="EUU1" s="40"/>
      <c r="EUV1" s="40"/>
      <c r="EUW1" s="40"/>
      <c r="EUX1" s="40"/>
      <c r="EUY1" s="40"/>
      <c r="EUZ1" s="40"/>
      <c r="EVA1" s="40"/>
      <c r="EVB1" s="40"/>
      <c r="EVC1" s="40"/>
      <c r="EVD1" s="40"/>
      <c r="EVE1" s="40"/>
      <c r="EVF1" s="40"/>
      <c r="EVG1" s="40"/>
      <c r="EVH1" s="40"/>
      <c r="EVI1" s="40"/>
      <c r="EVJ1" s="40"/>
      <c r="EVK1" s="40"/>
      <c r="EVL1" s="40"/>
      <c r="EVM1" s="40"/>
      <c r="EVN1" s="40"/>
      <c r="EVO1" s="40"/>
      <c r="EVP1" s="40"/>
      <c r="EVQ1" s="40"/>
      <c r="EVR1" s="40"/>
      <c r="EVS1" s="40"/>
      <c r="EVT1" s="40"/>
      <c r="EVU1" s="40"/>
      <c r="EVV1" s="40"/>
      <c r="EVW1" s="40"/>
      <c r="EVX1" s="40"/>
      <c r="EVY1" s="40"/>
      <c r="EVZ1" s="40"/>
      <c r="EWA1" s="40"/>
      <c r="EWB1" s="40"/>
      <c r="EWC1" s="40"/>
      <c r="EWD1" s="40"/>
      <c r="EWE1" s="40"/>
      <c r="EWF1" s="40"/>
      <c r="EWG1" s="40"/>
      <c r="EWH1" s="40"/>
      <c r="EWI1" s="40"/>
      <c r="EWJ1" s="40"/>
      <c r="EWK1" s="40"/>
      <c r="EWL1" s="40"/>
      <c r="EWM1" s="40"/>
      <c r="EWN1" s="40"/>
      <c r="EWO1" s="40"/>
      <c r="EWP1" s="40"/>
      <c r="EWQ1" s="40"/>
      <c r="EWR1" s="40"/>
      <c r="EWS1" s="40"/>
      <c r="EWT1" s="40"/>
      <c r="EWU1" s="40"/>
      <c r="EWV1" s="40"/>
      <c r="EWW1" s="40"/>
      <c r="EWX1" s="40"/>
      <c r="EWY1" s="40"/>
      <c r="EWZ1" s="40"/>
      <c r="EXA1" s="40"/>
      <c r="EXB1" s="40"/>
      <c r="EXC1" s="40"/>
      <c r="EXD1" s="40"/>
      <c r="EXE1" s="40"/>
      <c r="EXF1" s="40"/>
      <c r="EXG1" s="40"/>
      <c r="EXH1" s="40"/>
      <c r="EXI1" s="40"/>
      <c r="EXJ1" s="40"/>
      <c r="EXK1" s="40"/>
      <c r="EXL1" s="40"/>
      <c r="EXM1" s="40"/>
      <c r="EXN1" s="40"/>
      <c r="EXO1" s="40"/>
      <c r="EXP1" s="40"/>
      <c r="EXQ1" s="40"/>
      <c r="EXR1" s="40"/>
      <c r="EXS1" s="40"/>
      <c r="EXT1" s="40"/>
      <c r="EXU1" s="40"/>
      <c r="EXV1" s="40"/>
      <c r="EXW1" s="40"/>
      <c r="EXX1" s="40"/>
      <c r="EXY1" s="40"/>
      <c r="EXZ1" s="40"/>
      <c r="EYA1" s="40"/>
      <c r="EYB1" s="40"/>
      <c r="EYC1" s="40"/>
      <c r="EYD1" s="40"/>
      <c r="EYE1" s="40"/>
      <c r="EYF1" s="40"/>
      <c r="EYG1" s="40"/>
      <c r="EYH1" s="40"/>
      <c r="EYI1" s="40"/>
      <c r="EYJ1" s="40"/>
      <c r="EYK1" s="40"/>
      <c r="EYL1" s="40"/>
      <c r="EYM1" s="40"/>
      <c r="EYN1" s="40"/>
      <c r="EYO1" s="40"/>
      <c r="EYP1" s="40"/>
      <c r="EYQ1" s="40"/>
      <c r="EYR1" s="40"/>
      <c r="EYS1" s="40"/>
      <c r="EYT1" s="40"/>
      <c r="EYU1" s="40"/>
      <c r="EYV1" s="40"/>
      <c r="EYW1" s="40"/>
      <c r="EYX1" s="40"/>
      <c r="EYY1" s="40"/>
      <c r="EYZ1" s="40"/>
      <c r="EZA1" s="40"/>
      <c r="EZB1" s="40"/>
      <c r="EZC1" s="40"/>
      <c r="EZD1" s="40"/>
      <c r="EZE1" s="40"/>
      <c r="EZF1" s="40"/>
      <c r="EZG1" s="40"/>
      <c r="EZH1" s="40"/>
      <c r="EZI1" s="40"/>
      <c r="EZJ1" s="40"/>
      <c r="EZK1" s="40"/>
      <c r="EZL1" s="40"/>
      <c r="EZM1" s="40"/>
      <c r="EZN1" s="40"/>
      <c r="EZO1" s="40"/>
      <c r="EZP1" s="40"/>
      <c r="EZQ1" s="40"/>
      <c r="EZR1" s="40"/>
      <c r="EZS1" s="40"/>
      <c r="EZT1" s="40"/>
      <c r="EZU1" s="40"/>
      <c r="EZV1" s="40"/>
      <c r="EZW1" s="40"/>
      <c r="EZX1" s="40"/>
      <c r="EZY1" s="40"/>
      <c r="EZZ1" s="40"/>
      <c r="FAA1" s="40"/>
      <c r="FAB1" s="40"/>
      <c r="FAC1" s="40"/>
      <c r="FAD1" s="40"/>
      <c r="FAE1" s="40"/>
      <c r="FAF1" s="40"/>
      <c r="FAG1" s="40"/>
      <c r="FAH1" s="40"/>
      <c r="FAI1" s="40"/>
      <c r="FAJ1" s="40"/>
      <c r="FAK1" s="40"/>
      <c r="FAL1" s="40"/>
      <c r="FAM1" s="40"/>
      <c r="FAN1" s="40"/>
      <c r="FAO1" s="40"/>
      <c r="FAP1" s="40"/>
      <c r="FAQ1" s="40"/>
      <c r="FAR1" s="40"/>
      <c r="FAS1" s="40"/>
      <c r="FAT1" s="40"/>
      <c r="FAU1" s="40"/>
      <c r="FAV1" s="40"/>
      <c r="FAW1" s="40"/>
      <c r="FAX1" s="40"/>
      <c r="FAY1" s="40"/>
      <c r="FAZ1" s="40"/>
      <c r="FBA1" s="40"/>
      <c r="FBB1" s="40"/>
      <c r="FBC1" s="40"/>
      <c r="FBD1" s="40"/>
      <c r="FBE1" s="40"/>
      <c r="FBF1" s="40"/>
      <c r="FBG1" s="40"/>
      <c r="FBH1" s="40"/>
      <c r="FBI1" s="40"/>
      <c r="FBJ1" s="40"/>
      <c r="FBK1" s="40"/>
      <c r="FBL1" s="40"/>
      <c r="FBM1" s="40"/>
      <c r="FBN1" s="40"/>
      <c r="FBO1" s="40"/>
      <c r="FBP1" s="40"/>
      <c r="FBQ1" s="40"/>
      <c r="FBR1" s="40"/>
      <c r="FBS1" s="40"/>
      <c r="FBT1" s="40"/>
      <c r="FBU1" s="40"/>
      <c r="FBV1" s="40"/>
      <c r="FBW1" s="40"/>
      <c r="FBX1" s="40"/>
      <c r="FBY1" s="40"/>
      <c r="FBZ1" s="40"/>
      <c r="FCA1" s="40"/>
      <c r="FCB1" s="40"/>
      <c r="FCC1" s="40"/>
      <c r="FCD1" s="40"/>
      <c r="FCE1" s="40"/>
      <c r="FCF1" s="40"/>
      <c r="FCG1" s="40"/>
      <c r="FCH1" s="40"/>
      <c r="FCI1" s="40"/>
      <c r="FCJ1" s="40"/>
      <c r="FCK1" s="40"/>
      <c r="FCL1" s="40"/>
      <c r="FCM1" s="40"/>
      <c r="FCN1" s="40"/>
      <c r="FCO1" s="40"/>
      <c r="FCP1" s="40"/>
      <c r="FCQ1" s="40"/>
      <c r="FCR1" s="40"/>
      <c r="FCS1" s="40"/>
      <c r="FCT1" s="40"/>
      <c r="FCU1" s="40"/>
      <c r="FCV1" s="40"/>
      <c r="FCW1" s="40"/>
      <c r="FCX1" s="40"/>
      <c r="FCY1" s="40"/>
      <c r="FCZ1" s="40"/>
      <c r="FDA1" s="40"/>
      <c r="FDB1" s="40"/>
      <c r="FDC1" s="40"/>
      <c r="FDD1" s="40"/>
      <c r="FDE1" s="40"/>
      <c r="FDF1" s="40"/>
      <c r="FDG1" s="40"/>
      <c r="FDH1" s="40"/>
      <c r="FDI1" s="40"/>
      <c r="FDJ1" s="40"/>
      <c r="FDK1" s="40"/>
      <c r="FDL1" s="40"/>
      <c r="FDM1" s="40"/>
      <c r="FDN1" s="40"/>
      <c r="FDO1" s="40"/>
      <c r="FDP1" s="40"/>
      <c r="FDQ1" s="40"/>
      <c r="FDR1" s="40"/>
      <c r="FDS1" s="40"/>
      <c r="FDT1" s="40"/>
      <c r="FDU1" s="40"/>
      <c r="FDV1" s="40"/>
      <c r="FDW1" s="40"/>
      <c r="FDX1" s="40"/>
      <c r="FDY1" s="40"/>
      <c r="FDZ1" s="40"/>
      <c r="FEA1" s="40"/>
      <c r="FEB1" s="40"/>
      <c r="FEC1" s="40"/>
      <c r="FED1" s="40"/>
      <c r="FEE1" s="40"/>
      <c r="FEF1" s="40"/>
      <c r="FEG1" s="40"/>
      <c r="FEH1" s="40"/>
      <c r="FEI1" s="40"/>
      <c r="FEJ1" s="40"/>
      <c r="FEK1" s="40"/>
      <c r="FEL1" s="40"/>
      <c r="FEM1" s="40"/>
      <c r="FEN1" s="40"/>
      <c r="FEO1" s="40"/>
      <c r="FEP1" s="40"/>
      <c r="FEQ1" s="40"/>
      <c r="FER1" s="40"/>
      <c r="FES1" s="40"/>
      <c r="FET1" s="40"/>
      <c r="FEU1" s="40"/>
      <c r="FEV1" s="40"/>
      <c r="FEW1" s="40"/>
      <c r="FEX1" s="40"/>
      <c r="FEY1" s="40"/>
      <c r="FEZ1" s="40"/>
      <c r="FFA1" s="40"/>
      <c r="FFB1" s="40"/>
      <c r="FFC1" s="40"/>
      <c r="FFD1" s="40"/>
      <c r="FFE1" s="40"/>
      <c r="FFF1" s="40"/>
      <c r="FFG1" s="40"/>
      <c r="FFH1" s="40"/>
      <c r="FFI1" s="40"/>
      <c r="FFJ1" s="40"/>
      <c r="FFK1" s="40"/>
      <c r="FFL1" s="40"/>
      <c r="FFM1" s="40"/>
      <c r="FFN1" s="40"/>
      <c r="FFO1" s="40"/>
      <c r="FFP1" s="40"/>
      <c r="FFQ1" s="40"/>
      <c r="FFR1" s="40"/>
      <c r="FFS1" s="40"/>
      <c r="FFT1" s="40"/>
      <c r="FFU1" s="40"/>
      <c r="FFV1" s="40"/>
      <c r="FFW1" s="40"/>
      <c r="FFX1" s="40"/>
      <c r="FFY1" s="40"/>
      <c r="FFZ1" s="40"/>
      <c r="FGA1" s="40"/>
      <c r="FGB1" s="40"/>
      <c r="FGC1" s="40"/>
      <c r="FGD1" s="40"/>
      <c r="FGE1" s="40"/>
      <c r="FGF1" s="40"/>
      <c r="FGG1" s="40"/>
      <c r="FGH1" s="40"/>
      <c r="FGI1" s="40"/>
      <c r="FGJ1" s="40"/>
      <c r="FGK1" s="40"/>
      <c r="FGL1" s="40"/>
      <c r="FGM1" s="40"/>
      <c r="FGN1" s="40"/>
      <c r="FGO1" s="40"/>
      <c r="FGP1" s="40"/>
      <c r="FGQ1" s="40"/>
      <c r="FGR1" s="40"/>
      <c r="FGS1" s="40"/>
      <c r="FGT1" s="40"/>
      <c r="FGU1" s="40"/>
      <c r="FGV1" s="40"/>
      <c r="FGW1" s="40"/>
      <c r="FGX1" s="40"/>
      <c r="FGY1" s="40"/>
      <c r="FGZ1" s="40"/>
      <c r="FHA1" s="40"/>
      <c r="FHB1" s="40"/>
      <c r="FHC1" s="40"/>
      <c r="FHD1" s="40"/>
      <c r="FHE1" s="40"/>
      <c r="FHF1" s="40"/>
      <c r="FHG1" s="40"/>
      <c r="FHH1" s="40"/>
      <c r="FHI1" s="40"/>
      <c r="FHJ1" s="40"/>
      <c r="FHK1" s="40"/>
      <c r="FHL1" s="40"/>
      <c r="FHM1" s="40"/>
      <c r="FHN1" s="40"/>
      <c r="FHO1" s="40"/>
      <c r="FHP1" s="40"/>
      <c r="FHQ1" s="40"/>
      <c r="FHR1" s="40"/>
      <c r="FHS1" s="40"/>
      <c r="FHT1" s="40"/>
      <c r="FHU1" s="40"/>
      <c r="FHV1" s="40"/>
      <c r="FHW1" s="40"/>
      <c r="FHX1" s="40"/>
      <c r="FHY1" s="40"/>
      <c r="FHZ1" s="40"/>
      <c r="FIA1" s="40"/>
      <c r="FIB1" s="40"/>
      <c r="FIC1" s="40"/>
      <c r="FID1" s="40"/>
      <c r="FIE1" s="40"/>
      <c r="FIF1" s="40"/>
      <c r="FIG1" s="40"/>
      <c r="FIH1" s="40"/>
      <c r="FII1" s="40"/>
      <c r="FIJ1" s="40"/>
      <c r="FIK1" s="40"/>
      <c r="FIL1" s="40"/>
      <c r="FIM1" s="40"/>
      <c r="FIN1" s="40"/>
      <c r="FIO1" s="40"/>
      <c r="FIP1" s="40"/>
      <c r="FIQ1" s="40"/>
      <c r="FIR1" s="40"/>
      <c r="FIS1" s="40"/>
      <c r="FIT1" s="40"/>
      <c r="FIU1" s="40"/>
      <c r="FIV1" s="40"/>
      <c r="FIW1" s="40"/>
      <c r="FIX1" s="40"/>
      <c r="FIY1" s="40"/>
      <c r="FIZ1" s="40"/>
      <c r="FJA1" s="40"/>
      <c r="FJB1" s="40"/>
      <c r="FJC1" s="40"/>
      <c r="FJD1" s="40"/>
      <c r="FJE1" s="40"/>
      <c r="FJF1" s="40"/>
      <c r="FJG1" s="40"/>
      <c r="FJH1" s="40"/>
      <c r="FJI1" s="40"/>
      <c r="FJJ1" s="40"/>
      <c r="FJK1" s="40"/>
      <c r="FJL1" s="40"/>
      <c r="FJM1" s="40"/>
      <c r="FJN1" s="40"/>
      <c r="FJO1" s="40"/>
      <c r="FJP1" s="40"/>
      <c r="FJQ1" s="40"/>
      <c r="FJR1" s="40"/>
      <c r="FJS1" s="40"/>
      <c r="FJT1" s="40"/>
      <c r="FJU1" s="40"/>
      <c r="FJV1" s="40"/>
      <c r="FJW1" s="40"/>
      <c r="FJX1" s="40"/>
      <c r="FJY1" s="40"/>
      <c r="FJZ1" s="40"/>
      <c r="FKA1" s="40"/>
      <c r="FKB1" s="40"/>
      <c r="FKC1" s="40"/>
      <c r="FKD1" s="40"/>
      <c r="FKE1" s="40"/>
      <c r="FKF1" s="40"/>
      <c r="FKG1" s="40"/>
      <c r="FKH1" s="40"/>
      <c r="FKI1" s="40"/>
      <c r="FKJ1" s="40"/>
      <c r="FKK1" s="40"/>
      <c r="FKL1" s="40"/>
      <c r="FKM1" s="40"/>
      <c r="FKN1" s="40"/>
      <c r="FKO1" s="40"/>
      <c r="FKP1" s="40"/>
      <c r="FKQ1" s="40"/>
      <c r="FKR1" s="40"/>
      <c r="FKS1" s="40"/>
      <c r="FKT1" s="40"/>
      <c r="FKU1" s="40"/>
      <c r="FKV1" s="40"/>
      <c r="FKW1" s="40"/>
      <c r="FKX1" s="40"/>
      <c r="FKY1" s="40"/>
      <c r="FKZ1" s="40"/>
      <c r="FLA1" s="40"/>
      <c r="FLB1" s="40"/>
      <c r="FLC1" s="40"/>
      <c r="FLD1" s="40"/>
      <c r="FLE1" s="40"/>
      <c r="FLF1" s="40"/>
      <c r="FLG1" s="40"/>
      <c r="FLH1" s="40"/>
      <c r="FLI1" s="40"/>
      <c r="FLJ1" s="40"/>
      <c r="FLK1" s="40"/>
      <c r="FLL1" s="40"/>
      <c r="FLM1" s="40"/>
      <c r="FLN1" s="40"/>
      <c r="FLO1" s="40"/>
      <c r="FLP1" s="40"/>
      <c r="FLQ1" s="40"/>
      <c r="FLR1" s="40"/>
      <c r="FLS1" s="40"/>
      <c r="FLT1" s="40"/>
      <c r="FLU1" s="40"/>
      <c r="FLV1" s="40"/>
      <c r="FLW1" s="40"/>
      <c r="FLX1" s="40"/>
      <c r="FLY1" s="40"/>
      <c r="FLZ1" s="40"/>
      <c r="FMA1" s="40"/>
      <c r="FMB1" s="40"/>
      <c r="FMC1" s="40"/>
      <c r="FMD1" s="40"/>
      <c r="FME1" s="40"/>
      <c r="FMF1" s="40"/>
      <c r="FMG1" s="40"/>
      <c r="FMH1" s="40"/>
      <c r="FMI1" s="40"/>
      <c r="FMJ1" s="40"/>
      <c r="FMK1" s="40"/>
      <c r="FML1" s="40"/>
      <c r="FMM1" s="40"/>
      <c r="FMN1" s="40"/>
      <c r="FMO1" s="40"/>
      <c r="FMP1" s="40"/>
      <c r="FMQ1" s="40"/>
      <c r="FMR1" s="40"/>
      <c r="FMS1" s="40"/>
      <c r="FMT1" s="40"/>
      <c r="FMU1" s="40"/>
      <c r="FMV1" s="40"/>
      <c r="FMW1" s="40"/>
      <c r="FMX1" s="40"/>
      <c r="FMY1" s="40"/>
      <c r="FMZ1" s="40"/>
      <c r="FNA1" s="40"/>
      <c r="FNB1" s="40"/>
      <c r="FNC1" s="40"/>
      <c r="FND1" s="40"/>
      <c r="FNE1" s="40"/>
      <c r="FNF1" s="40"/>
      <c r="FNG1" s="40"/>
      <c r="FNH1" s="40"/>
      <c r="FNI1" s="40"/>
      <c r="FNJ1" s="40"/>
      <c r="FNK1" s="40"/>
      <c r="FNL1" s="40"/>
      <c r="FNM1" s="40"/>
      <c r="FNN1" s="40"/>
      <c r="FNO1" s="40"/>
      <c r="FNP1" s="40"/>
      <c r="FNQ1" s="40"/>
      <c r="FNR1" s="40"/>
      <c r="FNS1" s="40"/>
      <c r="FNT1" s="40"/>
      <c r="FNU1" s="40"/>
      <c r="FNV1" s="40"/>
      <c r="FNW1" s="40"/>
      <c r="FNX1" s="40"/>
      <c r="FNY1" s="40"/>
      <c r="FNZ1" s="40"/>
      <c r="FOA1" s="40"/>
      <c r="FOB1" s="40"/>
      <c r="FOC1" s="40"/>
      <c r="FOD1" s="40"/>
      <c r="FOE1" s="40"/>
      <c r="FOF1" s="40"/>
      <c r="FOG1" s="40"/>
      <c r="FOH1" s="40"/>
      <c r="FOI1" s="40"/>
      <c r="FOJ1" s="40"/>
      <c r="FOK1" s="40"/>
      <c r="FOL1" s="40"/>
      <c r="FOM1" s="40"/>
      <c r="FON1" s="40"/>
      <c r="FOO1" s="40"/>
      <c r="FOP1" s="40"/>
      <c r="FOQ1" s="40"/>
      <c r="FOR1" s="40"/>
      <c r="FOS1" s="40"/>
      <c r="FOT1" s="40"/>
      <c r="FOU1" s="40"/>
      <c r="FOV1" s="40"/>
      <c r="FOW1" s="40"/>
      <c r="FOX1" s="40"/>
      <c r="FOY1" s="40"/>
      <c r="FOZ1" s="40"/>
      <c r="FPA1" s="40"/>
      <c r="FPB1" s="40"/>
      <c r="FPC1" s="40"/>
      <c r="FPD1" s="40"/>
      <c r="FPE1" s="40"/>
      <c r="FPF1" s="40"/>
      <c r="FPG1" s="40"/>
      <c r="FPH1" s="40"/>
      <c r="FPI1" s="40"/>
      <c r="FPJ1" s="40"/>
      <c r="FPK1" s="40"/>
      <c r="FPL1" s="40"/>
      <c r="FPM1" s="40"/>
      <c r="FPN1" s="40"/>
      <c r="FPO1" s="40"/>
      <c r="FPP1" s="40"/>
      <c r="FPQ1" s="40"/>
      <c r="FPR1" s="40"/>
      <c r="FPS1" s="40"/>
      <c r="FPT1" s="40"/>
      <c r="FPU1" s="40"/>
      <c r="FPV1" s="40"/>
      <c r="FPW1" s="40"/>
      <c r="FPX1" s="40"/>
      <c r="FPY1" s="40"/>
      <c r="FPZ1" s="40"/>
      <c r="FQA1" s="40"/>
      <c r="FQB1" s="40"/>
      <c r="FQC1" s="40"/>
      <c r="FQD1" s="40"/>
      <c r="FQE1" s="40"/>
      <c r="FQF1" s="40"/>
      <c r="FQG1" s="40"/>
      <c r="FQH1" s="40"/>
      <c r="FQI1" s="40"/>
      <c r="FQJ1" s="40"/>
      <c r="FQK1" s="40"/>
      <c r="FQL1" s="40"/>
      <c r="FQM1" s="40"/>
      <c r="FQN1" s="40"/>
      <c r="FQO1" s="40"/>
      <c r="FQP1" s="40"/>
      <c r="FQQ1" s="40"/>
      <c r="FQR1" s="40"/>
      <c r="FQS1" s="40"/>
      <c r="FQT1" s="40"/>
      <c r="FQU1" s="40"/>
      <c r="FQV1" s="40"/>
      <c r="FQW1" s="40"/>
      <c r="FQX1" s="40"/>
      <c r="FQY1" s="40"/>
      <c r="FQZ1" s="40"/>
      <c r="FRA1" s="40"/>
      <c r="FRB1" s="40"/>
      <c r="FRC1" s="40"/>
      <c r="FRD1" s="40"/>
      <c r="FRE1" s="40"/>
      <c r="FRF1" s="40"/>
      <c r="FRG1" s="40"/>
      <c r="FRH1" s="40"/>
      <c r="FRI1" s="40"/>
      <c r="FRJ1" s="40"/>
      <c r="FRK1" s="40"/>
      <c r="FRL1" s="40"/>
      <c r="FRM1" s="40"/>
      <c r="FRN1" s="40"/>
      <c r="FRO1" s="40"/>
      <c r="FRP1" s="40"/>
      <c r="FRQ1" s="40"/>
      <c r="FRR1" s="40"/>
      <c r="FRS1" s="40"/>
      <c r="FRT1" s="40"/>
      <c r="FRU1" s="40"/>
      <c r="FRV1" s="40"/>
      <c r="FRW1" s="40"/>
      <c r="FRX1" s="40"/>
      <c r="FRY1" s="40"/>
      <c r="FRZ1" s="40"/>
      <c r="FSA1" s="40"/>
      <c r="FSB1" s="40"/>
      <c r="FSC1" s="40"/>
      <c r="FSD1" s="40"/>
      <c r="FSE1" s="40"/>
      <c r="FSF1" s="40"/>
      <c r="FSG1" s="40"/>
      <c r="FSH1" s="40"/>
      <c r="FSI1" s="40"/>
      <c r="FSJ1" s="40"/>
      <c r="FSK1" s="40"/>
      <c r="FSL1" s="40"/>
      <c r="FSM1" s="40"/>
      <c r="FSN1" s="40"/>
      <c r="FSO1" s="40"/>
      <c r="FSP1" s="40"/>
      <c r="FSQ1" s="40"/>
      <c r="FSR1" s="40"/>
      <c r="FSS1" s="40"/>
      <c r="FST1" s="40"/>
      <c r="FSU1" s="40"/>
      <c r="FSV1" s="40"/>
      <c r="FSW1" s="40"/>
      <c r="FSX1" s="40"/>
      <c r="FSY1" s="40"/>
      <c r="FSZ1" s="40"/>
      <c r="FTA1" s="40"/>
      <c r="FTB1" s="40"/>
      <c r="FTC1" s="40"/>
      <c r="FTD1" s="40"/>
      <c r="FTE1" s="40"/>
      <c r="FTF1" s="40"/>
      <c r="FTG1" s="40"/>
      <c r="FTH1" s="40"/>
      <c r="FTI1" s="40"/>
      <c r="FTJ1" s="40"/>
      <c r="FTK1" s="40"/>
      <c r="FTL1" s="40"/>
      <c r="FTM1" s="40"/>
      <c r="FTN1" s="40"/>
      <c r="FTO1" s="40"/>
      <c r="FTP1" s="40"/>
      <c r="FTQ1" s="40"/>
      <c r="FTR1" s="40"/>
      <c r="FTS1" s="40"/>
      <c r="FTT1" s="40"/>
      <c r="FTU1" s="40"/>
      <c r="FTV1" s="40"/>
      <c r="FTW1" s="40"/>
      <c r="FTX1" s="40"/>
      <c r="FTY1" s="40"/>
      <c r="FTZ1" s="40"/>
      <c r="FUA1" s="40"/>
      <c r="FUB1" s="40"/>
      <c r="FUC1" s="40"/>
      <c r="FUD1" s="40"/>
      <c r="FUE1" s="40"/>
      <c r="FUF1" s="40"/>
      <c r="FUG1" s="40"/>
      <c r="FUH1" s="40"/>
      <c r="FUI1" s="40"/>
      <c r="FUJ1" s="40"/>
      <c r="FUK1" s="40"/>
      <c r="FUL1" s="40"/>
      <c r="FUM1" s="40"/>
      <c r="FUN1" s="40"/>
      <c r="FUO1" s="40"/>
      <c r="FUP1" s="40"/>
      <c r="FUQ1" s="40"/>
      <c r="FUR1" s="40"/>
      <c r="FUS1" s="40"/>
      <c r="FUT1" s="40"/>
      <c r="FUU1" s="40"/>
      <c r="FUV1" s="40"/>
      <c r="FUW1" s="40"/>
      <c r="FUX1" s="40"/>
      <c r="FUY1" s="40"/>
      <c r="FUZ1" s="40"/>
      <c r="FVA1" s="40"/>
      <c r="FVB1" s="40"/>
      <c r="FVC1" s="40"/>
      <c r="FVD1" s="40"/>
      <c r="FVE1" s="40"/>
      <c r="FVF1" s="40"/>
      <c r="FVG1" s="40"/>
      <c r="FVH1" s="40"/>
      <c r="FVI1" s="40"/>
      <c r="FVJ1" s="40"/>
      <c r="FVK1" s="40"/>
      <c r="FVL1" s="40"/>
      <c r="FVM1" s="40"/>
      <c r="FVN1" s="40"/>
      <c r="FVO1" s="40"/>
      <c r="FVP1" s="40"/>
      <c r="FVQ1" s="40"/>
      <c r="FVR1" s="40"/>
      <c r="FVS1" s="40"/>
      <c r="FVT1" s="40"/>
      <c r="FVU1" s="40"/>
      <c r="FVV1" s="40"/>
      <c r="FVW1" s="40"/>
      <c r="FVX1" s="40"/>
      <c r="FVY1" s="40"/>
      <c r="FVZ1" s="40"/>
      <c r="FWA1" s="40"/>
      <c r="FWB1" s="40"/>
      <c r="FWC1" s="40"/>
      <c r="FWD1" s="40"/>
      <c r="FWE1" s="40"/>
      <c r="FWF1" s="40"/>
      <c r="FWG1" s="40"/>
      <c r="FWH1" s="40"/>
      <c r="FWI1" s="40"/>
      <c r="FWJ1" s="40"/>
      <c r="FWK1" s="40"/>
      <c r="FWL1" s="40"/>
      <c r="FWM1" s="40"/>
      <c r="FWN1" s="40"/>
      <c r="FWO1" s="40"/>
      <c r="FWP1" s="40"/>
      <c r="FWQ1" s="40"/>
      <c r="FWR1" s="40"/>
      <c r="FWS1" s="40"/>
      <c r="FWT1" s="40"/>
      <c r="FWU1" s="40"/>
      <c r="FWV1" s="40"/>
      <c r="FWW1" s="40"/>
      <c r="FWX1" s="40"/>
      <c r="FWY1" s="40"/>
      <c r="FWZ1" s="40"/>
      <c r="FXA1" s="40"/>
      <c r="FXB1" s="40"/>
      <c r="FXC1" s="40"/>
      <c r="FXD1" s="40"/>
      <c r="FXE1" s="40"/>
      <c r="FXF1" s="40"/>
      <c r="FXG1" s="40"/>
      <c r="FXH1" s="40"/>
      <c r="FXI1" s="40"/>
      <c r="FXJ1" s="40"/>
      <c r="FXK1" s="40"/>
      <c r="FXL1" s="40"/>
      <c r="FXM1" s="40"/>
      <c r="FXN1" s="40"/>
      <c r="FXO1" s="40"/>
      <c r="FXP1" s="40"/>
      <c r="FXQ1" s="40"/>
      <c r="FXR1" s="40"/>
      <c r="FXS1" s="40"/>
      <c r="FXT1" s="40"/>
      <c r="FXU1" s="40"/>
      <c r="FXV1" s="40"/>
      <c r="FXW1" s="40"/>
      <c r="FXX1" s="40"/>
      <c r="FXY1" s="40"/>
      <c r="FXZ1" s="40"/>
      <c r="FYA1" s="40"/>
      <c r="FYB1" s="40"/>
      <c r="FYC1" s="40"/>
      <c r="FYD1" s="40"/>
      <c r="FYE1" s="40"/>
      <c r="FYF1" s="40"/>
      <c r="FYG1" s="40"/>
      <c r="FYH1" s="40"/>
      <c r="FYI1" s="40"/>
      <c r="FYJ1" s="40"/>
      <c r="FYK1" s="40"/>
      <c r="FYL1" s="40"/>
      <c r="FYM1" s="40"/>
      <c r="FYN1" s="40"/>
      <c r="FYO1" s="40"/>
      <c r="FYP1" s="40"/>
      <c r="FYQ1" s="40"/>
      <c r="FYR1" s="40"/>
      <c r="FYS1" s="40"/>
      <c r="FYT1" s="40"/>
      <c r="FYU1" s="40"/>
      <c r="FYV1" s="40"/>
      <c r="FYW1" s="40"/>
      <c r="FYX1" s="40"/>
      <c r="FYY1" s="40"/>
      <c r="FYZ1" s="40"/>
      <c r="FZA1" s="40"/>
      <c r="FZB1" s="40"/>
      <c r="FZC1" s="40"/>
      <c r="FZD1" s="40"/>
      <c r="FZE1" s="40"/>
      <c r="FZF1" s="40"/>
      <c r="FZG1" s="40"/>
      <c r="FZH1" s="40"/>
      <c r="FZI1" s="40"/>
      <c r="FZJ1" s="40"/>
      <c r="FZK1" s="40"/>
      <c r="FZL1" s="40"/>
      <c r="FZM1" s="40"/>
      <c r="FZN1" s="40"/>
      <c r="FZO1" s="40"/>
      <c r="FZP1" s="40"/>
      <c r="FZQ1" s="40"/>
      <c r="FZR1" s="40"/>
      <c r="FZS1" s="40"/>
      <c r="FZT1" s="40"/>
      <c r="FZU1" s="40"/>
      <c r="FZV1" s="40"/>
      <c r="FZW1" s="40"/>
      <c r="FZX1" s="40"/>
      <c r="FZY1" s="40"/>
      <c r="FZZ1" s="40"/>
      <c r="GAA1" s="40"/>
      <c r="GAB1" s="40"/>
      <c r="GAC1" s="40"/>
      <c r="GAD1" s="40"/>
      <c r="GAE1" s="40"/>
      <c r="GAF1" s="40"/>
      <c r="GAG1" s="40"/>
      <c r="GAH1" s="40"/>
      <c r="GAI1" s="40"/>
      <c r="GAJ1" s="40"/>
      <c r="GAK1" s="40"/>
      <c r="GAL1" s="40"/>
      <c r="GAM1" s="40"/>
      <c r="GAN1" s="40"/>
      <c r="GAO1" s="40"/>
      <c r="GAP1" s="40"/>
      <c r="GAQ1" s="40"/>
      <c r="GAR1" s="40"/>
      <c r="GAS1" s="40"/>
      <c r="GAT1" s="40"/>
      <c r="GAU1" s="40"/>
      <c r="GAV1" s="40"/>
      <c r="GAW1" s="40"/>
      <c r="GAX1" s="40"/>
      <c r="GAY1" s="40"/>
      <c r="GAZ1" s="40"/>
      <c r="GBA1" s="40"/>
      <c r="GBB1" s="40"/>
      <c r="GBC1" s="40"/>
      <c r="GBD1" s="40"/>
      <c r="GBE1" s="40"/>
      <c r="GBF1" s="40"/>
      <c r="GBG1" s="40"/>
      <c r="GBH1" s="40"/>
      <c r="GBI1" s="40"/>
      <c r="GBJ1" s="40"/>
      <c r="GBK1" s="40"/>
      <c r="GBL1" s="40"/>
      <c r="GBM1" s="40"/>
      <c r="GBN1" s="40"/>
      <c r="GBO1" s="40"/>
      <c r="GBP1" s="40"/>
      <c r="GBQ1" s="40"/>
      <c r="GBR1" s="40"/>
      <c r="GBS1" s="40"/>
      <c r="GBT1" s="40"/>
      <c r="GBU1" s="40"/>
      <c r="GBV1" s="40"/>
      <c r="GBW1" s="40"/>
      <c r="GBX1" s="40"/>
      <c r="GBY1" s="40"/>
      <c r="GBZ1" s="40"/>
      <c r="GCA1" s="40"/>
      <c r="GCB1" s="40"/>
      <c r="GCC1" s="40"/>
      <c r="GCD1" s="40"/>
      <c r="GCE1" s="40"/>
      <c r="GCF1" s="40"/>
      <c r="GCG1" s="40"/>
      <c r="GCH1" s="40"/>
      <c r="GCI1" s="40"/>
      <c r="GCJ1" s="40"/>
      <c r="GCK1" s="40"/>
      <c r="GCL1" s="40"/>
      <c r="GCM1" s="40"/>
      <c r="GCN1" s="40"/>
      <c r="GCO1" s="40"/>
      <c r="GCP1" s="40"/>
      <c r="GCQ1" s="40"/>
      <c r="GCR1" s="40"/>
      <c r="GCS1" s="40"/>
      <c r="GCT1" s="40"/>
      <c r="GCU1" s="40"/>
      <c r="GCV1" s="40"/>
      <c r="GCW1" s="40"/>
      <c r="GCX1" s="40"/>
      <c r="GCY1" s="40"/>
      <c r="GCZ1" s="40"/>
      <c r="GDA1" s="40"/>
      <c r="GDB1" s="40"/>
      <c r="GDC1" s="40"/>
      <c r="GDD1" s="40"/>
      <c r="GDE1" s="40"/>
      <c r="GDF1" s="40"/>
      <c r="GDG1" s="40"/>
      <c r="GDH1" s="40"/>
      <c r="GDI1" s="40"/>
      <c r="GDJ1" s="40"/>
      <c r="GDK1" s="40"/>
      <c r="GDL1" s="40"/>
      <c r="GDM1" s="40"/>
      <c r="GDN1" s="40"/>
      <c r="GDO1" s="40"/>
      <c r="GDP1" s="40"/>
      <c r="GDQ1" s="40"/>
      <c r="GDR1" s="40"/>
      <c r="GDS1" s="40"/>
      <c r="GDT1" s="40"/>
      <c r="GDU1" s="40"/>
      <c r="GDV1" s="40"/>
      <c r="GDW1" s="40"/>
      <c r="GDX1" s="40"/>
      <c r="GDY1" s="40"/>
      <c r="GDZ1" s="40"/>
      <c r="GEA1" s="40"/>
      <c r="GEB1" s="40"/>
      <c r="GEC1" s="40"/>
      <c r="GED1" s="40"/>
      <c r="GEE1" s="40"/>
      <c r="GEF1" s="40"/>
      <c r="GEG1" s="40"/>
      <c r="GEH1" s="40"/>
      <c r="GEI1" s="40"/>
      <c r="GEJ1" s="40"/>
      <c r="GEK1" s="40"/>
      <c r="GEL1" s="40"/>
      <c r="GEM1" s="40"/>
      <c r="GEN1" s="40"/>
      <c r="GEO1" s="40"/>
      <c r="GEP1" s="40"/>
      <c r="GEQ1" s="40"/>
      <c r="GER1" s="40"/>
      <c r="GES1" s="40"/>
      <c r="GET1" s="40"/>
      <c r="GEU1" s="40"/>
      <c r="GEV1" s="40"/>
      <c r="GEW1" s="40"/>
      <c r="GEX1" s="40"/>
      <c r="GEY1" s="40"/>
      <c r="GEZ1" s="40"/>
      <c r="GFA1" s="40"/>
      <c r="GFB1" s="40"/>
      <c r="GFC1" s="40"/>
      <c r="GFD1" s="40"/>
      <c r="GFE1" s="40"/>
      <c r="GFF1" s="40"/>
      <c r="GFG1" s="40"/>
      <c r="GFH1" s="40"/>
      <c r="GFI1" s="40"/>
      <c r="GFJ1" s="40"/>
      <c r="GFK1" s="40"/>
      <c r="GFL1" s="40"/>
      <c r="GFM1" s="40"/>
      <c r="GFN1" s="40"/>
      <c r="GFO1" s="40"/>
      <c r="GFP1" s="40"/>
      <c r="GFQ1" s="40"/>
      <c r="GFR1" s="40"/>
      <c r="GFS1" s="40"/>
      <c r="GFT1" s="40"/>
      <c r="GFU1" s="40"/>
      <c r="GFV1" s="40"/>
      <c r="GFW1" s="40"/>
      <c r="GFX1" s="40"/>
      <c r="GFY1" s="40"/>
      <c r="GFZ1" s="40"/>
      <c r="GGA1" s="40"/>
      <c r="GGB1" s="40"/>
      <c r="GGC1" s="40"/>
      <c r="GGD1" s="40"/>
      <c r="GGE1" s="40"/>
      <c r="GGF1" s="40"/>
      <c r="GGG1" s="40"/>
      <c r="GGH1" s="40"/>
      <c r="GGI1" s="40"/>
      <c r="GGJ1" s="40"/>
      <c r="GGK1" s="40"/>
      <c r="GGL1" s="40"/>
      <c r="GGM1" s="40"/>
      <c r="GGN1" s="40"/>
      <c r="GGO1" s="40"/>
      <c r="GGP1" s="40"/>
      <c r="GGQ1" s="40"/>
      <c r="GGR1" s="40"/>
      <c r="GGS1" s="40"/>
      <c r="GGT1" s="40"/>
      <c r="GGU1" s="40"/>
      <c r="GGV1" s="40"/>
      <c r="GGW1" s="40"/>
      <c r="GGX1" s="40"/>
      <c r="GGY1" s="40"/>
      <c r="GGZ1" s="40"/>
      <c r="GHA1" s="40"/>
      <c r="GHB1" s="40"/>
      <c r="GHC1" s="40"/>
      <c r="GHD1" s="40"/>
      <c r="GHE1" s="40"/>
      <c r="GHF1" s="40"/>
      <c r="GHG1" s="40"/>
      <c r="GHH1" s="40"/>
      <c r="GHI1" s="40"/>
      <c r="GHJ1" s="40"/>
      <c r="GHK1" s="40"/>
      <c r="GHL1" s="40"/>
      <c r="GHM1" s="40"/>
      <c r="GHN1" s="40"/>
      <c r="GHO1" s="40"/>
      <c r="GHP1" s="40"/>
      <c r="GHQ1" s="40"/>
      <c r="GHR1" s="40"/>
      <c r="GHS1" s="40"/>
      <c r="GHT1" s="40"/>
      <c r="GHU1" s="40"/>
      <c r="GHV1" s="40"/>
      <c r="GHW1" s="40"/>
      <c r="GHX1" s="40"/>
      <c r="GHY1" s="40"/>
      <c r="GHZ1" s="40"/>
      <c r="GIA1" s="40"/>
      <c r="GIB1" s="40"/>
      <c r="GIC1" s="40"/>
      <c r="GID1" s="40"/>
      <c r="GIE1" s="40"/>
      <c r="GIF1" s="40"/>
      <c r="GIG1" s="40"/>
      <c r="GIH1" s="40"/>
      <c r="GII1" s="40"/>
      <c r="GIJ1" s="40"/>
      <c r="GIK1" s="40"/>
      <c r="GIL1" s="40"/>
      <c r="GIM1" s="40"/>
      <c r="GIN1" s="40"/>
      <c r="GIO1" s="40"/>
      <c r="GIP1" s="40"/>
      <c r="GIQ1" s="40"/>
      <c r="GIR1" s="40"/>
      <c r="GIS1" s="40"/>
      <c r="GIT1" s="40"/>
      <c r="GIU1" s="40"/>
      <c r="GIV1" s="40"/>
      <c r="GIW1" s="40"/>
      <c r="GIX1" s="40"/>
      <c r="GIY1" s="40"/>
      <c r="GIZ1" s="40"/>
      <c r="GJA1" s="40"/>
      <c r="GJB1" s="40"/>
      <c r="GJC1" s="40"/>
      <c r="GJD1" s="40"/>
      <c r="GJE1" s="40"/>
      <c r="GJF1" s="40"/>
      <c r="GJG1" s="40"/>
      <c r="GJH1" s="40"/>
      <c r="GJI1" s="40"/>
      <c r="GJJ1" s="40"/>
      <c r="GJK1" s="40"/>
      <c r="GJL1" s="40"/>
      <c r="GJM1" s="40"/>
      <c r="GJN1" s="40"/>
      <c r="GJO1" s="40"/>
      <c r="GJP1" s="40"/>
      <c r="GJQ1" s="40"/>
      <c r="GJR1" s="40"/>
      <c r="GJS1" s="40"/>
      <c r="GJT1" s="40"/>
      <c r="GJU1" s="40"/>
      <c r="GJV1" s="40"/>
      <c r="GJW1" s="40"/>
      <c r="GJX1" s="40"/>
      <c r="GJY1" s="40"/>
      <c r="GJZ1" s="40"/>
      <c r="GKA1" s="40"/>
      <c r="GKB1" s="40"/>
      <c r="GKC1" s="40"/>
      <c r="GKD1" s="40"/>
      <c r="GKE1" s="40"/>
      <c r="GKF1" s="40"/>
      <c r="GKG1" s="40"/>
      <c r="GKH1" s="40"/>
      <c r="GKI1" s="40"/>
      <c r="GKJ1" s="40"/>
      <c r="GKK1" s="40"/>
      <c r="GKL1" s="40"/>
      <c r="GKM1" s="40"/>
      <c r="GKN1" s="40"/>
      <c r="GKO1" s="40"/>
      <c r="GKP1" s="40"/>
      <c r="GKQ1" s="40"/>
      <c r="GKR1" s="40"/>
      <c r="GKS1" s="40"/>
      <c r="GKT1" s="40"/>
      <c r="GKU1" s="40"/>
      <c r="GKV1" s="40"/>
      <c r="GKW1" s="40"/>
      <c r="GKX1" s="40"/>
      <c r="GKY1" s="40"/>
      <c r="GKZ1" s="40"/>
      <c r="GLA1" s="40"/>
      <c r="GLB1" s="40"/>
      <c r="GLC1" s="40"/>
      <c r="GLD1" s="40"/>
      <c r="GLE1" s="40"/>
      <c r="GLF1" s="40"/>
      <c r="GLG1" s="40"/>
      <c r="GLH1" s="40"/>
      <c r="GLI1" s="40"/>
      <c r="GLJ1" s="40"/>
      <c r="GLK1" s="40"/>
      <c r="GLL1" s="40"/>
      <c r="GLM1" s="40"/>
      <c r="GLN1" s="40"/>
      <c r="GLO1" s="40"/>
      <c r="GLP1" s="40"/>
      <c r="GLQ1" s="40"/>
      <c r="GLR1" s="40"/>
      <c r="GLS1" s="40"/>
      <c r="GLT1" s="40"/>
      <c r="GLU1" s="40"/>
      <c r="GLV1" s="40"/>
      <c r="GLW1" s="40"/>
      <c r="GLX1" s="40"/>
      <c r="GLY1" s="40"/>
      <c r="GLZ1" s="40"/>
      <c r="GMA1" s="40"/>
      <c r="GMB1" s="40"/>
      <c r="GMC1" s="40"/>
      <c r="GMD1" s="40"/>
      <c r="GME1" s="40"/>
      <c r="GMF1" s="40"/>
      <c r="GMG1" s="40"/>
      <c r="GMH1" s="40"/>
      <c r="GMI1" s="40"/>
      <c r="GMJ1" s="40"/>
      <c r="GMK1" s="40"/>
      <c r="GML1" s="40"/>
      <c r="GMM1" s="40"/>
      <c r="GMN1" s="40"/>
      <c r="GMO1" s="40"/>
      <c r="GMP1" s="40"/>
      <c r="GMQ1" s="40"/>
      <c r="GMR1" s="40"/>
      <c r="GMS1" s="40"/>
      <c r="GMT1" s="40"/>
      <c r="GMU1" s="40"/>
      <c r="GMV1" s="40"/>
      <c r="GMW1" s="40"/>
      <c r="GMX1" s="40"/>
      <c r="GMY1" s="40"/>
      <c r="GMZ1" s="40"/>
      <c r="GNA1" s="40"/>
      <c r="GNB1" s="40"/>
      <c r="GNC1" s="40"/>
      <c r="GND1" s="40"/>
      <c r="GNE1" s="40"/>
      <c r="GNF1" s="40"/>
      <c r="GNG1" s="40"/>
      <c r="GNH1" s="40"/>
      <c r="GNI1" s="40"/>
      <c r="GNJ1" s="40"/>
      <c r="GNK1" s="40"/>
      <c r="GNL1" s="40"/>
      <c r="GNM1" s="40"/>
      <c r="GNN1" s="40"/>
      <c r="GNO1" s="40"/>
      <c r="GNP1" s="40"/>
      <c r="GNQ1" s="40"/>
      <c r="GNR1" s="40"/>
      <c r="GNS1" s="40"/>
      <c r="GNT1" s="40"/>
      <c r="GNU1" s="40"/>
      <c r="GNV1" s="40"/>
      <c r="GNW1" s="40"/>
      <c r="GNX1" s="40"/>
      <c r="GNY1" s="40"/>
      <c r="GNZ1" s="40"/>
      <c r="GOA1" s="40"/>
      <c r="GOB1" s="40"/>
      <c r="GOC1" s="40"/>
      <c r="GOD1" s="40"/>
      <c r="GOE1" s="40"/>
      <c r="GOF1" s="40"/>
      <c r="GOG1" s="40"/>
      <c r="GOH1" s="40"/>
      <c r="GOI1" s="40"/>
      <c r="GOJ1" s="40"/>
      <c r="GOK1" s="40"/>
      <c r="GOL1" s="40"/>
      <c r="GOM1" s="40"/>
      <c r="GON1" s="40"/>
      <c r="GOO1" s="40"/>
      <c r="GOP1" s="40"/>
      <c r="GOQ1" s="40"/>
      <c r="GOR1" s="40"/>
      <c r="GOS1" s="40"/>
      <c r="GOT1" s="40"/>
      <c r="GOU1" s="40"/>
      <c r="GOV1" s="40"/>
      <c r="GOW1" s="40"/>
      <c r="GOX1" s="40"/>
      <c r="GOY1" s="40"/>
      <c r="GOZ1" s="40"/>
      <c r="GPA1" s="40"/>
      <c r="GPB1" s="40"/>
      <c r="GPC1" s="40"/>
      <c r="GPD1" s="40"/>
      <c r="GPE1" s="40"/>
      <c r="GPF1" s="40"/>
      <c r="GPG1" s="40"/>
      <c r="GPH1" s="40"/>
      <c r="GPI1" s="40"/>
      <c r="GPJ1" s="40"/>
      <c r="GPK1" s="40"/>
      <c r="GPL1" s="40"/>
      <c r="GPM1" s="40"/>
      <c r="GPN1" s="40"/>
      <c r="GPO1" s="40"/>
      <c r="GPP1" s="40"/>
      <c r="GPQ1" s="40"/>
      <c r="GPR1" s="40"/>
      <c r="GPS1" s="40"/>
      <c r="GPT1" s="40"/>
      <c r="GPU1" s="40"/>
      <c r="GPV1" s="40"/>
      <c r="GPW1" s="40"/>
      <c r="GPX1" s="40"/>
      <c r="GPY1" s="40"/>
      <c r="GPZ1" s="40"/>
      <c r="GQA1" s="40"/>
      <c r="GQB1" s="40"/>
      <c r="GQC1" s="40"/>
      <c r="GQD1" s="40"/>
      <c r="GQE1" s="40"/>
      <c r="GQF1" s="40"/>
      <c r="GQG1" s="40"/>
      <c r="GQH1" s="40"/>
      <c r="GQI1" s="40"/>
      <c r="GQJ1" s="40"/>
      <c r="GQK1" s="40"/>
      <c r="GQL1" s="40"/>
      <c r="GQM1" s="40"/>
      <c r="GQN1" s="40"/>
      <c r="GQO1" s="40"/>
      <c r="GQP1" s="40"/>
      <c r="GQQ1" s="40"/>
      <c r="GQR1" s="40"/>
      <c r="GQS1" s="40"/>
      <c r="GQT1" s="40"/>
      <c r="GQU1" s="40"/>
      <c r="GQV1" s="40"/>
      <c r="GQW1" s="40"/>
      <c r="GQX1" s="40"/>
      <c r="GQY1" s="40"/>
      <c r="GQZ1" s="40"/>
      <c r="GRA1" s="40"/>
      <c r="GRB1" s="40"/>
      <c r="GRC1" s="40"/>
      <c r="GRD1" s="40"/>
      <c r="GRE1" s="40"/>
      <c r="GRF1" s="40"/>
      <c r="GRG1" s="40"/>
      <c r="GRH1" s="40"/>
      <c r="GRI1" s="40"/>
      <c r="GRJ1" s="40"/>
      <c r="GRK1" s="40"/>
      <c r="GRL1" s="40"/>
      <c r="GRM1" s="40"/>
      <c r="GRN1" s="40"/>
      <c r="GRO1" s="40"/>
      <c r="GRP1" s="40"/>
      <c r="GRQ1" s="40"/>
      <c r="GRR1" s="40"/>
      <c r="GRS1" s="40"/>
      <c r="GRT1" s="40"/>
      <c r="GRU1" s="40"/>
      <c r="GRV1" s="40"/>
      <c r="GRW1" s="40"/>
      <c r="GRX1" s="40"/>
      <c r="GRY1" s="40"/>
      <c r="GRZ1" s="40"/>
      <c r="GSA1" s="40"/>
      <c r="GSB1" s="40"/>
      <c r="GSC1" s="40"/>
      <c r="GSD1" s="40"/>
      <c r="GSE1" s="40"/>
      <c r="GSF1" s="40"/>
      <c r="GSG1" s="40"/>
      <c r="GSH1" s="40"/>
      <c r="GSI1" s="40"/>
      <c r="GSJ1" s="40"/>
      <c r="GSK1" s="40"/>
      <c r="GSL1" s="40"/>
      <c r="GSM1" s="40"/>
      <c r="GSN1" s="40"/>
      <c r="GSO1" s="40"/>
      <c r="GSP1" s="40"/>
      <c r="GSQ1" s="40"/>
      <c r="GSR1" s="40"/>
      <c r="GSS1" s="40"/>
      <c r="GST1" s="40"/>
      <c r="GSU1" s="40"/>
      <c r="GSV1" s="40"/>
      <c r="GSW1" s="40"/>
      <c r="GSX1" s="40"/>
      <c r="GSY1" s="40"/>
      <c r="GSZ1" s="40"/>
      <c r="GTA1" s="40"/>
      <c r="GTB1" s="40"/>
      <c r="GTC1" s="40"/>
      <c r="GTD1" s="40"/>
      <c r="GTE1" s="40"/>
      <c r="GTF1" s="40"/>
      <c r="GTG1" s="40"/>
      <c r="GTH1" s="40"/>
      <c r="GTI1" s="40"/>
      <c r="GTJ1" s="40"/>
      <c r="GTK1" s="40"/>
      <c r="GTL1" s="40"/>
      <c r="GTM1" s="40"/>
      <c r="GTN1" s="40"/>
      <c r="GTO1" s="40"/>
      <c r="GTP1" s="40"/>
      <c r="GTQ1" s="40"/>
      <c r="GTR1" s="40"/>
      <c r="GTS1" s="40"/>
      <c r="GTT1" s="40"/>
      <c r="GTU1" s="40"/>
      <c r="GTV1" s="40"/>
      <c r="GTW1" s="40"/>
      <c r="GTX1" s="40"/>
      <c r="GTY1" s="40"/>
      <c r="GTZ1" s="40"/>
      <c r="GUA1" s="40"/>
      <c r="GUB1" s="40"/>
      <c r="GUC1" s="40"/>
      <c r="GUD1" s="40"/>
      <c r="GUE1" s="40"/>
      <c r="GUF1" s="40"/>
      <c r="GUG1" s="40"/>
      <c r="GUH1" s="40"/>
      <c r="GUI1" s="40"/>
      <c r="GUJ1" s="40"/>
      <c r="GUK1" s="40"/>
      <c r="GUL1" s="40"/>
      <c r="GUM1" s="40"/>
      <c r="GUN1" s="40"/>
      <c r="GUO1" s="40"/>
      <c r="GUP1" s="40"/>
      <c r="GUQ1" s="40"/>
      <c r="GUR1" s="40"/>
      <c r="GUS1" s="40"/>
      <c r="GUT1" s="40"/>
      <c r="GUU1" s="40"/>
      <c r="GUV1" s="40"/>
      <c r="GUW1" s="40"/>
      <c r="GUX1" s="40"/>
      <c r="GUY1" s="40"/>
      <c r="GUZ1" s="40"/>
      <c r="GVA1" s="40"/>
      <c r="GVB1" s="40"/>
      <c r="GVC1" s="40"/>
      <c r="GVD1" s="40"/>
      <c r="GVE1" s="40"/>
      <c r="GVF1" s="40"/>
      <c r="GVG1" s="40"/>
      <c r="GVH1" s="40"/>
      <c r="GVI1" s="40"/>
      <c r="GVJ1" s="40"/>
      <c r="GVK1" s="40"/>
      <c r="GVL1" s="40"/>
      <c r="GVM1" s="40"/>
      <c r="GVN1" s="40"/>
      <c r="GVO1" s="40"/>
      <c r="GVP1" s="40"/>
      <c r="GVQ1" s="40"/>
      <c r="GVR1" s="40"/>
      <c r="GVS1" s="40"/>
      <c r="GVT1" s="40"/>
      <c r="GVU1" s="40"/>
      <c r="GVV1" s="40"/>
      <c r="GVW1" s="40"/>
      <c r="GVX1" s="40"/>
      <c r="GVY1" s="40"/>
      <c r="GVZ1" s="40"/>
      <c r="GWA1" s="40"/>
      <c r="GWB1" s="40"/>
      <c r="GWC1" s="40"/>
      <c r="GWD1" s="40"/>
      <c r="GWE1" s="40"/>
      <c r="GWF1" s="40"/>
      <c r="GWG1" s="40"/>
      <c r="GWH1" s="40"/>
      <c r="GWI1" s="40"/>
      <c r="GWJ1" s="40"/>
      <c r="GWK1" s="40"/>
      <c r="GWL1" s="40"/>
      <c r="GWM1" s="40"/>
      <c r="GWN1" s="40"/>
      <c r="GWO1" s="40"/>
      <c r="GWP1" s="40"/>
      <c r="GWQ1" s="40"/>
      <c r="GWR1" s="40"/>
      <c r="GWS1" s="40"/>
      <c r="GWT1" s="40"/>
      <c r="GWU1" s="40"/>
      <c r="GWV1" s="40"/>
      <c r="GWW1" s="40"/>
      <c r="GWX1" s="40"/>
      <c r="GWY1" s="40"/>
      <c r="GWZ1" s="40"/>
      <c r="GXA1" s="40"/>
      <c r="GXB1" s="40"/>
      <c r="GXC1" s="40"/>
      <c r="GXD1" s="40"/>
      <c r="GXE1" s="40"/>
      <c r="GXF1" s="40"/>
      <c r="GXG1" s="40"/>
      <c r="GXH1" s="40"/>
      <c r="GXI1" s="40"/>
      <c r="GXJ1" s="40"/>
      <c r="GXK1" s="40"/>
      <c r="GXL1" s="40"/>
      <c r="GXM1" s="40"/>
      <c r="GXN1" s="40"/>
      <c r="GXO1" s="40"/>
      <c r="GXP1" s="40"/>
      <c r="GXQ1" s="40"/>
      <c r="GXR1" s="40"/>
      <c r="GXS1" s="40"/>
      <c r="GXT1" s="40"/>
      <c r="GXU1" s="40"/>
      <c r="GXV1" s="40"/>
      <c r="GXW1" s="40"/>
      <c r="GXX1" s="40"/>
      <c r="GXY1" s="40"/>
      <c r="GXZ1" s="40"/>
      <c r="GYA1" s="40"/>
      <c r="GYB1" s="40"/>
      <c r="GYC1" s="40"/>
      <c r="GYD1" s="40"/>
      <c r="GYE1" s="40"/>
      <c r="GYF1" s="40"/>
      <c r="GYG1" s="40"/>
      <c r="GYH1" s="40"/>
      <c r="GYI1" s="40"/>
      <c r="GYJ1" s="40"/>
      <c r="GYK1" s="40"/>
      <c r="GYL1" s="40"/>
      <c r="GYM1" s="40"/>
      <c r="GYN1" s="40"/>
      <c r="GYO1" s="40"/>
      <c r="GYP1" s="40"/>
      <c r="GYQ1" s="40"/>
      <c r="GYR1" s="40"/>
      <c r="GYS1" s="40"/>
      <c r="GYT1" s="40"/>
      <c r="GYU1" s="40"/>
      <c r="GYV1" s="40"/>
      <c r="GYW1" s="40"/>
      <c r="GYX1" s="40"/>
      <c r="GYY1" s="40"/>
      <c r="GYZ1" s="40"/>
      <c r="GZA1" s="40"/>
      <c r="GZB1" s="40"/>
      <c r="GZC1" s="40"/>
      <c r="GZD1" s="40"/>
      <c r="GZE1" s="40"/>
      <c r="GZF1" s="40"/>
      <c r="GZG1" s="40"/>
      <c r="GZH1" s="40"/>
      <c r="GZI1" s="40"/>
      <c r="GZJ1" s="40"/>
      <c r="GZK1" s="40"/>
      <c r="GZL1" s="40"/>
      <c r="GZM1" s="40"/>
      <c r="GZN1" s="40"/>
      <c r="GZO1" s="40"/>
      <c r="GZP1" s="40"/>
      <c r="GZQ1" s="40"/>
      <c r="GZR1" s="40"/>
      <c r="GZS1" s="40"/>
      <c r="GZT1" s="40"/>
      <c r="GZU1" s="40"/>
      <c r="GZV1" s="40"/>
      <c r="GZW1" s="40"/>
      <c r="GZX1" s="40"/>
      <c r="GZY1" s="40"/>
      <c r="GZZ1" s="40"/>
      <c r="HAA1" s="40"/>
      <c r="HAB1" s="40"/>
      <c r="HAC1" s="40"/>
      <c r="HAD1" s="40"/>
      <c r="HAE1" s="40"/>
      <c r="HAF1" s="40"/>
      <c r="HAG1" s="40"/>
      <c r="HAH1" s="40"/>
      <c r="HAI1" s="40"/>
      <c r="HAJ1" s="40"/>
      <c r="HAK1" s="40"/>
      <c r="HAL1" s="40"/>
      <c r="HAM1" s="40"/>
      <c r="HAN1" s="40"/>
      <c r="HAO1" s="40"/>
      <c r="HAP1" s="40"/>
      <c r="HAQ1" s="40"/>
      <c r="HAR1" s="40"/>
      <c r="HAS1" s="40"/>
      <c r="HAT1" s="40"/>
      <c r="HAU1" s="40"/>
      <c r="HAV1" s="40"/>
      <c r="HAW1" s="40"/>
      <c r="HAX1" s="40"/>
      <c r="HAY1" s="40"/>
      <c r="HAZ1" s="40"/>
      <c r="HBA1" s="40"/>
      <c r="HBB1" s="40"/>
      <c r="HBC1" s="40"/>
      <c r="HBD1" s="40"/>
      <c r="HBE1" s="40"/>
      <c r="HBF1" s="40"/>
      <c r="HBG1" s="40"/>
      <c r="HBH1" s="40"/>
      <c r="HBI1" s="40"/>
      <c r="HBJ1" s="40"/>
      <c r="HBK1" s="40"/>
      <c r="HBL1" s="40"/>
      <c r="HBM1" s="40"/>
      <c r="HBN1" s="40"/>
      <c r="HBO1" s="40"/>
      <c r="HBP1" s="40"/>
      <c r="HBQ1" s="40"/>
      <c r="HBR1" s="40"/>
      <c r="HBS1" s="40"/>
      <c r="HBT1" s="40"/>
      <c r="HBU1" s="40"/>
      <c r="HBV1" s="40"/>
      <c r="HBW1" s="40"/>
      <c r="HBX1" s="40"/>
      <c r="HBY1" s="40"/>
      <c r="HBZ1" s="40"/>
      <c r="HCA1" s="40"/>
      <c r="HCB1" s="40"/>
      <c r="HCC1" s="40"/>
      <c r="HCD1" s="40"/>
      <c r="HCE1" s="40"/>
      <c r="HCF1" s="40"/>
      <c r="HCG1" s="40"/>
      <c r="HCH1" s="40"/>
      <c r="HCI1" s="40"/>
      <c r="HCJ1" s="40"/>
      <c r="HCK1" s="40"/>
      <c r="HCL1" s="40"/>
      <c r="HCM1" s="40"/>
      <c r="HCN1" s="40"/>
      <c r="HCO1" s="40"/>
      <c r="HCP1" s="40"/>
      <c r="HCQ1" s="40"/>
      <c r="HCR1" s="40"/>
      <c r="HCS1" s="40"/>
      <c r="HCT1" s="40"/>
      <c r="HCU1" s="40"/>
      <c r="HCV1" s="40"/>
      <c r="HCW1" s="40"/>
      <c r="HCX1" s="40"/>
      <c r="HCY1" s="40"/>
      <c r="HCZ1" s="40"/>
      <c r="HDA1" s="40"/>
      <c r="HDB1" s="40"/>
      <c r="HDC1" s="40"/>
      <c r="HDD1" s="40"/>
      <c r="HDE1" s="40"/>
      <c r="HDF1" s="40"/>
      <c r="HDG1" s="40"/>
      <c r="HDH1" s="40"/>
      <c r="HDI1" s="40"/>
      <c r="HDJ1" s="40"/>
      <c r="HDK1" s="40"/>
      <c r="HDL1" s="40"/>
      <c r="HDM1" s="40"/>
      <c r="HDN1" s="40"/>
      <c r="HDO1" s="40"/>
      <c r="HDP1" s="40"/>
      <c r="HDQ1" s="40"/>
      <c r="HDR1" s="40"/>
      <c r="HDS1" s="40"/>
      <c r="HDT1" s="40"/>
      <c r="HDU1" s="40"/>
      <c r="HDV1" s="40"/>
      <c r="HDW1" s="40"/>
      <c r="HDX1" s="40"/>
      <c r="HDY1" s="40"/>
      <c r="HDZ1" s="40"/>
      <c r="HEA1" s="40"/>
      <c r="HEB1" s="40"/>
      <c r="HEC1" s="40"/>
      <c r="HED1" s="40"/>
      <c r="HEE1" s="40"/>
      <c r="HEF1" s="40"/>
      <c r="HEG1" s="40"/>
      <c r="HEH1" s="40"/>
      <c r="HEI1" s="40"/>
      <c r="HEJ1" s="40"/>
      <c r="HEK1" s="40"/>
      <c r="HEL1" s="40"/>
      <c r="HEM1" s="40"/>
      <c r="HEN1" s="40"/>
      <c r="HEO1" s="40"/>
      <c r="HEP1" s="40"/>
      <c r="HEQ1" s="40"/>
      <c r="HER1" s="40"/>
      <c r="HES1" s="40"/>
      <c r="HET1" s="40"/>
      <c r="HEU1" s="40"/>
      <c r="HEV1" s="40"/>
      <c r="HEW1" s="40"/>
      <c r="HEX1" s="40"/>
      <c r="HEY1" s="40"/>
      <c r="HEZ1" s="40"/>
      <c r="HFA1" s="40"/>
      <c r="HFB1" s="40"/>
      <c r="HFC1" s="40"/>
      <c r="HFD1" s="40"/>
      <c r="HFE1" s="40"/>
      <c r="HFF1" s="40"/>
      <c r="HFG1" s="40"/>
      <c r="HFH1" s="40"/>
      <c r="HFI1" s="40"/>
      <c r="HFJ1" s="40"/>
      <c r="HFK1" s="40"/>
      <c r="HFL1" s="40"/>
      <c r="HFM1" s="40"/>
      <c r="HFN1" s="40"/>
      <c r="HFO1" s="40"/>
      <c r="HFP1" s="40"/>
      <c r="HFQ1" s="40"/>
      <c r="HFR1" s="40"/>
      <c r="HFS1" s="40"/>
      <c r="HFT1" s="40"/>
      <c r="HFU1" s="40"/>
      <c r="HFV1" s="40"/>
      <c r="HFW1" s="40"/>
      <c r="HFX1" s="40"/>
      <c r="HFY1" s="40"/>
      <c r="HFZ1" s="40"/>
      <c r="HGA1" s="40"/>
      <c r="HGB1" s="40"/>
      <c r="HGC1" s="40"/>
      <c r="HGD1" s="40"/>
      <c r="HGE1" s="40"/>
      <c r="HGF1" s="40"/>
      <c r="HGG1" s="40"/>
      <c r="HGH1" s="40"/>
      <c r="HGI1" s="40"/>
      <c r="HGJ1" s="40"/>
      <c r="HGK1" s="40"/>
      <c r="HGL1" s="40"/>
      <c r="HGM1" s="40"/>
      <c r="HGN1" s="40"/>
      <c r="HGO1" s="40"/>
      <c r="HGP1" s="40"/>
      <c r="HGQ1" s="40"/>
      <c r="HGR1" s="40"/>
      <c r="HGS1" s="40"/>
      <c r="HGT1" s="40"/>
      <c r="HGU1" s="40"/>
      <c r="HGV1" s="40"/>
      <c r="HGW1" s="40"/>
      <c r="HGX1" s="40"/>
      <c r="HGY1" s="40"/>
      <c r="HGZ1" s="40"/>
      <c r="HHA1" s="40"/>
      <c r="HHB1" s="40"/>
      <c r="HHC1" s="40"/>
      <c r="HHD1" s="40"/>
      <c r="HHE1" s="40"/>
      <c r="HHF1" s="40"/>
      <c r="HHG1" s="40"/>
      <c r="HHH1" s="40"/>
      <c r="HHI1" s="40"/>
      <c r="HHJ1" s="40"/>
      <c r="HHK1" s="40"/>
      <c r="HHL1" s="40"/>
      <c r="HHM1" s="40"/>
      <c r="HHN1" s="40"/>
      <c r="HHO1" s="40"/>
      <c r="HHP1" s="40"/>
      <c r="HHQ1" s="40"/>
      <c r="HHR1" s="40"/>
      <c r="HHS1" s="40"/>
      <c r="HHT1" s="40"/>
      <c r="HHU1" s="40"/>
      <c r="HHV1" s="40"/>
      <c r="HHW1" s="40"/>
      <c r="HHX1" s="40"/>
      <c r="HHY1" s="40"/>
      <c r="HHZ1" s="40"/>
      <c r="HIA1" s="40"/>
      <c r="HIB1" s="40"/>
      <c r="HIC1" s="40"/>
      <c r="HID1" s="40"/>
      <c r="HIE1" s="40"/>
      <c r="HIF1" s="40"/>
      <c r="HIG1" s="40"/>
      <c r="HIH1" s="40"/>
      <c r="HII1" s="40"/>
      <c r="HIJ1" s="40"/>
      <c r="HIK1" s="40"/>
      <c r="HIL1" s="40"/>
      <c r="HIM1" s="40"/>
      <c r="HIN1" s="40"/>
      <c r="HIO1" s="40"/>
      <c r="HIP1" s="40"/>
      <c r="HIQ1" s="40"/>
      <c r="HIR1" s="40"/>
      <c r="HIS1" s="40"/>
      <c r="HIT1" s="40"/>
      <c r="HIU1" s="40"/>
      <c r="HIV1" s="40"/>
      <c r="HIW1" s="40"/>
      <c r="HIX1" s="40"/>
      <c r="HIY1" s="40"/>
      <c r="HIZ1" s="40"/>
      <c r="HJA1" s="40"/>
      <c r="HJB1" s="40"/>
      <c r="HJC1" s="40"/>
      <c r="HJD1" s="40"/>
      <c r="HJE1" s="40"/>
      <c r="HJF1" s="40"/>
      <c r="HJG1" s="40"/>
      <c r="HJH1" s="40"/>
      <c r="HJI1" s="40"/>
      <c r="HJJ1" s="40"/>
      <c r="HJK1" s="40"/>
      <c r="HJL1" s="40"/>
      <c r="HJM1" s="40"/>
      <c r="HJN1" s="40"/>
      <c r="HJO1" s="40"/>
      <c r="HJP1" s="40"/>
      <c r="HJQ1" s="40"/>
      <c r="HJR1" s="40"/>
      <c r="HJS1" s="40"/>
      <c r="HJT1" s="40"/>
      <c r="HJU1" s="40"/>
      <c r="HJV1" s="40"/>
      <c r="HJW1" s="40"/>
      <c r="HJX1" s="40"/>
      <c r="HJY1" s="40"/>
      <c r="HJZ1" s="40"/>
      <c r="HKA1" s="40"/>
      <c r="HKB1" s="40"/>
      <c r="HKC1" s="40"/>
      <c r="HKD1" s="40"/>
      <c r="HKE1" s="40"/>
      <c r="HKF1" s="40"/>
      <c r="HKG1" s="40"/>
      <c r="HKH1" s="40"/>
      <c r="HKI1" s="40"/>
      <c r="HKJ1" s="40"/>
      <c r="HKK1" s="40"/>
      <c r="HKL1" s="40"/>
      <c r="HKM1" s="40"/>
      <c r="HKN1" s="40"/>
      <c r="HKO1" s="40"/>
      <c r="HKP1" s="40"/>
      <c r="HKQ1" s="40"/>
      <c r="HKR1" s="40"/>
      <c r="HKS1" s="40"/>
      <c r="HKT1" s="40"/>
      <c r="HKU1" s="40"/>
      <c r="HKV1" s="40"/>
      <c r="HKW1" s="40"/>
      <c r="HKX1" s="40"/>
      <c r="HKY1" s="40"/>
      <c r="HKZ1" s="40"/>
      <c r="HLA1" s="40"/>
      <c r="HLB1" s="40"/>
      <c r="HLC1" s="40"/>
      <c r="HLD1" s="40"/>
      <c r="HLE1" s="40"/>
      <c r="HLF1" s="40"/>
      <c r="HLG1" s="40"/>
      <c r="HLH1" s="40"/>
      <c r="HLI1" s="40"/>
      <c r="HLJ1" s="40"/>
      <c r="HLK1" s="40"/>
      <c r="HLL1" s="40"/>
      <c r="HLM1" s="40"/>
      <c r="HLN1" s="40"/>
      <c r="HLO1" s="40"/>
      <c r="HLP1" s="40"/>
      <c r="HLQ1" s="40"/>
      <c r="HLR1" s="40"/>
      <c r="HLS1" s="40"/>
      <c r="HLT1" s="40"/>
      <c r="HLU1" s="40"/>
      <c r="HLV1" s="40"/>
      <c r="HLW1" s="40"/>
      <c r="HLX1" s="40"/>
      <c r="HLY1" s="40"/>
      <c r="HLZ1" s="40"/>
      <c r="HMA1" s="40"/>
      <c r="HMB1" s="40"/>
      <c r="HMC1" s="40"/>
      <c r="HMD1" s="40"/>
      <c r="HME1" s="40"/>
      <c r="HMF1" s="40"/>
      <c r="HMG1" s="40"/>
      <c r="HMH1" s="40"/>
      <c r="HMI1" s="40"/>
      <c r="HMJ1" s="40"/>
      <c r="HMK1" s="40"/>
      <c r="HML1" s="40"/>
      <c r="HMM1" s="40"/>
      <c r="HMN1" s="40"/>
      <c r="HMO1" s="40"/>
      <c r="HMP1" s="40"/>
      <c r="HMQ1" s="40"/>
      <c r="HMR1" s="40"/>
      <c r="HMS1" s="40"/>
      <c r="HMT1" s="40"/>
      <c r="HMU1" s="40"/>
      <c r="HMV1" s="40"/>
      <c r="HMW1" s="40"/>
      <c r="HMX1" s="40"/>
      <c r="HMY1" s="40"/>
      <c r="HMZ1" s="40"/>
      <c r="HNA1" s="40"/>
      <c r="HNB1" s="40"/>
      <c r="HNC1" s="40"/>
      <c r="HND1" s="40"/>
      <c r="HNE1" s="40"/>
      <c r="HNF1" s="40"/>
      <c r="HNG1" s="40"/>
      <c r="HNH1" s="40"/>
      <c r="HNI1" s="40"/>
      <c r="HNJ1" s="40"/>
      <c r="HNK1" s="40"/>
      <c r="HNL1" s="40"/>
      <c r="HNM1" s="40"/>
      <c r="HNN1" s="40"/>
      <c r="HNO1" s="40"/>
      <c r="HNP1" s="40"/>
      <c r="HNQ1" s="40"/>
      <c r="HNR1" s="40"/>
      <c r="HNS1" s="40"/>
      <c r="HNT1" s="40"/>
      <c r="HNU1" s="40"/>
      <c r="HNV1" s="40"/>
      <c r="HNW1" s="40"/>
      <c r="HNX1" s="40"/>
      <c r="HNY1" s="40"/>
      <c r="HNZ1" s="40"/>
      <c r="HOA1" s="40"/>
      <c r="HOB1" s="40"/>
      <c r="HOC1" s="40"/>
      <c r="HOD1" s="40"/>
      <c r="HOE1" s="40"/>
      <c r="HOF1" s="40"/>
      <c r="HOG1" s="40"/>
      <c r="HOH1" s="40"/>
      <c r="HOI1" s="40"/>
      <c r="HOJ1" s="40"/>
      <c r="HOK1" s="40"/>
      <c r="HOL1" s="40"/>
      <c r="HOM1" s="40"/>
      <c r="HON1" s="40"/>
      <c r="HOO1" s="40"/>
      <c r="HOP1" s="40"/>
      <c r="HOQ1" s="40"/>
      <c r="HOR1" s="40"/>
      <c r="HOS1" s="40"/>
      <c r="HOT1" s="40"/>
      <c r="HOU1" s="40"/>
      <c r="HOV1" s="40"/>
      <c r="HOW1" s="40"/>
      <c r="HOX1" s="40"/>
      <c r="HOY1" s="40"/>
      <c r="HOZ1" s="40"/>
      <c r="HPA1" s="40"/>
      <c r="HPB1" s="40"/>
      <c r="HPC1" s="40"/>
      <c r="HPD1" s="40"/>
      <c r="HPE1" s="40"/>
      <c r="HPF1" s="40"/>
      <c r="HPG1" s="40"/>
      <c r="HPH1" s="40"/>
      <c r="HPI1" s="40"/>
      <c r="HPJ1" s="40"/>
      <c r="HPK1" s="40"/>
      <c r="HPL1" s="40"/>
      <c r="HPM1" s="40"/>
      <c r="HPN1" s="40"/>
      <c r="HPO1" s="40"/>
      <c r="HPP1" s="40"/>
      <c r="HPQ1" s="40"/>
      <c r="HPR1" s="40"/>
      <c r="HPS1" s="40"/>
      <c r="HPT1" s="40"/>
      <c r="HPU1" s="40"/>
      <c r="HPV1" s="40"/>
      <c r="HPW1" s="40"/>
      <c r="HPX1" s="40"/>
      <c r="HPY1" s="40"/>
      <c r="HPZ1" s="40"/>
      <c r="HQA1" s="40"/>
      <c r="HQB1" s="40"/>
      <c r="HQC1" s="40"/>
      <c r="HQD1" s="40"/>
      <c r="HQE1" s="40"/>
      <c r="HQF1" s="40"/>
      <c r="HQG1" s="40"/>
      <c r="HQH1" s="40"/>
      <c r="HQI1" s="40"/>
      <c r="HQJ1" s="40"/>
      <c r="HQK1" s="40"/>
      <c r="HQL1" s="40"/>
      <c r="HQM1" s="40"/>
      <c r="HQN1" s="40"/>
      <c r="HQO1" s="40"/>
      <c r="HQP1" s="40"/>
      <c r="HQQ1" s="40"/>
      <c r="HQR1" s="40"/>
      <c r="HQS1" s="40"/>
      <c r="HQT1" s="40"/>
      <c r="HQU1" s="40"/>
      <c r="HQV1" s="40"/>
      <c r="HQW1" s="40"/>
      <c r="HQX1" s="40"/>
      <c r="HQY1" s="40"/>
      <c r="HQZ1" s="40"/>
      <c r="HRA1" s="40"/>
      <c r="HRB1" s="40"/>
      <c r="HRC1" s="40"/>
      <c r="HRD1" s="40"/>
      <c r="HRE1" s="40"/>
      <c r="HRF1" s="40"/>
      <c r="HRG1" s="40"/>
      <c r="HRH1" s="40"/>
      <c r="HRI1" s="40"/>
      <c r="HRJ1" s="40"/>
      <c r="HRK1" s="40"/>
      <c r="HRL1" s="40"/>
      <c r="HRM1" s="40"/>
      <c r="HRN1" s="40"/>
      <c r="HRO1" s="40"/>
      <c r="HRP1" s="40"/>
      <c r="HRQ1" s="40"/>
      <c r="HRR1" s="40"/>
      <c r="HRS1" s="40"/>
      <c r="HRT1" s="40"/>
      <c r="HRU1" s="40"/>
      <c r="HRV1" s="40"/>
      <c r="HRW1" s="40"/>
      <c r="HRX1" s="40"/>
      <c r="HRY1" s="40"/>
      <c r="HRZ1" s="40"/>
      <c r="HSA1" s="40"/>
      <c r="HSB1" s="40"/>
      <c r="HSC1" s="40"/>
      <c r="HSD1" s="40"/>
      <c r="HSE1" s="40"/>
      <c r="HSF1" s="40"/>
      <c r="HSG1" s="40"/>
      <c r="HSH1" s="40"/>
      <c r="HSI1" s="40"/>
      <c r="HSJ1" s="40"/>
      <c r="HSK1" s="40"/>
      <c r="HSL1" s="40"/>
      <c r="HSM1" s="40"/>
      <c r="HSN1" s="40"/>
      <c r="HSO1" s="40"/>
      <c r="HSP1" s="40"/>
      <c r="HSQ1" s="40"/>
      <c r="HSR1" s="40"/>
      <c r="HSS1" s="40"/>
      <c r="HST1" s="40"/>
      <c r="HSU1" s="40"/>
      <c r="HSV1" s="40"/>
      <c r="HSW1" s="40"/>
      <c r="HSX1" s="40"/>
      <c r="HSY1" s="40"/>
      <c r="HSZ1" s="40"/>
      <c r="HTA1" s="40"/>
      <c r="HTB1" s="40"/>
      <c r="HTC1" s="40"/>
      <c r="HTD1" s="40"/>
      <c r="HTE1" s="40"/>
      <c r="HTF1" s="40"/>
      <c r="HTG1" s="40"/>
      <c r="HTH1" s="40"/>
      <c r="HTI1" s="40"/>
      <c r="HTJ1" s="40"/>
      <c r="HTK1" s="40"/>
      <c r="HTL1" s="40"/>
      <c r="HTM1" s="40"/>
      <c r="HTN1" s="40"/>
      <c r="HTO1" s="40"/>
      <c r="HTP1" s="40"/>
      <c r="HTQ1" s="40"/>
      <c r="HTR1" s="40"/>
      <c r="HTS1" s="40"/>
      <c r="HTT1" s="40"/>
      <c r="HTU1" s="40"/>
      <c r="HTV1" s="40"/>
      <c r="HTW1" s="40"/>
      <c r="HTX1" s="40"/>
      <c r="HTY1" s="40"/>
      <c r="HTZ1" s="40"/>
      <c r="HUA1" s="40"/>
      <c r="HUB1" s="40"/>
      <c r="HUC1" s="40"/>
      <c r="HUD1" s="40"/>
      <c r="HUE1" s="40"/>
      <c r="HUF1" s="40"/>
      <c r="HUG1" s="40"/>
      <c r="HUH1" s="40"/>
      <c r="HUI1" s="40"/>
      <c r="HUJ1" s="40"/>
      <c r="HUK1" s="40"/>
      <c r="HUL1" s="40"/>
      <c r="HUM1" s="40"/>
      <c r="HUN1" s="40"/>
      <c r="HUO1" s="40"/>
      <c r="HUP1" s="40"/>
      <c r="HUQ1" s="40"/>
      <c r="HUR1" s="40"/>
      <c r="HUS1" s="40"/>
      <c r="HUT1" s="40"/>
      <c r="HUU1" s="40"/>
      <c r="HUV1" s="40"/>
      <c r="HUW1" s="40"/>
      <c r="HUX1" s="40"/>
      <c r="HUY1" s="40"/>
      <c r="HUZ1" s="40"/>
      <c r="HVA1" s="40"/>
      <c r="HVB1" s="40"/>
      <c r="HVC1" s="40"/>
      <c r="HVD1" s="40"/>
      <c r="HVE1" s="40"/>
      <c r="HVF1" s="40"/>
      <c r="HVG1" s="40"/>
      <c r="HVH1" s="40"/>
      <c r="HVI1" s="40"/>
      <c r="HVJ1" s="40"/>
      <c r="HVK1" s="40"/>
      <c r="HVL1" s="40"/>
      <c r="HVM1" s="40"/>
      <c r="HVN1" s="40"/>
      <c r="HVO1" s="40"/>
      <c r="HVP1" s="40"/>
      <c r="HVQ1" s="40"/>
      <c r="HVR1" s="40"/>
      <c r="HVS1" s="40"/>
      <c r="HVT1" s="40"/>
      <c r="HVU1" s="40"/>
      <c r="HVV1" s="40"/>
      <c r="HVW1" s="40"/>
      <c r="HVX1" s="40"/>
      <c r="HVY1" s="40"/>
      <c r="HVZ1" s="40"/>
      <c r="HWA1" s="40"/>
      <c r="HWB1" s="40"/>
      <c r="HWC1" s="40"/>
      <c r="HWD1" s="40"/>
      <c r="HWE1" s="40"/>
      <c r="HWF1" s="40"/>
      <c r="HWG1" s="40"/>
      <c r="HWH1" s="40"/>
      <c r="HWI1" s="40"/>
      <c r="HWJ1" s="40"/>
      <c r="HWK1" s="40"/>
      <c r="HWL1" s="40"/>
      <c r="HWM1" s="40"/>
      <c r="HWN1" s="40"/>
      <c r="HWO1" s="40"/>
      <c r="HWP1" s="40"/>
      <c r="HWQ1" s="40"/>
      <c r="HWR1" s="40"/>
      <c r="HWS1" s="40"/>
      <c r="HWT1" s="40"/>
      <c r="HWU1" s="40"/>
      <c r="HWV1" s="40"/>
      <c r="HWW1" s="40"/>
      <c r="HWX1" s="40"/>
      <c r="HWY1" s="40"/>
      <c r="HWZ1" s="40"/>
      <c r="HXA1" s="40"/>
      <c r="HXB1" s="40"/>
      <c r="HXC1" s="40"/>
      <c r="HXD1" s="40"/>
      <c r="HXE1" s="40"/>
      <c r="HXF1" s="40"/>
      <c r="HXG1" s="40"/>
      <c r="HXH1" s="40"/>
      <c r="HXI1" s="40"/>
      <c r="HXJ1" s="40"/>
      <c r="HXK1" s="40"/>
      <c r="HXL1" s="40"/>
      <c r="HXM1" s="40"/>
      <c r="HXN1" s="40"/>
      <c r="HXO1" s="40"/>
      <c r="HXP1" s="40"/>
      <c r="HXQ1" s="40"/>
      <c r="HXR1" s="40"/>
      <c r="HXS1" s="40"/>
      <c r="HXT1" s="40"/>
      <c r="HXU1" s="40"/>
      <c r="HXV1" s="40"/>
      <c r="HXW1" s="40"/>
      <c r="HXX1" s="40"/>
      <c r="HXY1" s="40"/>
      <c r="HXZ1" s="40"/>
      <c r="HYA1" s="40"/>
      <c r="HYB1" s="40"/>
      <c r="HYC1" s="40"/>
      <c r="HYD1" s="40"/>
      <c r="HYE1" s="40"/>
      <c r="HYF1" s="40"/>
      <c r="HYG1" s="40"/>
      <c r="HYH1" s="40"/>
      <c r="HYI1" s="40"/>
      <c r="HYJ1" s="40"/>
      <c r="HYK1" s="40"/>
      <c r="HYL1" s="40"/>
      <c r="HYM1" s="40"/>
      <c r="HYN1" s="40"/>
      <c r="HYO1" s="40"/>
      <c r="HYP1" s="40"/>
      <c r="HYQ1" s="40"/>
      <c r="HYR1" s="40"/>
      <c r="HYS1" s="40"/>
      <c r="HYT1" s="40"/>
      <c r="HYU1" s="40"/>
      <c r="HYV1" s="40"/>
      <c r="HYW1" s="40"/>
      <c r="HYX1" s="40"/>
      <c r="HYY1" s="40"/>
      <c r="HYZ1" s="40"/>
      <c r="HZA1" s="40"/>
      <c r="HZB1" s="40"/>
      <c r="HZC1" s="40"/>
      <c r="HZD1" s="40"/>
      <c r="HZE1" s="40"/>
      <c r="HZF1" s="40"/>
      <c r="HZG1" s="40"/>
      <c r="HZH1" s="40"/>
      <c r="HZI1" s="40"/>
      <c r="HZJ1" s="40"/>
      <c r="HZK1" s="40"/>
      <c r="HZL1" s="40"/>
      <c r="HZM1" s="40"/>
      <c r="HZN1" s="40"/>
      <c r="HZO1" s="40"/>
      <c r="HZP1" s="40"/>
      <c r="HZQ1" s="40"/>
      <c r="HZR1" s="40"/>
      <c r="HZS1" s="40"/>
      <c r="HZT1" s="40"/>
      <c r="HZU1" s="40"/>
      <c r="HZV1" s="40"/>
      <c r="HZW1" s="40"/>
      <c r="HZX1" s="40"/>
      <c r="HZY1" s="40"/>
      <c r="HZZ1" s="40"/>
      <c r="IAA1" s="40"/>
      <c r="IAB1" s="40"/>
      <c r="IAC1" s="40"/>
      <c r="IAD1" s="40"/>
      <c r="IAE1" s="40"/>
      <c r="IAF1" s="40"/>
      <c r="IAG1" s="40"/>
      <c r="IAH1" s="40"/>
      <c r="IAI1" s="40"/>
      <c r="IAJ1" s="40"/>
      <c r="IAK1" s="40"/>
      <c r="IAL1" s="40"/>
      <c r="IAM1" s="40"/>
      <c r="IAN1" s="40"/>
      <c r="IAO1" s="40"/>
      <c r="IAP1" s="40"/>
      <c r="IAQ1" s="40"/>
      <c r="IAR1" s="40"/>
      <c r="IAS1" s="40"/>
      <c r="IAT1" s="40"/>
      <c r="IAU1" s="40"/>
      <c r="IAV1" s="40"/>
      <c r="IAW1" s="40"/>
      <c r="IAX1" s="40"/>
      <c r="IAY1" s="40"/>
      <c r="IAZ1" s="40"/>
      <c r="IBA1" s="40"/>
      <c r="IBB1" s="40"/>
      <c r="IBC1" s="40"/>
      <c r="IBD1" s="40"/>
      <c r="IBE1" s="40"/>
      <c r="IBF1" s="40"/>
      <c r="IBG1" s="40"/>
      <c r="IBH1" s="40"/>
      <c r="IBI1" s="40"/>
      <c r="IBJ1" s="40"/>
      <c r="IBK1" s="40"/>
      <c r="IBL1" s="40"/>
      <c r="IBM1" s="40"/>
      <c r="IBN1" s="40"/>
      <c r="IBO1" s="40"/>
      <c r="IBP1" s="40"/>
      <c r="IBQ1" s="40"/>
      <c r="IBR1" s="40"/>
      <c r="IBS1" s="40"/>
      <c r="IBT1" s="40"/>
      <c r="IBU1" s="40"/>
      <c r="IBV1" s="40"/>
      <c r="IBW1" s="40"/>
      <c r="IBX1" s="40"/>
      <c r="IBY1" s="40"/>
      <c r="IBZ1" s="40"/>
      <c r="ICA1" s="40"/>
      <c r="ICB1" s="40"/>
      <c r="ICC1" s="40"/>
      <c r="ICD1" s="40"/>
      <c r="ICE1" s="40"/>
      <c r="ICF1" s="40"/>
      <c r="ICG1" s="40"/>
      <c r="ICH1" s="40"/>
      <c r="ICI1" s="40"/>
      <c r="ICJ1" s="40"/>
      <c r="ICK1" s="40"/>
      <c r="ICL1" s="40"/>
      <c r="ICM1" s="40"/>
      <c r="ICN1" s="40"/>
      <c r="ICO1" s="40"/>
      <c r="ICP1" s="40"/>
      <c r="ICQ1" s="40"/>
      <c r="ICR1" s="40"/>
      <c r="ICS1" s="40"/>
      <c r="ICT1" s="40"/>
      <c r="ICU1" s="40"/>
      <c r="ICV1" s="40"/>
      <c r="ICW1" s="40"/>
      <c r="ICX1" s="40"/>
      <c r="ICY1" s="40"/>
      <c r="ICZ1" s="40"/>
      <c r="IDA1" s="40"/>
      <c r="IDB1" s="40"/>
      <c r="IDC1" s="40"/>
      <c r="IDD1" s="40"/>
      <c r="IDE1" s="40"/>
      <c r="IDF1" s="40"/>
      <c r="IDG1" s="40"/>
      <c r="IDH1" s="40"/>
      <c r="IDI1" s="40"/>
      <c r="IDJ1" s="40"/>
      <c r="IDK1" s="40"/>
      <c r="IDL1" s="40"/>
      <c r="IDM1" s="40"/>
      <c r="IDN1" s="40"/>
      <c r="IDO1" s="40"/>
      <c r="IDP1" s="40"/>
      <c r="IDQ1" s="40"/>
      <c r="IDR1" s="40"/>
      <c r="IDS1" s="40"/>
      <c r="IDT1" s="40"/>
      <c r="IDU1" s="40"/>
      <c r="IDV1" s="40"/>
      <c r="IDW1" s="40"/>
      <c r="IDX1" s="40"/>
      <c r="IDY1" s="40"/>
      <c r="IDZ1" s="40"/>
      <c r="IEA1" s="40"/>
      <c r="IEB1" s="40"/>
      <c r="IEC1" s="40"/>
      <c r="IED1" s="40"/>
      <c r="IEE1" s="40"/>
      <c r="IEF1" s="40"/>
      <c r="IEG1" s="40"/>
      <c r="IEH1" s="40"/>
      <c r="IEI1" s="40"/>
      <c r="IEJ1" s="40"/>
      <c r="IEK1" s="40"/>
      <c r="IEL1" s="40"/>
      <c r="IEM1" s="40"/>
      <c r="IEN1" s="40"/>
      <c r="IEO1" s="40"/>
      <c r="IEP1" s="40"/>
      <c r="IEQ1" s="40"/>
      <c r="IER1" s="40"/>
      <c r="IES1" s="40"/>
      <c r="IET1" s="40"/>
      <c r="IEU1" s="40"/>
      <c r="IEV1" s="40"/>
      <c r="IEW1" s="40"/>
      <c r="IEX1" s="40"/>
      <c r="IEY1" s="40"/>
      <c r="IEZ1" s="40"/>
      <c r="IFA1" s="40"/>
      <c r="IFB1" s="40"/>
      <c r="IFC1" s="40"/>
      <c r="IFD1" s="40"/>
      <c r="IFE1" s="40"/>
      <c r="IFF1" s="40"/>
      <c r="IFG1" s="40"/>
      <c r="IFH1" s="40"/>
      <c r="IFI1" s="40"/>
      <c r="IFJ1" s="40"/>
      <c r="IFK1" s="40"/>
      <c r="IFL1" s="40"/>
      <c r="IFM1" s="40"/>
      <c r="IFN1" s="40"/>
      <c r="IFO1" s="40"/>
      <c r="IFP1" s="40"/>
      <c r="IFQ1" s="40"/>
      <c r="IFR1" s="40"/>
      <c r="IFS1" s="40"/>
      <c r="IFT1" s="40"/>
      <c r="IFU1" s="40"/>
      <c r="IFV1" s="40"/>
      <c r="IFW1" s="40"/>
      <c r="IFX1" s="40"/>
      <c r="IFY1" s="40"/>
      <c r="IFZ1" s="40"/>
      <c r="IGA1" s="40"/>
      <c r="IGB1" s="40"/>
      <c r="IGC1" s="40"/>
      <c r="IGD1" s="40"/>
      <c r="IGE1" s="40"/>
      <c r="IGF1" s="40"/>
      <c r="IGG1" s="40"/>
      <c r="IGH1" s="40"/>
      <c r="IGI1" s="40"/>
      <c r="IGJ1" s="40"/>
      <c r="IGK1" s="40"/>
      <c r="IGL1" s="40"/>
      <c r="IGM1" s="40"/>
      <c r="IGN1" s="40"/>
      <c r="IGO1" s="40"/>
      <c r="IGP1" s="40"/>
      <c r="IGQ1" s="40"/>
      <c r="IGR1" s="40"/>
      <c r="IGS1" s="40"/>
      <c r="IGT1" s="40"/>
      <c r="IGU1" s="40"/>
      <c r="IGV1" s="40"/>
      <c r="IGW1" s="40"/>
      <c r="IGX1" s="40"/>
      <c r="IGY1" s="40"/>
      <c r="IGZ1" s="40"/>
      <c r="IHA1" s="40"/>
      <c r="IHB1" s="40"/>
      <c r="IHC1" s="40"/>
      <c r="IHD1" s="40"/>
      <c r="IHE1" s="40"/>
      <c r="IHF1" s="40"/>
      <c r="IHG1" s="40"/>
      <c r="IHH1" s="40"/>
      <c r="IHI1" s="40"/>
      <c r="IHJ1" s="40"/>
      <c r="IHK1" s="40"/>
      <c r="IHL1" s="40"/>
      <c r="IHM1" s="40"/>
      <c r="IHN1" s="40"/>
      <c r="IHO1" s="40"/>
      <c r="IHP1" s="40"/>
      <c r="IHQ1" s="40"/>
      <c r="IHR1" s="40"/>
      <c r="IHS1" s="40"/>
      <c r="IHT1" s="40"/>
      <c r="IHU1" s="40"/>
      <c r="IHV1" s="40"/>
      <c r="IHW1" s="40"/>
      <c r="IHX1" s="40"/>
      <c r="IHY1" s="40"/>
      <c r="IHZ1" s="40"/>
      <c r="IIA1" s="40"/>
      <c r="IIB1" s="40"/>
      <c r="IIC1" s="40"/>
      <c r="IID1" s="40"/>
      <c r="IIE1" s="40"/>
      <c r="IIF1" s="40"/>
      <c r="IIG1" s="40"/>
      <c r="IIH1" s="40"/>
      <c r="III1" s="40"/>
      <c r="IIJ1" s="40"/>
      <c r="IIK1" s="40"/>
      <c r="IIL1" s="40"/>
      <c r="IIM1" s="40"/>
      <c r="IIN1" s="40"/>
      <c r="IIO1" s="40"/>
      <c r="IIP1" s="40"/>
      <c r="IIQ1" s="40"/>
      <c r="IIR1" s="40"/>
      <c r="IIS1" s="40"/>
      <c r="IIT1" s="40"/>
      <c r="IIU1" s="40"/>
      <c r="IIV1" s="40"/>
      <c r="IIW1" s="40"/>
      <c r="IIX1" s="40"/>
      <c r="IIY1" s="40"/>
      <c r="IIZ1" s="40"/>
      <c r="IJA1" s="40"/>
      <c r="IJB1" s="40"/>
      <c r="IJC1" s="40"/>
      <c r="IJD1" s="40"/>
      <c r="IJE1" s="40"/>
      <c r="IJF1" s="40"/>
      <c r="IJG1" s="40"/>
      <c r="IJH1" s="40"/>
      <c r="IJI1" s="40"/>
      <c r="IJJ1" s="40"/>
      <c r="IJK1" s="40"/>
      <c r="IJL1" s="40"/>
      <c r="IJM1" s="40"/>
      <c r="IJN1" s="40"/>
      <c r="IJO1" s="40"/>
      <c r="IJP1" s="40"/>
      <c r="IJQ1" s="40"/>
      <c r="IJR1" s="40"/>
      <c r="IJS1" s="40"/>
      <c r="IJT1" s="40"/>
      <c r="IJU1" s="40"/>
      <c r="IJV1" s="40"/>
      <c r="IJW1" s="40"/>
      <c r="IJX1" s="40"/>
      <c r="IJY1" s="40"/>
      <c r="IJZ1" s="40"/>
      <c r="IKA1" s="40"/>
      <c r="IKB1" s="40"/>
      <c r="IKC1" s="40"/>
      <c r="IKD1" s="40"/>
      <c r="IKE1" s="40"/>
      <c r="IKF1" s="40"/>
      <c r="IKG1" s="40"/>
      <c r="IKH1" s="40"/>
      <c r="IKI1" s="40"/>
      <c r="IKJ1" s="40"/>
      <c r="IKK1" s="40"/>
      <c r="IKL1" s="40"/>
      <c r="IKM1" s="40"/>
      <c r="IKN1" s="40"/>
      <c r="IKO1" s="40"/>
      <c r="IKP1" s="40"/>
      <c r="IKQ1" s="40"/>
      <c r="IKR1" s="40"/>
      <c r="IKS1" s="40"/>
      <c r="IKT1" s="40"/>
      <c r="IKU1" s="40"/>
      <c r="IKV1" s="40"/>
      <c r="IKW1" s="40"/>
      <c r="IKX1" s="40"/>
      <c r="IKY1" s="40"/>
      <c r="IKZ1" s="40"/>
      <c r="ILA1" s="40"/>
      <c r="ILB1" s="40"/>
      <c r="ILC1" s="40"/>
      <c r="ILD1" s="40"/>
      <c r="ILE1" s="40"/>
      <c r="ILF1" s="40"/>
      <c r="ILG1" s="40"/>
      <c r="ILH1" s="40"/>
      <c r="ILI1" s="40"/>
      <c r="ILJ1" s="40"/>
      <c r="ILK1" s="40"/>
      <c r="ILL1" s="40"/>
      <c r="ILM1" s="40"/>
      <c r="ILN1" s="40"/>
      <c r="ILO1" s="40"/>
      <c r="ILP1" s="40"/>
      <c r="ILQ1" s="40"/>
      <c r="ILR1" s="40"/>
      <c r="ILS1" s="40"/>
      <c r="ILT1" s="40"/>
      <c r="ILU1" s="40"/>
      <c r="ILV1" s="40"/>
      <c r="ILW1" s="40"/>
      <c r="ILX1" s="40"/>
      <c r="ILY1" s="40"/>
      <c r="ILZ1" s="40"/>
      <c r="IMA1" s="40"/>
      <c r="IMB1" s="40"/>
      <c r="IMC1" s="40"/>
      <c r="IMD1" s="40"/>
      <c r="IME1" s="40"/>
      <c r="IMF1" s="40"/>
      <c r="IMG1" s="40"/>
      <c r="IMH1" s="40"/>
      <c r="IMI1" s="40"/>
      <c r="IMJ1" s="40"/>
      <c r="IMK1" s="40"/>
      <c r="IML1" s="40"/>
      <c r="IMM1" s="40"/>
      <c r="IMN1" s="40"/>
      <c r="IMO1" s="40"/>
      <c r="IMP1" s="40"/>
      <c r="IMQ1" s="40"/>
      <c r="IMR1" s="40"/>
      <c r="IMS1" s="40"/>
      <c r="IMT1" s="40"/>
      <c r="IMU1" s="40"/>
      <c r="IMV1" s="40"/>
      <c r="IMW1" s="40"/>
      <c r="IMX1" s="40"/>
      <c r="IMY1" s="40"/>
      <c r="IMZ1" s="40"/>
      <c r="INA1" s="40"/>
      <c r="INB1" s="40"/>
      <c r="INC1" s="40"/>
      <c r="IND1" s="40"/>
      <c r="INE1" s="40"/>
      <c r="INF1" s="40"/>
      <c r="ING1" s="40"/>
      <c r="INH1" s="40"/>
      <c r="INI1" s="40"/>
      <c r="INJ1" s="40"/>
      <c r="INK1" s="40"/>
      <c r="INL1" s="40"/>
      <c r="INM1" s="40"/>
      <c r="INN1" s="40"/>
      <c r="INO1" s="40"/>
      <c r="INP1" s="40"/>
      <c r="INQ1" s="40"/>
      <c r="INR1" s="40"/>
      <c r="INS1" s="40"/>
      <c r="INT1" s="40"/>
      <c r="INU1" s="40"/>
      <c r="INV1" s="40"/>
      <c r="INW1" s="40"/>
      <c r="INX1" s="40"/>
      <c r="INY1" s="40"/>
      <c r="INZ1" s="40"/>
      <c r="IOA1" s="40"/>
      <c r="IOB1" s="40"/>
      <c r="IOC1" s="40"/>
      <c r="IOD1" s="40"/>
      <c r="IOE1" s="40"/>
      <c r="IOF1" s="40"/>
      <c r="IOG1" s="40"/>
      <c r="IOH1" s="40"/>
      <c r="IOI1" s="40"/>
      <c r="IOJ1" s="40"/>
      <c r="IOK1" s="40"/>
      <c r="IOL1" s="40"/>
      <c r="IOM1" s="40"/>
      <c r="ION1" s="40"/>
      <c r="IOO1" s="40"/>
      <c r="IOP1" s="40"/>
      <c r="IOQ1" s="40"/>
      <c r="IOR1" s="40"/>
      <c r="IOS1" s="40"/>
      <c r="IOT1" s="40"/>
      <c r="IOU1" s="40"/>
      <c r="IOV1" s="40"/>
      <c r="IOW1" s="40"/>
      <c r="IOX1" s="40"/>
      <c r="IOY1" s="40"/>
      <c r="IOZ1" s="40"/>
      <c r="IPA1" s="40"/>
      <c r="IPB1" s="40"/>
      <c r="IPC1" s="40"/>
      <c r="IPD1" s="40"/>
      <c r="IPE1" s="40"/>
      <c r="IPF1" s="40"/>
      <c r="IPG1" s="40"/>
      <c r="IPH1" s="40"/>
      <c r="IPI1" s="40"/>
      <c r="IPJ1" s="40"/>
      <c r="IPK1" s="40"/>
      <c r="IPL1" s="40"/>
      <c r="IPM1" s="40"/>
      <c r="IPN1" s="40"/>
      <c r="IPO1" s="40"/>
      <c r="IPP1" s="40"/>
      <c r="IPQ1" s="40"/>
      <c r="IPR1" s="40"/>
      <c r="IPS1" s="40"/>
      <c r="IPT1" s="40"/>
      <c r="IPU1" s="40"/>
      <c r="IPV1" s="40"/>
      <c r="IPW1" s="40"/>
      <c r="IPX1" s="40"/>
      <c r="IPY1" s="40"/>
      <c r="IPZ1" s="40"/>
      <c r="IQA1" s="40"/>
      <c r="IQB1" s="40"/>
      <c r="IQC1" s="40"/>
      <c r="IQD1" s="40"/>
      <c r="IQE1" s="40"/>
      <c r="IQF1" s="40"/>
      <c r="IQG1" s="40"/>
      <c r="IQH1" s="40"/>
      <c r="IQI1" s="40"/>
      <c r="IQJ1" s="40"/>
      <c r="IQK1" s="40"/>
      <c r="IQL1" s="40"/>
      <c r="IQM1" s="40"/>
      <c r="IQN1" s="40"/>
      <c r="IQO1" s="40"/>
      <c r="IQP1" s="40"/>
      <c r="IQQ1" s="40"/>
      <c r="IQR1" s="40"/>
      <c r="IQS1" s="40"/>
      <c r="IQT1" s="40"/>
      <c r="IQU1" s="40"/>
      <c r="IQV1" s="40"/>
      <c r="IQW1" s="40"/>
      <c r="IQX1" s="40"/>
      <c r="IQY1" s="40"/>
      <c r="IQZ1" s="40"/>
      <c r="IRA1" s="40"/>
      <c r="IRB1" s="40"/>
      <c r="IRC1" s="40"/>
      <c r="IRD1" s="40"/>
      <c r="IRE1" s="40"/>
      <c r="IRF1" s="40"/>
      <c r="IRG1" s="40"/>
      <c r="IRH1" s="40"/>
      <c r="IRI1" s="40"/>
      <c r="IRJ1" s="40"/>
      <c r="IRK1" s="40"/>
      <c r="IRL1" s="40"/>
      <c r="IRM1" s="40"/>
      <c r="IRN1" s="40"/>
      <c r="IRO1" s="40"/>
      <c r="IRP1" s="40"/>
      <c r="IRQ1" s="40"/>
      <c r="IRR1" s="40"/>
      <c r="IRS1" s="40"/>
      <c r="IRT1" s="40"/>
      <c r="IRU1" s="40"/>
      <c r="IRV1" s="40"/>
      <c r="IRW1" s="40"/>
      <c r="IRX1" s="40"/>
      <c r="IRY1" s="40"/>
      <c r="IRZ1" s="40"/>
      <c r="ISA1" s="40"/>
      <c r="ISB1" s="40"/>
      <c r="ISC1" s="40"/>
      <c r="ISD1" s="40"/>
      <c r="ISE1" s="40"/>
      <c r="ISF1" s="40"/>
      <c r="ISG1" s="40"/>
      <c r="ISH1" s="40"/>
      <c r="ISI1" s="40"/>
      <c r="ISJ1" s="40"/>
      <c r="ISK1" s="40"/>
      <c r="ISL1" s="40"/>
      <c r="ISM1" s="40"/>
      <c r="ISN1" s="40"/>
      <c r="ISO1" s="40"/>
      <c r="ISP1" s="40"/>
      <c r="ISQ1" s="40"/>
      <c r="ISR1" s="40"/>
      <c r="ISS1" s="40"/>
      <c r="IST1" s="40"/>
      <c r="ISU1" s="40"/>
      <c r="ISV1" s="40"/>
      <c r="ISW1" s="40"/>
      <c r="ISX1" s="40"/>
      <c r="ISY1" s="40"/>
      <c r="ISZ1" s="40"/>
      <c r="ITA1" s="40"/>
      <c r="ITB1" s="40"/>
      <c r="ITC1" s="40"/>
      <c r="ITD1" s="40"/>
      <c r="ITE1" s="40"/>
      <c r="ITF1" s="40"/>
      <c r="ITG1" s="40"/>
      <c r="ITH1" s="40"/>
      <c r="ITI1" s="40"/>
      <c r="ITJ1" s="40"/>
      <c r="ITK1" s="40"/>
      <c r="ITL1" s="40"/>
      <c r="ITM1" s="40"/>
      <c r="ITN1" s="40"/>
      <c r="ITO1" s="40"/>
      <c r="ITP1" s="40"/>
      <c r="ITQ1" s="40"/>
      <c r="ITR1" s="40"/>
      <c r="ITS1" s="40"/>
      <c r="ITT1" s="40"/>
      <c r="ITU1" s="40"/>
      <c r="ITV1" s="40"/>
      <c r="ITW1" s="40"/>
      <c r="ITX1" s="40"/>
      <c r="ITY1" s="40"/>
      <c r="ITZ1" s="40"/>
      <c r="IUA1" s="40"/>
      <c r="IUB1" s="40"/>
      <c r="IUC1" s="40"/>
      <c r="IUD1" s="40"/>
      <c r="IUE1" s="40"/>
      <c r="IUF1" s="40"/>
      <c r="IUG1" s="40"/>
      <c r="IUH1" s="40"/>
      <c r="IUI1" s="40"/>
      <c r="IUJ1" s="40"/>
      <c r="IUK1" s="40"/>
      <c r="IUL1" s="40"/>
      <c r="IUM1" s="40"/>
      <c r="IUN1" s="40"/>
      <c r="IUO1" s="40"/>
      <c r="IUP1" s="40"/>
      <c r="IUQ1" s="40"/>
      <c r="IUR1" s="40"/>
      <c r="IUS1" s="40"/>
      <c r="IUT1" s="40"/>
      <c r="IUU1" s="40"/>
      <c r="IUV1" s="40"/>
      <c r="IUW1" s="40"/>
      <c r="IUX1" s="40"/>
      <c r="IUY1" s="40"/>
      <c r="IUZ1" s="40"/>
      <c r="IVA1" s="40"/>
      <c r="IVB1" s="40"/>
      <c r="IVC1" s="40"/>
      <c r="IVD1" s="40"/>
      <c r="IVE1" s="40"/>
      <c r="IVF1" s="40"/>
      <c r="IVG1" s="40"/>
      <c r="IVH1" s="40"/>
      <c r="IVI1" s="40"/>
      <c r="IVJ1" s="40"/>
      <c r="IVK1" s="40"/>
      <c r="IVL1" s="40"/>
      <c r="IVM1" s="40"/>
      <c r="IVN1" s="40"/>
      <c r="IVO1" s="40"/>
      <c r="IVP1" s="40"/>
      <c r="IVQ1" s="40"/>
      <c r="IVR1" s="40"/>
      <c r="IVS1" s="40"/>
      <c r="IVT1" s="40"/>
      <c r="IVU1" s="40"/>
      <c r="IVV1" s="40"/>
      <c r="IVW1" s="40"/>
      <c r="IVX1" s="40"/>
      <c r="IVY1" s="40"/>
      <c r="IVZ1" s="40"/>
      <c r="IWA1" s="40"/>
      <c r="IWB1" s="40"/>
      <c r="IWC1" s="40"/>
      <c r="IWD1" s="40"/>
      <c r="IWE1" s="40"/>
      <c r="IWF1" s="40"/>
      <c r="IWG1" s="40"/>
      <c r="IWH1" s="40"/>
      <c r="IWI1" s="40"/>
      <c r="IWJ1" s="40"/>
      <c r="IWK1" s="40"/>
      <c r="IWL1" s="40"/>
      <c r="IWM1" s="40"/>
      <c r="IWN1" s="40"/>
      <c r="IWO1" s="40"/>
      <c r="IWP1" s="40"/>
      <c r="IWQ1" s="40"/>
      <c r="IWR1" s="40"/>
      <c r="IWS1" s="40"/>
      <c r="IWT1" s="40"/>
      <c r="IWU1" s="40"/>
      <c r="IWV1" s="40"/>
      <c r="IWW1" s="40"/>
      <c r="IWX1" s="40"/>
      <c r="IWY1" s="40"/>
      <c r="IWZ1" s="40"/>
      <c r="IXA1" s="40"/>
      <c r="IXB1" s="40"/>
      <c r="IXC1" s="40"/>
      <c r="IXD1" s="40"/>
      <c r="IXE1" s="40"/>
      <c r="IXF1" s="40"/>
      <c r="IXG1" s="40"/>
      <c r="IXH1" s="40"/>
      <c r="IXI1" s="40"/>
      <c r="IXJ1" s="40"/>
      <c r="IXK1" s="40"/>
      <c r="IXL1" s="40"/>
      <c r="IXM1" s="40"/>
      <c r="IXN1" s="40"/>
      <c r="IXO1" s="40"/>
      <c r="IXP1" s="40"/>
      <c r="IXQ1" s="40"/>
      <c r="IXR1" s="40"/>
      <c r="IXS1" s="40"/>
      <c r="IXT1" s="40"/>
      <c r="IXU1" s="40"/>
      <c r="IXV1" s="40"/>
      <c r="IXW1" s="40"/>
      <c r="IXX1" s="40"/>
      <c r="IXY1" s="40"/>
      <c r="IXZ1" s="40"/>
      <c r="IYA1" s="40"/>
      <c r="IYB1" s="40"/>
      <c r="IYC1" s="40"/>
      <c r="IYD1" s="40"/>
      <c r="IYE1" s="40"/>
      <c r="IYF1" s="40"/>
      <c r="IYG1" s="40"/>
      <c r="IYH1" s="40"/>
      <c r="IYI1" s="40"/>
      <c r="IYJ1" s="40"/>
      <c r="IYK1" s="40"/>
      <c r="IYL1" s="40"/>
      <c r="IYM1" s="40"/>
      <c r="IYN1" s="40"/>
      <c r="IYO1" s="40"/>
      <c r="IYP1" s="40"/>
      <c r="IYQ1" s="40"/>
      <c r="IYR1" s="40"/>
      <c r="IYS1" s="40"/>
      <c r="IYT1" s="40"/>
      <c r="IYU1" s="40"/>
      <c r="IYV1" s="40"/>
      <c r="IYW1" s="40"/>
      <c r="IYX1" s="40"/>
      <c r="IYY1" s="40"/>
      <c r="IYZ1" s="40"/>
      <c r="IZA1" s="40"/>
      <c r="IZB1" s="40"/>
      <c r="IZC1" s="40"/>
      <c r="IZD1" s="40"/>
      <c r="IZE1" s="40"/>
      <c r="IZF1" s="40"/>
      <c r="IZG1" s="40"/>
      <c r="IZH1" s="40"/>
      <c r="IZI1" s="40"/>
      <c r="IZJ1" s="40"/>
      <c r="IZK1" s="40"/>
      <c r="IZL1" s="40"/>
      <c r="IZM1" s="40"/>
      <c r="IZN1" s="40"/>
      <c r="IZO1" s="40"/>
      <c r="IZP1" s="40"/>
      <c r="IZQ1" s="40"/>
      <c r="IZR1" s="40"/>
      <c r="IZS1" s="40"/>
      <c r="IZT1" s="40"/>
      <c r="IZU1" s="40"/>
      <c r="IZV1" s="40"/>
      <c r="IZW1" s="40"/>
      <c r="IZX1" s="40"/>
      <c r="IZY1" s="40"/>
      <c r="IZZ1" s="40"/>
      <c r="JAA1" s="40"/>
      <c r="JAB1" s="40"/>
      <c r="JAC1" s="40"/>
      <c r="JAD1" s="40"/>
      <c r="JAE1" s="40"/>
      <c r="JAF1" s="40"/>
      <c r="JAG1" s="40"/>
      <c r="JAH1" s="40"/>
      <c r="JAI1" s="40"/>
      <c r="JAJ1" s="40"/>
      <c r="JAK1" s="40"/>
      <c r="JAL1" s="40"/>
      <c r="JAM1" s="40"/>
      <c r="JAN1" s="40"/>
      <c r="JAO1" s="40"/>
      <c r="JAP1" s="40"/>
      <c r="JAQ1" s="40"/>
      <c r="JAR1" s="40"/>
      <c r="JAS1" s="40"/>
      <c r="JAT1" s="40"/>
      <c r="JAU1" s="40"/>
      <c r="JAV1" s="40"/>
      <c r="JAW1" s="40"/>
      <c r="JAX1" s="40"/>
      <c r="JAY1" s="40"/>
      <c r="JAZ1" s="40"/>
      <c r="JBA1" s="40"/>
      <c r="JBB1" s="40"/>
      <c r="JBC1" s="40"/>
      <c r="JBD1" s="40"/>
      <c r="JBE1" s="40"/>
      <c r="JBF1" s="40"/>
      <c r="JBG1" s="40"/>
      <c r="JBH1" s="40"/>
      <c r="JBI1" s="40"/>
      <c r="JBJ1" s="40"/>
      <c r="JBK1" s="40"/>
      <c r="JBL1" s="40"/>
      <c r="JBM1" s="40"/>
      <c r="JBN1" s="40"/>
      <c r="JBO1" s="40"/>
      <c r="JBP1" s="40"/>
      <c r="JBQ1" s="40"/>
      <c r="JBR1" s="40"/>
      <c r="JBS1" s="40"/>
      <c r="JBT1" s="40"/>
      <c r="JBU1" s="40"/>
      <c r="JBV1" s="40"/>
      <c r="JBW1" s="40"/>
      <c r="JBX1" s="40"/>
      <c r="JBY1" s="40"/>
      <c r="JBZ1" s="40"/>
      <c r="JCA1" s="40"/>
      <c r="JCB1" s="40"/>
      <c r="JCC1" s="40"/>
      <c r="JCD1" s="40"/>
      <c r="JCE1" s="40"/>
      <c r="JCF1" s="40"/>
      <c r="JCG1" s="40"/>
      <c r="JCH1" s="40"/>
      <c r="JCI1" s="40"/>
      <c r="JCJ1" s="40"/>
      <c r="JCK1" s="40"/>
      <c r="JCL1" s="40"/>
      <c r="JCM1" s="40"/>
      <c r="JCN1" s="40"/>
      <c r="JCO1" s="40"/>
      <c r="JCP1" s="40"/>
      <c r="JCQ1" s="40"/>
      <c r="JCR1" s="40"/>
      <c r="JCS1" s="40"/>
      <c r="JCT1" s="40"/>
      <c r="JCU1" s="40"/>
      <c r="JCV1" s="40"/>
      <c r="JCW1" s="40"/>
      <c r="JCX1" s="40"/>
      <c r="JCY1" s="40"/>
      <c r="JCZ1" s="40"/>
      <c r="JDA1" s="40"/>
      <c r="JDB1" s="40"/>
      <c r="JDC1" s="40"/>
      <c r="JDD1" s="40"/>
      <c r="JDE1" s="40"/>
      <c r="JDF1" s="40"/>
      <c r="JDG1" s="40"/>
      <c r="JDH1" s="40"/>
      <c r="JDI1" s="40"/>
      <c r="JDJ1" s="40"/>
      <c r="JDK1" s="40"/>
      <c r="JDL1" s="40"/>
      <c r="JDM1" s="40"/>
      <c r="JDN1" s="40"/>
      <c r="JDO1" s="40"/>
      <c r="JDP1" s="40"/>
      <c r="JDQ1" s="40"/>
      <c r="JDR1" s="40"/>
      <c r="JDS1" s="40"/>
      <c r="JDT1" s="40"/>
      <c r="JDU1" s="40"/>
      <c r="JDV1" s="40"/>
      <c r="JDW1" s="40"/>
      <c r="JDX1" s="40"/>
      <c r="JDY1" s="40"/>
      <c r="JDZ1" s="40"/>
      <c r="JEA1" s="40"/>
      <c r="JEB1" s="40"/>
      <c r="JEC1" s="40"/>
      <c r="JED1" s="40"/>
      <c r="JEE1" s="40"/>
      <c r="JEF1" s="40"/>
      <c r="JEG1" s="40"/>
      <c r="JEH1" s="40"/>
      <c r="JEI1" s="40"/>
      <c r="JEJ1" s="40"/>
      <c r="JEK1" s="40"/>
      <c r="JEL1" s="40"/>
      <c r="JEM1" s="40"/>
      <c r="JEN1" s="40"/>
      <c r="JEO1" s="40"/>
      <c r="JEP1" s="40"/>
      <c r="JEQ1" s="40"/>
      <c r="JER1" s="40"/>
      <c r="JES1" s="40"/>
      <c r="JET1" s="40"/>
      <c r="JEU1" s="40"/>
      <c r="JEV1" s="40"/>
      <c r="JEW1" s="40"/>
      <c r="JEX1" s="40"/>
      <c r="JEY1" s="40"/>
      <c r="JEZ1" s="40"/>
      <c r="JFA1" s="40"/>
      <c r="JFB1" s="40"/>
      <c r="JFC1" s="40"/>
      <c r="JFD1" s="40"/>
      <c r="JFE1" s="40"/>
      <c r="JFF1" s="40"/>
      <c r="JFG1" s="40"/>
      <c r="JFH1" s="40"/>
      <c r="JFI1" s="40"/>
      <c r="JFJ1" s="40"/>
      <c r="JFK1" s="40"/>
      <c r="JFL1" s="40"/>
      <c r="JFM1" s="40"/>
      <c r="JFN1" s="40"/>
      <c r="JFO1" s="40"/>
      <c r="JFP1" s="40"/>
      <c r="JFQ1" s="40"/>
      <c r="JFR1" s="40"/>
      <c r="JFS1" s="40"/>
      <c r="JFT1" s="40"/>
      <c r="JFU1" s="40"/>
      <c r="JFV1" s="40"/>
      <c r="JFW1" s="40"/>
      <c r="JFX1" s="40"/>
      <c r="JFY1" s="40"/>
      <c r="JFZ1" s="40"/>
      <c r="JGA1" s="40"/>
      <c r="JGB1" s="40"/>
      <c r="JGC1" s="40"/>
      <c r="JGD1" s="40"/>
      <c r="JGE1" s="40"/>
      <c r="JGF1" s="40"/>
      <c r="JGG1" s="40"/>
      <c r="JGH1" s="40"/>
      <c r="JGI1" s="40"/>
      <c r="JGJ1" s="40"/>
      <c r="JGK1" s="40"/>
      <c r="JGL1" s="40"/>
      <c r="JGM1" s="40"/>
      <c r="JGN1" s="40"/>
      <c r="JGO1" s="40"/>
      <c r="JGP1" s="40"/>
      <c r="JGQ1" s="40"/>
      <c r="JGR1" s="40"/>
      <c r="JGS1" s="40"/>
      <c r="JGT1" s="40"/>
      <c r="JGU1" s="40"/>
      <c r="JGV1" s="40"/>
      <c r="JGW1" s="40"/>
      <c r="JGX1" s="40"/>
      <c r="JGY1" s="40"/>
      <c r="JGZ1" s="40"/>
      <c r="JHA1" s="40"/>
      <c r="JHB1" s="40"/>
      <c r="JHC1" s="40"/>
      <c r="JHD1" s="40"/>
      <c r="JHE1" s="40"/>
      <c r="JHF1" s="40"/>
      <c r="JHG1" s="40"/>
      <c r="JHH1" s="40"/>
      <c r="JHI1" s="40"/>
      <c r="JHJ1" s="40"/>
      <c r="JHK1" s="40"/>
      <c r="JHL1" s="40"/>
      <c r="JHM1" s="40"/>
      <c r="JHN1" s="40"/>
      <c r="JHO1" s="40"/>
      <c r="JHP1" s="40"/>
      <c r="JHQ1" s="40"/>
      <c r="JHR1" s="40"/>
      <c r="JHS1" s="40"/>
      <c r="JHT1" s="40"/>
      <c r="JHU1" s="40"/>
      <c r="JHV1" s="40"/>
      <c r="JHW1" s="40"/>
      <c r="JHX1" s="40"/>
      <c r="JHY1" s="40"/>
      <c r="JHZ1" s="40"/>
      <c r="JIA1" s="40"/>
      <c r="JIB1" s="40"/>
      <c r="JIC1" s="40"/>
      <c r="JID1" s="40"/>
      <c r="JIE1" s="40"/>
      <c r="JIF1" s="40"/>
      <c r="JIG1" s="40"/>
      <c r="JIH1" s="40"/>
      <c r="JII1" s="40"/>
      <c r="JIJ1" s="40"/>
      <c r="JIK1" s="40"/>
      <c r="JIL1" s="40"/>
      <c r="JIM1" s="40"/>
      <c r="JIN1" s="40"/>
      <c r="JIO1" s="40"/>
      <c r="JIP1" s="40"/>
      <c r="JIQ1" s="40"/>
      <c r="JIR1" s="40"/>
      <c r="JIS1" s="40"/>
      <c r="JIT1" s="40"/>
      <c r="JIU1" s="40"/>
      <c r="JIV1" s="40"/>
      <c r="JIW1" s="40"/>
      <c r="JIX1" s="40"/>
      <c r="JIY1" s="40"/>
      <c r="JIZ1" s="40"/>
      <c r="JJA1" s="40"/>
      <c r="JJB1" s="40"/>
      <c r="JJC1" s="40"/>
      <c r="JJD1" s="40"/>
      <c r="JJE1" s="40"/>
      <c r="JJF1" s="40"/>
      <c r="JJG1" s="40"/>
      <c r="JJH1" s="40"/>
      <c r="JJI1" s="40"/>
      <c r="JJJ1" s="40"/>
      <c r="JJK1" s="40"/>
      <c r="JJL1" s="40"/>
      <c r="JJM1" s="40"/>
      <c r="JJN1" s="40"/>
      <c r="JJO1" s="40"/>
      <c r="JJP1" s="40"/>
      <c r="JJQ1" s="40"/>
      <c r="JJR1" s="40"/>
      <c r="JJS1" s="40"/>
      <c r="JJT1" s="40"/>
      <c r="JJU1" s="40"/>
      <c r="JJV1" s="40"/>
      <c r="JJW1" s="40"/>
      <c r="JJX1" s="40"/>
      <c r="JJY1" s="40"/>
      <c r="JJZ1" s="40"/>
      <c r="JKA1" s="40"/>
      <c r="JKB1" s="40"/>
      <c r="JKC1" s="40"/>
      <c r="JKD1" s="40"/>
      <c r="JKE1" s="40"/>
      <c r="JKF1" s="40"/>
      <c r="JKG1" s="40"/>
      <c r="JKH1" s="40"/>
      <c r="JKI1" s="40"/>
      <c r="JKJ1" s="40"/>
      <c r="JKK1" s="40"/>
      <c r="JKL1" s="40"/>
      <c r="JKM1" s="40"/>
      <c r="JKN1" s="40"/>
      <c r="JKO1" s="40"/>
      <c r="JKP1" s="40"/>
      <c r="JKQ1" s="40"/>
      <c r="JKR1" s="40"/>
      <c r="JKS1" s="40"/>
      <c r="JKT1" s="40"/>
      <c r="JKU1" s="40"/>
      <c r="JKV1" s="40"/>
      <c r="JKW1" s="40"/>
      <c r="JKX1" s="40"/>
      <c r="JKY1" s="40"/>
      <c r="JKZ1" s="40"/>
      <c r="JLA1" s="40"/>
      <c r="JLB1" s="40"/>
      <c r="JLC1" s="40"/>
      <c r="JLD1" s="40"/>
      <c r="JLE1" s="40"/>
      <c r="JLF1" s="40"/>
      <c r="JLG1" s="40"/>
      <c r="JLH1" s="40"/>
      <c r="JLI1" s="40"/>
      <c r="JLJ1" s="40"/>
      <c r="JLK1" s="40"/>
      <c r="JLL1" s="40"/>
      <c r="JLM1" s="40"/>
      <c r="JLN1" s="40"/>
      <c r="JLO1" s="40"/>
      <c r="JLP1" s="40"/>
      <c r="JLQ1" s="40"/>
      <c r="JLR1" s="40"/>
      <c r="JLS1" s="40"/>
      <c r="JLT1" s="40"/>
      <c r="JLU1" s="40"/>
      <c r="JLV1" s="40"/>
      <c r="JLW1" s="40"/>
      <c r="JLX1" s="40"/>
      <c r="JLY1" s="40"/>
      <c r="JLZ1" s="40"/>
      <c r="JMA1" s="40"/>
      <c r="JMB1" s="40"/>
      <c r="JMC1" s="40"/>
      <c r="JMD1" s="40"/>
      <c r="JME1" s="40"/>
      <c r="JMF1" s="40"/>
      <c r="JMG1" s="40"/>
      <c r="JMH1" s="40"/>
      <c r="JMI1" s="40"/>
      <c r="JMJ1" s="40"/>
      <c r="JMK1" s="40"/>
      <c r="JML1" s="40"/>
      <c r="JMM1" s="40"/>
      <c r="JMN1" s="40"/>
      <c r="JMO1" s="40"/>
      <c r="JMP1" s="40"/>
      <c r="JMQ1" s="40"/>
      <c r="JMR1" s="40"/>
      <c r="JMS1" s="40"/>
      <c r="JMT1" s="40"/>
      <c r="JMU1" s="40"/>
      <c r="JMV1" s="40"/>
      <c r="JMW1" s="40"/>
      <c r="JMX1" s="40"/>
      <c r="JMY1" s="40"/>
      <c r="JMZ1" s="40"/>
      <c r="JNA1" s="40"/>
      <c r="JNB1" s="40"/>
      <c r="JNC1" s="40"/>
      <c r="JND1" s="40"/>
      <c r="JNE1" s="40"/>
      <c r="JNF1" s="40"/>
      <c r="JNG1" s="40"/>
      <c r="JNH1" s="40"/>
      <c r="JNI1" s="40"/>
      <c r="JNJ1" s="40"/>
      <c r="JNK1" s="40"/>
      <c r="JNL1" s="40"/>
      <c r="JNM1" s="40"/>
      <c r="JNN1" s="40"/>
      <c r="JNO1" s="40"/>
      <c r="JNP1" s="40"/>
      <c r="JNQ1" s="40"/>
      <c r="JNR1" s="40"/>
      <c r="JNS1" s="40"/>
      <c r="JNT1" s="40"/>
      <c r="JNU1" s="40"/>
      <c r="JNV1" s="40"/>
      <c r="JNW1" s="40"/>
      <c r="JNX1" s="40"/>
      <c r="JNY1" s="40"/>
      <c r="JNZ1" s="40"/>
      <c r="JOA1" s="40"/>
      <c r="JOB1" s="40"/>
      <c r="JOC1" s="40"/>
      <c r="JOD1" s="40"/>
      <c r="JOE1" s="40"/>
      <c r="JOF1" s="40"/>
      <c r="JOG1" s="40"/>
      <c r="JOH1" s="40"/>
      <c r="JOI1" s="40"/>
      <c r="JOJ1" s="40"/>
      <c r="JOK1" s="40"/>
      <c r="JOL1" s="40"/>
      <c r="JOM1" s="40"/>
      <c r="JON1" s="40"/>
      <c r="JOO1" s="40"/>
      <c r="JOP1" s="40"/>
      <c r="JOQ1" s="40"/>
      <c r="JOR1" s="40"/>
      <c r="JOS1" s="40"/>
      <c r="JOT1" s="40"/>
      <c r="JOU1" s="40"/>
      <c r="JOV1" s="40"/>
      <c r="JOW1" s="40"/>
      <c r="JOX1" s="40"/>
      <c r="JOY1" s="40"/>
      <c r="JOZ1" s="40"/>
      <c r="JPA1" s="40"/>
      <c r="JPB1" s="40"/>
      <c r="JPC1" s="40"/>
      <c r="JPD1" s="40"/>
      <c r="JPE1" s="40"/>
      <c r="JPF1" s="40"/>
      <c r="JPG1" s="40"/>
      <c r="JPH1" s="40"/>
      <c r="JPI1" s="40"/>
      <c r="JPJ1" s="40"/>
      <c r="JPK1" s="40"/>
      <c r="JPL1" s="40"/>
      <c r="JPM1" s="40"/>
      <c r="JPN1" s="40"/>
      <c r="JPO1" s="40"/>
      <c r="JPP1" s="40"/>
      <c r="JPQ1" s="40"/>
      <c r="JPR1" s="40"/>
      <c r="JPS1" s="40"/>
      <c r="JPT1" s="40"/>
      <c r="JPU1" s="40"/>
      <c r="JPV1" s="40"/>
      <c r="JPW1" s="40"/>
      <c r="JPX1" s="40"/>
      <c r="JPY1" s="40"/>
      <c r="JPZ1" s="40"/>
      <c r="JQA1" s="40"/>
      <c r="JQB1" s="40"/>
      <c r="JQC1" s="40"/>
      <c r="JQD1" s="40"/>
      <c r="JQE1" s="40"/>
      <c r="JQF1" s="40"/>
      <c r="JQG1" s="40"/>
      <c r="JQH1" s="40"/>
      <c r="JQI1" s="40"/>
      <c r="JQJ1" s="40"/>
      <c r="JQK1" s="40"/>
      <c r="JQL1" s="40"/>
      <c r="JQM1" s="40"/>
      <c r="JQN1" s="40"/>
      <c r="JQO1" s="40"/>
      <c r="JQP1" s="40"/>
      <c r="JQQ1" s="40"/>
      <c r="JQR1" s="40"/>
      <c r="JQS1" s="40"/>
      <c r="JQT1" s="40"/>
      <c r="JQU1" s="40"/>
      <c r="JQV1" s="40"/>
      <c r="JQW1" s="40"/>
      <c r="JQX1" s="40"/>
      <c r="JQY1" s="40"/>
      <c r="JQZ1" s="40"/>
      <c r="JRA1" s="40"/>
      <c r="JRB1" s="40"/>
      <c r="JRC1" s="40"/>
      <c r="JRD1" s="40"/>
      <c r="JRE1" s="40"/>
      <c r="JRF1" s="40"/>
      <c r="JRG1" s="40"/>
      <c r="JRH1" s="40"/>
      <c r="JRI1" s="40"/>
      <c r="JRJ1" s="40"/>
      <c r="JRK1" s="40"/>
      <c r="JRL1" s="40"/>
      <c r="JRM1" s="40"/>
      <c r="JRN1" s="40"/>
      <c r="JRO1" s="40"/>
      <c r="JRP1" s="40"/>
      <c r="JRQ1" s="40"/>
      <c r="JRR1" s="40"/>
      <c r="JRS1" s="40"/>
      <c r="JRT1" s="40"/>
      <c r="JRU1" s="40"/>
      <c r="JRV1" s="40"/>
      <c r="JRW1" s="40"/>
      <c r="JRX1" s="40"/>
      <c r="JRY1" s="40"/>
      <c r="JRZ1" s="40"/>
      <c r="JSA1" s="40"/>
      <c r="JSB1" s="40"/>
      <c r="JSC1" s="40"/>
      <c r="JSD1" s="40"/>
      <c r="JSE1" s="40"/>
      <c r="JSF1" s="40"/>
      <c r="JSG1" s="40"/>
      <c r="JSH1" s="40"/>
      <c r="JSI1" s="40"/>
      <c r="JSJ1" s="40"/>
      <c r="JSK1" s="40"/>
      <c r="JSL1" s="40"/>
      <c r="JSM1" s="40"/>
      <c r="JSN1" s="40"/>
      <c r="JSO1" s="40"/>
      <c r="JSP1" s="40"/>
      <c r="JSQ1" s="40"/>
      <c r="JSR1" s="40"/>
      <c r="JSS1" s="40"/>
      <c r="JST1" s="40"/>
      <c r="JSU1" s="40"/>
      <c r="JSV1" s="40"/>
      <c r="JSW1" s="40"/>
      <c r="JSX1" s="40"/>
      <c r="JSY1" s="40"/>
      <c r="JSZ1" s="40"/>
      <c r="JTA1" s="40"/>
      <c r="JTB1" s="40"/>
      <c r="JTC1" s="40"/>
      <c r="JTD1" s="40"/>
      <c r="JTE1" s="40"/>
      <c r="JTF1" s="40"/>
      <c r="JTG1" s="40"/>
      <c r="JTH1" s="40"/>
      <c r="JTI1" s="40"/>
      <c r="JTJ1" s="40"/>
      <c r="JTK1" s="40"/>
      <c r="JTL1" s="40"/>
      <c r="JTM1" s="40"/>
      <c r="JTN1" s="40"/>
      <c r="JTO1" s="40"/>
      <c r="JTP1" s="40"/>
      <c r="JTQ1" s="40"/>
      <c r="JTR1" s="40"/>
      <c r="JTS1" s="40"/>
      <c r="JTT1" s="40"/>
      <c r="JTU1" s="40"/>
      <c r="JTV1" s="40"/>
      <c r="JTW1" s="40"/>
      <c r="JTX1" s="40"/>
      <c r="JTY1" s="40"/>
      <c r="JTZ1" s="40"/>
      <c r="JUA1" s="40"/>
      <c r="JUB1" s="40"/>
      <c r="JUC1" s="40"/>
      <c r="JUD1" s="40"/>
      <c r="JUE1" s="40"/>
      <c r="JUF1" s="40"/>
      <c r="JUG1" s="40"/>
      <c r="JUH1" s="40"/>
      <c r="JUI1" s="40"/>
      <c r="JUJ1" s="40"/>
      <c r="JUK1" s="40"/>
      <c r="JUL1" s="40"/>
      <c r="JUM1" s="40"/>
      <c r="JUN1" s="40"/>
      <c r="JUO1" s="40"/>
      <c r="JUP1" s="40"/>
      <c r="JUQ1" s="40"/>
      <c r="JUR1" s="40"/>
      <c r="JUS1" s="40"/>
      <c r="JUT1" s="40"/>
      <c r="JUU1" s="40"/>
      <c r="JUV1" s="40"/>
      <c r="JUW1" s="40"/>
      <c r="JUX1" s="40"/>
      <c r="JUY1" s="40"/>
      <c r="JUZ1" s="40"/>
      <c r="JVA1" s="40"/>
      <c r="JVB1" s="40"/>
      <c r="JVC1" s="40"/>
      <c r="JVD1" s="40"/>
      <c r="JVE1" s="40"/>
      <c r="JVF1" s="40"/>
      <c r="JVG1" s="40"/>
      <c r="JVH1" s="40"/>
      <c r="JVI1" s="40"/>
      <c r="JVJ1" s="40"/>
      <c r="JVK1" s="40"/>
      <c r="JVL1" s="40"/>
      <c r="JVM1" s="40"/>
      <c r="JVN1" s="40"/>
      <c r="JVO1" s="40"/>
      <c r="JVP1" s="40"/>
      <c r="JVQ1" s="40"/>
      <c r="JVR1" s="40"/>
      <c r="JVS1" s="40"/>
      <c r="JVT1" s="40"/>
      <c r="JVU1" s="40"/>
      <c r="JVV1" s="40"/>
      <c r="JVW1" s="40"/>
      <c r="JVX1" s="40"/>
      <c r="JVY1" s="40"/>
      <c r="JVZ1" s="40"/>
      <c r="JWA1" s="40"/>
      <c r="JWB1" s="40"/>
      <c r="JWC1" s="40"/>
      <c r="JWD1" s="40"/>
      <c r="JWE1" s="40"/>
      <c r="JWF1" s="40"/>
      <c r="JWG1" s="40"/>
      <c r="JWH1" s="40"/>
      <c r="JWI1" s="40"/>
      <c r="JWJ1" s="40"/>
      <c r="JWK1" s="40"/>
      <c r="JWL1" s="40"/>
      <c r="JWM1" s="40"/>
      <c r="JWN1" s="40"/>
      <c r="JWO1" s="40"/>
      <c r="JWP1" s="40"/>
      <c r="JWQ1" s="40"/>
      <c r="JWR1" s="40"/>
      <c r="JWS1" s="40"/>
      <c r="JWT1" s="40"/>
      <c r="JWU1" s="40"/>
      <c r="JWV1" s="40"/>
      <c r="JWW1" s="40"/>
      <c r="JWX1" s="40"/>
      <c r="JWY1" s="40"/>
      <c r="JWZ1" s="40"/>
      <c r="JXA1" s="40"/>
      <c r="JXB1" s="40"/>
      <c r="JXC1" s="40"/>
      <c r="JXD1" s="40"/>
      <c r="JXE1" s="40"/>
      <c r="JXF1" s="40"/>
      <c r="JXG1" s="40"/>
      <c r="JXH1" s="40"/>
      <c r="JXI1" s="40"/>
      <c r="JXJ1" s="40"/>
      <c r="JXK1" s="40"/>
      <c r="JXL1" s="40"/>
      <c r="JXM1" s="40"/>
      <c r="JXN1" s="40"/>
      <c r="JXO1" s="40"/>
      <c r="JXP1" s="40"/>
      <c r="JXQ1" s="40"/>
      <c r="JXR1" s="40"/>
      <c r="JXS1" s="40"/>
      <c r="JXT1" s="40"/>
      <c r="JXU1" s="40"/>
      <c r="JXV1" s="40"/>
      <c r="JXW1" s="40"/>
      <c r="JXX1" s="40"/>
      <c r="JXY1" s="40"/>
      <c r="JXZ1" s="40"/>
      <c r="JYA1" s="40"/>
      <c r="JYB1" s="40"/>
      <c r="JYC1" s="40"/>
      <c r="JYD1" s="40"/>
      <c r="JYE1" s="40"/>
      <c r="JYF1" s="40"/>
      <c r="JYG1" s="40"/>
      <c r="JYH1" s="40"/>
      <c r="JYI1" s="40"/>
      <c r="JYJ1" s="40"/>
      <c r="JYK1" s="40"/>
      <c r="JYL1" s="40"/>
      <c r="JYM1" s="40"/>
      <c r="JYN1" s="40"/>
      <c r="JYO1" s="40"/>
      <c r="JYP1" s="40"/>
      <c r="JYQ1" s="40"/>
      <c r="JYR1" s="40"/>
      <c r="JYS1" s="40"/>
      <c r="JYT1" s="40"/>
      <c r="JYU1" s="40"/>
      <c r="JYV1" s="40"/>
      <c r="JYW1" s="40"/>
      <c r="JYX1" s="40"/>
      <c r="JYY1" s="40"/>
      <c r="JYZ1" s="40"/>
      <c r="JZA1" s="40"/>
      <c r="JZB1" s="40"/>
      <c r="JZC1" s="40"/>
      <c r="JZD1" s="40"/>
      <c r="JZE1" s="40"/>
      <c r="JZF1" s="40"/>
      <c r="JZG1" s="40"/>
      <c r="JZH1" s="40"/>
      <c r="JZI1" s="40"/>
      <c r="JZJ1" s="40"/>
      <c r="JZK1" s="40"/>
      <c r="JZL1" s="40"/>
      <c r="JZM1" s="40"/>
      <c r="JZN1" s="40"/>
      <c r="JZO1" s="40"/>
      <c r="JZP1" s="40"/>
      <c r="JZQ1" s="40"/>
      <c r="JZR1" s="40"/>
      <c r="JZS1" s="40"/>
      <c r="JZT1" s="40"/>
      <c r="JZU1" s="40"/>
      <c r="JZV1" s="40"/>
      <c r="JZW1" s="40"/>
      <c r="JZX1" s="40"/>
      <c r="JZY1" s="40"/>
      <c r="JZZ1" s="40"/>
      <c r="KAA1" s="40"/>
      <c r="KAB1" s="40"/>
      <c r="KAC1" s="40"/>
      <c r="KAD1" s="40"/>
      <c r="KAE1" s="40"/>
      <c r="KAF1" s="40"/>
      <c r="KAG1" s="40"/>
      <c r="KAH1" s="40"/>
      <c r="KAI1" s="40"/>
      <c r="KAJ1" s="40"/>
      <c r="KAK1" s="40"/>
      <c r="KAL1" s="40"/>
      <c r="KAM1" s="40"/>
      <c r="KAN1" s="40"/>
      <c r="KAO1" s="40"/>
      <c r="KAP1" s="40"/>
      <c r="KAQ1" s="40"/>
      <c r="KAR1" s="40"/>
      <c r="KAS1" s="40"/>
      <c r="KAT1" s="40"/>
      <c r="KAU1" s="40"/>
      <c r="KAV1" s="40"/>
      <c r="KAW1" s="40"/>
      <c r="KAX1" s="40"/>
      <c r="KAY1" s="40"/>
      <c r="KAZ1" s="40"/>
      <c r="KBA1" s="40"/>
      <c r="KBB1" s="40"/>
      <c r="KBC1" s="40"/>
      <c r="KBD1" s="40"/>
      <c r="KBE1" s="40"/>
      <c r="KBF1" s="40"/>
      <c r="KBG1" s="40"/>
      <c r="KBH1" s="40"/>
      <c r="KBI1" s="40"/>
      <c r="KBJ1" s="40"/>
      <c r="KBK1" s="40"/>
      <c r="KBL1" s="40"/>
      <c r="KBM1" s="40"/>
      <c r="KBN1" s="40"/>
      <c r="KBO1" s="40"/>
      <c r="KBP1" s="40"/>
      <c r="KBQ1" s="40"/>
      <c r="KBR1" s="40"/>
      <c r="KBS1" s="40"/>
      <c r="KBT1" s="40"/>
      <c r="KBU1" s="40"/>
      <c r="KBV1" s="40"/>
      <c r="KBW1" s="40"/>
      <c r="KBX1" s="40"/>
      <c r="KBY1" s="40"/>
      <c r="KBZ1" s="40"/>
      <c r="KCA1" s="40"/>
      <c r="KCB1" s="40"/>
      <c r="KCC1" s="40"/>
      <c r="KCD1" s="40"/>
      <c r="KCE1" s="40"/>
      <c r="KCF1" s="40"/>
      <c r="KCG1" s="40"/>
      <c r="KCH1" s="40"/>
      <c r="KCI1" s="40"/>
      <c r="KCJ1" s="40"/>
      <c r="KCK1" s="40"/>
      <c r="KCL1" s="40"/>
      <c r="KCM1" s="40"/>
      <c r="KCN1" s="40"/>
      <c r="KCO1" s="40"/>
      <c r="KCP1" s="40"/>
      <c r="KCQ1" s="40"/>
      <c r="KCR1" s="40"/>
      <c r="KCS1" s="40"/>
      <c r="KCT1" s="40"/>
      <c r="KCU1" s="40"/>
      <c r="KCV1" s="40"/>
      <c r="KCW1" s="40"/>
      <c r="KCX1" s="40"/>
      <c r="KCY1" s="40"/>
      <c r="KCZ1" s="40"/>
      <c r="KDA1" s="40"/>
      <c r="KDB1" s="40"/>
      <c r="KDC1" s="40"/>
      <c r="KDD1" s="40"/>
      <c r="KDE1" s="40"/>
      <c r="KDF1" s="40"/>
      <c r="KDG1" s="40"/>
      <c r="KDH1" s="40"/>
      <c r="KDI1" s="40"/>
      <c r="KDJ1" s="40"/>
      <c r="KDK1" s="40"/>
      <c r="KDL1" s="40"/>
      <c r="KDM1" s="40"/>
      <c r="KDN1" s="40"/>
      <c r="KDO1" s="40"/>
      <c r="KDP1" s="40"/>
      <c r="KDQ1" s="40"/>
      <c r="KDR1" s="40"/>
      <c r="KDS1" s="40"/>
      <c r="KDT1" s="40"/>
      <c r="KDU1" s="40"/>
      <c r="KDV1" s="40"/>
      <c r="KDW1" s="40"/>
      <c r="KDX1" s="40"/>
      <c r="KDY1" s="40"/>
      <c r="KDZ1" s="40"/>
      <c r="KEA1" s="40"/>
      <c r="KEB1" s="40"/>
      <c r="KEC1" s="40"/>
      <c r="KED1" s="40"/>
      <c r="KEE1" s="40"/>
      <c r="KEF1" s="40"/>
      <c r="KEG1" s="40"/>
      <c r="KEH1" s="40"/>
      <c r="KEI1" s="40"/>
      <c r="KEJ1" s="40"/>
      <c r="KEK1" s="40"/>
      <c r="KEL1" s="40"/>
      <c r="KEM1" s="40"/>
      <c r="KEN1" s="40"/>
      <c r="KEO1" s="40"/>
      <c r="KEP1" s="40"/>
      <c r="KEQ1" s="40"/>
      <c r="KER1" s="40"/>
      <c r="KES1" s="40"/>
      <c r="KET1" s="40"/>
      <c r="KEU1" s="40"/>
      <c r="KEV1" s="40"/>
      <c r="KEW1" s="40"/>
      <c r="KEX1" s="40"/>
      <c r="KEY1" s="40"/>
      <c r="KEZ1" s="40"/>
      <c r="KFA1" s="40"/>
      <c r="KFB1" s="40"/>
      <c r="KFC1" s="40"/>
      <c r="KFD1" s="40"/>
      <c r="KFE1" s="40"/>
      <c r="KFF1" s="40"/>
      <c r="KFG1" s="40"/>
      <c r="KFH1" s="40"/>
      <c r="KFI1" s="40"/>
      <c r="KFJ1" s="40"/>
      <c r="KFK1" s="40"/>
      <c r="KFL1" s="40"/>
      <c r="KFM1" s="40"/>
      <c r="KFN1" s="40"/>
      <c r="KFO1" s="40"/>
      <c r="KFP1" s="40"/>
      <c r="KFQ1" s="40"/>
      <c r="KFR1" s="40"/>
      <c r="KFS1" s="40"/>
      <c r="KFT1" s="40"/>
      <c r="KFU1" s="40"/>
      <c r="KFV1" s="40"/>
      <c r="KFW1" s="40"/>
      <c r="KFX1" s="40"/>
      <c r="KFY1" s="40"/>
      <c r="KFZ1" s="40"/>
      <c r="KGA1" s="40"/>
      <c r="KGB1" s="40"/>
      <c r="KGC1" s="40"/>
      <c r="KGD1" s="40"/>
      <c r="KGE1" s="40"/>
      <c r="KGF1" s="40"/>
      <c r="KGG1" s="40"/>
      <c r="KGH1" s="40"/>
      <c r="KGI1" s="40"/>
      <c r="KGJ1" s="40"/>
      <c r="KGK1" s="40"/>
      <c r="KGL1" s="40"/>
      <c r="KGM1" s="40"/>
      <c r="KGN1" s="40"/>
      <c r="KGO1" s="40"/>
      <c r="KGP1" s="40"/>
      <c r="KGQ1" s="40"/>
      <c r="KGR1" s="40"/>
      <c r="KGS1" s="40"/>
      <c r="KGT1" s="40"/>
      <c r="KGU1" s="40"/>
      <c r="KGV1" s="40"/>
      <c r="KGW1" s="40"/>
      <c r="KGX1" s="40"/>
      <c r="KGY1" s="40"/>
      <c r="KGZ1" s="40"/>
      <c r="KHA1" s="40"/>
      <c r="KHB1" s="40"/>
      <c r="KHC1" s="40"/>
      <c r="KHD1" s="40"/>
      <c r="KHE1" s="40"/>
      <c r="KHF1" s="40"/>
      <c r="KHG1" s="40"/>
      <c r="KHH1" s="40"/>
      <c r="KHI1" s="40"/>
      <c r="KHJ1" s="40"/>
      <c r="KHK1" s="40"/>
      <c r="KHL1" s="40"/>
      <c r="KHM1" s="40"/>
      <c r="KHN1" s="40"/>
      <c r="KHO1" s="40"/>
      <c r="KHP1" s="40"/>
      <c r="KHQ1" s="40"/>
      <c r="KHR1" s="40"/>
      <c r="KHS1" s="40"/>
      <c r="KHT1" s="40"/>
      <c r="KHU1" s="40"/>
      <c r="KHV1" s="40"/>
      <c r="KHW1" s="40"/>
      <c r="KHX1" s="40"/>
      <c r="KHY1" s="40"/>
      <c r="KHZ1" s="40"/>
      <c r="KIA1" s="40"/>
      <c r="KIB1" s="40"/>
      <c r="KIC1" s="40"/>
      <c r="KID1" s="40"/>
      <c r="KIE1" s="40"/>
      <c r="KIF1" s="40"/>
      <c r="KIG1" s="40"/>
      <c r="KIH1" s="40"/>
      <c r="KII1" s="40"/>
      <c r="KIJ1" s="40"/>
      <c r="KIK1" s="40"/>
      <c r="KIL1" s="40"/>
      <c r="KIM1" s="40"/>
      <c r="KIN1" s="40"/>
      <c r="KIO1" s="40"/>
      <c r="KIP1" s="40"/>
      <c r="KIQ1" s="40"/>
      <c r="KIR1" s="40"/>
      <c r="KIS1" s="40"/>
      <c r="KIT1" s="40"/>
      <c r="KIU1" s="40"/>
      <c r="KIV1" s="40"/>
      <c r="KIW1" s="40"/>
      <c r="KIX1" s="40"/>
      <c r="KIY1" s="40"/>
      <c r="KIZ1" s="40"/>
      <c r="KJA1" s="40"/>
      <c r="KJB1" s="40"/>
      <c r="KJC1" s="40"/>
      <c r="KJD1" s="40"/>
      <c r="KJE1" s="40"/>
      <c r="KJF1" s="40"/>
      <c r="KJG1" s="40"/>
      <c r="KJH1" s="40"/>
      <c r="KJI1" s="40"/>
      <c r="KJJ1" s="40"/>
      <c r="KJK1" s="40"/>
      <c r="KJL1" s="40"/>
      <c r="KJM1" s="40"/>
      <c r="KJN1" s="40"/>
      <c r="KJO1" s="40"/>
      <c r="KJP1" s="40"/>
      <c r="KJQ1" s="40"/>
      <c r="KJR1" s="40"/>
      <c r="KJS1" s="40"/>
      <c r="KJT1" s="40"/>
      <c r="KJU1" s="40"/>
      <c r="KJV1" s="40"/>
      <c r="KJW1" s="40"/>
      <c r="KJX1" s="40"/>
      <c r="KJY1" s="40"/>
      <c r="KJZ1" s="40"/>
      <c r="KKA1" s="40"/>
      <c r="KKB1" s="40"/>
      <c r="KKC1" s="40"/>
      <c r="KKD1" s="40"/>
      <c r="KKE1" s="40"/>
      <c r="KKF1" s="40"/>
      <c r="KKG1" s="40"/>
      <c r="KKH1" s="40"/>
      <c r="KKI1" s="40"/>
      <c r="KKJ1" s="40"/>
      <c r="KKK1" s="40"/>
      <c r="KKL1" s="40"/>
      <c r="KKM1" s="40"/>
      <c r="KKN1" s="40"/>
      <c r="KKO1" s="40"/>
      <c r="KKP1" s="40"/>
      <c r="KKQ1" s="40"/>
      <c r="KKR1" s="40"/>
      <c r="KKS1" s="40"/>
      <c r="KKT1" s="40"/>
      <c r="KKU1" s="40"/>
      <c r="KKV1" s="40"/>
      <c r="KKW1" s="40"/>
      <c r="KKX1" s="40"/>
      <c r="KKY1" s="40"/>
      <c r="KKZ1" s="40"/>
      <c r="KLA1" s="40"/>
      <c r="KLB1" s="40"/>
      <c r="KLC1" s="40"/>
      <c r="KLD1" s="40"/>
      <c r="KLE1" s="40"/>
      <c r="KLF1" s="40"/>
      <c r="KLG1" s="40"/>
      <c r="KLH1" s="40"/>
      <c r="KLI1" s="40"/>
      <c r="KLJ1" s="40"/>
      <c r="KLK1" s="40"/>
      <c r="KLL1" s="40"/>
      <c r="KLM1" s="40"/>
      <c r="KLN1" s="40"/>
      <c r="KLO1" s="40"/>
      <c r="KLP1" s="40"/>
      <c r="KLQ1" s="40"/>
      <c r="KLR1" s="40"/>
      <c r="KLS1" s="40"/>
      <c r="KLT1" s="40"/>
      <c r="KLU1" s="40"/>
      <c r="KLV1" s="40"/>
      <c r="KLW1" s="40"/>
      <c r="KLX1" s="40"/>
      <c r="KLY1" s="40"/>
      <c r="KLZ1" s="40"/>
      <c r="KMA1" s="40"/>
      <c r="KMB1" s="40"/>
      <c r="KMC1" s="40"/>
      <c r="KMD1" s="40"/>
      <c r="KME1" s="40"/>
      <c r="KMF1" s="40"/>
      <c r="KMG1" s="40"/>
      <c r="KMH1" s="40"/>
      <c r="KMI1" s="40"/>
      <c r="KMJ1" s="40"/>
      <c r="KMK1" s="40"/>
      <c r="KML1" s="40"/>
      <c r="KMM1" s="40"/>
      <c r="KMN1" s="40"/>
      <c r="KMO1" s="40"/>
      <c r="KMP1" s="40"/>
      <c r="KMQ1" s="40"/>
      <c r="KMR1" s="40"/>
      <c r="KMS1" s="40"/>
      <c r="KMT1" s="40"/>
      <c r="KMU1" s="40"/>
      <c r="KMV1" s="40"/>
      <c r="KMW1" s="40"/>
      <c r="KMX1" s="40"/>
      <c r="KMY1" s="40"/>
      <c r="KMZ1" s="40"/>
      <c r="KNA1" s="40"/>
      <c r="KNB1" s="40"/>
      <c r="KNC1" s="40"/>
      <c r="KND1" s="40"/>
      <c r="KNE1" s="40"/>
      <c r="KNF1" s="40"/>
      <c r="KNG1" s="40"/>
      <c r="KNH1" s="40"/>
      <c r="KNI1" s="40"/>
      <c r="KNJ1" s="40"/>
      <c r="KNK1" s="40"/>
      <c r="KNL1" s="40"/>
      <c r="KNM1" s="40"/>
      <c r="KNN1" s="40"/>
      <c r="KNO1" s="40"/>
      <c r="KNP1" s="40"/>
      <c r="KNQ1" s="40"/>
      <c r="KNR1" s="40"/>
      <c r="KNS1" s="40"/>
      <c r="KNT1" s="40"/>
      <c r="KNU1" s="40"/>
      <c r="KNV1" s="40"/>
      <c r="KNW1" s="40"/>
      <c r="KNX1" s="40"/>
      <c r="KNY1" s="40"/>
      <c r="KNZ1" s="40"/>
      <c r="KOA1" s="40"/>
      <c r="KOB1" s="40"/>
      <c r="KOC1" s="40"/>
      <c r="KOD1" s="40"/>
      <c r="KOE1" s="40"/>
      <c r="KOF1" s="40"/>
      <c r="KOG1" s="40"/>
      <c r="KOH1" s="40"/>
      <c r="KOI1" s="40"/>
      <c r="KOJ1" s="40"/>
      <c r="KOK1" s="40"/>
      <c r="KOL1" s="40"/>
      <c r="KOM1" s="40"/>
      <c r="KON1" s="40"/>
      <c r="KOO1" s="40"/>
      <c r="KOP1" s="40"/>
      <c r="KOQ1" s="40"/>
      <c r="KOR1" s="40"/>
      <c r="KOS1" s="40"/>
      <c r="KOT1" s="40"/>
      <c r="KOU1" s="40"/>
      <c r="KOV1" s="40"/>
      <c r="KOW1" s="40"/>
      <c r="KOX1" s="40"/>
      <c r="KOY1" s="40"/>
      <c r="KOZ1" s="40"/>
      <c r="KPA1" s="40"/>
      <c r="KPB1" s="40"/>
      <c r="KPC1" s="40"/>
      <c r="KPD1" s="40"/>
      <c r="KPE1" s="40"/>
      <c r="KPF1" s="40"/>
      <c r="KPG1" s="40"/>
      <c r="KPH1" s="40"/>
      <c r="KPI1" s="40"/>
      <c r="KPJ1" s="40"/>
      <c r="KPK1" s="40"/>
      <c r="KPL1" s="40"/>
      <c r="KPM1" s="40"/>
      <c r="KPN1" s="40"/>
      <c r="KPO1" s="40"/>
      <c r="KPP1" s="40"/>
      <c r="KPQ1" s="40"/>
      <c r="KPR1" s="40"/>
      <c r="KPS1" s="40"/>
      <c r="KPT1" s="40"/>
      <c r="KPU1" s="40"/>
      <c r="KPV1" s="40"/>
      <c r="KPW1" s="40"/>
      <c r="KPX1" s="40"/>
      <c r="KPY1" s="40"/>
      <c r="KPZ1" s="40"/>
      <c r="KQA1" s="40"/>
      <c r="KQB1" s="40"/>
      <c r="KQC1" s="40"/>
      <c r="KQD1" s="40"/>
      <c r="KQE1" s="40"/>
      <c r="KQF1" s="40"/>
      <c r="KQG1" s="40"/>
      <c r="KQH1" s="40"/>
      <c r="KQI1" s="40"/>
      <c r="KQJ1" s="40"/>
      <c r="KQK1" s="40"/>
      <c r="KQL1" s="40"/>
      <c r="KQM1" s="40"/>
      <c r="KQN1" s="40"/>
      <c r="KQO1" s="40"/>
      <c r="KQP1" s="40"/>
      <c r="KQQ1" s="40"/>
      <c r="KQR1" s="40"/>
      <c r="KQS1" s="40"/>
      <c r="KQT1" s="40"/>
      <c r="KQU1" s="40"/>
      <c r="KQV1" s="40"/>
      <c r="KQW1" s="40"/>
      <c r="KQX1" s="40"/>
      <c r="KQY1" s="40"/>
      <c r="KQZ1" s="40"/>
      <c r="KRA1" s="40"/>
      <c r="KRB1" s="40"/>
      <c r="KRC1" s="40"/>
      <c r="KRD1" s="40"/>
      <c r="KRE1" s="40"/>
      <c r="KRF1" s="40"/>
      <c r="KRG1" s="40"/>
      <c r="KRH1" s="40"/>
      <c r="KRI1" s="40"/>
      <c r="KRJ1" s="40"/>
      <c r="KRK1" s="40"/>
      <c r="KRL1" s="40"/>
      <c r="KRM1" s="40"/>
      <c r="KRN1" s="40"/>
      <c r="KRO1" s="40"/>
      <c r="KRP1" s="40"/>
      <c r="KRQ1" s="40"/>
      <c r="KRR1" s="40"/>
      <c r="KRS1" s="40"/>
      <c r="KRT1" s="40"/>
      <c r="KRU1" s="40"/>
      <c r="KRV1" s="40"/>
      <c r="KRW1" s="40"/>
      <c r="KRX1" s="40"/>
      <c r="KRY1" s="40"/>
      <c r="KRZ1" s="40"/>
      <c r="KSA1" s="40"/>
      <c r="KSB1" s="40"/>
      <c r="KSC1" s="40"/>
      <c r="KSD1" s="40"/>
      <c r="KSE1" s="40"/>
      <c r="KSF1" s="40"/>
      <c r="KSG1" s="40"/>
      <c r="KSH1" s="40"/>
      <c r="KSI1" s="40"/>
      <c r="KSJ1" s="40"/>
      <c r="KSK1" s="40"/>
      <c r="KSL1" s="40"/>
      <c r="KSM1" s="40"/>
      <c r="KSN1" s="40"/>
      <c r="KSO1" s="40"/>
      <c r="KSP1" s="40"/>
      <c r="KSQ1" s="40"/>
      <c r="KSR1" s="40"/>
      <c r="KSS1" s="40"/>
      <c r="KST1" s="40"/>
      <c r="KSU1" s="40"/>
      <c r="KSV1" s="40"/>
      <c r="KSW1" s="40"/>
      <c r="KSX1" s="40"/>
      <c r="KSY1" s="40"/>
      <c r="KSZ1" s="40"/>
      <c r="KTA1" s="40"/>
      <c r="KTB1" s="40"/>
      <c r="KTC1" s="40"/>
      <c r="KTD1" s="40"/>
      <c r="KTE1" s="40"/>
      <c r="KTF1" s="40"/>
      <c r="KTG1" s="40"/>
      <c r="KTH1" s="40"/>
      <c r="KTI1" s="40"/>
      <c r="KTJ1" s="40"/>
      <c r="KTK1" s="40"/>
      <c r="KTL1" s="40"/>
      <c r="KTM1" s="40"/>
      <c r="KTN1" s="40"/>
      <c r="KTO1" s="40"/>
      <c r="KTP1" s="40"/>
      <c r="KTQ1" s="40"/>
      <c r="KTR1" s="40"/>
      <c r="KTS1" s="40"/>
      <c r="KTT1" s="40"/>
      <c r="KTU1" s="40"/>
      <c r="KTV1" s="40"/>
      <c r="KTW1" s="40"/>
      <c r="KTX1" s="40"/>
      <c r="KTY1" s="40"/>
      <c r="KTZ1" s="40"/>
      <c r="KUA1" s="40"/>
      <c r="KUB1" s="40"/>
      <c r="KUC1" s="40"/>
      <c r="KUD1" s="40"/>
      <c r="KUE1" s="40"/>
      <c r="KUF1" s="40"/>
      <c r="KUG1" s="40"/>
      <c r="KUH1" s="40"/>
      <c r="KUI1" s="40"/>
      <c r="KUJ1" s="40"/>
      <c r="KUK1" s="40"/>
      <c r="KUL1" s="40"/>
      <c r="KUM1" s="40"/>
      <c r="KUN1" s="40"/>
      <c r="KUO1" s="40"/>
      <c r="KUP1" s="40"/>
      <c r="KUQ1" s="40"/>
      <c r="KUR1" s="40"/>
      <c r="KUS1" s="40"/>
      <c r="KUT1" s="40"/>
      <c r="KUU1" s="40"/>
      <c r="KUV1" s="40"/>
      <c r="KUW1" s="40"/>
      <c r="KUX1" s="40"/>
      <c r="KUY1" s="40"/>
      <c r="KUZ1" s="40"/>
      <c r="KVA1" s="40"/>
      <c r="KVB1" s="40"/>
      <c r="KVC1" s="40"/>
      <c r="KVD1" s="40"/>
      <c r="KVE1" s="40"/>
      <c r="KVF1" s="40"/>
      <c r="KVG1" s="40"/>
      <c r="KVH1" s="40"/>
      <c r="KVI1" s="40"/>
      <c r="KVJ1" s="40"/>
      <c r="KVK1" s="40"/>
      <c r="KVL1" s="40"/>
      <c r="KVM1" s="40"/>
      <c r="KVN1" s="40"/>
      <c r="KVO1" s="40"/>
      <c r="KVP1" s="40"/>
      <c r="KVQ1" s="40"/>
      <c r="KVR1" s="40"/>
      <c r="KVS1" s="40"/>
      <c r="KVT1" s="40"/>
      <c r="KVU1" s="40"/>
      <c r="KVV1" s="40"/>
      <c r="KVW1" s="40"/>
      <c r="KVX1" s="40"/>
      <c r="KVY1" s="40"/>
      <c r="KVZ1" s="40"/>
      <c r="KWA1" s="40"/>
      <c r="KWB1" s="40"/>
      <c r="KWC1" s="40"/>
      <c r="KWD1" s="40"/>
      <c r="KWE1" s="40"/>
      <c r="KWF1" s="40"/>
      <c r="KWG1" s="40"/>
      <c r="KWH1" s="40"/>
      <c r="KWI1" s="40"/>
      <c r="KWJ1" s="40"/>
      <c r="KWK1" s="40"/>
      <c r="KWL1" s="40"/>
      <c r="KWM1" s="40"/>
      <c r="KWN1" s="40"/>
      <c r="KWO1" s="40"/>
      <c r="KWP1" s="40"/>
      <c r="KWQ1" s="40"/>
      <c r="KWR1" s="40"/>
      <c r="KWS1" s="40"/>
      <c r="KWT1" s="40"/>
      <c r="KWU1" s="40"/>
      <c r="KWV1" s="40"/>
      <c r="KWW1" s="40"/>
      <c r="KWX1" s="40"/>
      <c r="KWY1" s="40"/>
      <c r="KWZ1" s="40"/>
      <c r="KXA1" s="40"/>
      <c r="KXB1" s="40"/>
      <c r="KXC1" s="40"/>
      <c r="KXD1" s="40"/>
      <c r="KXE1" s="40"/>
      <c r="KXF1" s="40"/>
      <c r="KXG1" s="40"/>
      <c r="KXH1" s="40"/>
      <c r="KXI1" s="40"/>
      <c r="KXJ1" s="40"/>
      <c r="KXK1" s="40"/>
      <c r="KXL1" s="40"/>
      <c r="KXM1" s="40"/>
      <c r="KXN1" s="40"/>
      <c r="KXO1" s="40"/>
      <c r="KXP1" s="40"/>
      <c r="KXQ1" s="40"/>
      <c r="KXR1" s="40"/>
      <c r="KXS1" s="40"/>
      <c r="KXT1" s="40"/>
      <c r="KXU1" s="40"/>
      <c r="KXV1" s="40"/>
      <c r="KXW1" s="40"/>
      <c r="KXX1" s="40"/>
      <c r="KXY1" s="40"/>
      <c r="KXZ1" s="40"/>
      <c r="KYA1" s="40"/>
      <c r="KYB1" s="40"/>
      <c r="KYC1" s="40"/>
      <c r="KYD1" s="40"/>
      <c r="KYE1" s="40"/>
      <c r="KYF1" s="40"/>
      <c r="KYG1" s="40"/>
      <c r="KYH1" s="40"/>
      <c r="KYI1" s="40"/>
      <c r="KYJ1" s="40"/>
      <c r="KYK1" s="40"/>
      <c r="KYL1" s="40"/>
      <c r="KYM1" s="40"/>
      <c r="KYN1" s="40"/>
      <c r="KYO1" s="40"/>
      <c r="KYP1" s="40"/>
      <c r="KYQ1" s="40"/>
      <c r="KYR1" s="40"/>
      <c r="KYS1" s="40"/>
      <c r="KYT1" s="40"/>
      <c r="KYU1" s="40"/>
      <c r="KYV1" s="40"/>
      <c r="KYW1" s="40"/>
      <c r="KYX1" s="40"/>
      <c r="KYY1" s="40"/>
      <c r="KYZ1" s="40"/>
      <c r="KZA1" s="40"/>
      <c r="KZB1" s="40"/>
      <c r="KZC1" s="40"/>
      <c r="KZD1" s="40"/>
      <c r="KZE1" s="40"/>
      <c r="KZF1" s="40"/>
      <c r="KZG1" s="40"/>
      <c r="KZH1" s="40"/>
      <c r="KZI1" s="40"/>
      <c r="KZJ1" s="40"/>
      <c r="KZK1" s="40"/>
      <c r="KZL1" s="40"/>
      <c r="KZM1" s="40"/>
      <c r="KZN1" s="40"/>
      <c r="KZO1" s="40"/>
      <c r="KZP1" s="40"/>
      <c r="KZQ1" s="40"/>
      <c r="KZR1" s="40"/>
      <c r="KZS1" s="40"/>
      <c r="KZT1" s="40"/>
      <c r="KZU1" s="40"/>
      <c r="KZV1" s="40"/>
      <c r="KZW1" s="40"/>
      <c r="KZX1" s="40"/>
      <c r="KZY1" s="40"/>
      <c r="KZZ1" s="40"/>
      <c r="LAA1" s="40"/>
      <c r="LAB1" s="40"/>
      <c r="LAC1" s="40"/>
      <c r="LAD1" s="40"/>
      <c r="LAE1" s="40"/>
      <c r="LAF1" s="40"/>
      <c r="LAG1" s="40"/>
      <c r="LAH1" s="40"/>
      <c r="LAI1" s="40"/>
      <c r="LAJ1" s="40"/>
      <c r="LAK1" s="40"/>
      <c r="LAL1" s="40"/>
      <c r="LAM1" s="40"/>
      <c r="LAN1" s="40"/>
      <c r="LAO1" s="40"/>
      <c r="LAP1" s="40"/>
      <c r="LAQ1" s="40"/>
      <c r="LAR1" s="40"/>
      <c r="LAS1" s="40"/>
      <c r="LAT1" s="40"/>
      <c r="LAU1" s="40"/>
      <c r="LAV1" s="40"/>
      <c r="LAW1" s="40"/>
      <c r="LAX1" s="40"/>
      <c r="LAY1" s="40"/>
      <c r="LAZ1" s="40"/>
      <c r="LBA1" s="40"/>
      <c r="LBB1" s="40"/>
      <c r="LBC1" s="40"/>
      <c r="LBD1" s="40"/>
      <c r="LBE1" s="40"/>
      <c r="LBF1" s="40"/>
      <c r="LBG1" s="40"/>
      <c r="LBH1" s="40"/>
      <c r="LBI1" s="40"/>
      <c r="LBJ1" s="40"/>
      <c r="LBK1" s="40"/>
      <c r="LBL1" s="40"/>
      <c r="LBM1" s="40"/>
      <c r="LBN1" s="40"/>
      <c r="LBO1" s="40"/>
      <c r="LBP1" s="40"/>
      <c r="LBQ1" s="40"/>
      <c r="LBR1" s="40"/>
      <c r="LBS1" s="40"/>
      <c r="LBT1" s="40"/>
      <c r="LBU1" s="40"/>
      <c r="LBV1" s="40"/>
      <c r="LBW1" s="40"/>
      <c r="LBX1" s="40"/>
      <c r="LBY1" s="40"/>
      <c r="LBZ1" s="40"/>
      <c r="LCA1" s="40"/>
      <c r="LCB1" s="40"/>
      <c r="LCC1" s="40"/>
      <c r="LCD1" s="40"/>
      <c r="LCE1" s="40"/>
      <c r="LCF1" s="40"/>
      <c r="LCG1" s="40"/>
      <c r="LCH1" s="40"/>
      <c r="LCI1" s="40"/>
      <c r="LCJ1" s="40"/>
      <c r="LCK1" s="40"/>
      <c r="LCL1" s="40"/>
      <c r="LCM1" s="40"/>
      <c r="LCN1" s="40"/>
      <c r="LCO1" s="40"/>
      <c r="LCP1" s="40"/>
      <c r="LCQ1" s="40"/>
      <c r="LCR1" s="40"/>
      <c r="LCS1" s="40"/>
      <c r="LCT1" s="40"/>
      <c r="LCU1" s="40"/>
      <c r="LCV1" s="40"/>
      <c r="LCW1" s="40"/>
      <c r="LCX1" s="40"/>
      <c r="LCY1" s="40"/>
      <c r="LCZ1" s="40"/>
      <c r="LDA1" s="40"/>
      <c r="LDB1" s="40"/>
      <c r="LDC1" s="40"/>
      <c r="LDD1" s="40"/>
      <c r="LDE1" s="40"/>
      <c r="LDF1" s="40"/>
      <c r="LDG1" s="40"/>
      <c r="LDH1" s="40"/>
      <c r="LDI1" s="40"/>
      <c r="LDJ1" s="40"/>
      <c r="LDK1" s="40"/>
      <c r="LDL1" s="40"/>
      <c r="LDM1" s="40"/>
      <c r="LDN1" s="40"/>
      <c r="LDO1" s="40"/>
      <c r="LDP1" s="40"/>
      <c r="LDQ1" s="40"/>
      <c r="LDR1" s="40"/>
      <c r="LDS1" s="40"/>
      <c r="LDT1" s="40"/>
      <c r="LDU1" s="40"/>
      <c r="LDV1" s="40"/>
      <c r="LDW1" s="40"/>
      <c r="LDX1" s="40"/>
      <c r="LDY1" s="40"/>
      <c r="LDZ1" s="40"/>
      <c r="LEA1" s="40"/>
      <c r="LEB1" s="40"/>
      <c r="LEC1" s="40"/>
      <c r="LED1" s="40"/>
      <c r="LEE1" s="40"/>
      <c r="LEF1" s="40"/>
      <c r="LEG1" s="40"/>
      <c r="LEH1" s="40"/>
      <c r="LEI1" s="40"/>
      <c r="LEJ1" s="40"/>
      <c r="LEK1" s="40"/>
      <c r="LEL1" s="40"/>
      <c r="LEM1" s="40"/>
      <c r="LEN1" s="40"/>
      <c r="LEO1" s="40"/>
      <c r="LEP1" s="40"/>
      <c r="LEQ1" s="40"/>
      <c r="LER1" s="40"/>
      <c r="LES1" s="40"/>
      <c r="LET1" s="40"/>
      <c r="LEU1" s="40"/>
      <c r="LEV1" s="40"/>
      <c r="LEW1" s="40"/>
      <c r="LEX1" s="40"/>
      <c r="LEY1" s="40"/>
      <c r="LEZ1" s="40"/>
      <c r="LFA1" s="40"/>
      <c r="LFB1" s="40"/>
      <c r="LFC1" s="40"/>
      <c r="LFD1" s="40"/>
      <c r="LFE1" s="40"/>
      <c r="LFF1" s="40"/>
      <c r="LFG1" s="40"/>
      <c r="LFH1" s="40"/>
      <c r="LFI1" s="40"/>
      <c r="LFJ1" s="40"/>
      <c r="LFK1" s="40"/>
      <c r="LFL1" s="40"/>
      <c r="LFM1" s="40"/>
      <c r="LFN1" s="40"/>
      <c r="LFO1" s="40"/>
      <c r="LFP1" s="40"/>
      <c r="LFQ1" s="40"/>
      <c r="LFR1" s="40"/>
      <c r="LFS1" s="40"/>
      <c r="LFT1" s="40"/>
      <c r="LFU1" s="40"/>
      <c r="LFV1" s="40"/>
      <c r="LFW1" s="40"/>
      <c r="LFX1" s="40"/>
      <c r="LFY1" s="40"/>
      <c r="LFZ1" s="40"/>
      <c r="LGA1" s="40"/>
      <c r="LGB1" s="40"/>
      <c r="LGC1" s="40"/>
      <c r="LGD1" s="40"/>
      <c r="LGE1" s="40"/>
      <c r="LGF1" s="40"/>
      <c r="LGG1" s="40"/>
      <c r="LGH1" s="40"/>
      <c r="LGI1" s="40"/>
      <c r="LGJ1" s="40"/>
      <c r="LGK1" s="40"/>
      <c r="LGL1" s="40"/>
      <c r="LGM1" s="40"/>
      <c r="LGN1" s="40"/>
      <c r="LGO1" s="40"/>
      <c r="LGP1" s="40"/>
      <c r="LGQ1" s="40"/>
      <c r="LGR1" s="40"/>
      <c r="LGS1" s="40"/>
      <c r="LGT1" s="40"/>
      <c r="LGU1" s="40"/>
      <c r="LGV1" s="40"/>
      <c r="LGW1" s="40"/>
      <c r="LGX1" s="40"/>
      <c r="LGY1" s="40"/>
      <c r="LGZ1" s="40"/>
      <c r="LHA1" s="40"/>
      <c r="LHB1" s="40"/>
      <c r="LHC1" s="40"/>
      <c r="LHD1" s="40"/>
      <c r="LHE1" s="40"/>
      <c r="LHF1" s="40"/>
      <c r="LHG1" s="40"/>
      <c r="LHH1" s="40"/>
      <c r="LHI1" s="40"/>
      <c r="LHJ1" s="40"/>
      <c r="LHK1" s="40"/>
      <c r="LHL1" s="40"/>
      <c r="LHM1" s="40"/>
      <c r="LHN1" s="40"/>
      <c r="LHO1" s="40"/>
      <c r="LHP1" s="40"/>
      <c r="LHQ1" s="40"/>
      <c r="LHR1" s="40"/>
      <c r="LHS1" s="40"/>
      <c r="LHT1" s="40"/>
      <c r="LHU1" s="40"/>
      <c r="LHV1" s="40"/>
      <c r="LHW1" s="40"/>
      <c r="LHX1" s="40"/>
      <c r="LHY1" s="40"/>
      <c r="LHZ1" s="40"/>
      <c r="LIA1" s="40"/>
      <c r="LIB1" s="40"/>
      <c r="LIC1" s="40"/>
      <c r="LID1" s="40"/>
      <c r="LIE1" s="40"/>
      <c r="LIF1" s="40"/>
      <c r="LIG1" s="40"/>
      <c r="LIH1" s="40"/>
      <c r="LII1" s="40"/>
      <c r="LIJ1" s="40"/>
      <c r="LIK1" s="40"/>
      <c r="LIL1" s="40"/>
      <c r="LIM1" s="40"/>
      <c r="LIN1" s="40"/>
      <c r="LIO1" s="40"/>
      <c r="LIP1" s="40"/>
      <c r="LIQ1" s="40"/>
      <c r="LIR1" s="40"/>
      <c r="LIS1" s="40"/>
      <c r="LIT1" s="40"/>
      <c r="LIU1" s="40"/>
      <c r="LIV1" s="40"/>
      <c r="LIW1" s="40"/>
      <c r="LIX1" s="40"/>
      <c r="LIY1" s="40"/>
      <c r="LIZ1" s="40"/>
      <c r="LJA1" s="40"/>
      <c r="LJB1" s="40"/>
      <c r="LJC1" s="40"/>
      <c r="LJD1" s="40"/>
      <c r="LJE1" s="40"/>
      <c r="LJF1" s="40"/>
      <c r="LJG1" s="40"/>
      <c r="LJH1" s="40"/>
      <c r="LJI1" s="40"/>
      <c r="LJJ1" s="40"/>
      <c r="LJK1" s="40"/>
      <c r="LJL1" s="40"/>
      <c r="LJM1" s="40"/>
      <c r="LJN1" s="40"/>
      <c r="LJO1" s="40"/>
      <c r="LJP1" s="40"/>
      <c r="LJQ1" s="40"/>
      <c r="LJR1" s="40"/>
      <c r="LJS1" s="40"/>
      <c r="LJT1" s="40"/>
      <c r="LJU1" s="40"/>
      <c r="LJV1" s="40"/>
      <c r="LJW1" s="40"/>
      <c r="LJX1" s="40"/>
      <c r="LJY1" s="40"/>
      <c r="LJZ1" s="40"/>
      <c r="LKA1" s="40"/>
      <c r="LKB1" s="40"/>
      <c r="LKC1" s="40"/>
      <c r="LKD1" s="40"/>
      <c r="LKE1" s="40"/>
      <c r="LKF1" s="40"/>
      <c r="LKG1" s="40"/>
      <c r="LKH1" s="40"/>
      <c r="LKI1" s="40"/>
      <c r="LKJ1" s="40"/>
      <c r="LKK1" s="40"/>
      <c r="LKL1" s="40"/>
      <c r="LKM1" s="40"/>
      <c r="LKN1" s="40"/>
      <c r="LKO1" s="40"/>
      <c r="LKP1" s="40"/>
      <c r="LKQ1" s="40"/>
      <c r="LKR1" s="40"/>
      <c r="LKS1" s="40"/>
      <c r="LKT1" s="40"/>
      <c r="LKU1" s="40"/>
      <c r="LKV1" s="40"/>
      <c r="LKW1" s="40"/>
      <c r="LKX1" s="40"/>
      <c r="LKY1" s="40"/>
      <c r="LKZ1" s="40"/>
      <c r="LLA1" s="40"/>
      <c r="LLB1" s="40"/>
      <c r="LLC1" s="40"/>
      <c r="LLD1" s="40"/>
      <c r="LLE1" s="40"/>
      <c r="LLF1" s="40"/>
      <c r="LLG1" s="40"/>
      <c r="LLH1" s="40"/>
      <c r="LLI1" s="40"/>
      <c r="LLJ1" s="40"/>
      <c r="LLK1" s="40"/>
      <c r="LLL1" s="40"/>
      <c r="LLM1" s="40"/>
      <c r="LLN1" s="40"/>
      <c r="LLO1" s="40"/>
      <c r="LLP1" s="40"/>
      <c r="LLQ1" s="40"/>
      <c r="LLR1" s="40"/>
      <c r="LLS1" s="40"/>
      <c r="LLT1" s="40"/>
      <c r="LLU1" s="40"/>
      <c r="LLV1" s="40"/>
      <c r="LLW1" s="40"/>
      <c r="LLX1" s="40"/>
      <c r="LLY1" s="40"/>
      <c r="LLZ1" s="40"/>
      <c r="LMA1" s="40"/>
      <c r="LMB1" s="40"/>
      <c r="LMC1" s="40"/>
      <c r="LMD1" s="40"/>
      <c r="LME1" s="40"/>
      <c r="LMF1" s="40"/>
      <c r="LMG1" s="40"/>
      <c r="LMH1" s="40"/>
      <c r="LMI1" s="40"/>
      <c r="LMJ1" s="40"/>
      <c r="LMK1" s="40"/>
      <c r="LML1" s="40"/>
      <c r="LMM1" s="40"/>
      <c r="LMN1" s="40"/>
      <c r="LMO1" s="40"/>
      <c r="LMP1" s="40"/>
      <c r="LMQ1" s="40"/>
      <c r="LMR1" s="40"/>
      <c r="LMS1" s="40"/>
      <c r="LMT1" s="40"/>
      <c r="LMU1" s="40"/>
      <c r="LMV1" s="40"/>
      <c r="LMW1" s="40"/>
      <c r="LMX1" s="40"/>
      <c r="LMY1" s="40"/>
      <c r="LMZ1" s="40"/>
      <c r="LNA1" s="40"/>
      <c r="LNB1" s="40"/>
      <c r="LNC1" s="40"/>
      <c r="LND1" s="40"/>
      <c r="LNE1" s="40"/>
      <c r="LNF1" s="40"/>
      <c r="LNG1" s="40"/>
      <c r="LNH1" s="40"/>
      <c r="LNI1" s="40"/>
      <c r="LNJ1" s="40"/>
      <c r="LNK1" s="40"/>
      <c r="LNL1" s="40"/>
      <c r="LNM1" s="40"/>
      <c r="LNN1" s="40"/>
      <c r="LNO1" s="40"/>
      <c r="LNP1" s="40"/>
      <c r="LNQ1" s="40"/>
      <c r="LNR1" s="40"/>
      <c r="LNS1" s="40"/>
      <c r="LNT1" s="40"/>
      <c r="LNU1" s="40"/>
      <c r="LNV1" s="40"/>
      <c r="LNW1" s="40"/>
      <c r="LNX1" s="40"/>
      <c r="LNY1" s="40"/>
      <c r="LNZ1" s="40"/>
      <c r="LOA1" s="40"/>
      <c r="LOB1" s="40"/>
      <c r="LOC1" s="40"/>
      <c r="LOD1" s="40"/>
      <c r="LOE1" s="40"/>
      <c r="LOF1" s="40"/>
      <c r="LOG1" s="40"/>
      <c r="LOH1" s="40"/>
      <c r="LOI1" s="40"/>
      <c r="LOJ1" s="40"/>
      <c r="LOK1" s="40"/>
      <c r="LOL1" s="40"/>
      <c r="LOM1" s="40"/>
      <c r="LON1" s="40"/>
      <c r="LOO1" s="40"/>
      <c r="LOP1" s="40"/>
      <c r="LOQ1" s="40"/>
      <c r="LOR1" s="40"/>
      <c r="LOS1" s="40"/>
      <c r="LOT1" s="40"/>
      <c r="LOU1" s="40"/>
      <c r="LOV1" s="40"/>
      <c r="LOW1" s="40"/>
      <c r="LOX1" s="40"/>
      <c r="LOY1" s="40"/>
      <c r="LOZ1" s="40"/>
      <c r="LPA1" s="40"/>
      <c r="LPB1" s="40"/>
      <c r="LPC1" s="40"/>
      <c r="LPD1" s="40"/>
      <c r="LPE1" s="40"/>
      <c r="LPF1" s="40"/>
      <c r="LPG1" s="40"/>
      <c r="LPH1" s="40"/>
      <c r="LPI1" s="40"/>
      <c r="LPJ1" s="40"/>
      <c r="LPK1" s="40"/>
      <c r="LPL1" s="40"/>
      <c r="LPM1" s="40"/>
      <c r="LPN1" s="40"/>
      <c r="LPO1" s="40"/>
      <c r="LPP1" s="40"/>
      <c r="LPQ1" s="40"/>
      <c r="LPR1" s="40"/>
      <c r="LPS1" s="40"/>
      <c r="LPT1" s="40"/>
      <c r="LPU1" s="40"/>
      <c r="LPV1" s="40"/>
      <c r="LPW1" s="40"/>
      <c r="LPX1" s="40"/>
      <c r="LPY1" s="40"/>
      <c r="LPZ1" s="40"/>
      <c r="LQA1" s="40"/>
      <c r="LQB1" s="40"/>
      <c r="LQC1" s="40"/>
      <c r="LQD1" s="40"/>
      <c r="LQE1" s="40"/>
      <c r="LQF1" s="40"/>
      <c r="LQG1" s="40"/>
      <c r="LQH1" s="40"/>
      <c r="LQI1" s="40"/>
      <c r="LQJ1" s="40"/>
      <c r="LQK1" s="40"/>
      <c r="LQL1" s="40"/>
      <c r="LQM1" s="40"/>
      <c r="LQN1" s="40"/>
      <c r="LQO1" s="40"/>
      <c r="LQP1" s="40"/>
      <c r="LQQ1" s="40"/>
      <c r="LQR1" s="40"/>
      <c r="LQS1" s="40"/>
      <c r="LQT1" s="40"/>
      <c r="LQU1" s="40"/>
      <c r="LQV1" s="40"/>
      <c r="LQW1" s="40"/>
      <c r="LQX1" s="40"/>
      <c r="LQY1" s="40"/>
      <c r="LQZ1" s="40"/>
      <c r="LRA1" s="40"/>
      <c r="LRB1" s="40"/>
      <c r="LRC1" s="40"/>
      <c r="LRD1" s="40"/>
      <c r="LRE1" s="40"/>
      <c r="LRF1" s="40"/>
      <c r="LRG1" s="40"/>
      <c r="LRH1" s="40"/>
      <c r="LRI1" s="40"/>
      <c r="LRJ1" s="40"/>
      <c r="LRK1" s="40"/>
      <c r="LRL1" s="40"/>
      <c r="LRM1" s="40"/>
      <c r="LRN1" s="40"/>
      <c r="LRO1" s="40"/>
      <c r="LRP1" s="40"/>
      <c r="LRQ1" s="40"/>
      <c r="LRR1" s="40"/>
      <c r="LRS1" s="40"/>
      <c r="LRT1" s="40"/>
      <c r="LRU1" s="40"/>
      <c r="LRV1" s="40"/>
      <c r="LRW1" s="40"/>
      <c r="LRX1" s="40"/>
      <c r="LRY1" s="40"/>
      <c r="LRZ1" s="40"/>
      <c r="LSA1" s="40"/>
      <c r="LSB1" s="40"/>
      <c r="LSC1" s="40"/>
      <c r="LSD1" s="40"/>
      <c r="LSE1" s="40"/>
      <c r="LSF1" s="40"/>
      <c r="LSG1" s="40"/>
      <c r="LSH1" s="40"/>
      <c r="LSI1" s="40"/>
      <c r="LSJ1" s="40"/>
      <c r="LSK1" s="40"/>
      <c r="LSL1" s="40"/>
      <c r="LSM1" s="40"/>
      <c r="LSN1" s="40"/>
      <c r="LSO1" s="40"/>
      <c r="LSP1" s="40"/>
      <c r="LSQ1" s="40"/>
      <c r="LSR1" s="40"/>
      <c r="LSS1" s="40"/>
      <c r="LST1" s="40"/>
      <c r="LSU1" s="40"/>
      <c r="LSV1" s="40"/>
      <c r="LSW1" s="40"/>
      <c r="LSX1" s="40"/>
      <c r="LSY1" s="40"/>
      <c r="LSZ1" s="40"/>
      <c r="LTA1" s="40"/>
      <c r="LTB1" s="40"/>
      <c r="LTC1" s="40"/>
      <c r="LTD1" s="40"/>
      <c r="LTE1" s="40"/>
      <c r="LTF1" s="40"/>
      <c r="LTG1" s="40"/>
      <c r="LTH1" s="40"/>
      <c r="LTI1" s="40"/>
      <c r="LTJ1" s="40"/>
      <c r="LTK1" s="40"/>
      <c r="LTL1" s="40"/>
      <c r="LTM1" s="40"/>
      <c r="LTN1" s="40"/>
      <c r="LTO1" s="40"/>
      <c r="LTP1" s="40"/>
      <c r="LTQ1" s="40"/>
      <c r="LTR1" s="40"/>
      <c r="LTS1" s="40"/>
      <c r="LTT1" s="40"/>
      <c r="LTU1" s="40"/>
      <c r="LTV1" s="40"/>
      <c r="LTW1" s="40"/>
      <c r="LTX1" s="40"/>
      <c r="LTY1" s="40"/>
      <c r="LTZ1" s="40"/>
      <c r="LUA1" s="40"/>
      <c r="LUB1" s="40"/>
      <c r="LUC1" s="40"/>
      <c r="LUD1" s="40"/>
      <c r="LUE1" s="40"/>
      <c r="LUF1" s="40"/>
      <c r="LUG1" s="40"/>
      <c r="LUH1" s="40"/>
      <c r="LUI1" s="40"/>
      <c r="LUJ1" s="40"/>
      <c r="LUK1" s="40"/>
      <c r="LUL1" s="40"/>
      <c r="LUM1" s="40"/>
      <c r="LUN1" s="40"/>
      <c r="LUO1" s="40"/>
      <c r="LUP1" s="40"/>
      <c r="LUQ1" s="40"/>
      <c r="LUR1" s="40"/>
      <c r="LUS1" s="40"/>
      <c r="LUT1" s="40"/>
      <c r="LUU1" s="40"/>
      <c r="LUV1" s="40"/>
      <c r="LUW1" s="40"/>
      <c r="LUX1" s="40"/>
      <c r="LUY1" s="40"/>
      <c r="LUZ1" s="40"/>
      <c r="LVA1" s="40"/>
      <c r="LVB1" s="40"/>
      <c r="LVC1" s="40"/>
      <c r="LVD1" s="40"/>
      <c r="LVE1" s="40"/>
      <c r="LVF1" s="40"/>
      <c r="LVG1" s="40"/>
      <c r="LVH1" s="40"/>
      <c r="LVI1" s="40"/>
      <c r="LVJ1" s="40"/>
      <c r="LVK1" s="40"/>
      <c r="LVL1" s="40"/>
      <c r="LVM1" s="40"/>
      <c r="LVN1" s="40"/>
      <c r="LVO1" s="40"/>
      <c r="LVP1" s="40"/>
      <c r="LVQ1" s="40"/>
      <c r="LVR1" s="40"/>
      <c r="LVS1" s="40"/>
      <c r="LVT1" s="40"/>
      <c r="LVU1" s="40"/>
      <c r="LVV1" s="40"/>
      <c r="LVW1" s="40"/>
      <c r="LVX1" s="40"/>
      <c r="LVY1" s="40"/>
      <c r="LVZ1" s="40"/>
      <c r="LWA1" s="40"/>
      <c r="LWB1" s="40"/>
      <c r="LWC1" s="40"/>
      <c r="LWD1" s="40"/>
      <c r="LWE1" s="40"/>
      <c r="LWF1" s="40"/>
      <c r="LWG1" s="40"/>
      <c r="LWH1" s="40"/>
      <c r="LWI1" s="40"/>
      <c r="LWJ1" s="40"/>
      <c r="LWK1" s="40"/>
      <c r="LWL1" s="40"/>
      <c r="LWM1" s="40"/>
      <c r="LWN1" s="40"/>
      <c r="LWO1" s="40"/>
      <c r="LWP1" s="40"/>
      <c r="LWQ1" s="40"/>
      <c r="LWR1" s="40"/>
      <c r="LWS1" s="40"/>
      <c r="LWT1" s="40"/>
      <c r="LWU1" s="40"/>
      <c r="LWV1" s="40"/>
      <c r="LWW1" s="40"/>
      <c r="LWX1" s="40"/>
      <c r="LWY1" s="40"/>
      <c r="LWZ1" s="40"/>
      <c r="LXA1" s="40"/>
      <c r="LXB1" s="40"/>
      <c r="LXC1" s="40"/>
      <c r="LXD1" s="40"/>
      <c r="LXE1" s="40"/>
      <c r="LXF1" s="40"/>
      <c r="LXG1" s="40"/>
      <c r="LXH1" s="40"/>
      <c r="LXI1" s="40"/>
      <c r="LXJ1" s="40"/>
      <c r="LXK1" s="40"/>
      <c r="LXL1" s="40"/>
      <c r="LXM1" s="40"/>
      <c r="LXN1" s="40"/>
      <c r="LXO1" s="40"/>
      <c r="LXP1" s="40"/>
      <c r="LXQ1" s="40"/>
      <c r="LXR1" s="40"/>
      <c r="LXS1" s="40"/>
      <c r="LXT1" s="40"/>
      <c r="LXU1" s="40"/>
      <c r="LXV1" s="40"/>
      <c r="LXW1" s="40"/>
      <c r="LXX1" s="40"/>
      <c r="LXY1" s="40"/>
      <c r="LXZ1" s="40"/>
      <c r="LYA1" s="40"/>
      <c r="LYB1" s="40"/>
      <c r="LYC1" s="40"/>
      <c r="LYD1" s="40"/>
      <c r="LYE1" s="40"/>
      <c r="LYF1" s="40"/>
      <c r="LYG1" s="40"/>
      <c r="LYH1" s="40"/>
      <c r="LYI1" s="40"/>
      <c r="LYJ1" s="40"/>
      <c r="LYK1" s="40"/>
      <c r="LYL1" s="40"/>
      <c r="LYM1" s="40"/>
      <c r="LYN1" s="40"/>
      <c r="LYO1" s="40"/>
      <c r="LYP1" s="40"/>
      <c r="LYQ1" s="40"/>
      <c r="LYR1" s="40"/>
      <c r="LYS1" s="40"/>
      <c r="LYT1" s="40"/>
      <c r="LYU1" s="40"/>
      <c r="LYV1" s="40"/>
      <c r="LYW1" s="40"/>
      <c r="LYX1" s="40"/>
      <c r="LYY1" s="40"/>
      <c r="LYZ1" s="40"/>
      <c r="LZA1" s="40"/>
      <c r="LZB1" s="40"/>
      <c r="LZC1" s="40"/>
      <c r="LZD1" s="40"/>
      <c r="LZE1" s="40"/>
      <c r="LZF1" s="40"/>
      <c r="LZG1" s="40"/>
      <c r="LZH1" s="40"/>
      <c r="LZI1" s="40"/>
      <c r="LZJ1" s="40"/>
      <c r="LZK1" s="40"/>
      <c r="LZL1" s="40"/>
      <c r="LZM1" s="40"/>
      <c r="LZN1" s="40"/>
      <c r="LZO1" s="40"/>
      <c r="LZP1" s="40"/>
      <c r="LZQ1" s="40"/>
      <c r="LZR1" s="40"/>
      <c r="LZS1" s="40"/>
      <c r="LZT1" s="40"/>
      <c r="LZU1" s="40"/>
      <c r="LZV1" s="40"/>
      <c r="LZW1" s="40"/>
      <c r="LZX1" s="40"/>
      <c r="LZY1" s="40"/>
      <c r="LZZ1" s="40"/>
      <c r="MAA1" s="40"/>
      <c r="MAB1" s="40"/>
      <c r="MAC1" s="40"/>
      <c r="MAD1" s="40"/>
      <c r="MAE1" s="40"/>
      <c r="MAF1" s="40"/>
      <c r="MAG1" s="40"/>
      <c r="MAH1" s="40"/>
      <c r="MAI1" s="40"/>
      <c r="MAJ1" s="40"/>
      <c r="MAK1" s="40"/>
      <c r="MAL1" s="40"/>
      <c r="MAM1" s="40"/>
      <c r="MAN1" s="40"/>
      <c r="MAO1" s="40"/>
      <c r="MAP1" s="40"/>
      <c r="MAQ1" s="40"/>
      <c r="MAR1" s="40"/>
      <c r="MAS1" s="40"/>
      <c r="MAT1" s="40"/>
      <c r="MAU1" s="40"/>
      <c r="MAV1" s="40"/>
      <c r="MAW1" s="40"/>
      <c r="MAX1" s="40"/>
      <c r="MAY1" s="40"/>
      <c r="MAZ1" s="40"/>
      <c r="MBA1" s="40"/>
      <c r="MBB1" s="40"/>
      <c r="MBC1" s="40"/>
      <c r="MBD1" s="40"/>
      <c r="MBE1" s="40"/>
      <c r="MBF1" s="40"/>
      <c r="MBG1" s="40"/>
      <c r="MBH1" s="40"/>
      <c r="MBI1" s="40"/>
      <c r="MBJ1" s="40"/>
      <c r="MBK1" s="40"/>
      <c r="MBL1" s="40"/>
      <c r="MBM1" s="40"/>
      <c r="MBN1" s="40"/>
      <c r="MBO1" s="40"/>
      <c r="MBP1" s="40"/>
      <c r="MBQ1" s="40"/>
      <c r="MBR1" s="40"/>
      <c r="MBS1" s="40"/>
      <c r="MBT1" s="40"/>
      <c r="MBU1" s="40"/>
      <c r="MBV1" s="40"/>
      <c r="MBW1" s="40"/>
      <c r="MBX1" s="40"/>
      <c r="MBY1" s="40"/>
      <c r="MBZ1" s="40"/>
      <c r="MCA1" s="40"/>
      <c r="MCB1" s="40"/>
      <c r="MCC1" s="40"/>
      <c r="MCD1" s="40"/>
      <c r="MCE1" s="40"/>
      <c r="MCF1" s="40"/>
      <c r="MCG1" s="40"/>
      <c r="MCH1" s="40"/>
      <c r="MCI1" s="40"/>
      <c r="MCJ1" s="40"/>
      <c r="MCK1" s="40"/>
      <c r="MCL1" s="40"/>
      <c r="MCM1" s="40"/>
      <c r="MCN1" s="40"/>
      <c r="MCO1" s="40"/>
      <c r="MCP1" s="40"/>
      <c r="MCQ1" s="40"/>
      <c r="MCR1" s="40"/>
      <c r="MCS1" s="40"/>
      <c r="MCT1" s="40"/>
      <c r="MCU1" s="40"/>
      <c r="MCV1" s="40"/>
      <c r="MCW1" s="40"/>
      <c r="MCX1" s="40"/>
      <c r="MCY1" s="40"/>
      <c r="MCZ1" s="40"/>
      <c r="MDA1" s="40"/>
      <c r="MDB1" s="40"/>
      <c r="MDC1" s="40"/>
      <c r="MDD1" s="40"/>
      <c r="MDE1" s="40"/>
      <c r="MDF1" s="40"/>
      <c r="MDG1" s="40"/>
      <c r="MDH1" s="40"/>
      <c r="MDI1" s="40"/>
      <c r="MDJ1" s="40"/>
      <c r="MDK1" s="40"/>
      <c r="MDL1" s="40"/>
      <c r="MDM1" s="40"/>
      <c r="MDN1" s="40"/>
      <c r="MDO1" s="40"/>
      <c r="MDP1" s="40"/>
      <c r="MDQ1" s="40"/>
      <c r="MDR1" s="40"/>
      <c r="MDS1" s="40"/>
      <c r="MDT1" s="40"/>
      <c r="MDU1" s="40"/>
      <c r="MDV1" s="40"/>
      <c r="MDW1" s="40"/>
      <c r="MDX1" s="40"/>
      <c r="MDY1" s="40"/>
      <c r="MDZ1" s="40"/>
      <c r="MEA1" s="40"/>
      <c r="MEB1" s="40"/>
      <c r="MEC1" s="40"/>
      <c r="MED1" s="40"/>
      <c r="MEE1" s="40"/>
      <c r="MEF1" s="40"/>
      <c r="MEG1" s="40"/>
      <c r="MEH1" s="40"/>
      <c r="MEI1" s="40"/>
      <c r="MEJ1" s="40"/>
      <c r="MEK1" s="40"/>
      <c r="MEL1" s="40"/>
      <c r="MEM1" s="40"/>
      <c r="MEN1" s="40"/>
      <c r="MEO1" s="40"/>
      <c r="MEP1" s="40"/>
      <c r="MEQ1" s="40"/>
      <c r="MER1" s="40"/>
      <c r="MES1" s="40"/>
      <c r="MET1" s="40"/>
      <c r="MEU1" s="40"/>
      <c r="MEV1" s="40"/>
      <c r="MEW1" s="40"/>
      <c r="MEX1" s="40"/>
      <c r="MEY1" s="40"/>
      <c r="MEZ1" s="40"/>
      <c r="MFA1" s="40"/>
      <c r="MFB1" s="40"/>
      <c r="MFC1" s="40"/>
      <c r="MFD1" s="40"/>
      <c r="MFE1" s="40"/>
      <c r="MFF1" s="40"/>
      <c r="MFG1" s="40"/>
      <c r="MFH1" s="40"/>
      <c r="MFI1" s="40"/>
      <c r="MFJ1" s="40"/>
      <c r="MFK1" s="40"/>
      <c r="MFL1" s="40"/>
      <c r="MFM1" s="40"/>
      <c r="MFN1" s="40"/>
      <c r="MFO1" s="40"/>
      <c r="MFP1" s="40"/>
      <c r="MFQ1" s="40"/>
      <c r="MFR1" s="40"/>
      <c r="MFS1" s="40"/>
      <c r="MFT1" s="40"/>
      <c r="MFU1" s="40"/>
      <c r="MFV1" s="40"/>
      <c r="MFW1" s="40"/>
      <c r="MFX1" s="40"/>
      <c r="MFY1" s="40"/>
      <c r="MFZ1" s="40"/>
      <c r="MGA1" s="40"/>
      <c r="MGB1" s="40"/>
      <c r="MGC1" s="40"/>
      <c r="MGD1" s="40"/>
      <c r="MGE1" s="40"/>
      <c r="MGF1" s="40"/>
      <c r="MGG1" s="40"/>
      <c r="MGH1" s="40"/>
      <c r="MGI1" s="40"/>
      <c r="MGJ1" s="40"/>
      <c r="MGK1" s="40"/>
      <c r="MGL1" s="40"/>
      <c r="MGM1" s="40"/>
      <c r="MGN1" s="40"/>
      <c r="MGO1" s="40"/>
      <c r="MGP1" s="40"/>
      <c r="MGQ1" s="40"/>
      <c r="MGR1" s="40"/>
      <c r="MGS1" s="40"/>
      <c r="MGT1" s="40"/>
      <c r="MGU1" s="40"/>
      <c r="MGV1" s="40"/>
      <c r="MGW1" s="40"/>
      <c r="MGX1" s="40"/>
      <c r="MGY1" s="40"/>
      <c r="MGZ1" s="40"/>
      <c r="MHA1" s="40"/>
      <c r="MHB1" s="40"/>
      <c r="MHC1" s="40"/>
      <c r="MHD1" s="40"/>
      <c r="MHE1" s="40"/>
      <c r="MHF1" s="40"/>
      <c r="MHG1" s="40"/>
      <c r="MHH1" s="40"/>
      <c r="MHI1" s="40"/>
      <c r="MHJ1" s="40"/>
      <c r="MHK1" s="40"/>
      <c r="MHL1" s="40"/>
      <c r="MHM1" s="40"/>
      <c r="MHN1" s="40"/>
      <c r="MHO1" s="40"/>
      <c r="MHP1" s="40"/>
      <c r="MHQ1" s="40"/>
      <c r="MHR1" s="40"/>
      <c r="MHS1" s="40"/>
      <c r="MHT1" s="40"/>
      <c r="MHU1" s="40"/>
      <c r="MHV1" s="40"/>
      <c r="MHW1" s="40"/>
      <c r="MHX1" s="40"/>
      <c r="MHY1" s="40"/>
      <c r="MHZ1" s="40"/>
      <c r="MIA1" s="40"/>
      <c r="MIB1" s="40"/>
      <c r="MIC1" s="40"/>
      <c r="MID1" s="40"/>
      <c r="MIE1" s="40"/>
      <c r="MIF1" s="40"/>
      <c r="MIG1" s="40"/>
      <c r="MIH1" s="40"/>
      <c r="MII1" s="40"/>
      <c r="MIJ1" s="40"/>
      <c r="MIK1" s="40"/>
      <c r="MIL1" s="40"/>
      <c r="MIM1" s="40"/>
      <c r="MIN1" s="40"/>
      <c r="MIO1" s="40"/>
      <c r="MIP1" s="40"/>
      <c r="MIQ1" s="40"/>
      <c r="MIR1" s="40"/>
      <c r="MIS1" s="40"/>
      <c r="MIT1" s="40"/>
      <c r="MIU1" s="40"/>
      <c r="MIV1" s="40"/>
      <c r="MIW1" s="40"/>
      <c r="MIX1" s="40"/>
      <c r="MIY1" s="40"/>
      <c r="MIZ1" s="40"/>
      <c r="MJA1" s="40"/>
      <c r="MJB1" s="40"/>
      <c r="MJC1" s="40"/>
      <c r="MJD1" s="40"/>
      <c r="MJE1" s="40"/>
      <c r="MJF1" s="40"/>
      <c r="MJG1" s="40"/>
      <c r="MJH1" s="40"/>
      <c r="MJI1" s="40"/>
      <c r="MJJ1" s="40"/>
      <c r="MJK1" s="40"/>
      <c r="MJL1" s="40"/>
      <c r="MJM1" s="40"/>
      <c r="MJN1" s="40"/>
      <c r="MJO1" s="40"/>
      <c r="MJP1" s="40"/>
      <c r="MJQ1" s="40"/>
      <c r="MJR1" s="40"/>
      <c r="MJS1" s="40"/>
      <c r="MJT1" s="40"/>
      <c r="MJU1" s="40"/>
      <c r="MJV1" s="40"/>
      <c r="MJW1" s="40"/>
      <c r="MJX1" s="40"/>
      <c r="MJY1" s="40"/>
      <c r="MJZ1" s="40"/>
      <c r="MKA1" s="40"/>
      <c r="MKB1" s="40"/>
      <c r="MKC1" s="40"/>
      <c r="MKD1" s="40"/>
      <c r="MKE1" s="40"/>
      <c r="MKF1" s="40"/>
      <c r="MKG1" s="40"/>
      <c r="MKH1" s="40"/>
      <c r="MKI1" s="40"/>
      <c r="MKJ1" s="40"/>
      <c r="MKK1" s="40"/>
      <c r="MKL1" s="40"/>
      <c r="MKM1" s="40"/>
      <c r="MKN1" s="40"/>
      <c r="MKO1" s="40"/>
      <c r="MKP1" s="40"/>
      <c r="MKQ1" s="40"/>
      <c r="MKR1" s="40"/>
      <c r="MKS1" s="40"/>
      <c r="MKT1" s="40"/>
      <c r="MKU1" s="40"/>
      <c r="MKV1" s="40"/>
      <c r="MKW1" s="40"/>
      <c r="MKX1" s="40"/>
      <c r="MKY1" s="40"/>
      <c r="MKZ1" s="40"/>
      <c r="MLA1" s="40"/>
      <c r="MLB1" s="40"/>
      <c r="MLC1" s="40"/>
      <c r="MLD1" s="40"/>
      <c r="MLE1" s="40"/>
      <c r="MLF1" s="40"/>
      <c r="MLG1" s="40"/>
      <c r="MLH1" s="40"/>
      <c r="MLI1" s="40"/>
      <c r="MLJ1" s="40"/>
      <c r="MLK1" s="40"/>
      <c r="MLL1" s="40"/>
      <c r="MLM1" s="40"/>
      <c r="MLN1" s="40"/>
      <c r="MLO1" s="40"/>
      <c r="MLP1" s="40"/>
      <c r="MLQ1" s="40"/>
      <c r="MLR1" s="40"/>
      <c r="MLS1" s="40"/>
      <c r="MLT1" s="40"/>
      <c r="MLU1" s="40"/>
      <c r="MLV1" s="40"/>
      <c r="MLW1" s="40"/>
      <c r="MLX1" s="40"/>
      <c r="MLY1" s="40"/>
      <c r="MLZ1" s="40"/>
      <c r="MMA1" s="40"/>
      <c r="MMB1" s="40"/>
      <c r="MMC1" s="40"/>
      <c r="MMD1" s="40"/>
      <c r="MME1" s="40"/>
      <c r="MMF1" s="40"/>
      <c r="MMG1" s="40"/>
      <c r="MMH1" s="40"/>
      <c r="MMI1" s="40"/>
      <c r="MMJ1" s="40"/>
      <c r="MMK1" s="40"/>
      <c r="MML1" s="40"/>
      <c r="MMM1" s="40"/>
      <c r="MMN1" s="40"/>
      <c r="MMO1" s="40"/>
      <c r="MMP1" s="40"/>
      <c r="MMQ1" s="40"/>
      <c r="MMR1" s="40"/>
      <c r="MMS1" s="40"/>
      <c r="MMT1" s="40"/>
      <c r="MMU1" s="40"/>
      <c r="MMV1" s="40"/>
      <c r="MMW1" s="40"/>
      <c r="MMX1" s="40"/>
      <c r="MMY1" s="40"/>
      <c r="MMZ1" s="40"/>
      <c r="MNA1" s="40"/>
      <c r="MNB1" s="40"/>
      <c r="MNC1" s="40"/>
      <c r="MND1" s="40"/>
      <c r="MNE1" s="40"/>
      <c r="MNF1" s="40"/>
      <c r="MNG1" s="40"/>
      <c r="MNH1" s="40"/>
      <c r="MNI1" s="40"/>
      <c r="MNJ1" s="40"/>
      <c r="MNK1" s="40"/>
      <c r="MNL1" s="40"/>
      <c r="MNM1" s="40"/>
      <c r="MNN1" s="40"/>
      <c r="MNO1" s="40"/>
      <c r="MNP1" s="40"/>
      <c r="MNQ1" s="40"/>
      <c r="MNR1" s="40"/>
      <c r="MNS1" s="40"/>
      <c r="MNT1" s="40"/>
      <c r="MNU1" s="40"/>
      <c r="MNV1" s="40"/>
      <c r="MNW1" s="40"/>
      <c r="MNX1" s="40"/>
      <c r="MNY1" s="40"/>
      <c r="MNZ1" s="40"/>
      <c r="MOA1" s="40"/>
      <c r="MOB1" s="40"/>
      <c r="MOC1" s="40"/>
      <c r="MOD1" s="40"/>
      <c r="MOE1" s="40"/>
      <c r="MOF1" s="40"/>
      <c r="MOG1" s="40"/>
      <c r="MOH1" s="40"/>
      <c r="MOI1" s="40"/>
      <c r="MOJ1" s="40"/>
      <c r="MOK1" s="40"/>
      <c r="MOL1" s="40"/>
      <c r="MOM1" s="40"/>
      <c r="MON1" s="40"/>
      <c r="MOO1" s="40"/>
      <c r="MOP1" s="40"/>
      <c r="MOQ1" s="40"/>
      <c r="MOR1" s="40"/>
      <c r="MOS1" s="40"/>
      <c r="MOT1" s="40"/>
      <c r="MOU1" s="40"/>
      <c r="MOV1" s="40"/>
      <c r="MOW1" s="40"/>
      <c r="MOX1" s="40"/>
      <c r="MOY1" s="40"/>
      <c r="MOZ1" s="40"/>
      <c r="MPA1" s="40"/>
      <c r="MPB1" s="40"/>
      <c r="MPC1" s="40"/>
      <c r="MPD1" s="40"/>
      <c r="MPE1" s="40"/>
      <c r="MPF1" s="40"/>
      <c r="MPG1" s="40"/>
      <c r="MPH1" s="40"/>
      <c r="MPI1" s="40"/>
      <c r="MPJ1" s="40"/>
      <c r="MPK1" s="40"/>
      <c r="MPL1" s="40"/>
      <c r="MPM1" s="40"/>
      <c r="MPN1" s="40"/>
      <c r="MPO1" s="40"/>
      <c r="MPP1" s="40"/>
      <c r="MPQ1" s="40"/>
      <c r="MPR1" s="40"/>
      <c r="MPS1" s="40"/>
      <c r="MPT1" s="40"/>
      <c r="MPU1" s="40"/>
      <c r="MPV1" s="40"/>
      <c r="MPW1" s="40"/>
      <c r="MPX1" s="40"/>
      <c r="MPY1" s="40"/>
      <c r="MPZ1" s="40"/>
      <c r="MQA1" s="40"/>
      <c r="MQB1" s="40"/>
      <c r="MQC1" s="40"/>
      <c r="MQD1" s="40"/>
      <c r="MQE1" s="40"/>
      <c r="MQF1" s="40"/>
      <c r="MQG1" s="40"/>
      <c r="MQH1" s="40"/>
      <c r="MQI1" s="40"/>
      <c r="MQJ1" s="40"/>
      <c r="MQK1" s="40"/>
      <c r="MQL1" s="40"/>
      <c r="MQM1" s="40"/>
      <c r="MQN1" s="40"/>
      <c r="MQO1" s="40"/>
      <c r="MQP1" s="40"/>
      <c r="MQQ1" s="40"/>
      <c r="MQR1" s="40"/>
      <c r="MQS1" s="40"/>
      <c r="MQT1" s="40"/>
      <c r="MQU1" s="40"/>
      <c r="MQV1" s="40"/>
      <c r="MQW1" s="40"/>
      <c r="MQX1" s="40"/>
      <c r="MQY1" s="40"/>
      <c r="MQZ1" s="40"/>
      <c r="MRA1" s="40"/>
      <c r="MRB1" s="40"/>
      <c r="MRC1" s="40"/>
      <c r="MRD1" s="40"/>
      <c r="MRE1" s="40"/>
      <c r="MRF1" s="40"/>
      <c r="MRG1" s="40"/>
      <c r="MRH1" s="40"/>
      <c r="MRI1" s="40"/>
      <c r="MRJ1" s="40"/>
      <c r="MRK1" s="40"/>
      <c r="MRL1" s="40"/>
      <c r="MRM1" s="40"/>
      <c r="MRN1" s="40"/>
      <c r="MRO1" s="40"/>
      <c r="MRP1" s="40"/>
      <c r="MRQ1" s="40"/>
      <c r="MRR1" s="40"/>
      <c r="MRS1" s="40"/>
      <c r="MRT1" s="40"/>
      <c r="MRU1" s="40"/>
      <c r="MRV1" s="40"/>
      <c r="MRW1" s="40"/>
      <c r="MRX1" s="40"/>
      <c r="MRY1" s="40"/>
      <c r="MRZ1" s="40"/>
      <c r="MSA1" s="40"/>
      <c r="MSB1" s="40"/>
      <c r="MSC1" s="40"/>
      <c r="MSD1" s="40"/>
      <c r="MSE1" s="40"/>
      <c r="MSF1" s="40"/>
      <c r="MSG1" s="40"/>
      <c r="MSH1" s="40"/>
      <c r="MSI1" s="40"/>
      <c r="MSJ1" s="40"/>
      <c r="MSK1" s="40"/>
      <c r="MSL1" s="40"/>
      <c r="MSM1" s="40"/>
      <c r="MSN1" s="40"/>
      <c r="MSO1" s="40"/>
      <c r="MSP1" s="40"/>
      <c r="MSQ1" s="40"/>
      <c r="MSR1" s="40"/>
      <c r="MSS1" s="40"/>
      <c r="MST1" s="40"/>
      <c r="MSU1" s="40"/>
      <c r="MSV1" s="40"/>
      <c r="MSW1" s="40"/>
      <c r="MSX1" s="40"/>
      <c r="MSY1" s="40"/>
      <c r="MSZ1" s="40"/>
      <c r="MTA1" s="40"/>
      <c r="MTB1" s="40"/>
      <c r="MTC1" s="40"/>
      <c r="MTD1" s="40"/>
      <c r="MTE1" s="40"/>
      <c r="MTF1" s="40"/>
      <c r="MTG1" s="40"/>
      <c r="MTH1" s="40"/>
      <c r="MTI1" s="40"/>
      <c r="MTJ1" s="40"/>
      <c r="MTK1" s="40"/>
      <c r="MTL1" s="40"/>
      <c r="MTM1" s="40"/>
      <c r="MTN1" s="40"/>
      <c r="MTO1" s="40"/>
      <c r="MTP1" s="40"/>
      <c r="MTQ1" s="40"/>
      <c r="MTR1" s="40"/>
      <c r="MTS1" s="40"/>
      <c r="MTT1" s="40"/>
      <c r="MTU1" s="40"/>
      <c r="MTV1" s="40"/>
      <c r="MTW1" s="40"/>
      <c r="MTX1" s="40"/>
      <c r="MTY1" s="40"/>
      <c r="MTZ1" s="40"/>
      <c r="MUA1" s="40"/>
      <c r="MUB1" s="40"/>
      <c r="MUC1" s="40"/>
      <c r="MUD1" s="40"/>
      <c r="MUE1" s="40"/>
      <c r="MUF1" s="40"/>
      <c r="MUG1" s="40"/>
      <c r="MUH1" s="40"/>
      <c r="MUI1" s="40"/>
      <c r="MUJ1" s="40"/>
      <c r="MUK1" s="40"/>
      <c r="MUL1" s="40"/>
      <c r="MUM1" s="40"/>
      <c r="MUN1" s="40"/>
      <c r="MUO1" s="40"/>
      <c r="MUP1" s="40"/>
      <c r="MUQ1" s="40"/>
      <c r="MUR1" s="40"/>
      <c r="MUS1" s="40"/>
      <c r="MUT1" s="40"/>
      <c r="MUU1" s="40"/>
      <c r="MUV1" s="40"/>
      <c r="MUW1" s="40"/>
      <c r="MUX1" s="40"/>
      <c r="MUY1" s="40"/>
      <c r="MUZ1" s="40"/>
      <c r="MVA1" s="40"/>
      <c r="MVB1" s="40"/>
      <c r="MVC1" s="40"/>
      <c r="MVD1" s="40"/>
      <c r="MVE1" s="40"/>
      <c r="MVF1" s="40"/>
      <c r="MVG1" s="40"/>
      <c r="MVH1" s="40"/>
      <c r="MVI1" s="40"/>
      <c r="MVJ1" s="40"/>
      <c r="MVK1" s="40"/>
      <c r="MVL1" s="40"/>
      <c r="MVM1" s="40"/>
      <c r="MVN1" s="40"/>
      <c r="MVO1" s="40"/>
      <c r="MVP1" s="40"/>
      <c r="MVQ1" s="40"/>
      <c r="MVR1" s="40"/>
      <c r="MVS1" s="40"/>
      <c r="MVT1" s="40"/>
      <c r="MVU1" s="40"/>
      <c r="MVV1" s="40"/>
      <c r="MVW1" s="40"/>
      <c r="MVX1" s="40"/>
      <c r="MVY1" s="40"/>
      <c r="MVZ1" s="40"/>
      <c r="MWA1" s="40"/>
      <c r="MWB1" s="40"/>
      <c r="MWC1" s="40"/>
      <c r="MWD1" s="40"/>
      <c r="MWE1" s="40"/>
      <c r="MWF1" s="40"/>
      <c r="MWG1" s="40"/>
      <c r="MWH1" s="40"/>
      <c r="MWI1" s="40"/>
      <c r="MWJ1" s="40"/>
      <c r="MWK1" s="40"/>
      <c r="MWL1" s="40"/>
      <c r="MWM1" s="40"/>
      <c r="MWN1" s="40"/>
      <c r="MWO1" s="40"/>
      <c r="MWP1" s="40"/>
      <c r="MWQ1" s="40"/>
      <c r="MWR1" s="40"/>
      <c r="MWS1" s="40"/>
      <c r="MWT1" s="40"/>
      <c r="MWU1" s="40"/>
      <c r="MWV1" s="40"/>
      <c r="MWW1" s="40"/>
      <c r="MWX1" s="40"/>
      <c r="MWY1" s="40"/>
      <c r="MWZ1" s="40"/>
      <c r="MXA1" s="40"/>
      <c r="MXB1" s="40"/>
      <c r="MXC1" s="40"/>
      <c r="MXD1" s="40"/>
      <c r="MXE1" s="40"/>
      <c r="MXF1" s="40"/>
      <c r="MXG1" s="40"/>
      <c r="MXH1" s="40"/>
      <c r="MXI1" s="40"/>
      <c r="MXJ1" s="40"/>
      <c r="MXK1" s="40"/>
      <c r="MXL1" s="40"/>
      <c r="MXM1" s="40"/>
      <c r="MXN1" s="40"/>
      <c r="MXO1" s="40"/>
      <c r="MXP1" s="40"/>
      <c r="MXQ1" s="40"/>
      <c r="MXR1" s="40"/>
      <c r="MXS1" s="40"/>
      <c r="MXT1" s="40"/>
      <c r="MXU1" s="40"/>
      <c r="MXV1" s="40"/>
      <c r="MXW1" s="40"/>
      <c r="MXX1" s="40"/>
      <c r="MXY1" s="40"/>
      <c r="MXZ1" s="40"/>
      <c r="MYA1" s="40"/>
      <c r="MYB1" s="40"/>
      <c r="MYC1" s="40"/>
      <c r="MYD1" s="40"/>
      <c r="MYE1" s="40"/>
      <c r="MYF1" s="40"/>
      <c r="MYG1" s="40"/>
      <c r="MYH1" s="40"/>
      <c r="MYI1" s="40"/>
      <c r="MYJ1" s="40"/>
      <c r="MYK1" s="40"/>
      <c r="MYL1" s="40"/>
      <c r="MYM1" s="40"/>
      <c r="MYN1" s="40"/>
      <c r="MYO1" s="40"/>
      <c r="MYP1" s="40"/>
      <c r="MYQ1" s="40"/>
      <c r="MYR1" s="40"/>
      <c r="MYS1" s="40"/>
      <c r="MYT1" s="40"/>
      <c r="MYU1" s="40"/>
      <c r="MYV1" s="40"/>
      <c r="MYW1" s="40"/>
      <c r="MYX1" s="40"/>
      <c r="MYY1" s="40"/>
      <c r="MYZ1" s="40"/>
      <c r="MZA1" s="40"/>
      <c r="MZB1" s="40"/>
      <c r="MZC1" s="40"/>
      <c r="MZD1" s="40"/>
      <c r="MZE1" s="40"/>
      <c r="MZF1" s="40"/>
      <c r="MZG1" s="40"/>
      <c r="MZH1" s="40"/>
      <c r="MZI1" s="40"/>
      <c r="MZJ1" s="40"/>
      <c r="MZK1" s="40"/>
      <c r="MZL1" s="40"/>
      <c r="MZM1" s="40"/>
      <c r="MZN1" s="40"/>
      <c r="MZO1" s="40"/>
      <c r="MZP1" s="40"/>
      <c r="MZQ1" s="40"/>
      <c r="MZR1" s="40"/>
      <c r="MZS1" s="40"/>
      <c r="MZT1" s="40"/>
      <c r="MZU1" s="40"/>
      <c r="MZV1" s="40"/>
      <c r="MZW1" s="40"/>
      <c r="MZX1" s="40"/>
      <c r="MZY1" s="40"/>
      <c r="MZZ1" s="40"/>
      <c r="NAA1" s="40"/>
      <c r="NAB1" s="40"/>
      <c r="NAC1" s="40"/>
      <c r="NAD1" s="40"/>
      <c r="NAE1" s="40"/>
      <c r="NAF1" s="40"/>
      <c r="NAG1" s="40"/>
      <c r="NAH1" s="40"/>
      <c r="NAI1" s="40"/>
      <c r="NAJ1" s="40"/>
      <c r="NAK1" s="40"/>
      <c r="NAL1" s="40"/>
      <c r="NAM1" s="40"/>
      <c r="NAN1" s="40"/>
      <c r="NAO1" s="40"/>
      <c r="NAP1" s="40"/>
      <c r="NAQ1" s="40"/>
      <c r="NAR1" s="40"/>
      <c r="NAS1" s="40"/>
      <c r="NAT1" s="40"/>
      <c r="NAU1" s="40"/>
      <c r="NAV1" s="40"/>
      <c r="NAW1" s="40"/>
      <c r="NAX1" s="40"/>
      <c r="NAY1" s="40"/>
      <c r="NAZ1" s="40"/>
      <c r="NBA1" s="40"/>
      <c r="NBB1" s="40"/>
      <c r="NBC1" s="40"/>
      <c r="NBD1" s="40"/>
      <c r="NBE1" s="40"/>
      <c r="NBF1" s="40"/>
      <c r="NBG1" s="40"/>
      <c r="NBH1" s="40"/>
      <c r="NBI1" s="40"/>
      <c r="NBJ1" s="40"/>
      <c r="NBK1" s="40"/>
      <c r="NBL1" s="40"/>
      <c r="NBM1" s="40"/>
      <c r="NBN1" s="40"/>
      <c r="NBO1" s="40"/>
      <c r="NBP1" s="40"/>
      <c r="NBQ1" s="40"/>
      <c r="NBR1" s="40"/>
      <c r="NBS1" s="40"/>
      <c r="NBT1" s="40"/>
      <c r="NBU1" s="40"/>
      <c r="NBV1" s="40"/>
      <c r="NBW1" s="40"/>
      <c r="NBX1" s="40"/>
      <c r="NBY1" s="40"/>
      <c r="NBZ1" s="40"/>
      <c r="NCA1" s="40"/>
      <c r="NCB1" s="40"/>
      <c r="NCC1" s="40"/>
      <c r="NCD1" s="40"/>
      <c r="NCE1" s="40"/>
      <c r="NCF1" s="40"/>
      <c r="NCG1" s="40"/>
      <c r="NCH1" s="40"/>
      <c r="NCI1" s="40"/>
      <c r="NCJ1" s="40"/>
      <c r="NCK1" s="40"/>
      <c r="NCL1" s="40"/>
      <c r="NCM1" s="40"/>
      <c r="NCN1" s="40"/>
      <c r="NCO1" s="40"/>
      <c r="NCP1" s="40"/>
      <c r="NCQ1" s="40"/>
      <c r="NCR1" s="40"/>
      <c r="NCS1" s="40"/>
      <c r="NCT1" s="40"/>
      <c r="NCU1" s="40"/>
      <c r="NCV1" s="40"/>
      <c r="NCW1" s="40"/>
      <c r="NCX1" s="40"/>
      <c r="NCY1" s="40"/>
      <c r="NCZ1" s="40"/>
      <c r="NDA1" s="40"/>
      <c r="NDB1" s="40"/>
      <c r="NDC1" s="40"/>
      <c r="NDD1" s="40"/>
      <c r="NDE1" s="40"/>
      <c r="NDF1" s="40"/>
      <c r="NDG1" s="40"/>
      <c r="NDH1" s="40"/>
      <c r="NDI1" s="40"/>
      <c r="NDJ1" s="40"/>
      <c r="NDK1" s="40"/>
      <c r="NDL1" s="40"/>
      <c r="NDM1" s="40"/>
      <c r="NDN1" s="40"/>
      <c r="NDO1" s="40"/>
      <c r="NDP1" s="40"/>
      <c r="NDQ1" s="40"/>
      <c r="NDR1" s="40"/>
      <c r="NDS1" s="40"/>
      <c r="NDT1" s="40"/>
      <c r="NDU1" s="40"/>
      <c r="NDV1" s="40"/>
      <c r="NDW1" s="40"/>
      <c r="NDX1" s="40"/>
      <c r="NDY1" s="40"/>
      <c r="NDZ1" s="40"/>
      <c r="NEA1" s="40"/>
      <c r="NEB1" s="40"/>
      <c r="NEC1" s="40"/>
      <c r="NED1" s="40"/>
      <c r="NEE1" s="40"/>
      <c r="NEF1" s="40"/>
      <c r="NEG1" s="40"/>
      <c r="NEH1" s="40"/>
      <c r="NEI1" s="40"/>
      <c r="NEJ1" s="40"/>
      <c r="NEK1" s="40"/>
      <c r="NEL1" s="40"/>
      <c r="NEM1" s="40"/>
      <c r="NEN1" s="40"/>
      <c r="NEO1" s="40"/>
      <c r="NEP1" s="40"/>
      <c r="NEQ1" s="40"/>
      <c r="NER1" s="40"/>
      <c r="NES1" s="40"/>
      <c r="NET1" s="40"/>
      <c r="NEU1" s="40"/>
      <c r="NEV1" s="40"/>
      <c r="NEW1" s="40"/>
      <c r="NEX1" s="40"/>
      <c r="NEY1" s="40"/>
      <c r="NEZ1" s="40"/>
      <c r="NFA1" s="40"/>
      <c r="NFB1" s="40"/>
      <c r="NFC1" s="40"/>
      <c r="NFD1" s="40"/>
      <c r="NFE1" s="40"/>
      <c r="NFF1" s="40"/>
      <c r="NFG1" s="40"/>
      <c r="NFH1" s="40"/>
      <c r="NFI1" s="40"/>
      <c r="NFJ1" s="40"/>
      <c r="NFK1" s="40"/>
      <c r="NFL1" s="40"/>
      <c r="NFM1" s="40"/>
      <c r="NFN1" s="40"/>
      <c r="NFO1" s="40"/>
      <c r="NFP1" s="40"/>
      <c r="NFQ1" s="40"/>
      <c r="NFR1" s="40"/>
      <c r="NFS1" s="40"/>
      <c r="NFT1" s="40"/>
      <c r="NFU1" s="40"/>
      <c r="NFV1" s="40"/>
      <c r="NFW1" s="40"/>
      <c r="NFX1" s="40"/>
      <c r="NFY1" s="40"/>
      <c r="NFZ1" s="40"/>
      <c r="NGA1" s="40"/>
      <c r="NGB1" s="40"/>
      <c r="NGC1" s="40"/>
      <c r="NGD1" s="40"/>
      <c r="NGE1" s="40"/>
      <c r="NGF1" s="40"/>
      <c r="NGG1" s="40"/>
      <c r="NGH1" s="40"/>
      <c r="NGI1" s="40"/>
      <c r="NGJ1" s="40"/>
      <c r="NGK1" s="40"/>
      <c r="NGL1" s="40"/>
      <c r="NGM1" s="40"/>
      <c r="NGN1" s="40"/>
      <c r="NGO1" s="40"/>
      <c r="NGP1" s="40"/>
      <c r="NGQ1" s="40"/>
      <c r="NGR1" s="40"/>
      <c r="NGS1" s="40"/>
      <c r="NGT1" s="40"/>
      <c r="NGU1" s="40"/>
      <c r="NGV1" s="40"/>
      <c r="NGW1" s="40"/>
      <c r="NGX1" s="40"/>
      <c r="NGY1" s="40"/>
      <c r="NGZ1" s="40"/>
      <c r="NHA1" s="40"/>
      <c r="NHB1" s="40"/>
      <c r="NHC1" s="40"/>
      <c r="NHD1" s="40"/>
      <c r="NHE1" s="40"/>
      <c r="NHF1" s="40"/>
      <c r="NHG1" s="40"/>
      <c r="NHH1" s="40"/>
      <c r="NHI1" s="40"/>
      <c r="NHJ1" s="40"/>
      <c r="NHK1" s="40"/>
      <c r="NHL1" s="40"/>
      <c r="NHM1" s="40"/>
      <c r="NHN1" s="40"/>
      <c r="NHO1" s="40"/>
      <c r="NHP1" s="40"/>
      <c r="NHQ1" s="40"/>
      <c r="NHR1" s="40"/>
      <c r="NHS1" s="40"/>
      <c r="NHT1" s="40"/>
      <c r="NHU1" s="40"/>
      <c r="NHV1" s="40"/>
      <c r="NHW1" s="40"/>
      <c r="NHX1" s="40"/>
      <c r="NHY1" s="40"/>
      <c r="NHZ1" s="40"/>
      <c r="NIA1" s="40"/>
      <c r="NIB1" s="40"/>
      <c r="NIC1" s="40"/>
      <c r="NID1" s="40"/>
      <c r="NIE1" s="40"/>
      <c r="NIF1" s="40"/>
      <c r="NIG1" s="40"/>
      <c r="NIH1" s="40"/>
      <c r="NII1" s="40"/>
      <c r="NIJ1" s="40"/>
      <c r="NIK1" s="40"/>
      <c r="NIL1" s="40"/>
      <c r="NIM1" s="40"/>
      <c r="NIN1" s="40"/>
      <c r="NIO1" s="40"/>
      <c r="NIP1" s="40"/>
      <c r="NIQ1" s="40"/>
      <c r="NIR1" s="40"/>
      <c r="NIS1" s="40"/>
      <c r="NIT1" s="40"/>
      <c r="NIU1" s="40"/>
      <c r="NIV1" s="40"/>
      <c r="NIW1" s="40"/>
      <c r="NIX1" s="40"/>
      <c r="NIY1" s="40"/>
      <c r="NIZ1" s="40"/>
      <c r="NJA1" s="40"/>
      <c r="NJB1" s="40"/>
      <c r="NJC1" s="40"/>
      <c r="NJD1" s="40"/>
      <c r="NJE1" s="40"/>
      <c r="NJF1" s="40"/>
      <c r="NJG1" s="40"/>
      <c r="NJH1" s="40"/>
      <c r="NJI1" s="40"/>
      <c r="NJJ1" s="40"/>
      <c r="NJK1" s="40"/>
      <c r="NJL1" s="40"/>
      <c r="NJM1" s="40"/>
      <c r="NJN1" s="40"/>
      <c r="NJO1" s="40"/>
      <c r="NJP1" s="40"/>
      <c r="NJQ1" s="40"/>
      <c r="NJR1" s="40"/>
      <c r="NJS1" s="40"/>
      <c r="NJT1" s="40"/>
      <c r="NJU1" s="40"/>
      <c r="NJV1" s="40"/>
      <c r="NJW1" s="40"/>
      <c r="NJX1" s="40"/>
      <c r="NJY1" s="40"/>
      <c r="NJZ1" s="40"/>
      <c r="NKA1" s="40"/>
      <c r="NKB1" s="40"/>
      <c r="NKC1" s="40"/>
      <c r="NKD1" s="40"/>
      <c r="NKE1" s="40"/>
      <c r="NKF1" s="40"/>
      <c r="NKG1" s="40"/>
      <c r="NKH1" s="40"/>
      <c r="NKI1" s="40"/>
      <c r="NKJ1" s="40"/>
      <c r="NKK1" s="40"/>
      <c r="NKL1" s="40"/>
      <c r="NKM1" s="40"/>
      <c r="NKN1" s="40"/>
      <c r="NKO1" s="40"/>
      <c r="NKP1" s="40"/>
      <c r="NKQ1" s="40"/>
      <c r="NKR1" s="40"/>
      <c r="NKS1" s="40"/>
      <c r="NKT1" s="40"/>
      <c r="NKU1" s="40"/>
      <c r="NKV1" s="40"/>
      <c r="NKW1" s="40"/>
      <c r="NKX1" s="40"/>
      <c r="NKY1" s="40"/>
      <c r="NKZ1" s="40"/>
      <c r="NLA1" s="40"/>
      <c r="NLB1" s="40"/>
      <c r="NLC1" s="40"/>
      <c r="NLD1" s="40"/>
      <c r="NLE1" s="40"/>
      <c r="NLF1" s="40"/>
      <c r="NLG1" s="40"/>
      <c r="NLH1" s="40"/>
      <c r="NLI1" s="40"/>
      <c r="NLJ1" s="40"/>
      <c r="NLK1" s="40"/>
      <c r="NLL1" s="40"/>
      <c r="NLM1" s="40"/>
      <c r="NLN1" s="40"/>
      <c r="NLO1" s="40"/>
      <c r="NLP1" s="40"/>
      <c r="NLQ1" s="40"/>
      <c r="NLR1" s="40"/>
      <c r="NLS1" s="40"/>
      <c r="NLT1" s="40"/>
      <c r="NLU1" s="40"/>
      <c r="NLV1" s="40"/>
      <c r="NLW1" s="40"/>
      <c r="NLX1" s="40"/>
      <c r="NLY1" s="40"/>
      <c r="NLZ1" s="40"/>
      <c r="NMA1" s="40"/>
      <c r="NMB1" s="40"/>
      <c r="NMC1" s="40"/>
      <c r="NMD1" s="40"/>
      <c r="NME1" s="40"/>
      <c r="NMF1" s="40"/>
      <c r="NMG1" s="40"/>
      <c r="NMH1" s="40"/>
      <c r="NMI1" s="40"/>
      <c r="NMJ1" s="40"/>
      <c r="NMK1" s="40"/>
      <c r="NML1" s="40"/>
      <c r="NMM1" s="40"/>
      <c r="NMN1" s="40"/>
      <c r="NMO1" s="40"/>
      <c r="NMP1" s="40"/>
      <c r="NMQ1" s="40"/>
      <c r="NMR1" s="40"/>
      <c r="NMS1" s="40"/>
      <c r="NMT1" s="40"/>
      <c r="NMU1" s="40"/>
      <c r="NMV1" s="40"/>
      <c r="NMW1" s="40"/>
      <c r="NMX1" s="40"/>
      <c r="NMY1" s="40"/>
      <c r="NMZ1" s="40"/>
      <c r="NNA1" s="40"/>
      <c r="NNB1" s="40"/>
      <c r="NNC1" s="40"/>
      <c r="NND1" s="40"/>
      <c r="NNE1" s="40"/>
      <c r="NNF1" s="40"/>
      <c r="NNG1" s="40"/>
      <c r="NNH1" s="40"/>
      <c r="NNI1" s="40"/>
      <c r="NNJ1" s="40"/>
      <c r="NNK1" s="40"/>
      <c r="NNL1" s="40"/>
      <c r="NNM1" s="40"/>
      <c r="NNN1" s="40"/>
      <c r="NNO1" s="40"/>
      <c r="NNP1" s="40"/>
      <c r="NNQ1" s="40"/>
      <c r="NNR1" s="40"/>
      <c r="NNS1" s="40"/>
      <c r="NNT1" s="40"/>
      <c r="NNU1" s="40"/>
      <c r="NNV1" s="40"/>
      <c r="NNW1" s="40"/>
      <c r="NNX1" s="40"/>
      <c r="NNY1" s="40"/>
      <c r="NNZ1" s="40"/>
      <c r="NOA1" s="40"/>
      <c r="NOB1" s="40"/>
      <c r="NOC1" s="40"/>
      <c r="NOD1" s="40"/>
      <c r="NOE1" s="40"/>
      <c r="NOF1" s="40"/>
      <c r="NOG1" s="40"/>
      <c r="NOH1" s="40"/>
      <c r="NOI1" s="40"/>
      <c r="NOJ1" s="40"/>
      <c r="NOK1" s="40"/>
      <c r="NOL1" s="40"/>
      <c r="NOM1" s="40"/>
      <c r="NON1" s="40"/>
      <c r="NOO1" s="40"/>
      <c r="NOP1" s="40"/>
      <c r="NOQ1" s="40"/>
      <c r="NOR1" s="40"/>
      <c r="NOS1" s="40"/>
      <c r="NOT1" s="40"/>
      <c r="NOU1" s="40"/>
      <c r="NOV1" s="40"/>
      <c r="NOW1" s="40"/>
      <c r="NOX1" s="40"/>
      <c r="NOY1" s="40"/>
      <c r="NOZ1" s="40"/>
      <c r="NPA1" s="40"/>
      <c r="NPB1" s="40"/>
      <c r="NPC1" s="40"/>
      <c r="NPD1" s="40"/>
      <c r="NPE1" s="40"/>
      <c r="NPF1" s="40"/>
      <c r="NPG1" s="40"/>
      <c r="NPH1" s="40"/>
      <c r="NPI1" s="40"/>
      <c r="NPJ1" s="40"/>
      <c r="NPK1" s="40"/>
      <c r="NPL1" s="40"/>
      <c r="NPM1" s="40"/>
      <c r="NPN1" s="40"/>
      <c r="NPO1" s="40"/>
      <c r="NPP1" s="40"/>
      <c r="NPQ1" s="40"/>
      <c r="NPR1" s="40"/>
      <c r="NPS1" s="40"/>
      <c r="NPT1" s="40"/>
      <c r="NPU1" s="40"/>
      <c r="NPV1" s="40"/>
      <c r="NPW1" s="40"/>
      <c r="NPX1" s="40"/>
      <c r="NPY1" s="40"/>
      <c r="NPZ1" s="40"/>
      <c r="NQA1" s="40"/>
      <c r="NQB1" s="40"/>
      <c r="NQC1" s="40"/>
      <c r="NQD1" s="40"/>
      <c r="NQE1" s="40"/>
      <c r="NQF1" s="40"/>
      <c r="NQG1" s="40"/>
      <c r="NQH1" s="40"/>
      <c r="NQI1" s="40"/>
      <c r="NQJ1" s="40"/>
      <c r="NQK1" s="40"/>
      <c r="NQL1" s="40"/>
      <c r="NQM1" s="40"/>
      <c r="NQN1" s="40"/>
      <c r="NQO1" s="40"/>
      <c r="NQP1" s="40"/>
      <c r="NQQ1" s="40"/>
      <c r="NQR1" s="40"/>
      <c r="NQS1" s="40"/>
      <c r="NQT1" s="40"/>
      <c r="NQU1" s="40"/>
      <c r="NQV1" s="40"/>
      <c r="NQW1" s="40"/>
      <c r="NQX1" s="40"/>
      <c r="NQY1" s="40"/>
      <c r="NQZ1" s="40"/>
      <c r="NRA1" s="40"/>
      <c r="NRB1" s="40"/>
      <c r="NRC1" s="40"/>
      <c r="NRD1" s="40"/>
      <c r="NRE1" s="40"/>
      <c r="NRF1" s="40"/>
      <c r="NRG1" s="40"/>
      <c r="NRH1" s="40"/>
      <c r="NRI1" s="40"/>
      <c r="NRJ1" s="40"/>
      <c r="NRK1" s="40"/>
      <c r="NRL1" s="40"/>
      <c r="NRM1" s="40"/>
      <c r="NRN1" s="40"/>
      <c r="NRO1" s="40"/>
      <c r="NRP1" s="40"/>
      <c r="NRQ1" s="40"/>
      <c r="NRR1" s="40"/>
      <c r="NRS1" s="40"/>
      <c r="NRT1" s="40"/>
      <c r="NRU1" s="40"/>
      <c r="NRV1" s="40"/>
      <c r="NRW1" s="40"/>
      <c r="NRX1" s="40"/>
      <c r="NRY1" s="40"/>
      <c r="NRZ1" s="40"/>
      <c r="NSA1" s="40"/>
      <c r="NSB1" s="40"/>
      <c r="NSC1" s="40"/>
      <c r="NSD1" s="40"/>
      <c r="NSE1" s="40"/>
      <c r="NSF1" s="40"/>
      <c r="NSG1" s="40"/>
      <c r="NSH1" s="40"/>
      <c r="NSI1" s="40"/>
      <c r="NSJ1" s="40"/>
      <c r="NSK1" s="40"/>
      <c r="NSL1" s="40"/>
      <c r="NSM1" s="40"/>
      <c r="NSN1" s="40"/>
      <c r="NSO1" s="40"/>
      <c r="NSP1" s="40"/>
      <c r="NSQ1" s="40"/>
      <c r="NSR1" s="40"/>
      <c r="NSS1" s="40"/>
      <c r="NST1" s="40"/>
      <c r="NSU1" s="40"/>
      <c r="NSV1" s="40"/>
      <c r="NSW1" s="40"/>
      <c r="NSX1" s="40"/>
      <c r="NSY1" s="40"/>
      <c r="NSZ1" s="40"/>
      <c r="NTA1" s="40"/>
      <c r="NTB1" s="40"/>
      <c r="NTC1" s="40"/>
      <c r="NTD1" s="40"/>
      <c r="NTE1" s="40"/>
      <c r="NTF1" s="40"/>
      <c r="NTG1" s="40"/>
      <c r="NTH1" s="40"/>
      <c r="NTI1" s="40"/>
      <c r="NTJ1" s="40"/>
      <c r="NTK1" s="40"/>
      <c r="NTL1" s="40"/>
      <c r="NTM1" s="40"/>
      <c r="NTN1" s="40"/>
      <c r="NTO1" s="40"/>
      <c r="NTP1" s="40"/>
      <c r="NTQ1" s="40"/>
      <c r="NTR1" s="40"/>
      <c r="NTS1" s="40"/>
      <c r="NTT1" s="40"/>
      <c r="NTU1" s="40"/>
      <c r="NTV1" s="40"/>
      <c r="NTW1" s="40"/>
      <c r="NTX1" s="40"/>
      <c r="NTY1" s="40"/>
      <c r="NTZ1" s="40"/>
      <c r="NUA1" s="40"/>
      <c r="NUB1" s="40"/>
      <c r="NUC1" s="40"/>
      <c r="NUD1" s="40"/>
      <c r="NUE1" s="40"/>
      <c r="NUF1" s="40"/>
      <c r="NUG1" s="40"/>
      <c r="NUH1" s="40"/>
      <c r="NUI1" s="40"/>
      <c r="NUJ1" s="40"/>
      <c r="NUK1" s="40"/>
      <c r="NUL1" s="40"/>
      <c r="NUM1" s="40"/>
      <c r="NUN1" s="40"/>
      <c r="NUO1" s="40"/>
      <c r="NUP1" s="40"/>
      <c r="NUQ1" s="40"/>
      <c r="NUR1" s="40"/>
      <c r="NUS1" s="40"/>
      <c r="NUT1" s="40"/>
      <c r="NUU1" s="40"/>
      <c r="NUV1" s="40"/>
      <c r="NUW1" s="40"/>
      <c r="NUX1" s="40"/>
      <c r="NUY1" s="40"/>
      <c r="NUZ1" s="40"/>
      <c r="NVA1" s="40"/>
      <c r="NVB1" s="40"/>
      <c r="NVC1" s="40"/>
      <c r="NVD1" s="40"/>
      <c r="NVE1" s="40"/>
      <c r="NVF1" s="40"/>
      <c r="NVG1" s="40"/>
      <c r="NVH1" s="40"/>
      <c r="NVI1" s="40"/>
      <c r="NVJ1" s="40"/>
      <c r="NVK1" s="40"/>
      <c r="NVL1" s="40"/>
      <c r="NVM1" s="40"/>
      <c r="NVN1" s="40"/>
      <c r="NVO1" s="40"/>
      <c r="NVP1" s="40"/>
      <c r="NVQ1" s="40"/>
      <c r="NVR1" s="40"/>
      <c r="NVS1" s="40"/>
      <c r="NVT1" s="40"/>
      <c r="NVU1" s="40"/>
      <c r="NVV1" s="40"/>
      <c r="NVW1" s="40"/>
      <c r="NVX1" s="40"/>
      <c r="NVY1" s="40"/>
      <c r="NVZ1" s="40"/>
      <c r="NWA1" s="40"/>
      <c r="NWB1" s="40"/>
      <c r="NWC1" s="40"/>
      <c r="NWD1" s="40"/>
      <c r="NWE1" s="40"/>
      <c r="NWF1" s="40"/>
      <c r="NWG1" s="40"/>
      <c r="NWH1" s="40"/>
      <c r="NWI1" s="40"/>
      <c r="NWJ1" s="40"/>
      <c r="NWK1" s="40"/>
      <c r="NWL1" s="40"/>
      <c r="NWM1" s="40"/>
      <c r="NWN1" s="40"/>
      <c r="NWO1" s="40"/>
      <c r="NWP1" s="40"/>
      <c r="NWQ1" s="40"/>
      <c r="NWR1" s="40"/>
      <c r="NWS1" s="40"/>
      <c r="NWT1" s="40"/>
      <c r="NWU1" s="40"/>
      <c r="NWV1" s="40"/>
      <c r="NWW1" s="40"/>
      <c r="NWX1" s="40"/>
      <c r="NWY1" s="40"/>
      <c r="NWZ1" s="40"/>
      <c r="NXA1" s="40"/>
      <c r="NXB1" s="40"/>
      <c r="NXC1" s="40"/>
      <c r="NXD1" s="40"/>
      <c r="NXE1" s="40"/>
      <c r="NXF1" s="40"/>
      <c r="NXG1" s="40"/>
      <c r="NXH1" s="40"/>
      <c r="NXI1" s="40"/>
      <c r="NXJ1" s="40"/>
      <c r="NXK1" s="40"/>
      <c r="NXL1" s="40"/>
      <c r="NXM1" s="40"/>
      <c r="NXN1" s="40"/>
      <c r="NXO1" s="40"/>
      <c r="NXP1" s="40"/>
      <c r="NXQ1" s="40"/>
      <c r="NXR1" s="40"/>
      <c r="NXS1" s="40"/>
      <c r="NXT1" s="40"/>
      <c r="NXU1" s="40"/>
      <c r="NXV1" s="40"/>
      <c r="NXW1" s="40"/>
      <c r="NXX1" s="40"/>
      <c r="NXY1" s="40"/>
      <c r="NXZ1" s="40"/>
      <c r="NYA1" s="40"/>
      <c r="NYB1" s="40"/>
      <c r="NYC1" s="40"/>
      <c r="NYD1" s="40"/>
      <c r="NYE1" s="40"/>
      <c r="NYF1" s="40"/>
      <c r="NYG1" s="40"/>
      <c r="NYH1" s="40"/>
      <c r="NYI1" s="40"/>
      <c r="NYJ1" s="40"/>
      <c r="NYK1" s="40"/>
      <c r="NYL1" s="40"/>
      <c r="NYM1" s="40"/>
      <c r="NYN1" s="40"/>
      <c r="NYO1" s="40"/>
      <c r="NYP1" s="40"/>
      <c r="NYQ1" s="40"/>
      <c r="NYR1" s="40"/>
      <c r="NYS1" s="40"/>
      <c r="NYT1" s="40"/>
      <c r="NYU1" s="40"/>
      <c r="NYV1" s="40"/>
      <c r="NYW1" s="40"/>
      <c r="NYX1" s="40"/>
      <c r="NYY1" s="40"/>
      <c r="NYZ1" s="40"/>
      <c r="NZA1" s="40"/>
      <c r="NZB1" s="40"/>
      <c r="NZC1" s="40"/>
      <c r="NZD1" s="40"/>
      <c r="NZE1" s="40"/>
      <c r="NZF1" s="40"/>
      <c r="NZG1" s="40"/>
      <c r="NZH1" s="40"/>
      <c r="NZI1" s="40"/>
      <c r="NZJ1" s="40"/>
      <c r="NZK1" s="40"/>
      <c r="NZL1" s="40"/>
      <c r="NZM1" s="40"/>
      <c r="NZN1" s="40"/>
      <c r="NZO1" s="40"/>
      <c r="NZP1" s="40"/>
      <c r="NZQ1" s="40"/>
      <c r="NZR1" s="40"/>
      <c r="NZS1" s="40"/>
      <c r="NZT1" s="40"/>
      <c r="NZU1" s="40"/>
      <c r="NZV1" s="40"/>
      <c r="NZW1" s="40"/>
      <c r="NZX1" s="40"/>
      <c r="NZY1" s="40"/>
      <c r="NZZ1" s="40"/>
      <c r="OAA1" s="40"/>
      <c r="OAB1" s="40"/>
      <c r="OAC1" s="40"/>
      <c r="OAD1" s="40"/>
      <c r="OAE1" s="40"/>
      <c r="OAF1" s="40"/>
      <c r="OAG1" s="40"/>
      <c r="OAH1" s="40"/>
      <c r="OAI1" s="40"/>
      <c r="OAJ1" s="40"/>
      <c r="OAK1" s="40"/>
      <c r="OAL1" s="40"/>
      <c r="OAM1" s="40"/>
      <c r="OAN1" s="40"/>
      <c r="OAO1" s="40"/>
      <c r="OAP1" s="40"/>
      <c r="OAQ1" s="40"/>
      <c r="OAR1" s="40"/>
      <c r="OAS1" s="40"/>
      <c r="OAT1" s="40"/>
      <c r="OAU1" s="40"/>
      <c r="OAV1" s="40"/>
      <c r="OAW1" s="40"/>
      <c r="OAX1" s="40"/>
      <c r="OAY1" s="40"/>
      <c r="OAZ1" s="40"/>
      <c r="OBA1" s="40"/>
      <c r="OBB1" s="40"/>
      <c r="OBC1" s="40"/>
      <c r="OBD1" s="40"/>
      <c r="OBE1" s="40"/>
      <c r="OBF1" s="40"/>
      <c r="OBG1" s="40"/>
      <c r="OBH1" s="40"/>
      <c r="OBI1" s="40"/>
      <c r="OBJ1" s="40"/>
      <c r="OBK1" s="40"/>
      <c r="OBL1" s="40"/>
      <c r="OBM1" s="40"/>
      <c r="OBN1" s="40"/>
      <c r="OBO1" s="40"/>
      <c r="OBP1" s="40"/>
      <c r="OBQ1" s="40"/>
      <c r="OBR1" s="40"/>
      <c r="OBS1" s="40"/>
      <c r="OBT1" s="40"/>
      <c r="OBU1" s="40"/>
      <c r="OBV1" s="40"/>
      <c r="OBW1" s="40"/>
      <c r="OBX1" s="40"/>
      <c r="OBY1" s="40"/>
      <c r="OBZ1" s="40"/>
      <c r="OCA1" s="40"/>
      <c r="OCB1" s="40"/>
      <c r="OCC1" s="40"/>
      <c r="OCD1" s="40"/>
      <c r="OCE1" s="40"/>
      <c r="OCF1" s="40"/>
      <c r="OCG1" s="40"/>
      <c r="OCH1" s="40"/>
      <c r="OCI1" s="40"/>
      <c r="OCJ1" s="40"/>
      <c r="OCK1" s="40"/>
      <c r="OCL1" s="40"/>
      <c r="OCM1" s="40"/>
      <c r="OCN1" s="40"/>
      <c r="OCO1" s="40"/>
      <c r="OCP1" s="40"/>
      <c r="OCQ1" s="40"/>
      <c r="OCR1" s="40"/>
      <c r="OCS1" s="40"/>
      <c r="OCT1" s="40"/>
      <c r="OCU1" s="40"/>
      <c r="OCV1" s="40"/>
      <c r="OCW1" s="40"/>
      <c r="OCX1" s="40"/>
      <c r="OCY1" s="40"/>
      <c r="OCZ1" s="40"/>
      <c r="ODA1" s="40"/>
      <c r="ODB1" s="40"/>
      <c r="ODC1" s="40"/>
      <c r="ODD1" s="40"/>
      <c r="ODE1" s="40"/>
      <c r="ODF1" s="40"/>
      <c r="ODG1" s="40"/>
      <c r="ODH1" s="40"/>
      <c r="ODI1" s="40"/>
      <c r="ODJ1" s="40"/>
      <c r="ODK1" s="40"/>
      <c r="ODL1" s="40"/>
      <c r="ODM1" s="40"/>
      <c r="ODN1" s="40"/>
      <c r="ODO1" s="40"/>
      <c r="ODP1" s="40"/>
      <c r="ODQ1" s="40"/>
      <c r="ODR1" s="40"/>
      <c r="ODS1" s="40"/>
      <c r="ODT1" s="40"/>
      <c r="ODU1" s="40"/>
      <c r="ODV1" s="40"/>
      <c r="ODW1" s="40"/>
      <c r="ODX1" s="40"/>
      <c r="ODY1" s="40"/>
      <c r="ODZ1" s="40"/>
      <c r="OEA1" s="40"/>
      <c r="OEB1" s="40"/>
      <c r="OEC1" s="40"/>
      <c r="OED1" s="40"/>
      <c r="OEE1" s="40"/>
      <c r="OEF1" s="40"/>
      <c r="OEG1" s="40"/>
      <c r="OEH1" s="40"/>
      <c r="OEI1" s="40"/>
      <c r="OEJ1" s="40"/>
      <c r="OEK1" s="40"/>
      <c r="OEL1" s="40"/>
      <c r="OEM1" s="40"/>
      <c r="OEN1" s="40"/>
      <c r="OEO1" s="40"/>
      <c r="OEP1" s="40"/>
      <c r="OEQ1" s="40"/>
      <c r="OER1" s="40"/>
      <c r="OES1" s="40"/>
      <c r="OET1" s="40"/>
      <c r="OEU1" s="40"/>
      <c r="OEV1" s="40"/>
      <c r="OEW1" s="40"/>
      <c r="OEX1" s="40"/>
      <c r="OEY1" s="40"/>
      <c r="OEZ1" s="40"/>
      <c r="OFA1" s="40"/>
      <c r="OFB1" s="40"/>
      <c r="OFC1" s="40"/>
      <c r="OFD1" s="40"/>
      <c r="OFE1" s="40"/>
      <c r="OFF1" s="40"/>
      <c r="OFG1" s="40"/>
      <c r="OFH1" s="40"/>
      <c r="OFI1" s="40"/>
      <c r="OFJ1" s="40"/>
      <c r="OFK1" s="40"/>
      <c r="OFL1" s="40"/>
      <c r="OFM1" s="40"/>
      <c r="OFN1" s="40"/>
      <c r="OFO1" s="40"/>
      <c r="OFP1" s="40"/>
      <c r="OFQ1" s="40"/>
      <c r="OFR1" s="40"/>
      <c r="OFS1" s="40"/>
      <c r="OFT1" s="40"/>
      <c r="OFU1" s="40"/>
      <c r="OFV1" s="40"/>
      <c r="OFW1" s="40"/>
      <c r="OFX1" s="40"/>
      <c r="OFY1" s="40"/>
      <c r="OFZ1" s="40"/>
      <c r="OGA1" s="40"/>
      <c r="OGB1" s="40"/>
      <c r="OGC1" s="40"/>
      <c r="OGD1" s="40"/>
      <c r="OGE1" s="40"/>
      <c r="OGF1" s="40"/>
      <c r="OGG1" s="40"/>
      <c r="OGH1" s="40"/>
      <c r="OGI1" s="40"/>
      <c r="OGJ1" s="40"/>
      <c r="OGK1" s="40"/>
      <c r="OGL1" s="40"/>
      <c r="OGM1" s="40"/>
      <c r="OGN1" s="40"/>
      <c r="OGO1" s="40"/>
      <c r="OGP1" s="40"/>
      <c r="OGQ1" s="40"/>
      <c r="OGR1" s="40"/>
      <c r="OGS1" s="40"/>
      <c r="OGT1" s="40"/>
      <c r="OGU1" s="40"/>
      <c r="OGV1" s="40"/>
      <c r="OGW1" s="40"/>
      <c r="OGX1" s="40"/>
      <c r="OGY1" s="40"/>
      <c r="OGZ1" s="40"/>
      <c r="OHA1" s="40"/>
      <c r="OHB1" s="40"/>
      <c r="OHC1" s="40"/>
      <c r="OHD1" s="40"/>
      <c r="OHE1" s="40"/>
      <c r="OHF1" s="40"/>
      <c r="OHG1" s="40"/>
      <c r="OHH1" s="40"/>
      <c r="OHI1" s="40"/>
      <c r="OHJ1" s="40"/>
      <c r="OHK1" s="40"/>
      <c r="OHL1" s="40"/>
      <c r="OHM1" s="40"/>
      <c r="OHN1" s="40"/>
      <c r="OHO1" s="40"/>
      <c r="OHP1" s="40"/>
      <c r="OHQ1" s="40"/>
      <c r="OHR1" s="40"/>
      <c r="OHS1" s="40"/>
      <c r="OHT1" s="40"/>
      <c r="OHU1" s="40"/>
      <c r="OHV1" s="40"/>
      <c r="OHW1" s="40"/>
      <c r="OHX1" s="40"/>
      <c r="OHY1" s="40"/>
      <c r="OHZ1" s="40"/>
      <c r="OIA1" s="40"/>
      <c r="OIB1" s="40"/>
      <c r="OIC1" s="40"/>
      <c r="OID1" s="40"/>
      <c r="OIE1" s="40"/>
      <c r="OIF1" s="40"/>
      <c r="OIG1" s="40"/>
      <c r="OIH1" s="40"/>
      <c r="OII1" s="40"/>
      <c r="OIJ1" s="40"/>
      <c r="OIK1" s="40"/>
      <c r="OIL1" s="40"/>
      <c r="OIM1" s="40"/>
      <c r="OIN1" s="40"/>
      <c r="OIO1" s="40"/>
      <c r="OIP1" s="40"/>
      <c r="OIQ1" s="40"/>
      <c r="OIR1" s="40"/>
      <c r="OIS1" s="40"/>
      <c r="OIT1" s="40"/>
      <c r="OIU1" s="40"/>
      <c r="OIV1" s="40"/>
      <c r="OIW1" s="40"/>
      <c r="OIX1" s="40"/>
      <c r="OIY1" s="40"/>
      <c r="OIZ1" s="40"/>
      <c r="OJA1" s="40"/>
      <c r="OJB1" s="40"/>
      <c r="OJC1" s="40"/>
      <c r="OJD1" s="40"/>
      <c r="OJE1" s="40"/>
      <c r="OJF1" s="40"/>
      <c r="OJG1" s="40"/>
      <c r="OJH1" s="40"/>
      <c r="OJI1" s="40"/>
      <c r="OJJ1" s="40"/>
      <c r="OJK1" s="40"/>
      <c r="OJL1" s="40"/>
      <c r="OJM1" s="40"/>
      <c r="OJN1" s="40"/>
      <c r="OJO1" s="40"/>
      <c r="OJP1" s="40"/>
      <c r="OJQ1" s="40"/>
      <c r="OJR1" s="40"/>
      <c r="OJS1" s="40"/>
      <c r="OJT1" s="40"/>
      <c r="OJU1" s="40"/>
      <c r="OJV1" s="40"/>
      <c r="OJW1" s="40"/>
      <c r="OJX1" s="40"/>
      <c r="OJY1" s="40"/>
      <c r="OJZ1" s="40"/>
      <c r="OKA1" s="40"/>
      <c r="OKB1" s="40"/>
      <c r="OKC1" s="40"/>
      <c r="OKD1" s="40"/>
      <c r="OKE1" s="40"/>
      <c r="OKF1" s="40"/>
      <c r="OKG1" s="40"/>
      <c r="OKH1" s="40"/>
      <c r="OKI1" s="40"/>
      <c r="OKJ1" s="40"/>
      <c r="OKK1" s="40"/>
      <c r="OKL1" s="40"/>
      <c r="OKM1" s="40"/>
      <c r="OKN1" s="40"/>
      <c r="OKO1" s="40"/>
      <c r="OKP1" s="40"/>
      <c r="OKQ1" s="40"/>
      <c r="OKR1" s="40"/>
      <c r="OKS1" s="40"/>
      <c r="OKT1" s="40"/>
      <c r="OKU1" s="40"/>
      <c r="OKV1" s="40"/>
      <c r="OKW1" s="40"/>
      <c r="OKX1" s="40"/>
      <c r="OKY1" s="40"/>
      <c r="OKZ1" s="40"/>
      <c r="OLA1" s="40"/>
      <c r="OLB1" s="40"/>
      <c r="OLC1" s="40"/>
      <c r="OLD1" s="40"/>
      <c r="OLE1" s="40"/>
      <c r="OLF1" s="40"/>
      <c r="OLG1" s="40"/>
      <c r="OLH1" s="40"/>
      <c r="OLI1" s="40"/>
      <c r="OLJ1" s="40"/>
      <c r="OLK1" s="40"/>
      <c r="OLL1" s="40"/>
      <c r="OLM1" s="40"/>
      <c r="OLN1" s="40"/>
      <c r="OLO1" s="40"/>
      <c r="OLP1" s="40"/>
      <c r="OLQ1" s="40"/>
      <c r="OLR1" s="40"/>
      <c r="OLS1" s="40"/>
      <c r="OLT1" s="40"/>
      <c r="OLU1" s="40"/>
      <c r="OLV1" s="40"/>
      <c r="OLW1" s="40"/>
      <c r="OLX1" s="40"/>
      <c r="OLY1" s="40"/>
      <c r="OLZ1" s="40"/>
      <c r="OMA1" s="40"/>
      <c r="OMB1" s="40"/>
      <c r="OMC1" s="40"/>
      <c r="OMD1" s="40"/>
      <c r="OME1" s="40"/>
      <c r="OMF1" s="40"/>
      <c r="OMG1" s="40"/>
      <c r="OMH1" s="40"/>
      <c r="OMI1" s="40"/>
      <c r="OMJ1" s="40"/>
      <c r="OMK1" s="40"/>
      <c r="OML1" s="40"/>
      <c r="OMM1" s="40"/>
      <c r="OMN1" s="40"/>
      <c r="OMO1" s="40"/>
      <c r="OMP1" s="40"/>
      <c r="OMQ1" s="40"/>
      <c r="OMR1" s="40"/>
      <c r="OMS1" s="40"/>
      <c r="OMT1" s="40"/>
      <c r="OMU1" s="40"/>
      <c r="OMV1" s="40"/>
      <c r="OMW1" s="40"/>
      <c r="OMX1" s="40"/>
      <c r="OMY1" s="40"/>
      <c r="OMZ1" s="40"/>
      <c r="ONA1" s="40"/>
      <c r="ONB1" s="40"/>
      <c r="ONC1" s="40"/>
      <c r="OND1" s="40"/>
      <c r="ONE1" s="40"/>
      <c r="ONF1" s="40"/>
      <c r="ONG1" s="40"/>
      <c r="ONH1" s="40"/>
      <c r="ONI1" s="40"/>
      <c r="ONJ1" s="40"/>
      <c r="ONK1" s="40"/>
      <c r="ONL1" s="40"/>
      <c r="ONM1" s="40"/>
      <c r="ONN1" s="40"/>
      <c r="ONO1" s="40"/>
      <c r="ONP1" s="40"/>
      <c r="ONQ1" s="40"/>
      <c r="ONR1" s="40"/>
      <c r="ONS1" s="40"/>
      <c r="ONT1" s="40"/>
      <c r="ONU1" s="40"/>
      <c r="ONV1" s="40"/>
      <c r="ONW1" s="40"/>
      <c r="ONX1" s="40"/>
      <c r="ONY1" s="40"/>
      <c r="ONZ1" s="40"/>
      <c r="OOA1" s="40"/>
      <c r="OOB1" s="40"/>
      <c r="OOC1" s="40"/>
      <c r="OOD1" s="40"/>
      <c r="OOE1" s="40"/>
      <c r="OOF1" s="40"/>
      <c r="OOG1" s="40"/>
      <c r="OOH1" s="40"/>
      <c r="OOI1" s="40"/>
      <c r="OOJ1" s="40"/>
      <c r="OOK1" s="40"/>
      <c r="OOL1" s="40"/>
      <c r="OOM1" s="40"/>
      <c r="OON1" s="40"/>
      <c r="OOO1" s="40"/>
      <c r="OOP1" s="40"/>
      <c r="OOQ1" s="40"/>
      <c r="OOR1" s="40"/>
      <c r="OOS1" s="40"/>
      <c r="OOT1" s="40"/>
      <c r="OOU1" s="40"/>
      <c r="OOV1" s="40"/>
      <c r="OOW1" s="40"/>
      <c r="OOX1" s="40"/>
      <c r="OOY1" s="40"/>
      <c r="OOZ1" s="40"/>
      <c r="OPA1" s="40"/>
      <c r="OPB1" s="40"/>
      <c r="OPC1" s="40"/>
      <c r="OPD1" s="40"/>
      <c r="OPE1" s="40"/>
      <c r="OPF1" s="40"/>
      <c r="OPG1" s="40"/>
      <c r="OPH1" s="40"/>
      <c r="OPI1" s="40"/>
      <c r="OPJ1" s="40"/>
      <c r="OPK1" s="40"/>
      <c r="OPL1" s="40"/>
      <c r="OPM1" s="40"/>
      <c r="OPN1" s="40"/>
      <c r="OPO1" s="40"/>
      <c r="OPP1" s="40"/>
      <c r="OPQ1" s="40"/>
      <c r="OPR1" s="40"/>
      <c r="OPS1" s="40"/>
      <c r="OPT1" s="40"/>
      <c r="OPU1" s="40"/>
      <c r="OPV1" s="40"/>
      <c r="OPW1" s="40"/>
      <c r="OPX1" s="40"/>
      <c r="OPY1" s="40"/>
      <c r="OPZ1" s="40"/>
      <c r="OQA1" s="40"/>
      <c r="OQB1" s="40"/>
      <c r="OQC1" s="40"/>
      <c r="OQD1" s="40"/>
      <c r="OQE1" s="40"/>
      <c r="OQF1" s="40"/>
      <c r="OQG1" s="40"/>
      <c r="OQH1" s="40"/>
      <c r="OQI1" s="40"/>
      <c r="OQJ1" s="40"/>
      <c r="OQK1" s="40"/>
      <c r="OQL1" s="40"/>
      <c r="OQM1" s="40"/>
      <c r="OQN1" s="40"/>
      <c r="OQO1" s="40"/>
      <c r="OQP1" s="40"/>
      <c r="OQQ1" s="40"/>
      <c r="OQR1" s="40"/>
      <c r="OQS1" s="40"/>
      <c r="OQT1" s="40"/>
      <c r="OQU1" s="40"/>
      <c r="OQV1" s="40"/>
      <c r="OQW1" s="40"/>
      <c r="OQX1" s="40"/>
      <c r="OQY1" s="40"/>
      <c r="OQZ1" s="40"/>
      <c r="ORA1" s="40"/>
      <c r="ORB1" s="40"/>
      <c r="ORC1" s="40"/>
      <c r="ORD1" s="40"/>
      <c r="ORE1" s="40"/>
      <c r="ORF1" s="40"/>
      <c r="ORG1" s="40"/>
      <c r="ORH1" s="40"/>
      <c r="ORI1" s="40"/>
      <c r="ORJ1" s="40"/>
      <c r="ORK1" s="40"/>
      <c r="ORL1" s="40"/>
      <c r="ORM1" s="40"/>
      <c r="ORN1" s="40"/>
      <c r="ORO1" s="40"/>
      <c r="ORP1" s="40"/>
      <c r="ORQ1" s="40"/>
      <c r="ORR1" s="40"/>
      <c r="ORS1" s="40"/>
      <c r="ORT1" s="40"/>
      <c r="ORU1" s="40"/>
      <c r="ORV1" s="40"/>
      <c r="ORW1" s="40"/>
      <c r="ORX1" s="40"/>
      <c r="ORY1" s="40"/>
      <c r="ORZ1" s="40"/>
      <c r="OSA1" s="40"/>
      <c r="OSB1" s="40"/>
      <c r="OSC1" s="40"/>
      <c r="OSD1" s="40"/>
      <c r="OSE1" s="40"/>
      <c r="OSF1" s="40"/>
      <c r="OSG1" s="40"/>
      <c r="OSH1" s="40"/>
      <c r="OSI1" s="40"/>
      <c r="OSJ1" s="40"/>
      <c r="OSK1" s="40"/>
      <c r="OSL1" s="40"/>
      <c r="OSM1" s="40"/>
      <c r="OSN1" s="40"/>
      <c r="OSO1" s="40"/>
      <c r="OSP1" s="40"/>
      <c r="OSQ1" s="40"/>
      <c r="OSR1" s="40"/>
      <c r="OSS1" s="40"/>
      <c r="OST1" s="40"/>
      <c r="OSU1" s="40"/>
      <c r="OSV1" s="40"/>
      <c r="OSW1" s="40"/>
      <c r="OSX1" s="40"/>
      <c r="OSY1" s="40"/>
      <c r="OSZ1" s="40"/>
      <c r="OTA1" s="40"/>
      <c r="OTB1" s="40"/>
      <c r="OTC1" s="40"/>
      <c r="OTD1" s="40"/>
      <c r="OTE1" s="40"/>
      <c r="OTF1" s="40"/>
      <c r="OTG1" s="40"/>
      <c r="OTH1" s="40"/>
      <c r="OTI1" s="40"/>
      <c r="OTJ1" s="40"/>
      <c r="OTK1" s="40"/>
      <c r="OTL1" s="40"/>
      <c r="OTM1" s="40"/>
      <c r="OTN1" s="40"/>
      <c r="OTO1" s="40"/>
      <c r="OTP1" s="40"/>
      <c r="OTQ1" s="40"/>
      <c r="OTR1" s="40"/>
      <c r="OTS1" s="40"/>
      <c r="OTT1" s="40"/>
      <c r="OTU1" s="40"/>
      <c r="OTV1" s="40"/>
      <c r="OTW1" s="40"/>
      <c r="OTX1" s="40"/>
      <c r="OTY1" s="40"/>
      <c r="OTZ1" s="40"/>
      <c r="OUA1" s="40"/>
      <c r="OUB1" s="40"/>
      <c r="OUC1" s="40"/>
      <c r="OUD1" s="40"/>
      <c r="OUE1" s="40"/>
      <c r="OUF1" s="40"/>
      <c r="OUG1" s="40"/>
      <c r="OUH1" s="40"/>
      <c r="OUI1" s="40"/>
      <c r="OUJ1" s="40"/>
      <c r="OUK1" s="40"/>
      <c r="OUL1" s="40"/>
      <c r="OUM1" s="40"/>
      <c r="OUN1" s="40"/>
      <c r="OUO1" s="40"/>
      <c r="OUP1" s="40"/>
      <c r="OUQ1" s="40"/>
      <c r="OUR1" s="40"/>
      <c r="OUS1" s="40"/>
      <c r="OUT1" s="40"/>
      <c r="OUU1" s="40"/>
      <c r="OUV1" s="40"/>
      <c r="OUW1" s="40"/>
      <c r="OUX1" s="40"/>
      <c r="OUY1" s="40"/>
      <c r="OUZ1" s="40"/>
      <c r="OVA1" s="40"/>
      <c r="OVB1" s="40"/>
      <c r="OVC1" s="40"/>
      <c r="OVD1" s="40"/>
      <c r="OVE1" s="40"/>
      <c r="OVF1" s="40"/>
      <c r="OVG1" s="40"/>
      <c r="OVH1" s="40"/>
      <c r="OVI1" s="40"/>
      <c r="OVJ1" s="40"/>
      <c r="OVK1" s="40"/>
      <c r="OVL1" s="40"/>
      <c r="OVM1" s="40"/>
      <c r="OVN1" s="40"/>
      <c r="OVO1" s="40"/>
      <c r="OVP1" s="40"/>
      <c r="OVQ1" s="40"/>
      <c r="OVR1" s="40"/>
      <c r="OVS1" s="40"/>
      <c r="OVT1" s="40"/>
      <c r="OVU1" s="40"/>
      <c r="OVV1" s="40"/>
      <c r="OVW1" s="40"/>
      <c r="OVX1" s="40"/>
      <c r="OVY1" s="40"/>
      <c r="OVZ1" s="40"/>
      <c r="OWA1" s="40"/>
      <c r="OWB1" s="40"/>
      <c r="OWC1" s="40"/>
      <c r="OWD1" s="40"/>
      <c r="OWE1" s="40"/>
      <c r="OWF1" s="40"/>
      <c r="OWG1" s="40"/>
      <c r="OWH1" s="40"/>
      <c r="OWI1" s="40"/>
      <c r="OWJ1" s="40"/>
      <c r="OWK1" s="40"/>
      <c r="OWL1" s="40"/>
      <c r="OWM1" s="40"/>
      <c r="OWN1" s="40"/>
      <c r="OWO1" s="40"/>
      <c r="OWP1" s="40"/>
      <c r="OWQ1" s="40"/>
      <c r="OWR1" s="40"/>
      <c r="OWS1" s="40"/>
      <c r="OWT1" s="40"/>
      <c r="OWU1" s="40"/>
      <c r="OWV1" s="40"/>
      <c r="OWW1" s="40"/>
      <c r="OWX1" s="40"/>
      <c r="OWY1" s="40"/>
      <c r="OWZ1" s="40"/>
      <c r="OXA1" s="40"/>
      <c r="OXB1" s="40"/>
      <c r="OXC1" s="40"/>
      <c r="OXD1" s="40"/>
      <c r="OXE1" s="40"/>
      <c r="OXF1" s="40"/>
      <c r="OXG1" s="40"/>
      <c r="OXH1" s="40"/>
      <c r="OXI1" s="40"/>
      <c r="OXJ1" s="40"/>
      <c r="OXK1" s="40"/>
      <c r="OXL1" s="40"/>
      <c r="OXM1" s="40"/>
      <c r="OXN1" s="40"/>
      <c r="OXO1" s="40"/>
      <c r="OXP1" s="40"/>
      <c r="OXQ1" s="40"/>
      <c r="OXR1" s="40"/>
      <c r="OXS1" s="40"/>
      <c r="OXT1" s="40"/>
      <c r="OXU1" s="40"/>
      <c r="OXV1" s="40"/>
      <c r="OXW1" s="40"/>
      <c r="OXX1" s="40"/>
      <c r="OXY1" s="40"/>
      <c r="OXZ1" s="40"/>
      <c r="OYA1" s="40"/>
      <c r="OYB1" s="40"/>
      <c r="OYC1" s="40"/>
      <c r="OYD1" s="40"/>
      <c r="OYE1" s="40"/>
      <c r="OYF1" s="40"/>
      <c r="OYG1" s="40"/>
      <c r="OYH1" s="40"/>
      <c r="OYI1" s="40"/>
      <c r="OYJ1" s="40"/>
      <c r="OYK1" s="40"/>
      <c r="OYL1" s="40"/>
      <c r="OYM1" s="40"/>
      <c r="OYN1" s="40"/>
      <c r="OYO1" s="40"/>
      <c r="OYP1" s="40"/>
      <c r="OYQ1" s="40"/>
      <c r="OYR1" s="40"/>
      <c r="OYS1" s="40"/>
      <c r="OYT1" s="40"/>
      <c r="OYU1" s="40"/>
      <c r="OYV1" s="40"/>
      <c r="OYW1" s="40"/>
      <c r="OYX1" s="40"/>
      <c r="OYY1" s="40"/>
      <c r="OYZ1" s="40"/>
      <c r="OZA1" s="40"/>
      <c r="OZB1" s="40"/>
      <c r="OZC1" s="40"/>
      <c r="OZD1" s="40"/>
      <c r="OZE1" s="40"/>
      <c r="OZF1" s="40"/>
      <c r="OZG1" s="40"/>
      <c r="OZH1" s="40"/>
      <c r="OZI1" s="40"/>
      <c r="OZJ1" s="40"/>
      <c r="OZK1" s="40"/>
      <c r="OZL1" s="40"/>
      <c r="OZM1" s="40"/>
      <c r="OZN1" s="40"/>
      <c r="OZO1" s="40"/>
      <c r="OZP1" s="40"/>
      <c r="OZQ1" s="40"/>
      <c r="OZR1" s="40"/>
      <c r="OZS1" s="40"/>
      <c r="OZT1" s="40"/>
      <c r="OZU1" s="40"/>
      <c r="OZV1" s="40"/>
      <c r="OZW1" s="40"/>
      <c r="OZX1" s="40"/>
      <c r="OZY1" s="40"/>
      <c r="OZZ1" s="40"/>
      <c r="PAA1" s="40"/>
      <c r="PAB1" s="40"/>
      <c r="PAC1" s="40"/>
      <c r="PAD1" s="40"/>
      <c r="PAE1" s="40"/>
      <c r="PAF1" s="40"/>
      <c r="PAG1" s="40"/>
      <c r="PAH1" s="40"/>
      <c r="PAI1" s="40"/>
      <c r="PAJ1" s="40"/>
      <c r="PAK1" s="40"/>
      <c r="PAL1" s="40"/>
      <c r="PAM1" s="40"/>
      <c r="PAN1" s="40"/>
      <c r="PAO1" s="40"/>
      <c r="PAP1" s="40"/>
      <c r="PAQ1" s="40"/>
      <c r="PAR1" s="40"/>
      <c r="PAS1" s="40"/>
      <c r="PAT1" s="40"/>
      <c r="PAU1" s="40"/>
      <c r="PAV1" s="40"/>
      <c r="PAW1" s="40"/>
      <c r="PAX1" s="40"/>
      <c r="PAY1" s="40"/>
      <c r="PAZ1" s="40"/>
      <c r="PBA1" s="40"/>
      <c r="PBB1" s="40"/>
      <c r="PBC1" s="40"/>
      <c r="PBD1" s="40"/>
      <c r="PBE1" s="40"/>
      <c r="PBF1" s="40"/>
      <c r="PBG1" s="40"/>
      <c r="PBH1" s="40"/>
      <c r="PBI1" s="40"/>
      <c r="PBJ1" s="40"/>
      <c r="PBK1" s="40"/>
      <c r="PBL1" s="40"/>
      <c r="PBM1" s="40"/>
      <c r="PBN1" s="40"/>
      <c r="PBO1" s="40"/>
      <c r="PBP1" s="40"/>
      <c r="PBQ1" s="40"/>
      <c r="PBR1" s="40"/>
      <c r="PBS1" s="40"/>
      <c r="PBT1" s="40"/>
      <c r="PBU1" s="40"/>
      <c r="PBV1" s="40"/>
      <c r="PBW1" s="40"/>
      <c r="PBX1" s="40"/>
      <c r="PBY1" s="40"/>
      <c r="PBZ1" s="40"/>
      <c r="PCA1" s="40"/>
      <c r="PCB1" s="40"/>
      <c r="PCC1" s="40"/>
      <c r="PCD1" s="40"/>
      <c r="PCE1" s="40"/>
      <c r="PCF1" s="40"/>
      <c r="PCG1" s="40"/>
      <c r="PCH1" s="40"/>
      <c r="PCI1" s="40"/>
      <c r="PCJ1" s="40"/>
      <c r="PCK1" s="40"/>
      <c r="PCL1" s="40"/>
      <c r="PCM1" s="40"/>
      <c r="PCN1" s="40"/>
      <c r="PCO1" s="40"/>
      <c r="PCP1" s="40"/>
      <c r="PCQ1" s="40"/>
      <c r="PCR1" s="40"/>
      <c r="PCS1" s="40"/>
      <c r="PCT1" s="40"/>
      <c r="PCU1" s="40"/>
      <c r="PCV1" s="40"/>
      <c r="PCW1" s="40"/>
      <c r="PCX1" s="40"/>
      <c r="PCY1" s="40"/>
      <c r="PCZ1" s="40"/>
      <c r="PDA1" s="40"/>
      <c r="PDB1" s="40"/>
      <c r="PDC1" s="40"/>
      <c r="PDD1" s="40"/>
      <c r="PDE1" s="40"/>
      <c r="PDF1" s="40"/>
      <c r="PDG1" s="40"/>
      <c r="PDH1" s="40"/>
      <c r="PDI1" s="40"/>
      <c r="PDJ1" s="40"/>
      <c r="PDK1" s="40"/>
      <c r="PDL1" s="40"/>
      <c r="PDM1" s="40"/>
      <c r="PDN1" s="40"/>
      <c r="PDO1" s="40"/>
      <c r="PDP1" s="40"/>
      <c r="PDQ1" s="40"/>
      <c r="PDR1" s="40"/>
      <c r="PDS1" s="40"/>
      <c r="PDT1" s="40"/>
      <c r="PDU1" s="40"/>
      <c r="PDV1" s="40"/>
      <c r="PDW1" s="40"/>
      <c r="PDX1" s="40"/>
      <c r="PDY1" s="40"/>
      <c r="PDZ1" s="40"/>
      <c r="PEA1" s="40"/>
      <c r="PEB1" s="40"/>
      <c r="PEC1" s="40"/>
      <c r="PED1" s="40"/>
      <c r="PEE1" s="40"/>
      <c r="PEF1" s="40"/>
      <c r="PEG1" s="40"/>
      <c r="PEH1" s="40"/>
      <c r="PEI1" s="40"/>
      <c r="PEJ1" s="40"/>
      <c r="PEK1" s="40"/>
      <c r="PEL1" s="40"/>
      <c r="PEM1" s="40"/>
      <c r="PEN1" s="40"/>
      <c r="PEO1" s="40"/>
      <c r="PEP1" s="40"/>
      <c r="PEQ1" s="40"/>
      <c r="PER1" s="40"/>
      <c r="PES1" s="40"/>
      <c r="PET1" s="40"/>
      <c r="PEU1" s="40"/>
      <c r="PEV1" s="40"/>
      <c r="PEW1" s="40"/>
      <c r="PEX1" s="40"/>
      <c r="PEY1" s="40"/>
      <c r="PEZ1" s="40"/>
      <c r="PFA1" s="40"/>
      <c r="PFB1" s="40"/>
      <c r="PFC1" s="40"/>
      <c r="PFD1" s="40"/>
      <c r="PFE1" s="40"/>
      <c r="PFF1" s="40"/>
      <c r="PFG1" s="40"/>
      <c r="PFH1" s="40"/>
      <c r="PFI1" s="40"/>
      <c r="PFJ1" s="40"/>
      <c r="PFK1" s="40"/>
      <c r="PFL1" s="40"/>
      <c r="PFM1" s="40"/>
      <c r="PFN1" s="40"/>
      <c r="PFO1" s="40"/>
      <c r="PFP1" s="40"/>
      <c r="PFQ1" s="40"/>
      <c r="PFR1" s="40"/>
      <c r="PFS1" s="40"/>
      <c r="PFT1" s="40"/>
      <c r="PFU1" s="40"/>
      <c r="PFV1" s="40"/>
      <c r="PFW1" s="40"/>
      <c r="PFX1" s="40"/>
      <c r="PFY1" s="40"/>
      <c r="PFZ1" s="40"/>
      <c r="PGA1" s="40"/>
      <c r="PGB1" s="40"/>
      <c r="PGC1" s="40"/>
      <c r="PGD1" s="40"/>
      <c r="PGE1" s="40"/>
      <c r="PGF1" s="40"/>
      <c r="PGG1" s="40"/>
      <c r="PGH1" s="40"/>
      <c r="PGI1" s="40"/>
      <c r="PGJ1" s="40"/>
      <c r="PGK1" s="40"/>
      <c r="PGL1" s="40"/>
      <c r="PGM1" s="40"/>
      <c r="PGN1" s="40"/>
      <c r="PGO1" s="40"/>
      <c r="PGP1" s="40"/>
      <c r="PGQ1" s="40"/>
      <c r="PGR1" s="40"/>
      <c r="PGS1" s="40"/>
      <c r="PGT1" s="40"/>
      <c r="PGU1" s="40"/>
      <c r="PGV1" s="40"/>
      <c r="PGW1" s="40"/>
      <c r="PGX1" s="40"/>
      <c r="PGY1" s="40"/>
      <c r="PGZ1" s="40"/>
      <c r="PHA1" s="40"/>
      <c r="PHB1" s="40"/>
      <c r="PHC1" s="40"/>
      <c r="PHD1" s="40"/>
      <c r="PHE1" s="40"/>
      <c r="PHF1" s="40"/>
      <c r="PHG1" s="40"/>
      <c r="PHH1" s="40"/>
      <c r="PHI1" s="40"/>
      <c r="PHJ1" s="40"/>
      <c r="PHK1" s="40"/>
      <c r="PHL1" s="40"/>
      <c r="PHM1" s="40"/>
      <c r="PHN1" s="40"/>
      <c r="PHO1" s="40"/>
      <c r="PHP1" s="40"/>
      <c r="PHQ1" s="40"/>
      <c r="PHR1" s="40"/>
      <c r="PHS1" s="40"/>
      <c r="PHT1" s="40"/>
      <c r="PHU1" s="40"/>
      <c r="PHV1" s="40"/>
      <c r="PHW1" s="40"/>
      <c r="PHX1" s="40"/>
      <c r="PHY1" s="40"/>
      <c r="PHZ1" s="40"/>
      <c r="PIA1" s="40"/>
      <c r="PIB1" s="40"/>
      <c r="PIC1" s="40"/>
      <c r="PID1" s="40"/>
      <c r="PIE1" s="40"/>
      <c r="PIF1" s="40"/>
      <c r="PIG1" s="40"/>
      <c r="PIH1" s="40"/>
      <c r="PII1" s="40"/>
      <c r="PIJ1" s="40"/>
      <c r="PIK1" s="40"/>
      <c r="PIL1" s="40"/>
      <c r="PIM1" s="40"/>
      <c r="PIN1" s="40"/>
      <c r="PIO1" s="40"/>
      <c r="PIP1" s="40"/>
      <c r="PIQ1" s="40"/>
      <c r="PIR1" s="40"/>
      <c r="PIS1" s="40"/>
      <c r="PIT1" s="40"/>
      <c r="PIU1" s="40"/>
      <c r="PIV1" s="40"/>
      <c r="PIW1" s="40"/>
      <c r="PIX1" s="40"/>
      <c r="PIY1" s="40"/>
      <c r="PIZ1" s="40"/>
      <c r="PJA1" s="40"/>
      <c r="PJB1" s="40"/>
      <c r="PJC1" s="40"/>
      <c r="PJD1" s="40"/>
      <c r="PJE1" s="40"/>
      <c r="PJF1" s="40"/>
      <c r="PJG1" s="40"/>
      <c r="PJH1" s="40"/>
      <c r="PJI1" s="40"/>
      <c r="PJJ1" s="40"/>
      <c r="PJK1" s="40"/>
      <c r="PJL1" s="40"/>
      <c r="PJM1" s="40"/>
      <c r="PJN1" s="40"/>
      <c r="PJO1" s="40"/>
      <c r="PJP1" s="40"/>
      <c r="PJQ1" s="40"/>
      <c r="PJR1" s="40"/>
      <c r="PJS1" s="40"/>
      <c r="PJT1" s="40"/>
      <c r="PJU1" s="40"/>
      <c r="PJV1" s="40"/>
      <c r="PJW1" s="40"/>
      <c r="PJX1" s="40"/>
      <c r="PJY1" s="40"/>
      <c r="PJZ1" s="40"/>
      <c r="PKA1" s="40"/>
      <c r="PKB1" s="40"/>
      <c r="PKC1" s="40"/>
      <c r="PKD1" s="40"/>
      <c r="PKE1" s="40"/>
      <c r="PKF1" s="40"/>
      <c r="PKG1" s="40"/>
      <c r="PKH1" s="40"/>
      <c r="PKI1" s="40"/>
      <c r="PKJ1" s="40"/>
      <c r="PKK1" s="40"/>
      <c r="PKL1" s="40"/>
      <c r="PKM1" s="40"/>
      <c r="PKN1" s="40"/>
      <c r="PKO1" s="40"/>
      <c r="PKP1" s="40"/>
      <c r="PKQ1" s="40"/>
      <c r="PKR1" s="40"/>
      <c r="PKS1" s="40"/>
      <c r="PKT1" s="40"/>
      <c r="PKU1" s="40"/>
      <c r="PKV1" s="40"/>
      <c r="PKW1" s="40"/>
      <c r="PKX1" s="40"/>
      <c r="PKY1" s="40"/>
      <c r="PKZ1" s="40"/>
      <c r="PLA1" s="40"/>
      <c r="PLB1" s="40"/>
      <c r="PLC1" s="40"/>
      <c r="PLD1" s="40"/>
      <c r="PLE1" s="40"/>
      <c r="PLF1" s="40"/>
      <c r="PLG1" s="40"/>
      <c r="PLH1" s="40"/>
      <c r="PLI1" s="40"/>
      <c r="PLJ1" s="40"/>
      <c r="PLK1" s="40"/>
      <c r="PLL1" s="40"/>
      <c r="PLM1" s="40"/>
      <c r="PLN1" s="40"/>
      <c r="PLO1" s="40"/>
      <c r="PLP1" s="40"/>
      <c r="PLQ1" s="40"/>
      <c r="PLR1" s="40"/>
      <c r="PLS1" s="40"/>
      <c r="PLT1" s="40"/>
      <c r="PLU1" s="40"/>
      <c r="PLV1" s="40"/>
      <c r="PLW1" s="40"/>
      <c r="PLX1" s="40"/>
      <c r="PLY1" s="40"/>
      <c r="PLZ1" s="40"/>
      <c r="PMA1" s="40"/>
      <c r="PMB1" s="40"/>
      <c r="PMC1" s="40"/>
      <c r="PMD1" s="40"/>
      <c r="PME1" s="40"/>
      <c r="PMF1" s="40"/>
      <c r="PMG1" s="40"/>
      <c r="PMH1" s="40"/>
      <c r="PMI1" s="40"/>
      <c r="PMJ1" s="40"/>
      <c r="PMK1" s="40"/>
      <c r="PML1" s="40"/>
      <c r="PMM1" s="40"/>
      <c r="PMN1" s="40"/>
      <c r="PMO1" s="40"/>
      <c r="PMP1" s="40"/>
      <c r="PMQ1" s="40"/>
      <c r="PMR1" s="40"/>
      <c r="PMS1" s="40"/>
      <c r="PMT1" s="40"/>
      <c r="PMU1" s="40"/>
      <c r="PMV1" s="40"/>
      <c r="PMW1" s="40"/>
      <c r="PMX1" s="40"/>
      <c r="PMY1" s="40"/>
      <c r="PMZ1" s="40"/>
      <c r="PNA1" s="40"/>
      <c r="PNB1" s="40"/>
      <c r="PNC1" s="40"/>
      <c r="PND1" s="40"/>
      <c r="PNE1" s="40"/>
      <c r="PNF1" s="40"/>
      <c r="PNG1" s="40"/>
      <c r="PNH1" s="40"/>
      <c r="PNI1" s="40"/>
      <c r="PNJ1" s="40"/>
      <c r="PNK1" s="40"/>
      <c r="PNL1" s="40"/>
      <c r="PNM1" s="40"/>
      <c r="PNN1" s="40"/>
      <c r="PNO1" s="40"/>
      <c r="PNP1" s="40"/>
      <c r="PNQ1" s="40"/>
      <c r="PNR1" s="40"/>
      <c r="PNS1" s="40"/>
      <c r="PNT1" s="40"/>
      <c r="PNU1" s="40"/>
      <c r="PNV1" s="40"/>
      <c r="PNW1" s="40"/>
      <c r="PNX1" s="40"/>
      <c r="PNY1" s="40"/>
      <c r="PNZ1" s="40"/>
      <c r="POA1" s="40"/>
      <c r="POB1" s="40"/>
      <c r="POC1" s="40"/>
      <c r="POD1" s="40"/>
      <c r="POE1" s="40"/>
      <c r="POF1" s="40"/>
      <c r="POG1" s="40"/>
      <c r="POH1" s="40"/>
      <c r="POI1" s="40"/>
      <c r="POJ1" s="40"/>
      <c r="POK1" s="40"/>
      <c r="POL1" s="40"/>
      <c r="POM1" s="40"/>
      <c r="PON1" s="40"/>
      <c r="POO1" s="40"/>
      <c r="POP1" s="40"/>
      <c r="POQ1" s="40"/>
      <c r="POR1" s="40"/>
      <c r="POS1" s="40"/>
      <c r="POT1" s="40"/>
      <c r="POU1" s="40"/>
      <c r="POV1" s="40"/>
      <c r="POW1" s="40"/>
      <c r="POX1" s="40"/>
      <c r="POY1" s="40"/>
      <c r="POZ1" s="40"/>
      <c r="PPA1" s="40"/>
      <c r="PPB1" s="40"/>
      <c r="PPC1" s="40"/>
      <c r="PPD1" s="40"/>
      <c r="PPE1" s="40"/>
      <c r="PPF1" s="40"/>
      <c r="PPG1" s="40"/>
      <c r="PPH1" s="40"/>
      <c r="PPI1" s="40"/>
      <c r="PPJ1" s="40"/>
      <c r="PPK1" s="40"/>
      <c r="PPL1" s="40"/>
      <c r="PPM1" s="40"/>
      <c r="PPN1" s="40"/>
      <c r="PPO1" s="40"/>
      <c r="PPP1" s="40"/>
      <c r="PPQ1" s="40"/>
      <c r="PPR1" s="40"/>
      <c r="PPS1" s="40"/>
      <c r="PPT1" s="40"/>
      <c r="PPU1" s="40"/>
      <c r="PPV1" s="40"/>
      <c r="PPW1" s="40"/>
      <c r="PPX1" s="40"/>
      <c r="PPY1" s="40"/>
      <c r="PPZ1" s="40"/>
      <c r="PQA1" s="40"/>
      <c r="PQB1" s="40"/>
      <c r="PQC1" s="40"/>
      <c r="PQD1" s="40"/>
      <c r="PQE1" s="40"/>
      <c r="PQF1" s="40"/>
      <c r="PQG1" s="40"/>
      <c r="PQH1" s="40"/>
      <c r="PQI1" s="40"/>
      <c r="PQJ1" s="40"/>
      <c r="PQK1" s="40"/>
      <c r="PQL1" s="40"/>
      <c r="PQM1" s="40"/>
      <c r="PQN1" s="40"/>
      <c r="PQO1" s="40"/>
      <c r="PQP1" s="40"/>
      <c r="PQQ1" s="40"/>
      <c r="PQR1" s="40"/>
      <c r="PQS1" s="40"/>
      <c r="PQT1" s="40"/>
      <c r="PQU1" s="40"/>
      <c r="PQV1" s="40"/>
      <c r="PQW1" s="40"/>
      <c r="PQX1" s="40"/>
      <c r="PQY1" s="40"/>
      <c r="PQZ1" s="40"/>
      <c r="PRA1" s="40"/>
      <c r="PRB1" s="40"/>
      <c r="PRC1" s="40"/>
      <c r="PRD1" s="40"/>
      <c r="PRE1" s="40"/>
      <c r="PRF1" s="40"/>
      <c r="PRG1" s="40"/>
      <c r="PRH1" s="40"/>
      <c r="PRI1" s="40"/>
      <c r="PRJ1" s="40"/>
      <c r="PRK1" s="40"/>
      <c r="PRL1" s="40"/>
      <c r="PRM1" s="40"/>
      <c r="PRN1" s="40"/>
      <c r="PRO1" s="40"/>
      <c r="PRP1" s="40"/>
      <c r="PRQ1" s="40"/>
      <c r="PRR1" s="40"/>
      <c r="PRS1" s="40"/>
      <c r="PRT1" s="40"/>
      <c r="PRU1" s="40"/>
      <c r="PRV1" s="40"/>
      <c r="PRW1" s="40"/>
      <c r="PRX1" s="40"/>
      <c r="PRY1" s="40"/>
      <c r="PRZ1" s="40"/>
      <c r="PSA1" s="40"/>
      <c r="PSB1" s="40"/>
      <c r="PSC1" s="40"/>
      <c r="PSD1" s="40"/>
      <c r="PSE1" s="40"/>
      <c r="PSF1" s="40"/>
      <c r="PSG1" s="40"/>
      <c r="PSH1" s="40"/>
      <c r="PSI1" s="40"/>
      <c r="PSJ1" s="40"/>
      <c r="PSK1" s="40"/>
      <c r="PSL1" s="40"/>
      <c r="PSM1" s="40"/>
      <c r="PSN1" s="40"/>
      <c r="PSO1" s="40"/>
      <c r="PSP1" s="40"/>
      <c r="PSQ1" s="40"/>
      <c r="PSR1" s="40"/>
      <c r="PSS1" s="40"/>
      <c r="PST1" s="40"/>
      <c r="PSU1" s="40"/>
      <c r="PSV1" s="40"/>
      <c r="PSW1" s="40"/>
      <c r="PSX1" s="40"/>
      <c r="PSY1" s="40"/>
      <c r="PSZ1" s="40"/>
      <c r="PTA1" s="40"/>
      <c r="PTB1" s="40"/>
      <c r="PTC1" s="40"/>
      <c r="PTD1" s="40"/>
      <c r="PTE1" s="40"/>
      <c r="PTF1" s="40"/>
      <c r="PTG1" s="40"/>
      <c r="PTH1" s="40"/>
      <c r="PTI1" s="40"/>
      <c r="PTJ1" s="40"/>
      <c r="PTK1" s="40"/>
      <c r="PTL1" s="40"/>
      <c r="PTM1" s="40"/>
      <c r="PTN1" s="40"/>
      <c r="PTO1" s="40"/>
      <c r="PTP1" s="40"/>
      <c r="PTQ1" s="40"/>
      <c r="PTR1" s="40"/>
      <c r="PTS1" s="40"/>
      <c r="PTT1" s="40"/>
      <c r="PTU1" s="40"/>
      <c r="PTV1" s="40"/>
      <c r="PTW1" s="40"/>
      <c r="PTX1" s="40"/>
      <c r="PTY1" s="40"/>
      <c r="PTZ1" s="40"/>
      <c r="PUA1" s="40"/>
      <c r="PUB1" s="40"/>
      <c r="PUC1" s="40"/>
      <c r="PUD1" s="40"/>
      <c r="PUE1" s="40"/>
      <c r="PUF1" s="40"/>
      <c r="PUG1" s="40"/>
      <c r="PUH1" s="40"/>
      <c r="PUI1" s="40"/>
      <c r="PUJ1" s="40"/>
      <c r="PUK1" s="40"/>
      <c r="PUL1" s="40"/>
      <c r="PUM1" s="40"/>
      <c r="PUN1" s="40"/>
      <c r="PUO1" s="40"/>
      <c r="PUP1" s="40"/>
      <c r="PUQ1" s="40"/>
      <c r="PUR1" s="40"/>
      <c r="PUS1" s="40"/>
      <c r="PUT1" s="40"/>
      <c r="PUU1" s="40"/>
      <c r="PUV1" s="40"/>
      <c r="PUW1" s="40"/>
      <c r="PUX1" s="40"/>
      <c r="PUY1" s="40"/>
      <c r="PUZ1" s="40"/>
      <c r="PVA1" s="40"/>
      <c r="PVB1" s="40"/>
      <c r="PVC1" s="40"/>
      <c r="PVD1" s="40"/>
      <c r="PVE1" s="40"/>
      <c r="PVF1" s="40"/>
      <c r="PVG1" s="40"/>
      <c r="PVH1" s="40"/>
      <c r="PVI1" s="40"/>
      <c r="PVJ1" s="40"/>
      <c r="PVK1" s="40"/>
      <c r="PVL1" s="40"/>
      <c r="PVM1" s="40"/>
      <c r="PVN1" s="40"/>
      <c r="PVO1" s="40"/>
      <c r="PVP1" s="40"/>
      <c r="PVQ1" s="40"/>
      <c r="PVR1" s="40"/>
      <c r="PVS1" s="40"/>
      <c r="PVT1" s="40"/>
      <c r="PVU1" s="40"/>
      <c r="PVV1" s="40"/>
      <c r="PVW1" s="40"/>
      <c r="PVX1" s="40"/>
      <c r="PVY1" s="40"/>
      <c r="PVZ1" s="40"/>
      <c r="PWA1" s="40"/>
      <c r="PWB1" s="40"/>
      <c r="PWC1" s="40"/>
      <c r="PWD1" s="40"/>
      <c r="PWE1" s="40"/>
      <c r="PWF1" s="40"/>
      <c r="PWG1" s="40"/>
      <c r="PWH1" s="40"/>
      <c r="PWI1" s="40"/>
      <c r="PWJ1" s="40"/>
      <c r="PWK1" s="40"/>
      <c r="PWL1" s="40"/>
      <c r="PWM1" s="40"/>
      <c r="PWN1" s="40"/>
      <c r="PWO1" s="40"/>
      <c r="PWP1" s="40"/>
      <c r="PWQ1" s="40"/>
      <c r="PWR1" s="40"/>
      <c r="PWS1" s="40"/>
      <c r="PWT1" s="40"/>
      <c r="PWU1" s="40"/>
      <c r="PWV1" s="40"/>
      <c r="PWW1" s="40"/>
      <c r="PWX1" s="40"/>
      <c r="PWY1" s="40"/>
      <c r="PWZ1" s="40"/>
      <c r="PXA1" s="40"/>
      <c r="PXB1" s="40"/>
      <c r="PXC1" s="40"/>
      <c r="PXD1" s="40"/>
      <c r="PXE1" s="40"/>
      <c r="PXF1" s="40"/>
      <c r="PXG1" s="40"/>
      <c r="PXH1" s="40"/>
      <c r="PXI1" s="40"/>
      <c r="PXJ1" s="40"/>
      <c r="PXK1" s="40"/>
      <c r="PXL1" s="40"/>
      <c r="PXM1" s="40"/>
      <c r="PXN1" s="40"/>
      <c r="PXO1" s="40"/>
      <c r="PXP1" s="40"/>
      <c r="PXQ1" s="40"/>
      <c r="PXR1" s="40"/>
      <c r="PXS1" s="40"/>
      <c r="PXT1" s="40"/>
      <c r="PXU1" s="40"/>
      <c r="PXV1" s="40"/>
      <c r="PXW1" s="40"/>
      <c r="PXX1" s="40"/>
      <c r="PXY1" s="40"/>
      <c r="PXZ1" s="40"/>
      <c r="PYA1" s="40"/>
      <c r="PYB1" s="40"/>
      <c r="PYC1" s="40"/>
      <c r="PYD1" s="40"/>
      <c r="PYE1" s="40"/>
      <c r="PYF1" s="40"/>
      <c r="PYG1" s="40"/>
      <c r="PYH1" s="40"/>
      <c r="PYI1" s="40"/>
      <c r="PYJ1" s="40"/>
      <c r="PYK1" s="40"/>
      <c r="PYL1" s="40"/>
      <c r="PYM1" s="40"/>
      <c r="PYN1" s="40"/>
      <c r="PYO1" s="40"/>
      <c r="PYP1" s="40"/>
      <c r="PYQ1" s="40"/>
      <c r="PYR1" s="40"/>
      <c r="PYS1" s="40"/>
      <c r="PYT1" s="40"/>
      <c r="PYU1" s="40"/>
      <c r="PYV1" s="40"/>
      <c r="PYW1" s="40"/>
      <c r="PYX1" s="40"/>
      <c r="PYY1" s="40"/>
      <c r="PYZ1" s="40"/>
      <c r="PZA1" s="40"/>
      <c r="PZB1" s="40"/>
      <c r="PZC1" s="40"/>
      <c r="PZD1" s="40"/>
      <c r="PZE1" s="40"/>
      <c r="PZF1" s="40"/>
      <c r="PZG1" s="40"/>
      <c r="PZH1" s="40"/>
      <c r="PZI1" s="40"/>
      <c r="PZJ1" s="40"/>
      <c r="PZK1" s="40"/>
      <c r="PZL1" s="40"/>
      <c r="PZM1" s="40"/>
      <c r="PZN1" s="40"/>
      <c r="PZO1" s="40"/>
      <c r="PZP1" s="40"/>
      <c r="PZQ1" s="40"/>
      <c r="PZR1" s="40"/>
      <c r="PZS1" s="40"/>
      <c r="PZT1" s="40"/>
      <c r="PZU1" s="40"/>
      <c r="PZV1" s="40"/>
      <c r="PZW1" s="40"/>
      <c r="PZX1" s="40"/>
      <c r="PZY1" s="40"/>
      <c r="PZZ1" s="40"/>
      <c r="QAA1" s="40"/>
      <c r="QAB1" s="40"/>
      <c r="QAC1" s="40"/>
      <c r="QAD1" s="40"/>
      <c r="QAE1" s="40"/>
      <c r="QAF1" s="40"/>
      <c r="QAG1" s="40"/>
      <c r="QAH1" s="40"/>
      <c r="QAI1" s="40"/>
      <c r="QAJ1" s="40"/>
      <c r="QAK1" s="40"/>
      <c r="QAL1" s="40"/>
      <c r="QAM1" s="40"/>
      <c r="QAN1" s="40"/>
      <c r="QAO1" s="40"/>
      <c r="QAP1" s="40"/>
      <c r="QAQ1" s="40"/>
      <c r="QAR1" s="40"/>
      <c r="QAS1" s="40"/>
      <c r="QAT1" s="40"/>
      <c r="QAU1" s="40"/>
      <c r="QAV1" s="40"/>
      <c r="QAW1" s="40"/>
      <c r="QAX1" s="40"/>
      <c r="QAY1" s="40"/>
      <c r="QAZ1" s="40"/>
      <c r="QBA1" s="40"/>
      <c r="QBB1" s="40"/>
      <c r="QBC1" s="40"/>
      <c r="QBD1" s="40"/>
      <c r="QBE1" s="40"/>
      <c r="QBF1" s="40"/>
      <c r="QBG1" s="40"/>
      <c r="QBH1" s="40"/>
      <c r="QBI1" s="40"/>
      <c r="QBJ1" s="40"/>
      <c r="QBK1" s="40"/>
      <c r="QBL1" s="40"/>
      <c r="QBM1" s="40"/>
      <c r="QBN1" s="40"/>
      <c r="QBO1" s="40"/>
      <c r="QBP1" s="40"/>
      <c r="QBQ1" s="40"/>
      <c r="QBR1" s="40"/>
      <c r="QBS1" s="40"/>
      <c r="QBT1" s="40"/>
      <c r="QBU1" s="40"/>
      <c r="QBV1" s="40"/>
      <c r="QBW1" s="40"/>
      <c r="QBX1" s="40"/>
      <c r="QBY1" s="40"/>
      <c r="QBZ1" s="40"/>
      <c r="QCA1" s="40"/>
      <c r="QCB1" s="40"/>
      <c r="QCC1" s="40"/>
      <c r="QCD1" s="40"/>
      <c r="QCE1" s="40"/>
      <c r="QCF1" s="40"/>
      <c r="QCG1" s="40"/>
      <c r="QCH1" s="40"/>
      <c r="QCI1" s="40"/>
      <c r="QCJ1" s="40"/>
      <c r="QCK1" s="40"/>
      <c r="QCL1" s="40"/>
      <c r="QCM1" s="40"/>
      <c r="QCN1" s="40"/>
      <c r="QCO1" s="40"/>
      <c r="QCP1" s="40"/>
      <c r="QCQ1" s="40"/>
      <c r="QCR1" s="40"/>
      <c r="QCS1" s="40"/>
      <c r="QCT1" s="40"/>
      <c r="QCU1" s="40"/>
      <c r="QCV1" s="40"/>
      <c r="QCW1" s="40"/>
      <c r="QCX1" s="40"/>
      <c r="QCY1" s="40"/>
      <c r="QCZ1" s="40"/>
      <c r="QDA1" s="40"/>
      <c r="QDB1" s="40"/>
      <c r="QDC1" s="40"/>
      <c r="QDD1" s="40"/>
      <c r="QDE1" s="40"/>
      <c r="QDF1" s="40"/>
      <c r="QDG1" s="40"/>
      <c r="QDH1" s="40"/>
      <c r="QDI1" s="40"/>
      <c r="QDJ1" s="40"/>
      <c r="QDK1" s="40"/>
      <c r="QDL1" s="40"/>
      <c r="QDM1" s="40"/>
      <c r="QDN1" s="40"/>
      <c r="QDO1" s="40"/>
      <c r="QDP1" s="40"/>
      <c r="QDQ1" s="40"/>
      <c r="QDR1" s="40"/>
      <c r="QDS1" s="40"/>
      <c r="QDT1" s="40"/>
      <c r="QDU1" s="40"/>
      <c r="QDV1" s="40"/>
      <c r="QDW1" s="40"/>
      <c r="QDX1" s="40"/>
      <c r="QDY1" s="40"/>
      <c r="QDZ1" s="40"/>
      <c r="QEA1" s="40"/>
      <c r="QEB1" s="40"/>
      <c r="QEC1" s="40"/>
      <c r="QED1" s="40"/>
      <c r="QEE1" s="40"/>
      <c r="QEF1" s="40"/>
      <c r="QEG1" s="40"/>
      <c r="QEH1" s="40"/>
      <c r="QEI1" s="40"/>
      <c r="QEJ1" s="40"/>
      <c r="QEK1" s="40"/>
      <c r="QEL1" s="40"/>
      <c r="QEM1" s="40"/>
      <c r="QEN1" s="40"/>
      <c r="QEO1" s="40"/>
      <c r="QEP1" s="40"/>
      <c r="QEQ1" s="40"/>
      <c r="QER1" s="40"/>
      <c r="QES1" s="40"/>
      <c r="QET1" s="40"/>
      <c r="QEU1" s="40"/>
      <c r="QEV1" s="40"/>
      <c r="QEW1" s="40"/>
      <c r="QEX1" s="40"/>
      <c r="QEY1" s="40"/>
      <c r="QEZ1" s="40"/>
      <c r="QFA1" s="40"/>
      <c r="QFB1" s="40"/>
      <c r="QFC1" s="40"/>
      <c r="QFD1" s="40"/>
      <c r="QFE1" s="40"/>
      <c r="QFF1" s="40"/>
      <c r="QFG1" s="40"/>
      <c r="QFH1" s="40"/>
      <c r="QFI1" s="40"/>
      <c r="QFJ1" s="40"/>
      <c r="QFK1" s="40"/>
      <c r="QFL1" s="40"/>
      <c r="QFM1" s="40"/>
      <c r="QFN1" s="40"/>
      <c r="QFO1" s="40"/>
      <c r="QFP1" s="40"/>
      <c r="QFQ1" s="40"/>
      <c r="QFR1" s="40"/>
      <c r="QFS1" s="40"/>
      <c r="QFT1" s="40"/>
      <c r="QFU1" s="40"/>
      <c r="QFV1" s="40"/>
      <c r="QFW1" s="40"/>
      <c r="QFX1" s="40"/>
      <c r="QFY1" s="40"/>
      <c r="QFZ1" s="40"/>
      <c r="QGA1" s="40"/>
      <c r="QGB1" s="40"/>
      <c r="QGC1" s="40"/>
      <c r="QGD1" s="40"/>
      <c r="QGE1" s="40"/>
      <c r="QGF1" s="40"/>
      <c r="QGG1" s="40"/>
      <c r="QGH1" s="40"/>
      <c r="QGI1" s="40"/>
      <c r="QGJ1" s="40"/>
      <c r="QGK1" s="40"/>
      <c r="QGL1" s="40"/>
      <c r="QGM1" s="40"/>
      <c r="QGN1" s="40"/>
      <c r="QGO1" s="40"/>
      <c r="QGP1" s="40"/>
      <c r="QGQ1" s="40"/>
      <c r="QGR1" s="40"/>
      <c r="QGS1" s="40"/>
      <c r="QGT1" s="40"/>
      <c r="QGU1" s="40"/>
      <c r="QGV1" s="40"/>
      <c r="QGW1" s="40"/>
      <c r="QGX1" s="40"/>
      <c r="QGY1" s="40"/>
      <c r="QGZ1" s="40"/>
      <c r="QHA1" s="40"/>
      <c r="QHB1" s="40"/>
      <c r="QHC1" s="40"/>
      <c r="QHD1" s="40"/>
      <c r="QHE1" s="40"/>
      <c r="QHF1" s="40"/>
      <c r="QHG1" s="40"/>
      <c r="QHH1" s="40"/>
      <c r="QHI1" s="40"/>
      <c r="QHJ1" s="40"/>
      <c r="QHK1" s="40"/>
      <c r="QHL1" s="40"/>
      <c r="QHM1" s="40"/>
      <c r="QHN1" s="40"/>
      <c r="QHO1" s="40"/>
      <c r="QHP1" s="40"/>
      <c r="QHQ1" s="40"/>
      <c r="QHR1" s="40"/>
      <c r="QHS1" s="40"/>
      <c r="QHT1" s="40"/>
      <c r="QHU1" s="40"/>
      <c r="QHV1" s="40"/>
      <c r="QHW1" s="40"/>
      <c r="QHX1" s="40"/>
      <c r="QHY1" s="40"/>
      <c r="QHZ1" s="40"/>
      <c r="QIA1" s="40"/>
      <c r="QIB1" s="40"/>
      <c r="QIC1" s="40"/>
      <c r="QID1" s="40"/>
      <c r="QIE1" s="40"/>
      <c r="QIF1" s="40"/>
      <c r="QIG1" s="40"/>
      <c r="QIH1" s="40"/>
      <c r="QII1" s="40"/>
      <c r="QIJ1" s="40"/>
      <c r="QIK1" s="40"/>
      <c r="QIL1" s="40"/>
      <c r="QIM1" s="40"/>
      <c r="QIN1" s="40"/>
      <c r="QIO1" s="40"/>
      <c r="QIP1" s="40"/>
      <c r="QIQ1" s="40"/>
      <c r="QIR1" s="40"/>
      <c r="QIS1" s="40"/>
      <c r="QIT1" s="40"/>
      <c r="QIU1" s="40"/>
      <c r="QIV1" s="40"/>
      <c r="QIW1" s="40"/>
      <c r="QIX1" s="40"/>
      <c r="QIY1" s="40"/>
      <c r="QIZ1" s="40"/>
      <c r="QJA1" s="40"/>
      <c r="QJB1" s="40"/>
      <c r="QJC1" s="40"/>
      <c r="QJD1" s="40"/>
      <c r="QJE1" s="40"/>
      <c r="QJF1" s="40"/>
      <c r="QJG1" s="40"/>
      <c r="QJH1" s="40"/>
      <c r="QJI1" s="40"/>
      <c r="QJJ1" s="40"/>
      <c r="QJK1" s="40"/>
      <c r="QJL1" s="40"/>
      <c r="QJM1" s="40"/>
      <c r="QJN1" s="40"/>
      <c r="QJO1" s="40"/>
      <c r="QJP1" s="40"/>
      <c r="QJQ1" s="40"/>
      <c r="QJR1" s="40"/>
      <c r="QJS1" s="40"/>
      <c r="QJT1" s="40"/>
      <c r="QJU1" s="40"/>
      <c r="QJV1" s="40"/>
      <c r="QJW1" s="40"/>
      <c r="QJX1" s="40"/>
      <c r="QJY1" s="40"/>
      <c r="QJZ1" s="40"/>
      <c r="QKA1" s="40"/>
      <c r="QKB1" s="40"/>
      <c r="QKC1" s="40"/>
      <c r="QKD1" s="40"/>
      <c r="QKE1" s="40"/>
      <c r="QKF1" s="40"/>
      <c r="QKG1" s="40"/>
      <c r="QKH1" s="40"/>
      <c r="QKI1" s="40"/>
      <c r="QKJ1" s="40"/>
      <c r="QKK1" s="40"/>
      <c r="QKL1" s="40"/>
      <c r="QKM1" s="40"/>
      <c r="QKN1" s="40"/>
      <c r="QKO1" s="40"/>
      <c r="QKP1" s="40"/>
      <c r="QKQ1" s="40"/>
      <c r="QKR1" s="40"/>
      <c r="QKS1" s="40"/>
      <c r="QKT1" s="40"/>
      <c r="QKU1" s="40"/>
      <c r="QKV1" s="40"/>
      <c r="QKW1" s="40"/>
      <c r="QKX1" s="40"/>
      <c r="QKY1" s="40"/>
      <c r="QKZ1" s="40"/>
      <c r="QLA1" s="40"/>
      <c r="QLB1" s="40"/>
      <c r="QLC1" s="40"/>
      <c r="QLD1" s="40"/>
      <c r="QLE1" s="40"/>
      <c r="QLF1" s="40"/>
      <c r="QLG1" s="40"/>
      <c r="QLH1" s="40"/>
      <c r="QLI1" s="40"/>
      <c r="QLJ1" s="40"/>
      <c r="QLK1" s="40"/>
      <c r="QLL1" s="40"/>
      <c r="QLM1" s="40"/>
      <c r="QLN1" s="40"/>
      <c r="QLO1" s="40"/>
      <c r="QLP1" s="40"/>
      <c r="QLQ1" s="40"/>
      <c r="QLR1" s="40"/>
      <c r="QLS1" s="40"/>
      <c r="QLT1" s="40"/>
      <c r="QLU1" s="40"/>
      <c r="QLV1" s="40"/>
      <c r="QLW1" s="40"/>
      <c r="QLX1" s="40"/>
      <c r="QLY1" s="40"/>
      <c r="QLZ1" s="40"/>
      <c r="QMA1" s="40"/>
      <c r="QMB1" s="40"/>
      <c r="QMC1" s="40"/>
      <c r="QMD1" s="40"/>
      <c r="QME1" s="40"/>
      <c r="QMF1" s="40"/>
      <c r="QMG1" s="40"/>
      <c r="QMH1" s="40"/>
      <c r="QMI1" s="40"/>
      <c r="QMJ1" s="40"/>
      <c r="QMK1" s="40"/>
      <c r="QML1" s="40"/>
      <c r="QMM1" s="40"/>
      <c r="QMN1" s="40"/>
      <c r="QMO1" s="40"/>
      <c r="QMP1" s="40"/>
      <c r="QMQ1" s="40"/>
      <c r="QMR1" s="40"/>
      <c r="QMS1" s="40"/>
      <c r="QMT1" s="40"/>
      <c r="QMU1" s="40"/>
      <c r="QMV1" s="40"/>
      <c r="QMW1" s="40"/>
      <c r="QMX1" s="40"/>
      <c r="QMY1" s="40"/>
      <c r="QMZ1" s="40"/>
      <c r="QNA1" s="40"/>
      <c r="QNB1" s="40"/>
      <c r="QNC1" s="40"/>
      <c r="QND1" s="40"/>
      <c r="QNE1" s="40"/>
      <c r="QNF1" s="40"/>
      <c r="QNG1" s="40"/>
      <c r="QNH1" s="40"/>
      <c r="QNI1" s="40"/>
      <c r="QNJ1" s="40"/>
      <c r="QNK1" s="40"/>
      <c r="QNL1" s="40"/>
      <c r="QNM1" s="40"/>
      <c r="QNN1" s="40"/>
      <c r="QNO1" s="40"/>
      <c r="QNP1" s="40"/>
      <c r="QNQ1" s="40"/>
      <c r="QNR1" s="40"/>
      <c r="QNS1" s="40"/>
      <c r="QNT1" s="40"/>
      <c r="QNU1" s="40"/>
      <c r="QNV1" s="40"/>
      <c r="QNW1" s="40"/>
      <c r="QNX1" s="40"/>
      <c r="QNY1" s="40"/>
      <c r="QNZ1" s="40"/>
      <c r="QOA1" s="40"/>
      <c r="QOB1" s="40"/>
      <c r="QOC1" s="40"/>
      <c r="QOD1" s="40"/>
      <c r="QOE1" s="40"/>
      <c r="QOF1" s="40"/>
      <c r="QOG1" s="40"/>
      <c r="QOH1" s="40"/>
      <c r="QOI1" s="40"/>
      <c r="QOJ1" s="40"/>
      <c r="QOK1" s="40"/>
      <c r="QOL1" s="40"/>
      <c r="QOM1" s="40"/>
      <c r="QON1" s="40"/>
      <c r="QOO1" s="40"/>
      <c r="QOP1" s="40"/>
      <c r="QOQ1" s="40"/>
      <c r="QOR1" s="40"/>
      <c r="QOS1" s="40"/>
      <c r="QOT1" s="40"/>
      <c r="QOU1" s="40"/>
      <c r="QOV1" s="40"/>
      <c r="QOW1" s="40"/>
      <c r="QOX1" s="40"/>
      <c r="QOY1" s="40"/>
      <c r="QOZ1" s="40"/>
      <c r="QPA1" s="40"/>
      <c r="QPB1" s="40"/>
      <c r="QPC1" s="40"/>
      <c r="QPD1" s="40"/>
      <c r="QPE1" s="40"/>
      <c r="QPF1" s="40"/>
      <c r="QPG1" s="40"/>
      <c r="QPH1" s="40"/>
      <c r="QPI1" s="40"/>
      <c r="QPJ1" s="40"/>
      <c r="QPK1" s="40"/>
      <c r="QPL1" s="40"/>
      <c r="QPM1" s="40"/>
      <c r="QPN1" s="40"/>
      <c r="QPO1" s="40"/>
      <c r="QPP1" s="40"/>
      <c r="QPQ1" s="40"/>
      <c r="QPR1" s="40"/>
      <c r="QPS1" s="40"/>
      <c r="QPT1" s="40"/>
      <c r="QPU1" s="40"/>
      <c r="QPV1" s="40"/>
      <c r="QPW1" s="40"/>
      <c r="QPX1" s="40"/>
      <c r="QPY1" s="40"/>
      <c r="QPZ1" s="40"/>
      <c r="QQA1" s="40"/>
      <c r="QQB1" s="40"/>
      <c r="QQC1" s="40"/>
      <c r="QQD1" s="40"/>
      <c r="QQE1" s="40"/>
      <c r="QQF1" s="40"/>
      <c r="QQG1" s="40"/>
      <c r="QQH1" s="40"/>
      <c r="QQI1" s="40"/>
      <c r="QQJ1" s="40"/>
      <c r="QQK1" s="40"/>
      <c r="QQL1" s="40"/>
      <c r="QQM1" s="40"/>
      <c r="QQN1" s="40"/>
      <c r="QQO1" s="40"/>
      <c r="QQP1" s="40"/>
      <c r="QQQ1" s="40"/>
      <c r="QQR1" s="40"/>
      <c r="QQS1" s="40"/>
      <c r="QQT1" s="40"/>
      <c r="QQU1" s="40"/>
      <c r="QQV1" s="40"/>
      <c r="QQW1" s="40"/>
      <c r="QQX1" s="40"/>
      <c r="QQY1" s="40"/>
      <c r="QQZ1" s="40"/>
      <c r="QRA1" s="40"/>
      <c r="QRB1" s="40"/>
      <c r="QRC1" s="40"/>
      <c r="QRD1" s="40"/>
      <c r="QRE1" s="40"/>
      <c r="QRF1" s="40"/>
      <c r="QRG1" s="40"/>
      <c r="QRH1" s="40"/>
      <c r="QRI1" s="40"/>
      <c r="QRJ1" s="40"/>
      <c r="QRK1" s="40"/>
      <c r="QRL1" s="40"/>
      <c r="QRM1" s="40"/>
      <c r="QRN1" s="40"/>
      <c r="QRO1" s="40"/>
      <c r="QRP1" s="40"/>
      <c r="QRQ1" s="40"/>
      <c r="QRR1" s="40"/>
      <c r="QRS1" s="40"/>
      <c r="QRT1" s="40"/>
      <c r="QRU1" s="40"/>
      <c r="QRV1" s="40"/>
      <c r="QRW1" s="40"/>
      <c r="QRX1" s="40"/>
      <c r="QRY1" s="40"/>
      <c r="QRZ1" s="40"/>
      <c r="QSA1" s="40"/>
      <c r="QSB1" s="40"/>
      <c r="QSC1" s="40"/>
      <c r="QSD1" s="40"/>
      <c r="QSE1" s="40"/>
      <c r="QSF1" s="40"/>
      <c r="QSG1" s="40"/>
      <c r="QSH1" s="40"/>
      <c r="QSI1" s="40"/>
      <c r="QSJ1" s="40"/>
      <c r="QSK1" s="40"/>
      <c r="QSL1" s="40"/>
      <c r="QSM1" s="40"/>
      <c r="QSN1" s="40"/>
      <c r="QSO1" s="40"/>
      <c r="QSP1" s="40"/>
      <c r="QSQ1" s="40"/>
      <c r="QSR1" s="40"/>
      <c r="QSS1" s="40"/>
      <c r="QST1" s="40"/>
      <c r="QSU1" s="40"/>
      <c r="QSV1" s="40"/>
      <c r="QSW1" s="40"/>
      <c r="QSX1" s="40"/>
      <c r="QSY1" s="40"/>
      <c r="QSZ1" s="40"/>
      <c r="QTA1" s="40"/>
      <c r="QTB1" s="40"/>
      <c r="QTC1" s="40"/>
      <c r="QTD1" s="40"/>
      <c r="QTE1" s="40"/>
      <c r="QTF1" s="40"/>
      <c r="QTG1" s="40"/>
      <c r="QTH1" s="40"/>
      <c r="QTI1" s="40"/>
      <c r="QTJ1" s="40"/>
      <c r="QTK1" s="40"/>
      <c r="QTL1" s="40"/>
      <c r="QTM1" s="40"/>
      <c r="QTN1" s="40"/>
      <c r="QTO1" s="40"/>
      <c r="QTP1" s="40"/>
      <c r="QTQ1" s="40"/>
      <c r="QTR1" s="40"/>
      <c r="QTS1" s="40"/>
      <c r="QTT1" s="40"/>
      <c r="QTU1" s="40"/>
      <c r="QTV1" s="40"/>
      <c r="QTW1" s="40"/>
      <c r="QTX1" s="40"/>
      <c r="QTY1" s="40"/>
      <c r="QTZ1" s="40"/>
      <c r="QUA1" s="40"/>
      <c r="QUB1" s="40"/>
      <c r="QUC1" s="40"/>
      <c r="QUD1" s="40"/>
      <c r="QUE1" s="40"/>
      <c r="QUF1" s="40"/>
      <c r="QUG1" s="40"/>
      <c r="QUH1" s="40"/>
      <c r="QUI1" s="40"/>
      <c r="QUJ1" s="40"/>
      <c r="QUK1" s="40"/>
      <c r="QUL1" s="40"/>
      <c r="QUM1" s="40"/>
      <c r="QUN1" s="40"/>
      <c r="QUO1" s="40"/>
      <c r="QUP1" s="40"/>
      <c r="QUQ1" s="40"/>
      <c r="QUR1" s="40"/>
      <c r="QUS1" s="40"/>
      <c r="QUT1" s="40"/>
      <c r="QUU1" s="40"/>
      <c r="QUV1" s="40"/>
      <c r="QUW1" s="40"/>
      <c r="QUX1" s="40"/>
      <c r="QUY1" s="40"/>
      <c r="QUZ1" s="40"/>
      <c r="QVA1" s="40"/>
      <c r="QVB1" s="40"/>
      <c r="QVC1" s="40"/>
      <c r="QVD1" s="40"/>
      <c r="QVE1" s="40"/>
      <c r="QVF1" s="40"/>
      <c r="QVG1" s="40"/>
      <c r="QVH1" s="40"/>
      <c r="QVI1" s="40"/>
      <c r="QVJ1" s="40"/>
      <c r="QVK1" s="40"/>
      <c r="QVL1" s="40"/>
      <c r="QVM1" s="40"/>
      <c r="QVN1" s="40"/>
      <c r="QVO1" s="40"/>
      <c r="QVP1" s="40"/>
      <c r="QVQ1" s="40"/>
      <c r="QVR1" s="40"/>
      <c r="QVS1" s="40"/>
      <c r="QVT1" s="40"/>
      <c r="QVU1" s="40"/>
      <c r="QVV1" s="40"/>
      <c r="QVW1" s="40"/>
      <c r="QVX1" s="40"/>
      <c r="QVY1" s="40"/>
      <c r="QVZ1" s="40"/>
      <c r="QWA1" s="40"/>
      <c r="QWB1" s="40"/>
      <c r="QWC1" s="40"/>
      <c r="QWD1" s="40"/>
      <c r="QWE1" s="40"/>
      <c r="QWF1" s="40"/>
      <c r="QWG1" s="40"/>
      <c r="QWH1" s="40"/>
      <c r="QWI1" s="40"/>
      <c r="QWJ1" s="40"/>
      <c r="QWK1" s="40"/>
      <c r="QWL1" s="40"/>
      <c r="QWM1" s="40"/>
      <c r="QWN1" s="40"/>
      <c r="QWO1" s="40"/>
      <c r="QWP1" s="40"/>
      <c r="QWQ1" s="40"/>
      <c r="QWR1" s="40"/>
      <c r="QWS1" s="40"/>
      <c r="QWT1" s="40"/>
      <c r="QWU1" s="40"/>
      <c r="QWV1" s="40"/>
      <c r="QWW1" s="40"/>
      <c r="QWX1" s="40"/>
      <c r="QWY1" s="40"/>
      <c r="QWZ1" s="40"/>
      <c r="QXA1" s="40"/>
      <c r="QXB1" s="40"/>
      <c r="QXC1" s="40"/>
      <c r="QXD1" s="40"/>
      <c r="QXE1" s="40"/>
      <c r="QXF1" s="40"/>
      <c r="QXG1" s="40"/>
      <c r="QXH1" s="40"/>
      <c r="QXI1" s="40"/>
      <c r="QXJ1" s="40"/>
      <c r="QXK1" s="40"/>
      <c r="QXL1" s="40"/>
      <c r="QXM1" s="40"/>
      <c r="QXN1" s="40"/>
      <c r="QXO1" s="40"/>
      <c r="QXP1" s="40"/>
      <c r="QXQ1" s="40"/>
      <c r="QXR1" s="40"/>
      <c r="QXS1" s="40"/>
      <c r="QXT1" s="40"/>
      <c r="QXU1" s="40"/>
      <c r="QXV1" s="40"/>
      <c r="QXW1" s="40"/>
      <c r="QXX1" s="40"/>
      <c r="QXY1" s="40"/>
      <c r="QXZ1" s="40"/>
      <c r="QYA1" s="40"/>
      <c r="QYB1" s="40"/>
      <c r="QYC1" s="40"/>
      <c r="QYD1" s="40"/>
      <c r="QYE1" s="40"/>
      <c r="QYF1" s="40"/>
      <c r="QYG1" s="40"/>
      <c r="QYH1" s="40"/>
      <c r="QYI1" s="40"/>
      <c r="QYJ1" s="40"/>
      <c r="QYK1" s="40"/>
      <c r="QYL1" s="40"/>
      <c r="QYM1" s="40"/>
      <c r="QYN1" s="40"/>
      <c r="QYO1" s="40"/>
      <c r="QYP1" s="40"/>
      <c r="QYQ1" s="40"/>
      <c r="QYR1" s="40"/>
      <c r="QYS1" s="40"/>
      <c r="QYT1" s="40"/>
      <c r="QYU1" s="40"/>
      <c r="QYV1" s="40"/>
      <c r="QYW1" s="40"/>
      <c r="QYX1" s="40"/>
      <c r="QYY1" s="40"/>
      <c r="QYZ1" s="40"/>
      <c r="QZA1" s="40"/>
      <c r="QZB1" s="40"/>
      <c r="QZC1" s="40"/>
      <c r="QZD1" s="40"/>
      <c r="QZE1" s="40"/>
      <c r="QZF1" s="40"/>
      <c r="QZG1" s="40"/>
      <c r="QZH1" s="40"/>
      <c r="QZI1" s="40"/>
      <c r="QZJ1" s="40"/>
      <c r="QZK1" s="40"/>
      <c r="QZL1" s="40"/>
      <c r="QZM1" s="40"/>
      <c r="QZN1" s="40"/>
      <c r="QZO1" s="40"/>
      <c r="QZP1" s="40"/>
      <c r="QZQ1" s="40"/>
      <c r="QZR1" s="40"/>
      <c r="QZS1" s="40"/>
      <c r="QZT1" s="40"/>
      <c r="QZU1" s="40"/>
      <c r="QZV1" s="40"/>
      <c r="QZW1" s="40"/>
      <c r="QZX1" s="40"/>
      <c r="QZY1" s="40"/>
      <c r="QZZ1" s="40"/>
      <c r="RAA1" s="40"/>
      <c r="RAB1" s="40"/>
      <c r="RAC1" s="40"/>
      <c r="RAD1" s="40"/>
      <c r="RAE1" s="40"/>
      <c r="RAF1" s="40"/>
      <c r="RAG1" s="40"/>
      <c r="RAH1" s="40"/>
      <c r="RAI1" s="40"/>
      <c r="RAJ1" s="40"/>
      <c r="RAK1" s="40"/>
      <c r="RAL1" s="40"/>
      <c r="RAM1" s="40"/>
      <c r="RAN1" s="40"/>
      <c r="RAO1" s="40"/>
      <c r="RAP1" s="40"/>
      <c r="RAQ1" s="40"/>
      <c r="RAR1" s="40"/>
      <c r="RAS1" s="40"/>
      <c r="RAT1" s="40"/>
      <c r="RAU1" s="40"/>
      <c r="RAV1" s="40"/>
      <c r="RAW1" s="40"/>
      <c r="RAX1" s="40"/>
      <c r="RAY1" s="40"/>
      <c r="RAZ1" s="40"/>
      <c r="RBA1" s="40"/>
      <c r="RBB1" s="40"/>
      <c r="RBC1" s="40"/>
      <c r="RBD1" s="40"/>
      <c r="RBE1" s="40"/>
      <c r="RBF1" s="40"/>
      <c r="RBG1" s="40"/>
      <c r="RBH1" s="40"/>
      <c r="RBI1" s="40"/>
      <c r="RBJ1" s="40"/>
      <c r="RBK1" s="40"/>
      <c r="RBL1" s="40"/>
      <c r="RBM1" s="40"/>
      <c r="RBN1" s="40"/>
      <c r="RBO1" s="40"/>
      <c r="RBP1" s="40"/>
      <c r="RBQ1" s="40"/>
      <c r="RBR1" s="40"/>
      <c r="RBS1" s="40"/>
      <c r="RBT1" s="40"/>
      <c r="RBU1" s="40"/>
      <c r="RBV1" s="40"/>
      <c r="RBW1" s="40"/>
      <c r="RBX1" s="40"/>
      <c r="RBY1" s="40"/>
      <c r="RBZ1" s="40"/>
      <c r="RCA1" s="40"/>
      <c r="RCB1" s="40"/>
      <c r="RCC1" s="40"/>
      <c r="RCD1" s="40"/>
      <c r="RCE1" s="40"/>
      <c r="RCF1" s="40"/>
      <c r="RCG1" s="40"/>
      <c r="RCH1" s="40"/>
      <c r="RCI1" s="40"/>
      <c r="RCJ1" s="40"/>
      <c r="RCK1" s="40"/>
      <c r="RCL1" s="40"/>
      <c r="RCM1" s="40"/>
      <c r="RCN1" s="40"/>
      <c r="RCO1" s="40"/>
      <c r="RCP1" s="40"/>
      <c r="RCQ1" s="40"/>
      <c r="RCR1" s="40"/>
      <c r="RCS1" s="40"/>
      <c r="RCT1" s="40"/>
      <c r="RCU1" s="40"/>
      <c r="RCV1" s="40"/>
      <c r="RCW1" s="40"/>
      <c r="RCX1" s="40"/>
      <c r="RCY1" s="40"/>
      <c r="RCZ1" s="40"/>
      <c r="RDA1" s="40"/>
      <c r="RDB1" s="40"/>
      <c r="RDC1" s="40"/>
      <c r="RDD1" s="40"/>
      <c r="RDE1" s="40"/>
      <c r="RDF1" s="40"/>
      <c r="RDG1" s="40"/>
      <c r="RDH1" s="40"/>
      <c r="RDI1" s="40"/>
      <c r="RDJ1" s="40"/>
      <c r="RDK1" s="40"/>
      <c r="RDL1" s="40"/>
      <c r="RDM1" s="40"/>
      <c r="RDN1" s="40"/>
      <c r="RDO1" s="40"/>
      <c r="RDP1" s="40"/>
      <c r="RDQ1" s="40"/>
      <c r="RDR1" s="40"/>
      <c r="RDS1" s="40"/>
      <c r="RDT1" s="40"/>
      <c r="RDU1" s="40"/>
      <c r="RDV1" s="40"/>
      <c r="RDW1" s="40"/>
      <c r="RDX1" s="40"/>
      <c r="RDY1" s="40"/>
      <c r="RDZ1" s="40"/>
      <c r="REA1" s="40"/>
      <c r="REB1" s="40"/>
      <c r="REC1" s="40"/>
      <c r="RED1" s="40"/>
      <c r="REE1" s="40"/>
      <c r="REF1" s="40"/>
      <c r="REG1" s="40"/>
      <c r="REH1" s="40"/>
      <c r="REI1" s="40"/>
      <c r="REJ1" s="40"/>
      <c r="REK1" s="40"/>
      <c r="REL1" s="40"/>
      <c r="REM1" s="40"/>
      <c r="REN1" s="40"/>
      <c r="REO1" s="40"/>
      <c r="REP1" s="40"/>
      <c r="REQ1" s="40"/>
      <c r="RER1" s="40"/>
      <c r="RES1" s="40"/>
      <c r="RET1" s="40"/>
      <c r="REU1" s="40"/>
      <c r="REV1" s="40"/>
      <c r="REW1" s="40"/>
      <c r="REX1" s="40"/>
      <c r="REY1" s="40"/>
      <c r="REZ1" s="40"/>
      <c r="RFA1" s="40"/>
      <c r="RFB1" s="40"/>
      <c r="RFC1" s="40"/>
      <c r="RFD1" s="40"/>
      <c r="RFE1" s="40"/>
      <c r="RFF1" s="40"/>
      <c r="RFG1" s="40"/>
      <c r="RFH1" s="40"/>
      <c r="RFI1" s="40"/>
      <c r="RFJ1" s="40"/>
      <c r="RFK1" s="40"/>
      <c r="RFL1" s="40"/>
      <c r="RFM1" s="40"/>
      <c r="RFN1" s="40"/>
      <c r="RFO1" s="40"/>
      <c r="RFP1" s="40"/>
      <c r="RFQ1" s="40"/>
      <c r="RFR1" s="40"/>
      <c r="RFS1" s="40"/>
      <c r="RFT1" s="40"/>
      <c r="RFU1" s="40"/>
      <c r="RFV1" s="40"/>
      <c r="RFW1" s="40"/>
      <c r="RFX1" s="40"/>
      <c r="RFY1" s="40"/>
      <c r="RFZ1" s="40"/>
      <c r="RGA1" s="40"/>
      <c r="RGB1" s="40"/>
      <c r="RGC1" s="40"/>
      <c r="RGD1" s="40"/>
      <c r="RGE1" s="40"/>
      <c r="RGF1" s="40"/>
      <c r="RGG1" s="40"/>
      <c r="RGH1" s="40"/>
      <c r="RGI1" s="40"/>
      <c r="RGJ1" s="40"/>
      <c r="RGK1" s="40"/>
      <c r="RGL1" s="40"/>
      <c r="RGM1" s="40"/>
      <c r="RGN1" s="40"/>
      <c r="RGO1" s="40"/>
      <c r="RGP1" s="40"/>
      <c r="RGQ1" s="40"/>
      <c r="RGR1" s="40"/>
      <c r="RGS1" s="40"/>
      <c r="RGT1" s="40"/>
      <c r="RGU1" s="40"/>
      <c r="RGV1" s="40"/>
      <c r="RGW1" s="40"/>
      <c r="RGX1" s="40"/>
      <c r="RGY1" s="40"/>
      <c r="RGZ1" s="40"/>
      <c r="RHA1" s="40"/>
      <c r="RHB1" s="40"/>
      <c r="RHC1" s="40"/>
      <c r="RHD1" s="40"/>
      <c r="RHE1" s="40"/>
      <c r="RHF1" s="40"/>
      <c r="RHG1" s="40"/>
      <c r="RHH1" s="40"/>
      <c r="RHI1" s="40"/>
      <c r="RHJ1" s="40"/>
      <c r="RHK1" s="40"/>
      <c r="RHL1" s="40"/>
      <c r="RHM1" s="40"/>
      <c r="RHN1" s="40"/>
      <c r="RHO1" s="40"/>
      <c r="RHP1" s="40"/>
      <c r="RHQ1" s="40"/>
      <c r="RHR1" s="40"/>
      <c r="RHS1" s="40"/>
      <c r="RHT1" s="40"/>
      <c r="RHU1" s="40"/>
      <c r="RHV1" s="40"/>
      <c r="RHW1" s="40"/>
      <c r="RHX1" s="40"/>
      <c r="RHY1" s="40"/>
      <c r="RHZ1" s="40"/>
      <c r="RIA1" s="40"/>
      <c r="RIB1" s="40"/>
      <c r="RIC1" s="40"/>
      <c r="RID1" s="40"/>
      <c r="RIE1" s="40"/>
      <c r="RIF1" s="40"/>
      <c r="RIG1" s="40"/>
      <c r="RIH1" s="40"/>
      <c r="RII1" s="40"/>
      <c r="RIJ1" s="40"/>
      <c r="RIK1" s="40"/>
      <c r="RIL1" s="40"/>
      <c r="RIM1" s="40"/>
      <c r="RIN1" s="40"/>
      <c r="RIO1" s="40"/>
      <c r="RIP1" s="40"/>
      <c r="RIQ1" s="40"/>
      <c r="RIR1" s="40"/>
      <c r="RIS1" s="40"/>
      <c r="RIT1" s="40"/>
      <c r="RIU1" s="40"/>
      <c r="RIV1" s="40"/>
      <c r="RIW1" s="40"/>
      <c r="RIX1" s="40"/>
      <c r="RIY1" s="40"/>
      <c r="RIZ1" s="40"/>
      <c r="RJA1" s="40"/>
      <c r="RJB1" s="40"/>
      <c r="RJC1" s="40"/>
      <c r="RJD1" s="40"/>
      <c r="RJE1" s="40"/>
      <c r="RJF1" s="40"/>
      <c r="RJG1" s="40"/>
      <c r="RJH1" s="40"/>
      <c r="RJI1" s="40"/>
      <c r="RJJ1" s="40"/>
      <c r="RJK1" s="40"/>
      <c r="RJL1" s="40"/>
      <c r="RJM1" s="40"/>
      <c r="RJN1" s="40"/>
      <c r="RJO1" s="40"/>
      <c r="RJP1" s="40"/>
      <c r="RJQ1" s="40"/>
      <c r="RJR1" s="40"/>
      <c r="RJS1" s="40"/>
      <c r="RJT1" s="40"/>
      <c r="RJU1" s="40"/>
      <c r="RJV1" s="40"/>
      <c r="RJW1" s="40"/>
      <c r="RJX1" s="40"/>
      <c r="RJY1" s="40"/>
      <c r="RJZ1" s="40"/>
      <c r="RKA1" s="40"/>
      <c r="RKB1" s="40"/>
      <c r="RKC1" s="40"/>
      <c r="RKD1" s="40"/>
      <c r="RKE1" s="40"/>
      <c r="RKF1" s="40"/>
      <c r="RKG1" s="40"/>
      <c r="RKH1" s="40"/>
      <c r="RKI1" s="40"/>
      <c r="RKJ1" s="40"/>
      <c r="RKK1" s="40"/>
      <c r="RKL1" s="40"/>
      <c r="RKM1" s="40"/>
      <c r="RKN1" s="40"/>
      <c r="RKO1" s="40"/>
      <c r="RKP1" s="40"/>
      <c r="RKQ1" s="40"/>
      <c r="RKR1" s="40"/>
      <c r="RKS1" s="40"/>
      <c r="RKT1" s="40"/>
      <c r="RKU1" s="40"/>
      <c r="RKV1" s="40"/>
      <c r="RKW1" s="40"/>
      <c r="RKX1" s="40"/>
      <c r="RKY1" s="40"/>
      <c r="RKZ1" s="40"/>
      <c r="RLA1" s="40"/>
      <c r="RLB1" s="40"/>
      <c r="RLC1" s="40"/>
      <c r="RLD1" s="40"/>
      <c r="RLE1" s="40"/>
      <c r="RLF1" s="40"/>
      <c r="RLG1" s="40"/>
      <c r="RLH1" s="40"/>
      <c r="RLI1" s="40"/>
      <c r="RLJ1" s="40"/>
      <c r="RLK1" s="40"/>
      <c r="RLL1" s="40"/>
      <c r="RLM1" s="40"/>
      <c r="RLN1" s="40"/>
      <c r="RLO1" s="40"/>
      <c r="RLP1" s="40"/>
      <c r="RLQ1" s="40"/>
      <c r="RLR1" s="40"/>
      <c r="RLS1" s="40"/>
      <c r="RLT1" s="40"/>
      <c r="RLU1" s="40"/>
      <c r="RLV1" s="40"/>
      <c r="RLW1" s="40"/>
      <c r="RLX1" s="40"/>
      <c r="RLY1" s="40"/>
      <c r="RLZ1" s="40"/>
      <c r="RMA1" s="40"/>
      <c r="RMB1" s="40"/>
      <c r="RMC1" s="40"/>
      <c r="RMD1" s="40"/>
      <c r="RME1" s="40"/>
      <c r="RMF1" s="40"/>
      <c r="RMG1" s="40"/>
      <c r="RMH1" s="40"/>
      <c r="RMI1" s="40"/>
      <c r="RMJ1" s="40"/>
      <c r="RMK1" s="40"/>
      <c r="RML1" s="40"/>
      <c r="RMM1" s="40"/>
      <c r="RMN1" s="40"/>
      <c r="RMO1" s="40"/>
      <c r="RMP1" s="40"/>
      <c r="RMQ1" s="40"/>
      <c r="RMR1" s="40"/>
      <c r="RMS1" s="40"/>
      <c r="RMT1" s="40"/>
      <c r="RMU1" s="40"/>
      <c r="RMV1" s="40"/>
      <c r="RMW1" s="40"/>
      <c r="RMX1" s="40"/>
      <c r="RMY1" s="40"/>
      <c r="RMZ1" s="40"/>
      <c r="RNA1" s="40"/>
      <c r="RNB1" s="40"/>
      <c r="RNC1" s="40"/>
      <c r="RND1" s="40"/>
      <c r="RNE1" s="40"/>
      <c r="RNF1" s="40"/>
      <c r="RNG1" s="40"/>
      <c r="RNH1" s="40"/>
      <c r="RNI1" s="40"/>
      <c r="RNJ1" s="40"/>
      <c r="RNK1" s="40"/>
      <c r="RNL1" s="40"/>
      <c r="RNM1" s="40"/>
      <c r="RNN1" s="40"/>
      <c r="RNO1" s="40"/>
      <c r="RNP1" s="40"/>
      <c r="RNQ1" s="40"/>
      <c r="RNR1" s="40"/>
      <c r="RNS1" s="40"/>
      <c r="RNT1" s="40"/>
      <c r="RNU1" s="40"/>
      <c r="RNV1" s="40"/>
      <c r="RNW1" s="40"/>
      <c r="RNX1" s="40"/>
      <c r="RNY1" s="40"/>
      <c r="RNZ1" s="40"/>
      <c r="ROA1" s="40"/>
      <c r="ROB1" s="40"/>
      <c r="ROC1" s="40"/>
      <c r="ROD1" s="40"/>
      <c r="ROE1" s="40"/>
      <c r="ROF1" s="40"/>
      <c r="ROG1" s="40"/>
      <c r="ROH1" s="40"/>
      <c r="ROI1" s="40"/>
      <c r="ROJ1" s="40"/>
      <c r="ROK1" s="40"/>
      <c r="ROL1" s="40"/>
      <c r="ROM1" s="40"/>
      <c r="RON1" s="40"/>
      <c r="ROO1" s="40"/>
      <c r="ROP1" s="40"/>
      <c r="ROQ1" s="40"/>
      <c r="ROR1" s="40"/>
      <c r="ROS1" s="40"/>
      <c r="ROT1" s="40"/>
      <c r="ROU1" s="40"/>
      <c r="ROV1" s="40"/>
      <c r="ROW1" s="40"/>
      <c r="ROX1" s="40"/>
      <c r="ROY1" s="40"/>
      <c r="ROZ1" s="40"/>
      <c r="RPA1" s="40"/>
      <c r="RPB1" s="40"/>
      <c r="RPC1" s="40"/>
      <c r="RPD1" s="40"/>
      <c r="RPE1" s="40"/>
      <c r="RPF1" s="40"/>
      <c r="RPG1" s="40"/>
      <c r="RPH1" s="40"/>
      <c r="RPI1" s="40"/>
      <c r="RPJ1" s="40"/>
      <c r="RPK1" s="40"/>
      <c r="RPL1" s="40"/>
      <c r="RPM1" s="40"/>
      <c r="RPN1" s="40"/>
      <c r="RPO1" s="40"/>
      <c r="RPP1" s="40"/>
      <c r="RPQ1" s="40"/>
      <c r="RPR1" s="40"/>
      <c r="RPS1" s="40"/>
      <c r="RPT1" s="40"/>
      <c r="RPU1" s="40"/>
      <c r="RPV1" s="40"/>
      <c r="RPW1" s="40"/>
      <c r="RPX1" s="40"/>
      <c r="RPY1" s="40"/>
      <c r="RPZ1" s="40"/>
      <c r="RQA1" s="40"/>
      <c r="RQB1" s="40"/>
      <c r="RQC1" s="40"/>
      <c r="RQD1" s="40"/>
      <c r="RQE1" s="40"/>
      <c r="RQF1" s="40"/>
      <c r="RQG1" s="40"/>
      <c r="RQH1" s="40"/>
      <c r="RQI1" s="40"/>
      <c r="RQJ1" s="40"/>
      <c r="RQK1" s="40"/>
      <c r="RQL1" s="40"/>
      <c r="RQM1" s="40"/>
      <c r="RQN1" s="40"/>
      <c r="RQO1" s="40"/>
      <c r="RQP1" s="40"/>
      <c r="RQQ1" s="40"/>
      <c r="RQR1" s="40"/>
      <c r="RQS1" s="40"/>
      <c r="RQT1" s="40"/>
      <c r="RQU1" s="40"/>
      <c r="RQV1" s="40"/>
      <c r="RQW1" s="40"/>
      <c r="RQX1" s="40"/>
      <c r="RQY1" s="40"/>
      <c r="RQZ1" s="40"/>
      <c r="RRA1" s="40"/>
      <c r="RRB1" s="40"/>
      <c r="RRC1" s="40"/>
      <c r="RRD1" s="40"/>
      <c r="RRE1" s="40"/>
      <c r="RRF1" s="40"/>
      <c r="RRG1" s="40"/>
      <c r="RRH1" s="40"/>
      <c r="RRI1" s="40"/>
      <c r="RRJ1" s="40"/>
      <c r="RRK1" s="40"/>
      <c r="RRL1" s="40"/>
      <c r="RRM1" s="40"/>
      <c r="RRN1" s="40"/>
      <c r="RRO1" s="40"/>
      <c r="RRP1" s="40"/>
      <c r="RRQ1" s="40"/>
      <c r="RRR1" s="40"/>
      <c r="RRS1" s="40"/>
      <c r="RRT1" s="40"/>
      <c r="RRU1" s="40"/>
      <c r="RRV1" s="40"/>
      <c r="RRW1" s="40"/>
      <c r="RRX1" s="40"/>
      <c r="RRY1" s="40"/>
      <c r="RRZ1" s="40"/>
      <c r="RSA1" s="40"/>
      <c r="RSB1" s="40"/>
      <c r="RSC1" s="40"/>
      <c r="RSD1" s="40"/>
      <c r="RSE1" s="40"/>
      <c r="RSF1" s="40"/>
      <c r="RSG1" s="40"/>
      <c r="RSH1" s="40"/>
      <c r="RSI1" s="40"/>
      <c r="RSJ1" s="40"/>
      <c r="RSK1" s="40"/>
      <c r="RSL1" s="40"/>
      <c r="RSM1" s="40"/>
      <c r="RSN1" s="40"/>
      <c r="RSO1" s="40"/>
      <c r="RSP1" s="40"/>
      <c r="RSQ1" s="40"/>
      <c r="RSR1" s="40"/>
      <c r="RSS1" s="40"/>
      <c r="RST1" s="40"/>
      <c r="RSU1" s="40"/>
      <c r="RSV1" s="40"/>
      <c r="RSW1" s="40"/>
      <c r="RSX1" s="40"/>
      <c r="RSY1" s="40"/>
      <c r="RSZ1" s="40"/>
      <c r="RTA1" s="40"/>
      <c r="RTB1" s="40"/>
      <c r="RTC1" s="40"/>
      <c r="RTD1" s="40"/>
      <c r="RTE1" s="40"/>
      <c r="RTF1" s="40"/>
      <c r="RTG1" s="40"/>
      <c r="RTH1" s="40"/>
      <c r="RTI1" s="40"/>
      <c r="RTJ1" s="40"/>
      <c r="RTK1" s="40"/>
      <c r="RTL1" s="40"/>
      <c r="RTM1" s="40"/>
      <c r="RTN1" s="40"/>
      <c r="RTO1" s="40"/>
      <c r="RTP1" s="40"/>
      <c r="RTQ1" s="40"/>
      <c r="RTR1" s="40"/>
      <c r="RTS1" s="40"/>
      <c r="RTT1" s="40"/>
      <c r="RTU1" s="40"/>
      <c r="RTV1" s="40"/>
      <c r="RTW1" s="40"/>
      <c r="RTX1" s="40"/>
      <c r="RTY1" s="40"/>
      <c r="RTZ1" s="40"/>
      <c r="RUA1" s="40"/>
      <c r="RUB1" s="40"/>
      <c r="RUC1" s="40"/>
      <c r="RUD1" s="40"/>
      <c r="RUE1" s="40"/>
      <c r="RUF1" s="40"/>
      <c r="RUG1" s="40"/>
      <c r="RUH1" s="40"/>
      <c r="RUI1" s="40"/>
      <c r="RUJ1" s="40"/>
      <c r="RUK1" s="40"/>
      <c r="RUL1" s="40"/>
      <c r="RUM1" s="40"/>
      <c r="RUN1" s="40"/>
      <c r="RUO1" s="40"/>
      <c r="RUP1" s="40"/>
      <c r="RUQ1" s="40"/>
      <c r="RUR1" s="40"/>
      <c r="RUS1" s="40"/>
      <c r="RUT1" s="40"/>
      <c r="RUU1" s="40"/>
      <c r="RUV1" s="40"/>
      <c r="RUW1" s="40"/>
      <c r="RUX1" s="40"/>
      <c r="RUY1" s="40"/>
      <c r="RUZ1" s="40"/>
      <c r="RVA1" s="40"/>
      <c r="RVB1" s="40"/>
      <c r="RVC1" s="40"/>
      <c r="RVD1" s="40"/>
      <c r="RVE1" s="40"/>
      <c r="RVF1" s="40"/>
      <c r="RVG1" s="40"/>
      <c r="RVH1" s="40"/>
      <c r="RVI1" s="40"/>
      <c r="RVJ1" s="40"/>
      <c r="RVK1" s="40"/>
      <c r="RVL1" s="40"/>
      <c r="RVM1" s="40"/>
      <c r="RVN1" s="40"/>
      <c r="RVO1" s="40"/>
      <c r="RVP1" s="40"/>
      <c r="RVQ1" s="40"/>
      <c r="RVR1" s="40"/>
      <c r="RVS1" s="40"/>
      <c r="RVT1" s="40"/>
      <c r="RVU1" s="40"/>
      <c r="RVV1" s="40"/>
      <c r="RVW1" s="40"/>
      <c r="RVX1" s="40"/>
      <c r="RVY1" s="40"/>
      <c r="RVZ1" s="40"/>
      <c r="RWA1" s="40"/>
      <c r="RWB1" s="40"/>
      <c r="RWC1" s="40"/>
      <c r="RWD1" s="40"/>
      <c r="RWE1" s="40"/>
      <c r="RWF1" s="40"/>
      <c r="RWG1" s="40"/>
      <c r="RWH1" s="40"/>
      <c r="RWI1" s="40"/>
      <c r="RWJ1" s="40"/>
      <c r="RWK1" s="40"/>
      <c r="RWL1" s="40"/>
      <c r="RWM1" s="40"/>
      <c r="RWN1" s="40"/>
      <c r="RWO1" s="40"/>
      <c r="RWP1" s="40"/>
      <c r="RWQ1" s="40"/>
      <c r="RWR1" s="40"/>
      <c r="RWS1" s="40"/>
      <c r="RWT1" s="40"/>
      <c r="RWU1" s="40"/>
      <c r="RWV1" s="40"/>
      <c r="RWW1" s="40"/>
      <c r="RWX1" s="40"/>
      <c r="RWY1" s="40"/>
      <c r="RWZ1" s="40"/>
      <c r="RXA1" s="40"/>
      <c r="RXB1" s="40"/>
      <c r="RXC1" s="40"/>
      <c r="RXD1" s="40"/>
      <c r="RXE1" s="40"/>
      <c r="RXF1" s="40"/>
      <c r="RXG1" s="40"/>
      <c r="RXH1" s="40"/>
      <c r="RXI1" s="40"/>
      <c r="RXJ1" s="40"/>
      <c r="RXK1" s="40"/>
      <c r="RXL1" s="40"/>
      <c r="RXM1" s="40"/>
      <c r="RXN1" s="40"/>
      <c r="RXO1" s="40"/>
      <c r="RXP1" s="40"/>
      <c r="RXQ1" s="40"/>
      <c r="RXR1" s="40"/>
      <c r="RXS1" s="40"/>
      <c r="RXT1" s="40"/>
      <c r="RXU1" s="40"/>
      <c r="RXV1" s="40"/>
      <c r="RXW1" s="40"/>
      <c r="RXX1" s="40"/>
      <c r="RXY1" s="40"/>
      <c r="RXZ1" s="40"/>
      <c r="RYA1" s="40"/>
      <c r="RYB1" s="40"/>
      <c r="RYC1" s="40"/>
      <c r="RYD1" s="40"/>
      <c r="RYE1" s="40"/>
      <c r="RYF1" s="40"/>
      <c r="RYG1" s="40"/>
      <c r="RYH1" s="40"/>
      <c r="RYI1" s="40"/>
      <c r="RYJ1" s="40"/>
      <c r="RYK1" s="40"/>
      <c r="RYL1" s="40"/>
      <c r="RYM1" s="40"/>
      <c r="RYN1" s="40"/>
      <c r="RYO1" s="40"/>
      <c r="RYP1" s="40"/>
      <c r="RYQ1" s="40"/>
      <c r="RYR1" s="40"/>
      <c r="RYS1" s="40"/>
      <c r="RYT1" s="40"/>
      <c r="RYU1" s="40"/>
      <c r="RYV1" s="40"/>
      <c r="RYW1" s="40"/>
      <c r="RYX1" s="40"/>
      <c r="RYY1" s="40"/>
      <c r="RYZ1" s="40"/>
      <c r="RZA1" s="40"/>
      <c r="RZB1" s="40"/>
      <c r="RZC1" s="40"/>
      <c r="RZD1" s="40"/>
      <c r="RZE1" s="40"/>
      <c r="RZF1" s="40"/>
      <c r="RZG1" s="40"/>
      <c r="RZH1" s="40"/>
      <c r="RZI1" s="40"/>
      <c r="RZJ1" s="40"/>
      <c r="RZK1" s="40"/>
      <c r="RZL1" s="40"/>
      <c r="RZM1" s="40"/>
      <c r="RZN1" s="40"/>
      <c r="RZO1" s="40"/>
      <c r="RZP1" s="40"/>
      <c r="RZQ1" s="40"/>
      <c r="RZR1" s="40"/>
      <c r="RZS1" s="40"/>
      <c r="RZT1" s="40"/>
      <c r="RZU1" s="40"/>
      <c r="RZV1" s="40"/>
      <c r="RZW1" s="40"/>
      <c r="RZX1" s="40"/>
      <c r="RZY1" s="40"/>
      <c r="RZZ1" s="40"/>
      <c r="SAA1" s="40"/>
      <c r="SAB1" s="40"/>
      <c r="SAC1" s="40"/>
      <c r="SAD1" s="40"/>
      <c r="SAE1" s="40"/>
      <c r="SAF1" s="40"/>
      <c r="SAG1" s="40"/>
      <c r="SAH1" s="40"/>
      <c r="SAI1" s="40"/>
      <c r="SAJ1" s="40"/>
      <c r="SAK1" s="40"/>
      <c r="SAL1" s="40"/>
      <c r="SAM1" s="40"/>
      <c r="SAN1" s="40"/>
      <c r="SAO1" s="40"/>
      <c r="SAP1" s="40"/>
      <c r="SAQ1" s="40"/>
      <c r="SAR1" s="40"/>
      <c r="SAS1" s="40"/>
      <c r="SAT1" s="40"/>
      <c r="SAU1" s="40"/>
      <c r="SAV1" s="40"/>
      <c r="SAW1" s="40"/>
      <c r="SAX1" s="40"/>
      <c r="SAY1" s="40"/>
      <c r="SAZ1" s="40"/>
      <c r="SBA1" s="40"/>
      <c r="SBB1" s="40"/>
      <c r="SBC1" s="40"/>
      <c r="SBD1" s="40"/>
      <c r="SBE1" s="40"/>
      <c r="SBF1" s="40"/>
      <c r="SBG1" s="40"/>
      <c r="SBH1" s="40"/>
      <c r="SBI1" s="40"/>
      <c r="SBJ1" s="40"/>
      <c r="SBK1" s="40"/>
      <c r="SBL1" s="40"/>
      <c r="SBM1" s="40"/>
      <c r="SBN1" s="40"/>
      <c r="SBO1" s="40"/>
      <c r="SBP1" s="40"/>
      <c r="SBQ1" s="40"/>
      <c r="SBR1" s="40"/>
      <c r="SBS1" s="40"/>
      <c r="SBT1" s="40"/>
      <c r="SBU1" s="40"/>
      <c r="SBV1" s="40"/>
      <c r="SBW1" s="40"/>
      <c r="SBX1" s="40"/>
      <c r="SBY1" s="40"/>
      <c r="SBZ1" s="40"/>
      <c r="SCA1" s="40"/>
      <c r="SCB1" s="40"/>
      <c r="SCC1" s="40"/>
      <c r="SCD1" s="40"/>
      <c r="SCE1" s="40"/>
      <c r="SCF1" s="40"/>
      <c r="SCG1" s="40"/>
      <c r="SCH1" s="40"/>
      <c r="SCI1" s="40"/>
      <c r="SCJ1" s="40"/>
      <c r="SCK1" s="40"/>
      <c r="SCL1" s="40"/>
      <c r="SCM1" s="40"/>
      <c r="SCN1" s="40"/>
      <c r="SCO1" s="40"/>
      <c r="SCP1" s="40"/>
      <c r="SCQ1" s="40"/>
      <c r="SCR1" s="40"/>
      <c r="SCS1" s="40"/>
      <c r="SCT1" s="40"/>
      <c r="SCU1" s="40"/>
      <c r="SCV1" s="40"/>
      <c r="SCW1" s="40"/>
      <c r="SCX1" s="40"/>
      <c r="SCY1" s="40"/>
      <c r="SCZ1" s="40"/>
      <c r="SDA1" s="40"/>
      <c r="SDB1" s="40"/>
      <c r="SDC1" s="40"/>
      <c r="SDD1" s="40"/>
      <c r="SDE1" s="40"/>
      <c r="SDF1" s="40"/>
      <c r="SDG1" s="40"/>
      <c r="SDH1" s="40"/>
      <c r="SDI1" s="40"/>
      <c r="SDJ1" s="40"/>
      <c r="SDK1" s="40"/>
      <c r="SDL1" s="40"/>
      <c r="SDM1" s="40"/>
      <c r="SDN1" s="40"/>
      <c r="SDO1" s="40"/>
      <c r="SDP1" s="40"/>
      <c r="SDQ1" s="40"/>
      <c r="SDR1" s="40"/>
      <c r="SDS1" s="40"/>
      <c r="SDT1" s="40"/>
      <c r="SDU1" s="40"/>
      <c r="SDV1" s="40"/>
      <c r="SDW1" s="40"/>
      <c r="SDX1" s="40"/>
      <c r="SDY1" s="40"/>
      <c r="SDZ1" s="40"/>
      <c r="SEA1" s="40"/>
      <c r="SEB1" s="40"/>
      <c r="SEC1" s="40"/>
      <c r="SED1" s="40"/>
      <c r="SEE1" s="40"/>
      <c r="SEF1" s="40"/>
      <c r="SEG1" s="40"/>
      <c r="SEH1" s="40"/>
      <c r="SEI1" s="40"/>
      <c r="SEJ1" s="40"/>
      <c r="SEK1" s="40"/>
      <c r="SEL1" s="40"/>
      <c r="SEM1" s="40"/>
      <c r="SEN1" s="40"/>
      <c r="SEO1" s="40"/>
      <c r="SEP1" s="40"/>
      <c r="SEQ1" s="40"/>
      <c r="SER1" s="40"/>
      <c r="SES1" s="40"/>
      <c r="SET1" s="40"/>
      <c r="SEU1" s="40"/>
      <c r="SEV1" s="40"/>
      <c r="SEW1" s="40"/>
      <c r="SEX1" s="40"/>
      <c r="SEY1" s="40"/>
      <c r="SEZ1" s="40"/>
      <c r="SFA1" s="40"/>
      <c r="SFB1" s="40"/>
      <c r="SFC1" s="40"/>
      <c r="SFD1" s="40"/>
      <c r="SFE1" s="40"/>
      <c r="SFF1" s="40"/>
      <c r="SFG1" s="40"/>
      <c r="SFH1" s="40"/>
      <c r="SFI1" s="40"/>
      <c r="SFJ1" s="40"/>
      <c r="SFK1" s="40"/>
      <c r="SFL1" s="40"/>
      <c r="SFM1" s="40"/>
      <c r="SFN1" s="40"/>
      <c r="SFO1" s="40"/>
      <c r="SFP1" s="40"/>
      <c r="SFQ1" s="40"/>
      <c r="SFR1" s="40"/>
      <c r="SFS1" s="40"/>
      <c r="SFT1" s="40"/>
      <c r="SFU1" s="40"/>
      <c r="SFV1" s="40"/>
      <c r="SFW1" s="40"/>
      <c r="SFX1" s="40"/>
      <c r="SFY1" s="40"/>
      <c r="SFZ1" s="40"/>
      <c r="SGA1" s="40"/>
      <c r="SGB1" s="40"/>
      <c r="SGC1" s="40"/>
      <c r="SGD1" s="40"/>
      <c r="SGE1" s="40"/>
      <c r="SGF1" s="40"/>
      <c r="SGG1" s="40"/>
      <c r="SGH1" s="40"/>
      <c r="SGI1" s="40"/>
      <c r="SGJ1" s="40"/>
      <c r="SGK1" s="40"/>
      <c r="SGL1" s="40"/>
      <c r="SGM1" s="40"/>
      <c r="SGN1" s="40"/>
      <c r="SGO1" s="40"/>
      <c r="SGP1" s="40"/>
      <c r="SGQ1" s="40"/>
      <c r="SGR1" s="40"/>
      <c r="SGS1" s="40"/>
      <c r="SGT1" s="40"/>
      <c r="SGU1" s="40"/>
      <c r="SGV1" s="40"/>
      <c r="SGW1" s="40"/>
      <c r="SGX1" s="40"/>
      <c r="SGY1" s="40"/>
      <c r="SGZ1" s="40"/>
      <c r="SHA1" s="40"/>
      <c r="SHB1" s="40"/>
      <c r="SHC1" s="40"/>
      <c r="SHD1" s="40"/>
      <c r="SHE1" s="40"/>
      <c r="SHF1" s="40"/>
      <c r="SHG1" s="40"/>
      <c r="SHH1" s="40"/>
      <c r="SHI1" s="40"/>
      <c r="SHJ1" s="40"/>
      <c r="SHK1" s="40"/>
      <c r="SHL1" s="40"/>
      <c r="SHM1" s="40"/>
      <c r="SHN1" s="40"/>
      <c r="SHO1" s="40"/>
      <c r="SHP1" s="40"/>
      <c r="SHQ1" s="40"/>
      <c r="SHR1" s="40"/>
      <c r="SHS1" s="40"/>
      <c r="SHT1" s="40"/>
      <c r="SHU1" s="40"/>
      <c r="SHV1" s="40"/>
      <c r="SHW1" s="40"/>
      <c r="SHX1" s="40"/>
      <c r="SHY1" s="40"/>
      <c r="SHZ1" s="40"/>
      <c r="SIA1" s="40"/>
      <c r="SIB1" s="40"/>
      <c r="SIC1" s="40"/>
      <c r="SID1" s="40"/>
      <c r="SIE1" s="40"/>
      <c r="SIF1" s="40"/>
      <c r="SIG1" s="40"/>
      <c r="SIH1" s="40"/>
      <c r="SII1" s="40"/>
      <c r="SIJ1" s="40"/>
      <c r="SIK1" s="40"/>
      <c r="SIL1" s="40"/>
      <c r="SIM1" s="40"/>
      <c r="SIN1" s="40"/>
      <c r="SIO1" s="40"/>
      <c r="SIP1" s="40"/>
      <c r="SIQ1" s="40"/>
      <c r="SIR1" s="40"/>
      <c r="SIS1" s="40"/>
      <c r="SIT1" s="40"/>
      <c r="SIU1" s="40"/>
      <c r="SIV1" s="40"/>
      <c r="SIW1" s="40"/>
      <c r="SIX1" s="40"/>
      <c r="SIY1" s="40"/>
      <c r="SIZ1" s="40"/>
      <c r="SJA1" s="40"/>
      <c r="SJB1" s="40"/>
      <c r="SJC1" s="40"/>
      <c r="SJD1" s="40"/>
      <c r="SJE1" s="40"/>
      <c r="SJF1" s="40"/>
      <c r="SJG1" s="40"/>
      <c r="SJH1" s="40"/>
      <c r="SJI1" s="40"/>
      <c r="SJJ1" s="40"/>
      <c r="SJK1" s="40"/>
      <c r="SJL1" s="40"/>
      <c r="SJM1" s="40"/>
      <c r="SJN1" s="40"/>
      <c r="SJO1" s="40"/>
      <c r="SJP1" s="40"/>
      <c r="SJQ1" s="40"/>
      <c r="SJR1" s="40"/>
      <c r="SJS1" s="40"/>
      <c r="SJT1" s="40"/>
      <c r="SJU1" s="40"/>
      <c r="SJV1" s="40"/>
      <c r="SJW1" s="40"/>
      <c r="SJX1" s="40"/>
      <c r="SJY1" s="40"/>
      <c r="SJZ1" s="40"/>
      <c r="SKA1" s="40"/>
      <c r="SKB1" s="40"/>
      <c r="SKC1" s="40"/>
      <c r="SKD1" s="40"/>
      <c r="SKE1" s="40"/>
      <c r="SKF1" s="40"/>
      <c r="SKG1" s="40"/>
      <c r="SKH1" s="40"/>
      <c r="SKI1" s="40"/>
      <c r="SKJ1" s="40"/>
      <c r="SKK1" s="40"/>
      <c r="SKL1" s="40"/>
      <c r="SKM1" s="40"/>
      <c r="SKN1" s="40"/>
      <c r="SKO1" s="40"/>
      <c r="SKP1" s="40"/>
      <c r="SKQ1" s="40"/>
      <c r="SKR1" s="40"/>
      <c r="SKS1" s="40"/>
      <c r="SKT1" s="40"/>
      <c r="SKU1" s="40"/>
      <c r="SKV1" s="40"/>
      <c r="SKW1" s="40"/>
      <c r="SKX1" s="40"/>
      <c r="SKY1" s="40"/>
      <c r="SKZ1" s="40"/>
      <c r="SLA1" s="40"/>
      <c r="SLB1" s="40"/>
      <c r="SLC1" s="40"/>
      <c r="SLD1" s="40"/>
      <c r="SLE1" s="40"/>
      <c r="SLF1" s="40"/>
      <c r="SLG1" s="40"/>
      <c r="SLH1" s="40"/>
      <c r="SLI1" s="40"/>
      <c r="SLJ1" s="40"/>
      <c r="SLK1" s="40"/>
      <c r="SLL1" s="40"/>
      <c r="SLM1" s="40"/>
      <c r="SLN1" s="40"/>
      <c r="SLO1" s="40"/>
      <c r="SLP1" s="40"/>
      <c r="SLQ1" s="40"/>
      <c r="SLR1" s="40"/>
      <c r="SLS1" s="40"/>
      <c r="SLT1" s="40"/>
      <c r="SLU1" s="40"/>
      <c r="SLV1" s="40"/>
      <c r="SLW1" s="40"/>
      <c r="SLX1" s="40"/>
      <c r="SLY1" s="40"/>
      <c r="SLZ1" s="40"/>
      <c r="SMA1" s="40"/>
      <c r="SMB1" s="40"/>
      <c r="SMC1" s="40"/>
      <c r="SMD1" s="40"/>
      <c r="SME1" s="40"/>
      <c r="SMF1" s="40"/>
      <c r="SMG1" s="40"/>
      <c r="SMH1" s="40"/>
      <c r="SMI1" s="40"/>
      <c r="SMJ1" s="40"/>
      <c r="SMK1" s="40"/>
      <c r="SML1" s="40"/>
      <c r="SMM1" s="40"/>
      <c r="SMN1" s="40"/>
      <c r="SMO1" s="40"/>
      <c r="SMP1" s="40"/>
      <c r="SMQ1" s="40"/>
      <c r="SMR1" s="40"/>
      <c r="SMS1" s="40"/>
      <c r="SMT1" s="40"/>
      <c r="SMU1" s="40"/>
      <c r="SMV1" s="40"/>
      <c r="SMW1" s="40"/>
      <c r="SMX1" s="40"/>
      <c r="SMY1" s="40"/>
      <c r="SMZ1" s="40"/>
      <c r="SNA1" s="40"/>
      <c r="SNB1" s="40"/>
      <c r="SNC1" s="40"/>
      <c r="SND1" s="40"/>
      <c r="SNE1" s="40"/>
      <c r="SNF1" s="40"/>
      <c r="SNG1" s="40"/>
      <c r="SNH1" s="40"/>
      <c r="SNI1" s="40"/>
      <c r="SNJ1" s="40"/>
      <c r="SNK1" s="40"/>
      <c r="SNL1" s="40"/>
      <c r="SNM1" s="40"/>
      <c r="SNN1" s="40"/>
      <c r="SNO1" s="40"/>
      <c r="SNP1" s="40"/>
      <c r="SNQ1" s="40"/>
      <c r="SNR1" s="40"/>
      <c r="SNS1" s="40"/>
      <c r="SNT1" s="40"/>
      <c r="SNU1" s="40"/>
      <c r="SNV1" s="40"/>
      <c r="SNW1" s="40"/>
      <c r="SNX1" s="40"/>
      <c r="SNY1" s="40"/>
      <c r="SNZ1" s="40"/>
      <c r="SOA1" s="40"/>
      <c r="SOB1" s="40"/>
      <c r="SOC1" s="40"/>
      <c r="SOD1" s="40"/>
      <c r="SOE1" s="40"/>
      <c r="SOF1" s="40"/>
      <c r="SOG1" s="40"/>
      <c r="SOH1" s="40"/>
      <c r="SOI1" s="40"/>
      <c r="SOJ1" s="40"/>
      <c r="SOK1" s="40"/>
      <c r="SOL1" s="40"/>
      <c r="SOM1" s="40"/>
      <c r="SON1" s="40"/>
      <c r="SOO1" s="40"/>
      <c r="SOP1" s="40"/>
      <c r="SOQ1" s="40"/>
      <c r="SOR1" s="40"/>
      <c r="SOS1" s="40"/>
      <c r="SOT1" s="40"/>
      <c r="SOU1" s="40"/>
      <c r="SOV1" s="40"/>
      <c r="SOW1" s="40"/>
      <c r="SOX1" s="40"/>
      <c r="SOY1" s="40"/>
      <c r="SOZ1" s="40"/>
      <c r="SPA1" s="40"/>
      <c r="SPB1" s="40"/>
      <c r="SPC1" s="40"/>
      <c r="SPD1" s="40"/>
      <c r="SPE1" s="40"/>
      <c r="SPF1" s="40"/>
      <c r="SPG1" s="40"/>
      <c r="SPH1" s="40"/>
      <c r="SPI1" s="40"/>
      <c r="SPJ1" s="40"/>
      <c r="SPK1" s="40"/>
      <c r="SPL1" s="40"/>
      <c r="SPM1" s="40"/>
      <c r="SPN1" s="40"/>
      <c r="SPO1" s="40"/>
      <c r="SPP1" s="40"/>
      <c r="SPQ1" s="40"/>
      <c r="SPR1" s="40"/>
      <c r="SPS1" s="40"/>
      <c r="SPT1" s="40"/>
      <c r="SPU1" s="40"/>
      <c r="SPV1" s="40"/>
      <c r="SPW1" s="40"/>
      <c r="SPX1" s="40"/>
      <c r="SPY1" s="40"/>
      <c r="SPZ1" s="40"/>
      <c r="SQA1" s="40"/>
      <c r="SQB1" s="40"/>
      <c r="SQC1" s="40"/>
      <c r="SQD1" s="40"/>
      <c r="SQE1" s="40"/>
      <c r="SQF1" s="40"/>
      <c r="SQG1" s="40"/>
      <c r="SQH1" s="40"/>
      <c r="SQI1" s="40"/>
      <c r="SQJ1" s="40"/>
      <c r="SQK1" s="40"/>
      <c r="SQL1" s="40"/>
      <c r="SQM1" s="40"/>
      <c r="SQN1" s="40"/>
      <c r="SQO1" s="40"/>
      <c r="SQP1" s="40"/>
      <c r="SQQ1" s="40"/>
      <c r="SQR1" s="40"/>
      <c r="SQS1" s="40"/>
      <c r="SQT1" s="40"/>
      <c r="SQU1" s="40"/>
      <c r="SQV1" s="40"/>
      <c r="SQW1" s="40"/>
      <c r="SQX1" s="40"/>
      <c r="SQY1" s="40"/>
      <c r="SQZ1" s="40"/>
      <c r="SRA1" s="40"/>
      <c r="SRB1" s="40"/>
      <c r="SRC1" s="40"/>
      <c r="SRD1" s="40"/>
      <c r="SRE1" s="40"/>
      <c r="SRF1" s="40"/>
      <c r="SRG1" s="40"/>
      <c r="SRH1" s="40"/>
      <c r="SRI1" s="40"/>
      <c r="SRJ1" s="40"/>
      <c r="SRK1" s="40"/>
      <c r="SRL1" s="40"/>
      <c r="SRM1" s="40"/>
      <c r="SRN1" s="40"/>
      <c r="SRO1" s="40"/>
      <c r="SRP1" s="40"/>
      <c r="SRQ1" s="40"/>
      <c r="SRR1" s="40"/>
      <c r="SRS1" s="40"/>
      <c r="SRT1" s="40"/>
      <c r="SRU1" s="40"/>
      <c r="SRV1" s="40"/>
      <c r="SRW1" s="40"/>
      <c r="SRX1" s="40"/>
      <c r="SRY1" s="40"/>
      <c r="SRZ1" s="40"/>
      <c r="SSA1" s="40"/>
      <c r="SSB1" s="40"/>
      <c r="SSC1" s="40"/>
      <c r="SSD1" s="40"/>
      <c r="SSE1" s="40"/>
      <c r="SSF1" s="40"/>
      <c r="SSG1" s="40"/>
      <c r="SSH1" s="40"/>
      <c r="SSI1" s="40"/>
      <c r="SSJ1" s="40"/>
      <c r="SSK1" s="40"/>
      <c r="SSL1" s="40"/>
      <c r="SSM1" s="40"/>
      <c r="SSN1" s="40"/>
      <c r="SSO1" s="40"/>
      <c r="SSP1" s="40"/>
      <c r="SSQ1" s="40"/>
      <c r="SSR1" s="40"/>
      <c r="SSS1" s="40"/>
      <c r="SST1" s="40"/>
      <c r="SSU1" s="40"/>
      <c r="SSV1" s="40"/>
      <c r="SSW1" s="40"/>
      <c r="SSX1" s="40"/>
      <c r="SSY1" s="40"/>
      <c r="SSZ1" s="40"/>
      <c r="STA1" s="40"/>
      <c r="STB1" s="40"/>
      <c r="STC1" s="40"/>
      <c r="STD1" s="40"/>
      <c r="STE1" s="40"/>
      <c r="STF1" s="40"/>
      <c r="STG1" s="40"/>
      <c r="STH1" s="40"/>
      <c r="STI1" s="40"/>
      <c r="STJ1" s="40"/>
      <c r="STK1" s="40"/>
      <c r="STL1" s="40"/>
      <c r="STM1" s="40"/>
      <c r="STN1" s="40"/>
      <c r="STO1" s="40"/>
      <c r="STP1" s="40"/>
      <c r="STQ1" s="40"/>
      <c r="STR1" s="40"/>
      <c r="STS1" s="40"/>
      <c r="STT1" s="40"/>
      <c r="STU1" s="40"/>
      <c r="STV1" s="40"/>
      <c r="STW1" s="40"/>
      <c r="STX1" s="40"/>
      <c r="STY1" s="40"/>
      <c r="STZ1" s="40"/>
      <c r="SUA1" s="40"/>
      <c r="SUB1" s="40"/>
      <c r="SUC1" s="40"/>
      <c r="SUD1" s="40"/>
      <c r="SUE1" s="40"/>
      <c r="SUF1" s="40"/>
      <c r="SUG1" s="40"/>
      <c r="SUH1" s="40"/>
      <c r="SUI1" s="40"/>
      <c r="SUJ1" s="40"/>
      <c r="SUK1" s="40"/>
      <c r="SUL1" s="40"/>
      <c r="SUM1" s="40"/>
      <c r="SUN1" s="40"/>
      <c r="SUO1" s="40"/>
      <c r="SUP1" s="40"/>
      <c r="SUQ1" s="40"/>
      <c r="SUR1" s="40"/>
      <c r="SUS1" s="40"/>
      <c r="SUT1" s="40"/>
      <c r="SUU1" s="40"/>
      <c r="SUV1" s="40"/>
      <c r="SUW1" s="40"/>
      <c r="SUX1" s="40"/>
      <c r="SUY1" s="40"/>
      <c r="SUZ1" s="40"/>
      <c r="SVA1" s="40"/>
      <c r="SVB1" s="40"/>
      <c r="SVC1" s="40"/>
      <c r="SVD1" s="40"/>
      <c r="SVE1" s="40"/>
      <c r="SVF1" s="40"/>
      <c r="SVG1" s="40"/>
      <c r="SVH1" s="40"/>
      <c r="SVI1" s="40"/>
      <c r="SVJ1" s="40"/>
      <c r="SVK1" s="40"/>
      <c r="SVL1" s="40"/>
      <c r="SVM1" s="40"/>
      <c r="SVN1" s="40"/>
      <c r="SVO1" s="40"/>
      <c r="SVP1" s="40"/>
      <c r="SVQ1" s="40"/>
      <c r="SVR1" s="40"/>
      <c r="SVS1" s="40"/>
      <c r="SVT1" s="40"/>
      <c r="SVU1" s="40"/>
      <c r="SVV1" s="40"/>
      <c r="SVW1" s="40"/>
      <c r="SVX1" s="40"/>
      <c r="SVY1" s="40"/>
      <c r="SVZ1" s="40"/>
      <c r="SWA1" s="40"/>
      <c r="SWB1" s="40"/>
      <c r="SWC1" s="40"/>
      <c r="SWD1" s="40"/>
      <c r="SWE1" s="40"/>
      <c r="SWF1" s="40"/>
      <c r="SWG1" s="40"/>
      <c r="SWH1" s="40"/>
      <c r="SWI1" s="40"/>
      <c r="SWJ1" s="40"/>
      <c r="SWK1" s="40"/>
      <c r="SWL1" s="40"/>
      <c r="SWM1" s="40"/>
      <c r="SWN1" s="40"/>
      <c r="SWO1" s="40"/>
      <c r="SWP1" s="40"/>
      <c r="SWQ1" s="40"/>
      <c r="SWR1" s="40"/>
      <c r="SWS1" s="40"/>
      <c r="SWT1" s="40"/>
      <c r="SWU1" s="40"/>
      <c r="SWV1" s="40"/>
      <c r="SWW1" s="40"/>
      <c r="SWX1" s="40"/>
      <c r="SWY1" s="40"/>
      <c r="SWZ1" s="40"/>
      <c r="SXA1" s="40"/>
      <c r="SXB1" s="40"/>
      <c r="SXC1" s="40"/>
      <c r="SXD1" s="40"/>
      <c r="SXE1" s="40"/>
      <c r="SXF1" s="40"/>
      <c r="SXG1" s="40"/>
      <c r="SXH1" s="40"/>
      <c r="SXI1" s="40"/>
      <c r="SXJ1" s="40"/>
      <c r="SXK1" s="40"/>
      <c r="SXL1" s="40"/>
      <c r="SXM1" s="40"/>
      <c r="SXN1" s="40"/>
      <c r="SXO1" s="40"/>
      <c r="SXP1" s="40"/>
      <c r="SXQ1" s="40"/>
      <c r="SXR1" s="40"/>
      <c r="SXS1" s="40"/>
      <c r="SXT1" s="40"/>
      <c r="SXU1" s="40"/>
      <c r="SXV1" s="40"/>
      <c r="SXW1" s="40"/>
      <c r="SXX1" s="40"/>
      <c r="SXY1" s="40"/>
      <c r="SXZ1" s="40"/>
      <c r="SYA1" s="40"/>
      <c r="SYB1" s="40"/>
      <c r="SYC1" s="40"/>
      <c r="SYD1" s="40"/>
      <c r="SYE1" s="40"/>
      <c r="SYF1" s="40"/>
      <c r="SYG1" s="40"/>
      <c r="SYH1" s="40"/>
      <c r="SYI1" s="40"/>
      <c r="SYJ1" s="40"/>
      <c r="SYK1" s="40"/>
      <c r="SYL1" s="40"/>
      <c r="SYM1" s="40"/>
      <c r="SYN1" s="40"/>
      <c r="SYO1" s="40"/>
      <c r="SYP1" s="40"/>
      <c r="SYQ1" s="40"/>
      <c r="SYR1" s="40"/>
      <c r="SYS1" s="40"/>
      <c r="SYT1" s="40"/>
      <c r="SYU1" s="40"/>
      <c r="SYV1" s="40"/>
      <c r="SYW1" s="40"/>
      <c r="SYX1" s="40"/>
      <c r="SYY1" s="40"/>
      <c r="SYZ1" s="40"/>
      <c r="SZA1" s="40"/>
      <c r="SZB1" s="40"/>
      <c r="SZC1" s="40"/>
      <c r="SZD1" s="40"/>
      <c r="SZE1" s="40"/>
      <c r="SZF1" s="40"/>
      <c r="SZG1" s="40"/>
      <c r="SZH1" s="40"/>
      <c r="SZI1" s="40"/>
      <c r="SZJ1" s="40"/>
      <c r="SZK1" s="40"/>
      <c r="SZL1" s="40"/>
      <c r="SZM1" s="40"/>
      <c r="SZN1" s="40"/>
      <c r="SZO1" s="40"/>
      <c r="SZP1" s="40"/>
      <c r="SZQ1" s="40"/>
      <c r="SZR1" s="40"/>
      <c r="SZS1" s="40"/>
      <c r="SZT1" s="40"/>
      <c r="SZU1" s="40"/>
      <c r="SZV1" s="40"/>
      <c r="SZW1" s="40"/>
      <c r="SZX1" s="40"/>
      <c r="SZY1" s="40"/>
      <c r="SZZ1" s="40"/>
      <c r="TAA1" s="40"/>
      <c r="TAB1" s="40"/>
      <c r="TAC1" s="40"/>
      <c r="TAD1" s="40"/>
      <c r="TAE1" s="40"/>
      <c r="TAF1" s="40"/>
      <c r="TAG1" s="40"/>
      <c r="TAH1" s="40"/>
      <c r="TAI1" s="40"/>
      <c r="TAJ1" s="40"/>
      <c r="TAK1" s="40"/>
      <c r="TAL1" s="40"/>
      <c r="TAM1" s="40"/>
      <c r="TAN1" s="40"/>
      <c r="TAO1" s="40"/>
      <c r="TAP1" s="40"/>
      <c r="TAQ1" s="40"/>
      <c r="TAR1" s="40"/>
      <c r="TAS1" s="40"/>
      <c r="TAT1" s="40"/>
      <c r="TAU1" s="40"/>
      <c r="TAV1" s="40"/>
      <c r="TAW1" s="40"/>
      <c r="TAX1" s="40"/>
      <c r="TAY1" s="40"/>
      <c r="TAZ1" s="40"/>
      <c r="TBA1" s="40"/>
      <c r="TBB1" s="40"/>
      <c r="TBC1" s="40"/>
      <c r="TBD1" s="40"/>
      <c r="TBE1" s="40"/>
      <c r="TBF1" s="40"/>
      <c r="TBG1" s="40"/>
      <c r="TBH1" s="40"/>
      <c r="TBI1" s="40"/>
      <c r="TBJ1" s="40"/>
      <c r="TBK1" s="40"/>
      <c r="TBL1" s="40"/>
      <c r="TBM1" s="40"/>
      <c r="TBN1" s="40"/>
      <c r="TBO1" s="40"/>
      <c r="TBP1" s="40"/>
      <c r="TBQ1" s="40"/>
      <c r="TBR1" s="40"/>
      <c r="TBS1" s="40"/>
      <c r="TBT1" s="40"/>
      <c r="TBU1" s="40"/>
      <c r="TBV1" s="40"/>
      <c r="TBW1" s="40"/>
      <c r="TBX1" s="40"/>
      <c r="TBY1" s="40"/>
      <c r="TBZ1" s="40"/>
      <c r="TCA1" s="40"/>
      <c r="TCB1" s="40"/>
      <c r="TCC1" s="40"/>
      <c r="TCD1" s="40"/>
      <c r="TCE1" s="40"/>
      <c r="TCF1" s="40"/>
      <c r="TCG1" s="40"/>
      <c r="TCH1" s="40"/>
      <c r="TCI1" s="40"/>
      <c r="TCJ1" s="40"/>
      <c r="TCK1" s="40"/>
      <c r="TCL1" s="40"/>
      <c r="TCM1" s="40"/>
      <c r="TCN1" s="40"/>
      <c r="TCO1" s="40"/>
      <c r="TCP1" s="40"/>
      <c r="TCQ1" s="40"/>
      <c r="TCR1" s="40"/>
      <c r="TCS1" s="40"/>
      <c r="TCT1" s="40"/>
      <c r="TCU1" s="40"/>
      <c r="TCV1" s="40"/>
      <c r="TCW1" s="40"/>
      <c r="TCX1" s="40"/>
      <c r="TCY1" s="40"/>
      <c r="TCZ1" s="40"/>
      <c r="TDA1" s="40"/>
      <c r="TDB1" s="40"/>
      <c r="TDC1" s="40"/>
      <c r="TDD1" s="40"/>
      <c r="TDE1" s="40"/>
      <c r="TDF1" s="40"/>
      <c r="TDG1" s="40"/>
      <c r="TDH1" s="40"/>
      <c r="TDI1" s="40"/>
      <c r="TDJ1" s="40"/>
      <c r="TDK1" s="40"/>
      <c r="TDL1" s="40"/>
      <c r="TDM1" s="40"/>
      <c r="TDN1" s="40"/>
      <c r="TDO1" s="40"/>
      <c r="TDP1" s="40"/>
      <c r="TDQ1" s="40"/>
      <c r="TDR1" s="40"/>
      <c r="TDS1" s="40"/>
      <c r="TDT1" s="40"/>
      <c r="TDU1" s="40"/>
      <c r="TDV1" s="40"/>
      <c r="TDW1" s="40"/>
      <c r="TDX1" s="40"/>
      <c r="TDY1" s="40"/>
      <c r="TDZ1" s="40"/>
      <c r="TEA1" s="40"/>
      <c r="TEB1" s="40"/>
      <c r="TEC1" s="40"/>
      <c r="TED1" s="40"/>
      <c r="TEE1" s="40"/>
      <c r="TEF1" s="40"/>
      <c r="TEG1" s="40"/>
      <c r="TEH1" s="40"/>
      <c r="TEI1" s="40"/>
      <c r="TEJ1" s="40"/>
      <c r="TEK1" s="40"/>
      <c r="TEL1" s="40"/>
      <c r="TEM1" s="40"/>
      <c r="TEN1" s="40"/>
      <c r="TEO1" s="40"/>
      <c r="TEP1" s="40"/>
      <c r="TEQ1" s="40"/>
      <c r="TER1" s="40"/>
      <c r="TES1" s="40"/>
      <c r="TET1" s="40"/>
      <c r="TEU1" s="40"/>
      <c r="TEV1" s="40"/>
      <c r="TEW1" s="40"/>
      <c r="TEX1" s="40"/>
      <c r="TEY1" s="40"/>
      <c r="TEZ1" s="40"/>
      <c r="TFA1" s="40"/>
      <c r="TFB1" s="40"/>
      <c r="TFC1" s="40"/>
      <c r="TFD1" s="40"/>
      <c r="TFE1" s="40"/>
      <c r="TFF1" s="40"/>
      <c r="TFG1" s="40"/>
      <c r="TFH1" s="40"/>
      <c r="TFI1" s="40"/>
      <c r="TFJ1" s="40"/>
      <c r="TFK1" s="40"/>
      <c r="TFL1" s="40"/>
      <c r="TFM1" s="40"/>
      <c r="TFN1" s="40"/>
      <c r="TFO1" s="40"/>
      <c r="TFP1" s="40"/>
      <c r="TFQ1" s="40"/>
      <c r="TFR1" s="40"/>
      <c r="TFS1" s="40"/>
      <c r="TFT1" s="40"/>
      <c r="TFU1" s="40"/>
      <c r="TFV1" s="40"/>
      <c r="TFW1" s="40"/>
      <c r="TFX1" s="40"/>
      <c r="TFY1" s="40"/>
      <c r="TFZ1" s="40"/>
      <c r="TGA1" s="40"/>
      <c r="TGB1" s="40"/>
      <c r="TGC1" s="40"/>
      <c r="TGD1" s="40"/>
      <c r="TGE1" s="40"/>
      <c r="TGF1" s="40"/>
      <c r="TGG1" s="40"/>
      <c r="TGH1" s="40"/>
      <c r="TGI1" s="40"/>
      <c r="TGJ1" s="40"/>
      <c r="TGK1" s="40"/>
      <c r="TGL1" s="40"/>
      <c r="TGM1" s="40"/>
      <c r="TGN1" s="40"/>
      <c r="TGO1" s="40"/>
      <c r="TGP1" s="40"/>
      <c r="TGQ1" s="40"/>
      <c r="TGR1" s="40"/>
      <c r="TGS1" s="40"/>
      <c r="TGT1" s="40"/>
      <c r="TGU1" s="40"/>
      <c r="TGV1" s="40"/>
      <c r="TGW1" s="40"/>
      <c r="TGX1" s="40"/>
      <c r="TGY1" s="40"/>
      <c r="TGZ1" s="40"/>
      <c r="THA1" s="40"/>
      <c r="THB1" s="40"/>
      <c r="THC1" s="40"/>
      <c r="THD1" s="40"/>
      <c r="THE1" s="40"/>
      <c r="THF1" s="40"/>
      <c r="THG1" s="40"/>
      <c r="THH1" s="40"/>
      <c r="THI1" s="40"/>
      <c r="THJ1" s="40"/>
      <c r="THK1" s="40"/>
      <c r="THL1" s="40"/>
      <c r="THM1" s="40"/>
      <c r="THN1" s="40"/>
      <c r="THO1" s="40"/>
      <c r="THP1" s="40"/>
      <c r="THQ1" s="40"/>
      <c r="THR1" s="40"/>
      <c r="THS1" s="40"/>
      <c r="THT1" s="40"/>
      <c r="THU1" s="40"/>
      <c r="THV1" s="40"/>
      <c r="THW1" s="40"/>
      <c r="THX1" s="40"/>
      <c r="THY1" s="40"/>
      <c r="THZ1" s="40"/>
      <c r="TIA1" s="40"/>
      <c r="TIB1" s="40"/>
      <c r="TIC1" s="40"/>
      <c r="TID1" s="40"/>
      <c r="TIE1" s="40"/>
      <c r="TIF1" s="40"/>
      <c r="TIG1" s="40"/>
      <c r="TIH1" s="40"/>
      <c r="TII1" s="40"/>
      <c r="TIJ1" s="40"/>
      <c r="TIK1" s="40"/>
      <c r="TIL1" s="40"/>
      <c r="TIM1" s="40"/>
      <c r="TIN1" s="40"/>
      <c r="TIO1" s="40"/>
      <c r="TIP1" s="40"/>
      <c r="TIQ1" s="40"/>
      <c r="TIR1" s="40"/>
      <c r="TIS1" s="40"/>
      <c r="TIT1" s="40"/>
      <c r="TIU1" s="40"/>
      <c r="TIV1" s="40"/>
      <c r="TIW1" s="40"/>
      <c r="TIX1" s="40"/>
      <c r="TIY1" s="40"/>
      <c r="TIZ1" s="40"/>
      <c r="TJA1" s="40"/>
      <c r="TJB1" s="40"/>
      <c r="TJC1" s="40"/>
      <c r="TJD1" s="40"/>
      <c r="TJE1" s="40"/>
      <c r="TJF1" s="40"/>
      <c r="TJG1" s="40"/>
      <c r="TJH1" s="40"/>
      <c r="TJI1" s="40"/>
      <c r="TJJ1" s="40"/>
      <c r="TJK1" s="40"/>
      <c r="TJL1" s="40"/>
      <c r="TJM1" s="40"/>
      <c r="TJN1" s="40"/>
      <c r="TJO1" s="40"/>
      <c r="TJP1" s="40"/>
      <c r="TJQ1" s="40"/>
      <c r="TJR1" s="40"/>
      <c r="TJS1" s="40"/>
      <c r="TJT1" s="40"/>
      <c r="TJU1" s="40"/>
      <c r="TJV1" s="40"/>
      <c r="TJW1" s="40"/>
      <c r="TJX1" s="40"/>
      <c r="TJY1" s="40"/>
      <c r="TJZ1" s="40"/>
      <c r="TKA1" s="40"/>
      <c r="TKB1" s="40"/>
      <c r="TKC1" s="40"/>
      <c r="TKD1" s="40"/>
      <c r="TKE1" s="40"/>
      <c r="TKF1" s="40"/>
      <c r="TKG1" s="40"/>
      <c r="TKH1" s="40"/>
      <c r="TKI1" s="40"/>
      <c r="TKJ1" s="40"/>
      <c r="TKK1" s="40"/>
      <c r="TKL1" s="40"/>
      <c r="TKM1" s="40"/>
      <c r="TKN1" s="40"/>
      <c r="TKO1" s="40"/>
      <c r="TKP1" s="40"/>
      <c r="TKQ1" s="40"/>
      <c r="TKR1" s="40"/>
      <c r="TKS1" s="40"/>
      <c r="TKT1" s="40"/>
      <c r="TKU1" s="40"/>
      <c r="TKV1" s="40"/>
      <c r="TKW1" s="40"/>
      <c r="TKX1" s="40"/>
      <c r="TKY1" s="40"/>
      <c r="TKZ1" s="40"/>
      <c r="TLA1" s="40"/>
      <c r="TLB1" s="40"/>
      <c r="TLC1" s="40"/>
      <c r="TLD1" s="40"/>
      <c r="TLE1" s="40"/>
      <c r="TLF1" s="40"/>
      <c r="TLG1" s="40"/>
      <c r="TLH1" s="40"/>
      <c r="TLI1" s="40"/>
      <c r="TLJ1" s="40"/>
      <c r="TLK1" s="40"/>
      <c r="TLL1" s="40"/>
      <c r="TLM1" s="40"/>
      <c r="TLN1" s="40"/>
      <c r="TLO1" s="40"/>
      <c r="TLP1" s="40"/>
      <c r="TLQ1" s="40"/>
      <c r="TLR1" s="40"/>
      <c r="TLS1" s="40"/>
      <c r="TLT1" s="40"/>
      <c r="TLU1" s="40"/>
      <c r="TLV1" s="40"/>
      <c r="TLW1" s="40"/>
      <c r="TLX1" s="40"/>
      <c r="TLY1" s="40"/>
      <c r="TLZ1" s="40"/>
      <c r="TMA1" s="40"/>
      <c r="TMB1" s="40"/>
      <c r="TMC1" s="40"/>
      <c r="TMD1" s="40"/>
      <c r="TME1" s="40"/>
      <c r="TMF1" s="40"/>
      <c r="TMG1" s="40"/>
      <c r="TMH1" s="40"/>
      <c r="TMI1" s="40"/>
      <c r="TMJ1" s="40"/>
      <c r="TMK1" s="40"/>
      <c r="TML1" s="40"/>
      <c r="TMM1" s="40"/>
      <c r="TMN1" s="40"/>
      <c r="TMO1" s="40"/>
      <c r="TMP1" s="40"/>
      <c r="TMQ1" s="40"/>
      <c r="TMR1" s="40"/>
      <c r="TMS1" s="40"/>
      <c r="TMT1" s="40"/>
      <c r="TMU1" s="40"/>
      <c r="TMV1" s="40"/>
      <c r="TMW1" s="40"/>
      <c r="TMX1" s="40"/>
      <c r="TMY1" s="40"/>
      <c r="TMZ1" s="40"/>
      <c r="TNA1" s="40"/>
      <c r="TNB1" s="40"/>
      <c r="TNC1" s="40"/>
      <c r="TND1" s="40"/>
      <c r="TNE1" s="40"/>
      <c r="TNF1" s="40"/>
      <c r="TNG1" s="40"/>
      <c r="TNH1" s="40"/>
      <c r="TNI1" s="40"/>
      <c r="TNJ1" s="40"/>
      <c r="TNK1" s="40"/>
      <c r="TNL1" s="40"/>
      <c r="TNM1" s="40"/>
      <c r="TNN1" s="40"/>
      <c r="TNO1" s="40"/>
      <c r="TNP1" s="40"/>
      <c r="TNQ1" s="40"/>
      <c r="TNR1" s="40"/>
      <c r="TNS1" s="40"/>
      <c r="TNT1" s="40"/>
      <c r="TNU1" s="40"/>
      <c r="TNV1" s="40"/>
      <c r="TNW1" s="40"/>
      <c r="TNX1" s="40"/>
      <c r="TNY1" s="40"/>
      <c r="TNZ1" s="40"/>
      <c r="TOA1" s="40"/>
      <c r="TOB1" s="40"/>
      <c r="TOC1" s="40"/>
      <c r="TOD1" s="40"/>
      <c r="TOE1" s="40"/>
      <c r="TOF1" s="40"/>
      <c r="TOG1" s="40"/>
      <c r="TOH1" s="40"/>
      <c r="TOI1" s="40"/>
      <c r="TOJ1" s="40"/>
      <c r="TOK1" s="40"/>
      <c r="TOL1" s="40"/>
      <c r="TOM1" s="40"/>
      <c r="TON1" s="40"/>
      <c r="TOO1" s="40"/>
      <c r="TOP1" s="40"/>
      <c r="TOQ1" s="40"/>
      <c r="TOR1" s="40"/>
      <c r="TOS1" s="40"/>
      <c r="TOT1" s="40"/>
      <c r="TOU1" s="40"/>
      <c r="TOV1" s="40"/>
      <c r="TOW1" s="40"/>
      <c r="TOX1" s="40"/>
      <c r="TOY1" s="40"/>
      <c r="TOZ1" s="40"/>
      <c r="TPA1" s="40"/>
      <c r="TPB1" s="40"/>
      <c r="TPC1" s="40"/>
      <c r="TPD1" s="40"/>
      <c r="TPE1" s="40"/>
      <c r="TPF1" s="40"/>
      <c r="TPG1" s="40"/>
      <c r="TPH1" s="40"/>
      <c r="TPI1" s="40"/>
      <c r="TPJ1" s="40"/>
      <c r="TPK1" s="40"/>
      <c r="TPL1" s="40"/>
      <c r="TPM1" s="40"/>
      <c r="TPN1" s="40"/>
      <c r="TPO1" s="40"/>
      <c r="TPP1" s="40"/>
      <c r="TPQ1" s="40"/>
      <c r="TPR1" s="40"/>
      <c r="TPS1" s="40"/>
      <c r="TPT1" s="40"/>
      <c r="TPU1" s="40"/>
      <c r="TPV1" s="40"/>
      <c r="TPW1" s="40"/>
      <c r="TPX1" s="40"/>
      <c r="TPY1" s="40"/>
      <c r="TPZ1" s="40"/>
      <c r="TQA1" s="40"/>
      <c r="TQB1" s="40"/>
      <c r="TQC1" s="40"/>
      <c r="TQD1" s="40"/>
      <c r="TQE1" s="40"/>
      <c r="TQF1" s="40"/>
      <c r="TQG1" s="40"/>
      <c r="TQH1" s="40"/>
      <c r="TQI1" s="40"/>
      <c r="TQJ1" s="40"/>
      <c r="TQK1" s="40"/>
      <c r="TQL1" s="40"/>
      <c r="TQM1" s="40"/>
      <c r="TQN1" s="40"/>
      <c r="TQO1" s="40"/>
      <c r="TQP1" s="40"/>
      <c r="TQQ1" s="40"/>
      <c r="TQR1" s="40"/>
      <c r="TQS1" s="40"/>
      <c r="TQT1" s="40"/>
      <c r="TQU1" s="40"/>
      <c r="TQV1" s="40"/>
      <c r="TQW1" s="40"/>
      <c r="TQX1" s="40"/>
      <c r="TQY1" s="40"/>
      <c r="TQZ1" s="40"/>
      <c r="TRA1" s="40"/>
      <c r="TRB1" s="40"/>
      <c r="TRC1" s="40"/>
      <c r="TRD1" s="40"/>
      <c r="TRE1" s="40"/>
      <c r="TRF1" s="40"/>
      <c r="TRG1" s="40"/>
      <c r="TRH1" s="40"/>
      <c r="TRI1" s="40"/>
      <c r="TRJ1" s="40"/>
      <c r="TRK1" s="40"/>
      <c r="TRL1" s="40"/>
      <c r="TRM1" s="40"/>
      <c r="TRN1" s="40"/>
      <c r="TRO1" s="40"/>
      <c r="TRP1" s="40"/>
      <c r="TRQ1" s="40"/>
      <c r="TRR1" s="40"/>
      <c r="TRS1" s="40"/>
      <c r="TRT1" s="40"/>
      <c r="TRU1" s="40"/>
      <c r="TRV1" s="40"/>
      <c r="TRW1" s="40"/>
      <c r="TRX1" s="40"/>
      <c r="TRY1" s="40"/>
      <c r="TRZ1" s="40"/>
      <c r="TSA1" s="40"/>
      <c r="TSB1" s="40"/>
      <c r="TSC1" s="40"/>
      <c r="TSD1" s="40"/>
      <c r="TSE1" s="40"/>
      <c r="TSF1" s="40"/>
      <c r="TSG1" s="40"/>
      <c r="TSH1" s="40"/>
      <c r="TSI1" s="40"/>
      <c r="TSJ1" s="40"/>
      <c r="TSK1" s="40"/>
      <c r="TSL1" s="40"/>
      <c r="TSM1" s="40"/>
      <c r="TSN1" s="40"/>
      <c r="TSO1" s="40"/>
      <c r="TSP1" s="40"/>
      <c r="TSQ1" s="40"/>
      <c r="TSR1" s="40"/>
      <c r="TSS1" s="40"/>
      <c r="TST1" s="40"/>
      <c r="TSU1" s="40"/>
      <c r="TSV1" s="40"/>
      <c r="TSW1" s="40"/>
      <c r="TSX1" s="40"/>
      <c r="TSY1" s="40"/>
      <c r="TSZ1" s="40"/>
      <c r="TTA1" s="40"/>
      <c r="TTB1" s="40"/>
      <c r="TTC1" s="40"/>
      <c r="TTD1" s="40"/>
      <c r="TTE1" s="40"/>
      <c r="TTF1" s="40"/>
      <c r="TTG1" s="40"/>
      <c r="TTH1" s="40"/>
      <c r="TTI1" s="40"/>
      <c r="TTJ1" s="40"/>
      <c r="TTK1" s="40"/>
      <c r="TTL1" s="40"/>
      <c r="TTM1" s="40"/>
      <c r="TTN1" s="40"/>
      <c r="TTO1" s="40"/>
      <c r="TTP1" s="40"/>
      <c r="TTQ1" s="40"/>
      <c r="TTR1" s="40"/>
      <c r="TTS1" s="40"/>
      <c r="TTT1" s="40"/>
      <c r="TTU1" s="40"/>
      <c r="TTV1" s="40"/>
      <c r="TTW1" s="40"/>
      <c r="TTX1" s="40"/>
      <c r="TTY1" s="40"/>
      <c r="TTZ1" s="40"/>
      <c r="TUA1" s="40"/>
      <c r="TUB1" s="40"/>
      <c r="TUC1" s="40"/>
      <c r="TUD1" s="40"/>
      <c r="TUE1" s="40"/>
      <c r="TUF1" s="40"/>
      <c r="TUG1" s="40"/>
      <c r="TUH1" s="40"/>
      <c r="TUI1" s="40"/>
      <c r="TUJ1" s="40"/>
      <c r="TUK1" s="40"/>
      <c r="TUL1" s="40"/>
      <c r="TUM1" s="40"/>
      <c r="TUN1" s="40"/>
      <c r="TUO1" s="40"/>
      <c r="TUP1" s="40"/>
      <c r="TUQ1" s="40"/>
      <c r="TUR1" s="40"/>
      <c r="TUS1" s="40"/>
      <c r="TUT1" s="40"/>
      <c r="TUU1" s="40"/>
      <c r="TUV1" s="40"/>
      <c r="TUW1" s="40"/>
      <c r="TUX1" s="40"/>
      <c r="TUY1" s="40"/>
      <c r="TUZ1" s="40"/>
      <c r="TVA1" s="40"/>
      <c r="TVB1" s="40"/>
      <c r="TVC1" s="40"/>
      <c r="TVD1" s="40"/>
      <c r="TVE1" s="40"/>
      <c r="TVF1" s="40"/>
      <c r="TVG1" s="40"/>
      <c r="TVH1" s="40"/>
      <c r="TVI1" s="40"/>
      <c r="TVJ1" s="40"/>
      <c r="TVK1" s="40"/>
      <c r="TVL1" s="40"/>
      <c r="TVM1" s="40"/>
      <c r="TVN1" s="40"/>
      <c r="TVO1" s="40"/>
      <c r="TVP1" s="40"/>
      <c r="TVQ1" s="40"/>
      <c r="TVR1" s="40"/>
      <c r="TVS1" s="40"/>
      <c r="TVT1" s="40"/>
      <c r="TVU1" s="40"/>
      <c r="TVV1" s="40"/>
      <c r="TVW1" s="40"/>
      <c r="TVX1" s="40"/>
      <c r="TVY1" s="40"/>
      <c r="TVZ1" s="40"/>
      <c r="TWA1" s="40"/>
      <c r="TWB1" s="40"/>
      <c r="TWC1" s="40"/>
      <c r="TWD1" s="40"/>
      <c r="TWE1" s="40"/>
      <c r="TWF1" s="40"/>
      <c r="TWG1" s="40"/>
      <c r="TWH1" s="40"/>
      <c r="TWI1" s="40"/>
      <c r="TWJ1" s="40"/>
      <c r="TWK1" s="40"/>
      <c r="TWL1" s="40"/>
      <c r="TWM1" s="40"/>
      <c r="TWN1" s="40"/>
      <c r="TWO1" s="40"/>
      <c r="TWP1" s="40"/>
      <c r="TWQ1" s="40"/>
      <c r="TWR1" s="40"/>
      <c r="TWS1" s="40"/>
      <c r="TWT1" s="40"/>
      <c r="TWU1" s="40"/>
      <c r="TWV1" s="40"/>
      <c r="TWW1" s="40"/>
      <c r="TWX1" s="40"/>
      <c r="TWY1" s="40"/>
      <c r="TWZ1" s="40"/>
      <c r="TXA1" s="40"/>
      <c r="TXB1" s="40"/>
      <c r="TXC1" s="40"/>
      <c r="TXD1" s="40"/>
      <c r="TXE1" s="40"/>
      <c r="TXF1" s="40"/>
      <c r="TXG1" s="40"/>
      <c r="TXH1" s="40"/>
      <c r="TXI1" s="40"/>
      <c r="TXJ1" s="40"/>
      <c r="TXK1" s="40"/>
      <c r="TXL1" s="40"/>
      <c r="TXM1" s="40"/>
      <c r="TXN1" s="40"/>
      <c r="TXO1" s="40"/>
      <c r="TXP1" s="40"/>
      <c r="TXQ1" s="40"/>
      <c r="TXR1" s="40"/>
      <c r="TXS1" s="40"/>
      <c r="TXT1" s="40"/>
      <c r="TXU1" s="40"/>
      <c r="TXV1" s="40"/>
      <c r="TXW1" s="40"/>
      <c r="TXX1" s="40"/>
      <c r="TXY1" s="40"/>
      <c r="TXZ1" s="40"/>
      <c r="TYA1" s="40"/>
      <c r="TYB1" s="40"/>
      <c r="TYC1" s="40"/>
      <c r="TYD1" s="40"/>
      <c r="TYE1" s="40"/>
      <c r="TYF1" s="40"/>
      <c r="TYG1" s="40"/>
      <c r="TYH1" s="40"/>
      <c r="TYI1" s="40"/>
      <c r="TYJ1" s="40"/>
      <c r="TYK1" s="40"/>
      <c r="TYL1" s="40"/>
      <c r="TYM1" s="40"/>
      <c r="TYN1" s="40"/>
      <c r="TYO1" s="40"/>
      <c r="TYP1" s="40"/>
      <c r="TYQ1" s="40"/>
      <c r="TYR1" s="40"/>
      <c r="TYS1" s="40"/>
      <c r="TYT1" s="40"/>
      <c r="TYU1" s="40"/>
      <c r="TYV1" s="40"/>
      <c r="TYW1" s="40"/>
      <c r="TYX1" s="40"/>
      <c r="TYY1" s="40"/>
      <c r="TYZ1" s="40"/>
      <c r="TZA1" s="40"/>
      <c r="TZB1" s="40"/>
      <c r="TZC1" s="40"/>
      <c r="TZD1" s="40"/>
      <c r="TZE1" s="40"/>
      <c r="TZF1" s="40"/>
      <c r="TZG1" s="40"/>
      <c r="TZH1" s="40"/>
      <c r="TZI1" s="40"/>
      <c r="TZJ1" s="40"/>
      <c r="TZK1" s="40"/>
      <c r="TZL1" s="40"/>
      <c r="TZM1" s="40"/>
      <c r="TZN1" s="40"/>
      <c r="TZO1" s="40"/>
      <c r="TZP1" s="40"/>
      <c r="TZQ1" s="40"/>
      <c r="TZR1" s="40"/>
      <c r="TZS1" s="40"/>
      <c r="TZT1" s="40"/>
      <c r="TZU1" s="40"/>
      <c r="TZV1" s="40"/>
      <c r="TZW1" s="40"/>
      <c r="TZX1" s="40"/>
      <c r="TZY1" s="40"/>
      <c r="TZZ1" s="40"/>
      <c r="UAA1" s="40"/>
      <c r="UAB1" s="40"/>
      <c r="UAC1" s="40"/>
      <c r="UAD1" s="40"/>
      <c r="UAE1" s="40"/>
      <c r="UAF1" s="40"/>
      <c r="UAG1" s="40"/>
      <c r="UAH1" s="40"/>
      <c r="UAI1" s="40"/>
      <c r="UAJ1" s="40"/>
      <c r="UAK1" s="40"/>
      <c r="UAL1" s="40"/>
      <c r="UAM1" s="40"/>
      <c r="UAN1" s="40"/>
      <c r="UAO1" s="40"/>
      <c r="UAP1" s="40"/>
      <c r="UAQ1" s="40"/>
      <c r="UAR1" s="40"/>
      <c r="UAS1" s="40"/>
      <c r="UAT1" s="40"/>
      <c r="UAU1" s="40"/>
      <c r="UAV1" s="40"/>
      <c r="UAW1" s="40"/>
      <c r="UAX1" s="40"/>
      <c r="UAY1" s="40"/>
      <c r="UAZ1" s="40"/>
      <c r="UBA1" s="40"/>
      <c r="UBB1" s="40"/>
      <c r="UBC1" s="40"/>
      <c r="UBD1" s="40"/>
      <c r="UBE1" s="40"/>
      <c r="UBF1" s="40"/>
      <c r="UBG1" s="40"/>
      <c r="UBH1" s="40"/>
      <c r="UBI1" s="40"/>
      <c r="UBJ1" s="40"/>
      <c r="UBK1" s="40"/>
      <c r="UBL1" s="40"/>
      <c r="UBM1" s="40"/>
      <c r="UBN1" s="40"/>
      <c r="UBO1" s="40"/>
      <c r="UBP1" s="40"/>
      <c r="UBQ1" s="40"/>
      <c r="UBR1" s="40"/>
      <c r="UBS1" s="40"/>
      <c r="UBT1" s="40"/>
      <c r="UBU1" s="40"/>
      <c r="UBV1" s="40"/>
      <c r="UBW1" s="40"/>
      <c r="UBX1" s="40"/>
      <c r="UBY1" s="40"/>
      <c r="UBZ1" s="40"/>
      <c r="UCA1" s="40"/>
      <c r="UCB1" s="40"/>
      <c r="UCC1" s="40"/>
      <c r="UCD1" s="40"/>
      <c r="UCE1" s="40"/>
      <c r="UCF1" s="40"/>
      <c r="UCG1" s="40"/>
      <c r="UCH1" s="40"/>
      <c r="UCI1" s="40"/>
      <c r="UCJ1" s="40"/>
      <c r="UCK1" s="40"/>
      <c r="UCL1" s="40"/>
      <c r="UCM1" s="40"/>
      <c r="UCN1" s="40"/>
      <c r="UCO1" s="40"/>
      <c r="UCP1" s="40"/>
      <c r="UCQ1" s="40"/>
      <c r="UCR1" s="40"/>
      <c r="UCS1" s="40"/>
      <c r="UCT1" s="40"/>
      <c r="UCU1" s="40"/>
      <c r="UCV1" s="40"/>
      <c r="UCW1" s="40"/>
      <c r="UCX1" s="40"/>
      <c r="UCY1" s="40"/>
      <c r="UCZ1" s="40"/>
      <c r="UDA1" s="40"/>
      <c r="UDB1" s="40"/>
      <c r="UDC1" s="40"/>
      <c r="UDD1" s="40"/>
      <c r="UDE1" s="40"/>
      <c r="UDF1" s="40"/>
      <c r="UDG1" s="40"/>
      <c r="UDH1" s="40"/>
      <c r="UDI1" s="40"/>
      <c r="UDJ1" s="40"/>
      <c r="UDK1" s="40"/>
      <c r="UDL1" s="40"/>
      <c r="UDM1" s="40"/>
      <c r="UDN1" s="40"/>
      <c r="UDO1" s="40"/>
      <c r="UDP1" s="40"/>
      <c r="UDQ1" s="40"/>
      <c r="UDR1" s="40"/>
      <c r="UDS1" s="40"/>
      <c r="UDT1" s="40"/>
      <c r="UDU1" s="40"/>
      <c r="UDV1" s="40"/>
      <c r="UDW1" s="40"/>
      <c r="UDX1" s="40"/>
      <c r="UDY1" s="40"/>
      <c r="UDZ1" s="40"/>
      <c r="UEA1" s="40"/>
      <c r="UEB1" s="40"/>
      <c r="UEC1" s="40"/>
      <c r="UED1" s="40"/>
      <c r="UEE1" s="40"/>
      <c r="UEF1" s="40"/>
      <c r="UEG1" s="40"/>
      <c r="UEH1" s="40"/>
      <c r="UEI1" s="40"/>
      <c r="UEJ1" s="40"/>
      <c r="UEK1" s="40"/>
      <c r="UEL1" s="40"/>
      <c r="UEM1" s="40"/>
      <c r="UEN1" s="40"/>
      <c r="UEO1" s="40"/>
      <c r="UEP1" s="40"/>
      <c r="UEQ1" s="40"/>
      <c r="UER1" s="40"/>
      <c r="UES1" s="40"/>
      <c r="UET1" s="40"/>
      <c r="UEU1" s="40"/>
      <c r="UEV1" s="40"/>
      <c r="UEW1" s="40"/>
      <c r="UEX1" s="40"/>
      <c r="UEY1" s="40"/>
      <c r="UEZ1" s="40"/>
      <c r="UFA1" s="40"/>
      <c r="UFB1" s="40"/>
      <c r="UFC1" s="40"/>
      <c r="UFD1" s="40"/>
      <c r="UFE1" s="40"/>
      <c r="UFF1" s="40"/>
      <c r="UFG1" s="40"/>
      <c r="UFH1" s="40"/>
      <c r="UFI1" s="40"/>
      <c r="UFJ1" s="40"/>
      <c r="UFK1" s="40"/>
      <c r="UFL1" s="40"/>
      <c r="UFM1" s="40"/>
      <c r="UFN1" s="40"/>
      <c r="UFO1" s="40"/>
      <c r="UFP1" s="40"/>
      <c r="UFQ1" s="40"/>
      <c r="UFR1" s="40"/>
      <c r="UFS1" s="40"/>
      <c r="UFT1" s="40"/>
      <c r="UFU1" s="40"/>
      <c r="UFV1" s="40"/>
      <c r="UFW1" s="40"/>
      <c r="UFX1" s="40"/>
      <c r="UFY1" s="40"/>
      <c r="UFZ1" s="40"/>
      <c r="UGA1" s="40"/>
      <c r="UGB1" s="40"/>
      <c r="UGC1" s="40"/>
      <c r="UGD1" s="40"/>
      <c r="UGE1" s="40"/>
      <c r="UGF1" s="40"/>
      <c r="UGG1" s="40"/>
      <c r="UGH1" s="40"/>
      <c r="UGI1" s="40"/>
      <c r="UGJ1" s="40"/>
      <c r="UGK1" s="40"/>
      <c r="UGL1" s="40"/>
      <c r="UGM1" s="40"/>
      <c r="UGN1" s="40"/>
      <c r="UGO1" s="40"/>
      <c r="UGP1" s="40"/>
      <c r="UGQ1" s="40"/>
      <c r="UGR1" s="40"/>
      <c r="UGS1" s="40"/>
      <c r="UGT1" s="40"/>
      <c r="UGU1" s="40"/>
      <c r="UGV1" s="40"/>
      <c r="UGW1" s="40"/>
      <c r="UGX1" s="40"/>
      <c r="UGY1" s="40"/>
      <c r="UGZ1" s="40"/>
      <c r="UHA1" s="40"/>
      <c r="UHB1" s="40"/>
      <c r="UHC1" s="40"/>
      <c r="UHD1" s="40"/>
      <c r="UHE1" s="40"/>
      <c r="UHF1" s="40"/>
      <c r="UHG1" s="40"/>
      <c r="UHH1" s="40"/>
      <c r="UHI1" s="40"/>
      <c r="UHJ1" s="40"/>
      <c r="UHK1" s="40"/>
      <c r="UHL1" s="40"/>
      <c r="UHM1" s="40"/>
      <c r="UHN1" s="40"/>
      <c r="UHO1" s="40"/>
      <c r="UHP1" s="40"/>
      <c r="UHQ1" s="40"/>
      <c r="UHR1" s="40"/>
      <c r="UHS1" s="40"/>
      <c r="UHT1" s="40"/>
      <c r="UHU1" s="40"/>
      <c r="UHV1" s="40"/>
      <c r="UHW1" s="40"/>
      <c r="UHX1" s="40"/>
      <c r="UHY1" s="40"/>
      <c r="UHZ1" s="40"/>
      <c r="UIA1" s="40"/>
      <c r="UIB1" s="40"/>
      <c r="UIC1" s="40"/>
      <c r="UID1" s="40"/>
      <c r="UIE1" s="40"/>
      <c r="UIF1" s="40"/>
      <c r="UIG1" s="40"/>
      <c r="UIH1" s="40"/>
      <c r="UII1" s="40"/>
      <c r="UIJ1" s="40"/>
      <c r="UIK1" s="40"/>
      <c r="UIL1" s="40"/>
      <c r="UIM1" s="40"/>
      <c r="UIN1" s="40"/>
      <c r="UIO1" s="40"/>
      <c r="UIP1" s="40"/>
      <c r="UIQ1" s="40"/>
      <c r="UIR1" s="40"/>
      <c r="UIS1" s="40"/>
      <c r="UIT1" s="40"/>
      <c r="UIU1" s="40"/>
      <c r="UIV1" s="40"/>
      <c r="UIW1" s="40"/>
      <c r="UIX1" s="40"/>
      <c r="UIY1" s="40"/>
      <c r="UIZ1" s="40"/>
      <c r="UJA1" s="40"/>
      <c r="UJB1" s="40"/>
      <c r="UJC1" s="40"/>
      <c r="UJD1" s="40"/>
      <c r="UJE1" s="40"/>
      <c r="UJF1" s="40"/>
      <c r="UJG1" s="40"/>
      <c r="UJH1" s="40"/>
      <c r="UJI1" s="40"/>
      <c r="UJJ1" s="40"/>
      <c r="UJK1" s="40"/>
      <c r="UJL1" s="40"/>
      <c r="UJM1" s="40"/>
      <c r="UJN1" s="40"/>
      <c r="UJO1" s="40"/>
      <c r="UJP1" s="40"/>
      <c r="UJQ1" s="40"/>
      <c r="UJR1" s="40"/>
      <c r="UJS1" s="40"/>
      <c r="UJT1" s="40"/>
      <c r="UJU1" s="40"/>
      <c r="UJV1" s="40"/>
      <c r="UJW1" s="40"/>
      <c r="UJX1" s="40"/>
      <c r="UJY1" s="40"/>
      <c r="UJZ1" s="40"/>
      <c r="UKA1" s="40"/>
      <c r="UKB1" s="40"/>
      <c r="UKC1" s="40"/>
      <c r="UKD1" s="40"/>
      <c r="UKE1" s="40"/>
      <c r="UKF1" s="40"/>
      <c r="UKG1" s="40"/>
      <c r="UKH1" s="40"/>
      <c r="UKI1" s="40"/>
      <c r="UKJ1" s="40"/>
      <c r="UKK1" s="40"/>
      <c r="UKL1" s="40"/>
      <c r="UKM1" s="40"/>
      <c r="UKN1" s="40"/>
      <c r="UKO1" s="40"/>
      <c r="UKP1" s="40"/>
      <c r="UKQ1" s="40"/>
      <c r="UKR1" s="40"/>
      <c r="UKS1" s="40"/>
      <c r="UKT1" s="40"/>
      <c r="UKU1" s="40"/>
      <c r="UKV1" s="40"/>
      <c r="UKW1" s="40"/>
      <c r="UKX1" s="40"/>
      <c r="UKY1" s="40"/>
      <c r="UKZ1" s="40"/>
      <c r="ULA1" s="40"/>
      <c r="ULB1" s="40"/>
      <c r="ULC1" s="40"/>
      <c r="ULD1" s="40"/>
      <c r="ULE1" s="40"/>
      <c r="ULF1" s="40"/>
      <c r="ULG1" s="40"/>
      <c r="ULH1" s="40"/>
      <c r="ULI1" s="40"/>
      <c r="ULJ1" s="40"/>
      <c r="ULK1" s="40"/>
      <c r="ULL1" s="40"/>
      <c r="ULM1" s="40"/>
      <c r="ULN1" s="40"/>
      <c r="ULO1" s="40"/>
      <c r="ULP1" s="40"/>
      <c r="ULQ1" s="40"/>
      <c r="ULR1" s="40"/>
      <c r="ULS1" s="40"/>
      <c r="ULT1" s="40"/>
      <c r="ULU1" s="40"/>
      <c r="ULV1" s="40"/>
      <c r="ULW1" s="40"/>
      <c r="ULX1" s="40"/>
      <c r="ULY1" s="40"/>
      <c r="ULZ1" s="40"/>
      <c r="UMA1" s="40"/>
      <c r="UMB1" s="40"/>
      <c r="UMC1" s="40"/>
      <c r="UMD1" s="40"/>
      <c r="UME1" s="40"/>
      <c r="UMF1" s="40"/>
      <c r="UMG1" s="40"/>
      <c r="UMH1" s="40"/>
      <c r="UMI1" s="40"/>
      <c r="UMJ1" s="40"/>
      <c r="UMK1" s="40"/>
      <c r="UML1" s="40"/>
      <c r="UMM1" s="40"/>
      <c r="UMN1" s="40"/>
      <c r="UMO1" s="40"/>
      <c r="UMP1" s="40"/>
      <c r="UMQ1" s="40"/>
      <c r="UMR1" s="40"/>
      <c r="UMS1" s="40"/>
      <c r="UMT1" s="40"/>
      <c r="UMU1" s="40"/>
      <c r="UMV1" s="40"/>
      <c r="UMW1" s="40"/>
      <c r="UMX1" s="40"/>
      <c r="UMY1" s="40"/>
      <c r="UMZ1" s="40"/>
      <c r="UNA1" s="40"/>
      <c r="UNB1" s="40"/>
      <c r="UNC1" s="40"/>
      <c r="UND1" s="40"/>
      <c r="UNE1" s="40"/>
      <c r="UNF1" s="40"/>
      <c r="UNG1" s="40"/>
      <c r="UNH1" s="40"/>
      <c r="UNI1" s="40"/>
      <c r="UNJ1" s="40"/>
      <c r="UNK1" s="40"/>
      <c r="UNL1" s="40"/>
      <c r="UNM1" s="40"/>
      <c r="UNN1" s="40"/>
      <c r="UNO1" s="40"/>
      <c r="UNP1" s="40"/>
      <c r="UNQ1" s="40"/>
      <c r="UNR1" s="40"/>
      <c r="UNS1" s="40"/>
      <c r="UNT1" s="40"/>
      <c r="UNU1" s="40"/>
      <c r="UNV1" s="40"/>
      <c r="UNW1" s="40"/>
      <c r="UNX1" s="40"/>
      <c r="UNY1" s="40"/>
      <c r="UNZ1" s="40"/>
      <c r="UOA1" s="40"/>
      <c r="UOB1" s="40"/>
      <c r="UOC1" s="40"/>
      <c r="UOD1" s="40"/>
      <c r="UOE1" s="40"/>
      <c r="UOF1" s="40"/>
      <c r="UOG1" s="40"/>
      <c r="UOH1" s="40"/>
      <c r="UOI1" s="40"/>
      <c r="UOJ1" s="40"/>
      <c r="UOK1" s="40"/>
      <c r="UOL1" s="40"/>
      <c r="UOM1" s="40"/>
      <c r="UON1" s="40"/>
      <c r="UOO1" s="40"/>
      <c r="UOP1" s="40"/>
      <c r="UOQ1" s="40"/>
      <c r="UOR1" s="40"/>
      <c r="UOS1" s="40"/>
      <c r="UOT1" s="40"/>
      <c r="UOU1" s="40"/>
      <c r="UOV1" s="40"/>
      <c r="UOW1" s="40"/>
      <c r="UOX1" s="40"/>
      <c r="UOY1" s="40"/>
      <c r="UOZ1" s="40"/>
      <c r="UPA1" s="40"/>
      <c r="UPB1" s="40"/>
      <c r="UPC1" s="40"/>
      <c r="UPD1" s="40"/>
      <c r="UPE1" s="40"/>
      <c r="UPF1" s="40"/>
      <c r="UPG1" s="40"/>
      <c r="UPH1" s="40"/>
      <c r="UPI1" s="40"/>
      <c r="UPJ1" s="40"/>
      <c r="UPK1" s="40"/>
      <c r="UPL1" s="40"/>
      <c r="UPM1" s="40"/>
      <c r="UPN1" s="40"/>
      <c r="UPO1" s="40"/>
      <c r="UPP1" s="40"/>
      <c r="UPQ1" s="40"/>
      <c r="UPR1" s="40"/>
      <c r="UPS1" s="40"/>
      <c r="UPT1" s="40"/>
      <c r="UPU1" s="40"/>
      <c r="UPV1" s="40"/>
      <c r="UPW1" s="40"/>
      <c r="UPX1" s="40"/>
      <c r="UPY1" s="40"/>
      <c r="UPZ1" s="40"/>
      <c r="UQA1" s="40"/>
      <c r="UQB1" s="40"/>
      <c r="UQC1" s="40"/>
      <c r="UQD1" s="40"/>
      <c r="UQE1" s="40"/>
      <c r="UQF1" s="40"/>
      <c r="UQG1" s="40"/>
      <c r="UQH1" s="40"/>
      <c r="UQI1" s="40"/>
      <c r="UQJ1" s="40"/>
      <c r="UQK1" s="40"/>
      <c r="UQL1" s="40"/>
      <c r="UQM1" s="40"/>
      <c r="UQN1" s="40"/>
      <c r="UQO1" s="40"/>
      <c r="UQP1" s="40"/>
      <c r="UQQ1" s="40"/>
      <c r="UQR1" s="40"/>
      <c r="UQS1" s="40"/>
      <c r="UQT1" s="40"/>
      <c r="UQU1" s="40"/>
      <c r="UQV1" s="40"/>
      <c r="UQW1" s="40"/>
      <c r="UQX1" s="40"/>
      <c r="UQY1" s="40"/>
      <c r="UQZ1" s="40"/>
      <c r="URA1" s="40"/>
      <c r="URB1" s="40"/>
      <c r="URC1" s="40"/>
      <c r="URD1" s="40"/>
      <c r="URE1" s="40"/>
      <c r="URF1" s="40"/>
      <c r="URG1" s="40"/>
      <c r="URH1" s="40"/>
      <c r="URI1" s="40"/>
      <c r="URJ1" s="40"/>
      <c r="URK1" s="40"/>
      <c r="URL1" s="40"/>
      <c r="URM1" s="40"/>
      <c r="URN1" s="40"/>
      <c r="URO1" s="40"/>
      <c r="URP1" s="40"/>
      <c r="URQ1" s="40"/>
      <c r="URR1" s="40"/>
      <c r="URS1" s="40"/>
      <c r="URT1" s="40"/>
      <c r="URU1" s="40"/>
      <c r="URV1" s="40"/>
      <c r="URW1" s="40"/>
      <c r="URX1" s="40"/>
      <c r="URY1" s="40"/>
      <c r="URZ1" s="40"/>
      <c r="USA1" s="40"/>
      <c r="USB1" s="40"/>
      <c r="USC1" s="40"/>
      <c r="USD1" s="40"/>
      <c r="USE1" s="40"/>
      <c r="USF1" s="40"/>
      <c r="USG1" s="40"/>
      <c r="USH1" s="40"/>
      <c r="USI1" s="40"/>
      <c r="USJ1" s="40"/>
      <c r="USK1" s="40"/>
      <c r="USL1" s="40"/>
      <c r="USM1" s="40"/>
      <c r="USN1" s="40"/>
      <c r="USO1" s="40"/>
      <c r="USP1" s="40"/>
      <c r="USQ1" s="40"/>
      <c r="USR1" s="40"/>
      <c r="USS1" s="40"/>
      <c r="UST1" s="40"/>
      <c r="USU1" s="40"/>
      <c r="USV1" s="40"/>
      <c r="USW1" s="40"/>
      <c r="USX1" s="40"/>
      <c r="USY1" s="40"/>
      <c r="USZ1" s="40"/>
      <c r="UTA1" s="40"/>
      <c r="UTB1" s="40"/>
      <c r="UTC1" s="40"/>
      <c r="UTD1" s="40"/>
      <c r="UTE1" s="40"/>
      <c r="UTF1" s="40"/>
      <c r="UTG1" s="40"/>
      <c r="UTH1" s="40"/>
      <c r="UTI1" s="40"/>
      <c r="UTJ1" s="40"/>
      <c r="UTK1" s="40"/>
      <c r="UTL1" s="40"/>
      <c r="UTM1" s="40"/>
      <c r="UTN1" s="40"/>
      <c r="UTO1" s="40"/>
      <c r="UTP1" s="40"/>
      <c r="UTQ1" s="40"/>
      <c r="UTR1" s="40"/>
      <c r="UTS1" s="40"/>
      <c r="UTT1" s="40"/>
      <c r="UTU1" s="40"/>
      <c r="UTV1" s="40"/>
      <c r="UTW1" s="40"/>
      <c r="UTX1" s="40"/>
      <c r="UTY1" s="40"/>
      <c r="UTZ1" s="40"/>
      <c r="UUA1" s="40"/>
      <c r="UUB1" s="40"/>
      <c r="UUC1" s="40"/>
      <c r="UUD1" s="40"/>
      <c r="UUE1" s="40"/>
      <c r="UUF1" s="40"/>
      <c r="UUG1" s="40"/>
      <c r="UUH1" s="40"/>
      <c r="UUI1" s="40"/>
      <c r="UUJ1" s="40"/>
      <c r="UUK1" s="40"/>
      <c r="UUL1" s="40"/>
      <c r="UUM1" s="40"/>
      <c r="UUN1" s="40"/>
      <c r="UUO1" s="40"/>
      <c r="UUP1" s="40"/>
      <c r="UUQ1" s="40"/>
      <c r="UUR1" s="40"/>
      <c r="UUS1" s="40"/>
      <c r="UUT1" s="40"/>
      <c r="UUU1" s="40"/>
      <c r="UUV1" s="40"/>
      <c r="UUW1" s="40"/>
      <c r="UUX1" s="40"/>
      <c r="UUY1" s="40"/>
      <c r="UUZ1" s="40"/>
      <c r="UVA1" s="40"/>
      <c r="UVB1" s="40"/>
      <c r="UVC1" s="40"/>
      <c r="UVD1" s="40"/>
      <c r="UVE1" s="40"/>
      <c r="UVF1" s="40"/>
      <c r="UVG1" s="40"/>
      <c r="UVH1" s="40"/>
      <c r="UVI1" s="40"/>
      <c r="UVJ1" s="40"/>
      <c r="UVK1" s="40"/>
      <c r="UVL1" s="40"/>
      <c r="UVM1" s="40"/>
      <c r="UVN1" s="40"/>
      <c r="UVO1" s="40"/>
      <c r="UVP1" s="40"/>
      <c r="UVQ1" s="40"/>
      <c r="UVR1" s="40"/>
      <c r="UVS1" s="40"/>
      <c r="UVT1" s="40"/>
      <c r="UVU1" s="40"/>
      <c r="UVV1" s="40"/>
      <c r="UVW1" s="40"/>
      <c r="UVX1" s="40"/>
      <c r="UVY1" s="40"/>
      <c r="UVZ1" s="40"/>
      <c r="UWA1" s="40"/>
      <c r="UWB1" s="40"/>
      <c r="UWC1" s="40"/>
      <c r="UWD1" s="40"/>
      <c r="UWE1" s="40"/>
      <c r="UWF1" s="40"/>
      <c r="UWG1" s="40"/>
      <c r="UWH1" s="40"/>
      <c r="UWI1" s="40"/>
      <c r="UWJ1" s="40"/>
      <c r="UWK1" s="40"/>
      <c r="UWL1" s="40"/>
      <c r="UWM1" s="40"/>
      <c r="UWN1" s="40"/>
      <c r="UWO1" s="40"/>
      <c r="UWP1" s="40"/>
      <c r="UWQ1" s="40"/>
      <c r="UWR1" s="40"/>
      <c r="UWS1" s="40"/>
      <c r="UWT1" s="40"/>
      <c r="UWU1" s="40"/>
      <c r="UWV1" s="40"/>
      <c r="UWW1" s="40"/>
      <c r="UWX1" s="40"/>
      <c r="UWY1" s="40"/>
      <c r="UWZ1" s="40"/>
      <c r="UXA1" s="40"/>
      <c r="UXB1" s="40"/>
      <c r="UXC1" s="40"/>
      <c r="UXD1" s="40"/>
      <c r="UXE1" s="40"/>
      <c r="UXF1" s="40"/>
      <c r="UXG1" s="40"/>
      <c r="UXH1" s="40"/>
      <c r="UXI1" s="40"/>
      <c r="UXJ1" s="40"/>
      <c r="UXK1" s="40"/>
      <c r="UXL1" s="40"/>
      <c r="UXM1" s="40"/>
      <c r="UXN1" s="40"/>
      <c r="UXO1" s="40"/>
      <c r="UXP1" s="40"/>
      <c r="UXQ1" s="40"/>
      <c r="UXR1" s="40"/>
      <c r="UXS1" s="40"/>
      <c r="UXT1" s="40"/>
      <c r="UXU1" s="40"/>
      <c r="UXV1" s="40"/>
      <c r="UXW1" s="40"/>
      <c r="UXX1" s="40"/>
      <c r="UXY1" s="40"/>
      <c r="UXZ1" s="40"/>
      <c r="UYA1" s="40"/>
      <c r="UYB1" s="40"/>
      <c r="UYC1" s="40"/>
      <c r="UYD1" s="40"/>
      <c r="UYE1" s="40"/>
      <c r="UYF1" s="40"/>
      <c r="UYG1" s="40"/>
      <c r="UYH1" s="40"/>
      <c r="UYI1" s="40"/>
      <c r="UYJ1" s="40"/>
      <c r="UYK1" s="40"/>
      <c r="UYL1" s="40"/>
      <c r="UYM1" s="40"/>
      <c r="UYN1" s="40"/>
      <c r="UYO1" s="40"/>
      <c r="UYP1" s="40"/>
      <c r="UYQ1" s="40"/>
      <c r="UYR1" s="40"/>
      <c r="UYS1" s="40"/>
      <c r="UYT1" s="40"/>
      <c r="UYU1" s="40"/>
      <c r="UYV1" s="40"/>
      <c r="UYW1" s="40"/>
      <c r="UYX1" s="40"/>
      <c r="UYY1" s="40"/>
      <c r="UYZ1" s="40"/>
      <c r="UZA1" s="40"/>
      <c r="UZB1" s="40"/>
      <c r="UZC1" s="40"/>
      <c r="UZD1" s="40"/>
      <c r="UZE1" s="40"/>
      <c r="UZF1" s="40"/>
      <c r="UZG1" s="40"/>
      <c r="UZH1" s="40"/>
      <c r="UZI1" s="40"/>
      <c r="UZJ1" s="40"/>
      <c r="UZK1" s="40"/>
      <c r="UZL1" s="40"/>
      <c r="UZM1" s="40"/>
      <c r="UZN1" s="40"/>
      <c r="UZO1" s="40"/>
      <c r="UZP1" s="40"/>
      <c r="UZQ1" s="40"/>
      <c r="UZR1" s="40"/>
      <c r="UZS1" s="40"/>
      <c r="UZT1" s="40"/>
      <c r="UZU1" s="40"/>
      <c r="UZV1" s="40"/>
      <c r="UZW1" s="40"/>
      <c r="UZX1" s="40"/>
      <c r="UZY1" s="40"/>
      <c r="UZZ1" s="40"/>
      <c r="VAA1" s="40"/>
      <c r="VAB1" s="40"/>
      <c r="VAC1" s="40"/>
      <c r="VAD1" s="40"/>
      <c r="VAE1" s="40"/>
      <c r="VAF1" s="40"/>
      <c r="VAG1" s="40"/>
      <c r="VAH1" s="40"/>
      <c r="VAI1" s="40"/>
      <c r="VAJ1" s="40"/>
      <c r="VAK1" s="40"/>
      <c r="VAL1" s="40"/>
      <c r="VAM1" s="40"/>
      <c r="VAN1" s="40"/>
      <c r="VAO1" s="40"/>
      <c r="VAP1" s="40"/>
      <c r="VAQ1" s="40"/>
      <c r="VAR1" s="40"/>
      <c r="VAS1" s="40"/>
      <c r="VAT1" s="40"/>
      <c r="VAU1" s="40"/>
      <c r="VAV1" s="40"/>
      <c r="VAW1" s="40"/>
      <c r="VAX1" s="40"/>
      <c r="VAY1" s="40"/>
      <c r="VAZ1" s="40"/>
      <c r="VBA1" s="40"/>
      <c r="VBB1" s="40"/>
      <c r="VBC1" s="40"/>
      <c r="VBD1" s="40"/>
      <c r="VBE1" s="40"/>
      <c r="VBF1" s="40"/>
      <c r="VBG1" s="40"/>
      <c r="VBH1" s="40"/>
      <c r="VBI1" s="40"/>
      <c r="VBJ1" s="40"/>
      <c r="VBK1" s="40"/>
      <c r="VBL1" s="40"/>
      <c r="VBM1" s="40"/>
      <c r="VBN1" s="40"/>
      <c r="VBO1" s="40"/>
      <c r="VBP1" s="40"/>
      <c r="VBQ1" s="40"/>
      <c r="VBR1" s="40"/>
      <c r="VBS1" s="40"/>
      <c r="VBT1" s="40"/>
      <c r="VBU1" s="40"/>
      <c r="VBV1" s="40"/>
      <c r="VBW1" s="40"/>
      <c r="VBX1" s="40"/>
      <c r="VBY1" s="40"/>
      <c r="VBZ1" s="40"/>
      <c r="VCA1" s="40"/>
      <c r="VCB1" s="40"/>
      <c r="VCC1" s="40"/>
      <c r="VCD1" s="40"/>
      <c r="VCE1" s="40"/>
      <c r="VCF1" s="40"/>
      <c r="VCG1" s="40"/>
      <c r="VCH1" s="40"/>
      <c r="VCI1" s="40"/>
      <c r="VCJ1" s="40"/>
      <c r="VCK1" s="40"/>
      <c r="VCL1" s="40"/>
      <c r="VCM1" s="40"/>
      <c r="VCN1" s="40"/>
      <c r="VCO1" s="40"/>
      <c r="VCP1" s="40"/>
      <c r="VCQ1" s="40"/>
      <c r="VCR1" s="40"/>
      <c r="VCS1" s="40"/>
      <c r="VCT1" s="40"/>
      <c r="VCU1" s="40"/>
      <c r="VCV1" s="40"/>
      <c r="VCW1" s="40"/>
      <c r="VCX1" s="40"/>
      <c r="VCY1" s="40"/>
      <c r="VCZ1" s="40"/>
      <c r="VDA1" s="40"/>
      <c r="VDB1" s="40"/>
      <c r="VDC1" s="40"/>
      <c r="VDD1" s="40"/>
      <c r="VDE1" s="40"/>
      <c r="VDF1" s="40"/>
      <c r="VDG1" s="40"/>
      <c r="VDH1" s="40"/>
      <c r="VDI1" s="40"/>
      <c r="VDJ1" s="40"/>
      <c r="VDK1" s="40"/>
      <c r="VDL1" s="40"/>
      <c r="VDM1" s="40"/>
      <c r="VDN1" s="40"/>
      <c r="VDO1" s="40"/>
      <c r="VDP1" s="40"/>
      <c r="VDQ1" s="40"/>
      <c r="VDR1" s="40"/>
      <c r="VDS1" s="40"/>
      <c r="VDT1" s="40"/>
      <c r="VDU1" s="40"/>
      <c r="VDV1" s="40"/>
      <c r="VDW1" s="40"/>
      <c r="VDX1" s="40"/>
      <c r="VDY1" s="40"/>
      <c r="VDZ1" s="40"/>
      <c r="VEA1" s="40"/>
      <c r="VEB1" s="40"/>
      <c r="VEC1" s="40"/>
      <c r="VED1" s="40"/>
      <c r="VEE1" s="40"/>
      <c r="VEF1" s="40"/>
      <c r="VEG1" s="40"/>
      <c r="VEH1" s="40"/>
      <c r="VEI1" s="40"/>
      <c r="VEJ1" s="40"/>
      <c r="VEK1" s="40"/>
      <c r="VEL1" s="40"/>
      <c r="VEM1" s="40"/>
      <c r="VEN1" s="40"/>
      <c r="VEO1" s="40"/>
      <c r="VEP1" s="40"/>
      <c r="VEQ1" s="40"/>
      <c r="VER1" s="40"/>
      <c r="VES1" s="40"/>
      <c r="VET1" s="40"/>
      <c r="VEU1" s="40"/>
      <c r="VEV1" s="40"/>
      <c r="VEW1" s="40"/>
      <c r="VEX1" s="40"/>
      <c r="VEY1" s="40"/>
      <c r="VEZ1" s="40"/>
      <c r="VFA1" s="40"/>
      <c r="VFB1" s="40"/>
      <c r="VFC1" s="40"/>
      <c r="VFD1" s="40"/>
      <c r="VFE1" s="40"/>
      <c r="VFF1" s="40"/>
      <c r="VFG1" s="40"/>
      <c r="VFH1" s="40"/>
      <c r="VFI1" s="40"/>
      <c r="VFJ1" s="40"/>
      <c r="VFK1" s="40"/>
      <c r="VFL1" s="40"/>
      <c r="VFM1" s="40"/>
      <c r="VFN1" s="40"/>
      <c r="VFO1" s="40"/>
      <c r="VFP1" s="40"/>
      <c r="VFQ1" s="40"/>
      <c r="VFR1" s="40"/>
      <c r="VFS1" s="40"/>
      <c r="VFT1" s="40"/>
      <c r="VFU1" s="40"/>
      <c r="VFV1" s="40"/>
      <c r="VFW1" s="40"/>
      <c r="VFX1" s="40"/>
      <c r="VFY1" s="40"/>
      <c r="VFZ1" s="40"/>
      <c r="VGA1" s="40"/>
      <c r="VGB1" s="40"/>
      <c r="VGC1" s="40"/>
      <c r="VGD1" s="40"/>
      <c r="VGE1" s="40"/>
      <c r="VGF1" s="40"/>
      <c r="VGG1" s="40"/>
      <c r="VGH1" s="40"/>
      <c r="VGI1" s="40"/>
      <c r="VGJ1" s="40"/>
      <c r="VGK1" s="40"/>
      <c r="VGL1" s="40"/>
      <c r="VGM1" s="40"/>
      <c r="VGN1" s="40"/>
      <c r="VGO1" s="40"/>
      <c r="VGP1" s="40"/>
      <c r="VGQ1" s="40"/>
      <c r="VGR1" s="40"/>
      <c r="VGS1" s="40"/>
      <c r="VGT1" s="40"/>
      <c r="VGU1" s="40"/>
      <c r="VGV1" s="40"/>
      <c r="VGW1" s="40"/>
      <c r="VGX1" s="40"/>
      <c r="VGY1" s="40"/>
      <c r="VGZ1" s="40"/>
      <c r="VHA1" s="40"/>
      <c r="VHB1" s="40"/>
      <c r="VHC1" s="40"/>
      <c r="VHD1" s="40"/>
      <c r="VHE1" s="40"/>
      <c r="VHF1" s="40"/>
      <c r="VHG1" s="40"/>
      <c r="VHH1" s="40"/>
      <c r="VHI1" s="40"/>
      <c r="VHJ1" s="40"/>
      <c r="VHK1" s="40"/>
      <c r="VHL1" s="40"/>
      <c r="VHM1" s="40"/>
      <c r="VHN1" s="40"/>
      <c r="VHO1" s="40"/>
      <c r="VHP1" s="40"/>
      <c r="VHQ1" s="40"/>
      <c r="VHR1" s="40"/>
      <c r="VHS1" s="40"/>
      <c r="VHT1" s="40"/>
      <c r="VHU1" s="40"/>
      <c r="VHV1" s="40"/>
      <c r="VHW1" s="40"/>
      <c r="VHX1" s="40"/>
      <c r="VHY1" s="40"/>
      <c r="VHZ1" s="40"/>
      <c r="VIA1" s="40"/>
      <c r="VIB1" s="40"/>
      <c r="VIC1" s="40"/>
      <c r="VID1" s="40"/>
      <c r="VIE1" s="40"/>
      <c r="VIF1" s="40"/>
      <c r="VIG1" s="40"/>
      <c r="VIH1" s="40"/>
      <c r="VII1" s="40"/>
      <c r="VIJ1" s="40"/>
      <c r="VIK1" s="40"/>
      <c r="VIL1" s="40"/>
      <c r="VIM1" s="40"/>
      <c r="VIN1" s="40"/>
      <c r="VIO1" s="40"/>
      <c r="VIP1" s="40"/>
      <c r="VIQ1" s="40"/>
      <c r="VIR1" s="40"/>
      <c r="VIS1" s="40"/>
      <c r="VIT1" s="40"/>
      <c r="VIU1" s="40"/>
      <c r="VIV1" s="40"/>
      <c r="VIW1" s="40"/>
      <c r="VIX1" s="40"/>
      <c r="VIY1" s="40"/>
      <c r="VIZ1" s="40"/>
      <c r="VJA1" s="40"/>
      <c r="VJB1" s="40"/>
      <c r="VJC1" s="40"/>
      <c r="VJD1" s="40"/>
      <c r="VJE1" s="40"/>
      <c r="VJF1" s="40"/>
      <c r="VJG1" s="40"/>
      <c r="VJH1" s="40"/>
      <c r="VJI1" s="40"/>
      <c r="VJJ1" s="40"/>
      <c r="VJK1" s="40"/>
      <c r="VJL1" s="40"/>
      <c r="VJM1" s="40"/>
      <c r="VJN1" s="40"/>
      <c r="VJO1" s="40"/>
      <c r="VJP1" s="40"/>
      <c r="VJQ1" s="40"/>
      <c r="VJR1" s="40"/>
      <c r="VJS1" s="40"/>
      <c r="VJT1" s="40"/>
      <c r="VJU1" s="40"/>
      <c r="VJV1" s="40"/>
      <c r="VJW1" s="40"/>
      <c r="VJX1" s="40"/>
      <c r="VJY1" s="40"/>
      <c r="VJZ1" s="40"/>
      <c r="VKA1" s="40"/>
      <c r="VKB1" s="40"/>
      <c r="VKC1" s="40"/>
      <c r="VKD1" s="40"/>
      <c r="VKE1" s="40"/>
      <c r="VKF1" s="40"/>
      <c r="VKG1" s="40"/>
      <c r="VKH1" s="40"/>
      <c r="VKI1" s="40"/>
      <c r="VKJ1" s="40"/>
      <c r="VKK1" s="40"/>
      <c r="VKL1" s="40"/>
      <c r="VKM1" s="40"/>
      <c r="VKN1" s="40"/>
      <c r="VKO1" s="40"/>
      <c r="VKP1" s="40"/>
      <c r="VKQ1" s="40"/>
      <c r="VKR1" s="40"/>
      <c r="VKS1" s="40"/>
      <c r="VKT1" s="40"/>
      <c r="VKU1" s="40"/>
      <c r="VKV1" s="40"/>
      <c r="VKW1" s="40"/>
      <c r="VKX1" s="40"/>
      <c r="VKY1" s="40"/>
      <c r="VKZ1" s="40"/>
      <c r="VLA1" s="40"/>
      <c r="VLB1" s="40"/>
      <c r="VLC1" s="40"/>
      <c r="VLD1" s="40"/>
      <c r="VLE1" s="40"/>
      <c r="VLF1" s="40"/>
      <c r="VLG1" s="40"/>
      <c r="VLH1" s="40"/>
      <c r="VLI1" s="40"/>
      <c r="VLJ1" s="40"/>
      <c r="VLK1" s="40"/>
      <c r="VLL1" s="40"/>
      <c r="VLM1" s="40"/>
      <c r="VLN1" s="40"/>
      <c r="VLO1" s="40"/>
      <c r="VLP1" s="40"/>
      <c r="VLQ1" s="40"/>
      <c r="VLR1" s="40"/>
      <c r="VLS1" s="40"/>
      <c r="VLT1" s="40"/>
      <c r="VLU1" s="40"/>
      <c r="VLV1" s="40"/>
      <c r="VLW1" s="40"/>
      <c r="VLX1" s="40"/>
      <c r="VLY1" s="40"/>
      <c r="VLZ1" s="40"/>
      <c r="VMA1" s="40"/>
      <c r="VMB1" s="40"/>
      <c r="VMC1" s="40"/>
      <c r="VMD1" s="40"/>
      <c r="VME1" s="40"/>
      <c r="VMF1" s="40"/>
      <c r="VMG1" s="40"/>
      <c r="VMH1" s="40"/>
      <c r="VMI1" s="40"/>
      <c r="VMJ1" s="40"/>
      <c r="VMK1" s="40"/>
      <c r="VML1" s="40"/>
      <c r="VMM1" s="40"/>
      <c r="VMN1" s="40"/>
      <c r="VMO1" s="40"/>
      <c r="VMP1" s="40"/>
      <c r="VMQ1" s="40"/>
      <c r="VMR1" s="40"/>
      <c r="VMS1" s="40"/>
      <c r="VMT1" s="40"/>
      <c r="VMU1" s="40"/>
      <c r="VMV1" s="40"/>
      <c r="VMW1" s="40"/>
      <c r="VMX1" s="40"/>
      <c r="VMY1" s="40"/>
      <c r="VMZ1" s="40"/>
      <c r="VNA1" s="40"/>
      <c r="VNB1" s="40"/>
      <c r="VNC1" s="40"/>
      <c r="VND1" s="40"/>
      <c r="VNE1" s="40"/>
      <c r="VNF1" s="40"/>
      <c r="VNG1" s="40"/>
      <c r="VNH1" s="40"/>
      <c r="VNI1" s="40"/>
      <c r="VNJ1" s="40"/>
      <c r="VNK1" s="40"/>
      <c r="VNL1" s="40"/>
      <c r="VNM1" s="40"/>
      <c r="VNN1" s="40"/>
      <c r="VNO1" s="40"/>
      <c r="VNP1" s="40"/>
      <c r="VNQ1" s="40"/>
      <c r="VNR1" s="40"/>
      <c r="VNS1" s="40"/>
      <c r="VNT1" s="40"/>
      <c r="VNU1" s="40"/>
      <c r="VNV1" s="40"/>
      <c r="VNW1" s="40"/>
      <c r="VNX1" s="40"/>
      <c r="VNY1" s="40"/>
      <c r="VNZ1" s="40"/>
      <c r="VOA1" s="40"/>
      <c r="VOB1" s="40"/>
      <c r="VOC1" s="40"/>
      <c r="VOD1" s="40"/>
      <c r="VOE1" s="40"/>
      <c r="VOF1" s="40"/>
      <c r="VOG1" s="40"/>
      <c r="VOH1" s="40"/>
      <c r="VOI1" s="40"/>
      <c r="VOJ1" s="40"/>
      <c r="VOK1" s="40"/>
      <c r="VOL1" s="40"/>
      <c r="VOM1" s="40"/>
      <c r="VON1" s="40"/>
      <c r="VOO1" s="40"/>
      <c r="VOP1" s="40"/>
      <c r="VOQ1" s="40"/>
      <c r="VOR1" s="40"/>
      <c r="VOS1" s="40"/>
      <c r="VOT1" s="40"/>
      <c r="VOU1" s="40"/>
      <c r="VOV1" s="40"/>
      <c r="VOW1" s="40"/>
      <c r="VOX1" s="40"/>
      <c r="VOY1" s="40"/>
      <c r="VOZ1" s="40"/>
      <c r="VPA1" s="40"/>
      <c r="VPB1" s="40"/>
      <c r="VPC1" s="40"/>
      <c r="VPD1" s="40"/>
      <c r="VPE1" s="40"/>
      <c r="VPF1" s="40"/>
      <c r="VPG1" s="40"/>
      <c r="VPH1" s="40"/>
      <c r="VPI1" s="40"/>
      <c r="VPJ1" s="40"/>
      <c r="VPK1" s="40"/>
      <c r="VPL1" s="40"/>
      <c r="VPM1" s="40"/>
      <c r="VPN1" s="40"/>
      <c r="VPO1" s="40"/>
      <c r="VPP1" s="40"/>
      <c r="VPQ1" s="40"/>
      <c r="VPR1" s="40"/>
      <c r="VPS1" s="40"/>
      <c r="VPT1" s="40"/>
      <c r="VPU1" s="40"/>
      <c r="VPV1" s="40"/>
      <c r="VPW1" s="40"/>
      <c r="VPX1" s="40"/>
      <c r="VPY1" s="40"/>
      <c r="VPZ1" s="40"/>
      <c r="VQA1" s="40"/>
      <c r="VQB1" s="40"/>
      <c r="VQC1" s="40"/>
      <c r="VQD1" s="40"/>
      <c r="VQE1" s="40"/>
      <c r="VQF1" s="40"/>
      <c r="VQG1" s="40"/>
      <c r="VQH1" s="40"/>
      <c r="VQI1" s="40"/>
      <c r="VQJ1" s="40"/>
      <c r="VQK1" s="40"/>
      <c r="VQL1" s="40"/>
      <c r="VQM1" s="40"/>
      <c r="VQN1" s="40"/>
      <c r="VQO1" s="40"/>
      <c r="VQP1" s="40"/>
      <c r="VQQ1" s="40"/>
      <c r="VQR1" s="40"/>
      <c r="VQS1" s="40"/>
      <c r="VQT1" s="40"/>
      <c r="VQU1" s="40"/>
      <c r="VQV1" s="40"/>
      <c r="VQW1" s="40"/>
      <c r="VQX1" s="40"/>
      <c r="VQY1" s="40"/>
      <c r="VQZ1" s="40"/>
      <c r="VRA1" s="40"/>
      <c r="VRB1" s="40"/>
      <c r="VRC1" s="40"/>
      <c r="VRD1" s="40"/>
      <c r="VRE1" s="40"/>
      <c r="VRF1" s="40"/>
      <c r="VRG1" s="40"/>
      <c r="VRH1" s="40"/>
      <c r="VRI1" s="40"/>
      <c r="VRJ1" s="40"/>
      <c r="VRK1" s="40"/>
      <c r="VRL1" s="40"/>
      <c r="VRM1" s="40"/>
      <c r="VRN1" s="40"/>
      <c r="VRO1" s="40"/>
      <c r="VRP1" s="40"/>
      <c r="VRQ1" s="40"/>
      <c r="VRR1" s="40"/>
      <c r="VRS1" s="40"/>
      <c r="VRT1" s="40"/>
      <c r="VRU1" s="40"/>
      <c r="VRV1" s="40"/>
      <c r="VRW1" s="40"/>
      <c r="VRX1" s="40"/>
      <c r="VRY1" s="40"/>
      <c r="VRZ1" s="40"/>
      <c r="VSA1" s="40"/>
      <c r="VSB1" s="40"/>
      <c r="VSC1" s="40"/>
      <c r="VSD1" s="40"/>
      <c r="VSE1" s="40"/>
      <c r="VSF1" s="40"/>
      <c r="VSG1" s="40"/>
      <c r="VSH1" s="40"/>
      <c r="VSI1" s="40"/>
      <c r="VSJ1" s="40"/>
      <c r="VSK1" s="40"/>
      <c r="VSL1" s="40"/>
      <c r="VSM1" s="40"/>
      <c r="VSN1" s="40"/>
      <c r="VSO1" s="40"/>
      <c r="VSP1" s="40"/>
      <c r="VSQ1" s="40"/>
      <c r="VSR1" s="40"/>
      <c r="VSS1" s="40"/>
      <c r="VST1" s="40"/>
      <c r="VSU1" s="40"/>
      <c r="VSV1" s="40"/>
      <c r="VSW1" s="40"/>
      <c r="VSX1" s="40"/>
      <c r="VSY1" s="40"/>
      <c r="VSZ1" s="40"/>
      <c r="VTA1" s="40"/>
      <c r="VTB1" s="40"/>
      <c r="VTC1" s="40"/>
      <c r="VTD1" s="40"/>
      <c r="VTE1" s="40"/>
      <c r="VTF1" s="40"/>
      <c r="VTG1" s="40"/>
      <c r="VTH1" s="40"/>
      <c r="VTI1" s="40"/>
      <c r="VTJ1" s="40"/>
      <c r="VTK1" s="40"/>
      <c r="VTL1" s="40"/>
      <c r="VTM1" s="40"/>
      <c r="VTN1" s="40"/>
      <c r="VTO1" s="40"/>
      <c r="VTP1" s="40"/>
      <c r="VTQ1" s="40"/>
      <c r="VTR1" s="40"/>
      <c r="VTS1" s="40"/>
      <c r="VTT1" s="40"/>
      <c r="VTU1" s="40"/>
      <c r="VTV1" s="40"/>
      <c r="VTW1" s="40"/>
      <c r="VTX1" s="40"/>
      <c r="VTY1" s="40"/>
      <c r="VTZ1" s="40"/>
      <c r="VUA1" s="40"/>
      <c r="VUB1" s="40"/>
      <c r="VUC1" s="40"/>
      <c r="VUD1" s="40"/>
      <c r="VUE1" s="40"/>
      <c r="VUF1" s="40"/>
      <c r="VUG1" s="40"/>
      <c r="VUH1" s="40"/>
      <c r="VUI1" s="40"/>
      <c r="VUJ1" s="40"/>
      <c r="VUK1" s="40"/>
      <c r="VUL1" s="40"/>
      <c r="VUM1" s="40"/>
      <c r="VUN1" s="40"/>
      <c r="VUO1" s="40"/>
      <c r="VUP1" s="40"/>
      <c r="VUQ1" s="40"/>
      <c r="VUR1" s="40"/>
      <c r="VUS1" s="40"/>
      <c r="VUT1" s="40"/>
      <c r="VUU1" s="40"/>
      <c r="VUV1" s="40"/>
      <c r="VUW1" s="40"/>
      <c r="VUX1" s="40"/>
      <c r="VUY1" s="40"/>
      <c r="VUZ1" s="40"/>
      <c r="VVA1" s="40"/>
      <c r="VVB1" s="40"/>
      <c r="VVC1" s="40"/>
      <c r="VVD1" s="40"/>
      <c r="VVE1" s="40"/>
      <c r="VVF1" s="40"/>
      <c r="VVG1" s="40"/>
      <c r="VVH1" s="40"/>
      <c r="VVI1" s="40"/>
      <c r="VVJ1" s="40"/>
      <c r="VVK1" s="40"/>
      <c r="VVL1" s="40"/>
      <c r="VVM1" s="40"/>
      <c r="VVN1" s="40"/>
      <c r="VVO1" s="40"/>
      <c r="VVP1" s="40"/>
      <c r="VVQ1" s="40"/>
      <c r="VVR1" s="40"/>
      <c r="VVS1" s="40"/>
      <c r="VVT1" s="40"/>
      <c r="VVU1" s="40"/>
      <c r="VVV1" s="40"/>
      <c r="VVW1" s="40"/>
      <c r="VVX1" s="40"/>
      <c r="VVY1" s="40"/>
      <c r="VVZ1" s="40"/>
      <c r="VWA1" s="40"/>
      <c r="VWB1" s="40"/>
      <c r="VWC1" s="40"/>
      <c r="VWD1" s="40"/>
      <c r="VWE1" s="40"/>
      <c r="VWF1" s="40"/>
      <c r="VWG1" s="40"/>
      <c r="VWH1" s="40"/>
      <c r="VWI1" s="40"/>
      <c r="VWJ1" s="40"/>
      <c r="VWK1" s="40"/>
      <c r="VWL1" s="40"/>
      <c r="VWM1" s="40"/>
      <c r="VWN1" s="40"/>
      <c r="VWO1" s="40"/>
      <c r="VWP1" s="40"/>
      <c r="VWQ1" s="40"/>
      <c r="VWR1" s="40"/>
      <c r="VWS1" s="40"/>
      <c r="VWT1" s="40"/>
      <c r="VWU1" s="40"/>
      <c r="VWV1" s="40"/>
      <c r="VWW1" s="40"/>
      <c r="VWX1" s="40"/>
      <c r="VWY1" s="40"/>
      <c r="VWZ1" s="40"/>
      <c r="VXA1" s="40"/>
      <c r="VXB1" s="40"/>
      <c r="VXC1" s="40"/>
      <c r="VXD1" s="40"/>
      <c r="VXE1" s="40"/>
      <c r="VXF1" s="40"/>
      <c r="VXG1" s="40"/>
      <c r="VXH1" s="40"/>
      <c r="VXI1" s="40"/>
      <c r="VXJ1" s="40"/>
      <c r="VXK1" s="40"/>
      <c r="VXL1" s="40"/>
      <c r="VXM1" s="40"/>
      <c r="VXN1" s="40"/>
      <c r="VXO1" s="40"/>
      <c r="VXP1" s="40"/>
      <c r="VXQ1" s="40"/>
      <c r="VXR1" s="40"/>
      <c r="VXS1" s="40"/>
      <c r="VXT1" s="40"/>
      <c r="VXU1" s="40"/>
      <c r="VXV1" s="40"/>
      <c r="VXW1" s="40"/>
      <c r="VXX1" s="40"/>
      <c r="VXY1" s="40"/>
      <c r="VXZ1" s="40"/>
      <c r="VYA1" s="40"/>
      <c r="VYB1" s="40"/>
      <c r="VYC1" s="40"/>
      <c r="VYD1" s="40"/>
      <c r="VYE1" s="40"/>
      <c r="VYF1" s="40"/>
      <c r="VYG1" s="40"/>
      <c r="VYH1" s="40"/>
      <c r="VYI1" s="40"/>
      <c r="VYJ1" s="40"/>
      <c r="VYK1" s="40"/>
      <c r="VYL1" s="40"/>
      <c r="VYM1" s="40"/>
      <c r="VYN1" s="40"/>
      <c r="VYO1" s="40"/>
      <c r="VYP1" s="40"/>
      <c r="VYQ1" s="40"/>
      <c r="VYR1" s="40"/>
      <c r="VYS1" s="40"/>
      <c r="VYT1" s="40"/>
      <c r="VYU1" s="40"/>
      <c r="VYV1" s="40"/>
      <c r="VYW1" s="40"/>
      <c r="VYX1" s="40"/>
      <c r="VYY1" s="40"/>
      <c r="VYZ1" s="40"/>
      <c r="VZA1" s="40"/>
      <c r="VZB1" s="40"/>
      <c r="VZC1" s="40"/>
      <c r="VZD1" s="40"/>
      <c r="VZE1" s="40"/>
      <c r="VZF1" s="40"/>
      <c r="VZG1" s="40"/>
      <c r="VZH1" s="40"/>
      <c r="VZI1" s="40"/>
      <c r="VZJ1" s="40"/>
      <c r="VZK1" s="40"/>
      <c r="VZL1" s="40"/>
      <c r="VZM1" s="40"/>
      <c r="VZN1" s="40"/>
      <c r="VZO1" s="40"/>
      <c r="VZP1" s="40"/>
      <c r="VZQ1" s="40"/>
      <c r="VZR1" s="40"/>
      <c r="VZS1" s="40"/>
      <c r="VZT1" s="40"/>
      <c r="VZU1" s="40"/>
      <c r="VZV1" s="40"/>
      <c r="VZW1" s="40"/>
      <c r="VZX1" s="40"/>
      <c r="VZY1" s="40"/>
      <c r="VZZ1" s="40"/>
      <c r="WAA1" s="40"/>
      <c r="WAB1" s="40"/>
      <c r="WAC1" s="40"/>
      <c r="WAD1" s="40"/>
      <c r="WAE1" s="40"/>
      <c r="WAF1" s="40"/>
      <c r="WAG1" s="40"/>
      <c r="WAH1" s="40"/>
      <c r="WAI1" s="40"/>
      <c r="WAJ1" s="40"/>
      <c r="WAK1" s="40"/>
      <c r="WAL1" s="40"/>
      <c r="WAM1" s="40"/>
      <c r="WAN1" s="40"/>
      <c r="WAO1" s="40"/>
      <c r="WAP1" s="40"/>
      <c r="WAQ1" s="40"/>
      <c r="WAR1" s="40"/>
      <c r="WAS1" s="40"/>
      <c r="WAT1" s="40"/>
      <c r="WAU1" s="40"/>
      <c r="WAV1" s="40"/>
      <c r="WAW1" s="40"/>
      <c r="WAX1" s="40"/>
      <c r="WAY1" s="40"/>
      <c r="WAZ1" s="40"/>
      <c r="WBA1" s="40"/>
      <c r="WBB1" s="40"/>
      <c r="WBC1" s="40"/>
      <c r="WBD1" s="40"/>
      <c r="WBE1" s="40"/>
      <c r="WBF1" s="40"/>
      <c r="WBG1" s="40"/>
      <c r="WBH1" s="40"/>
      <c r="WBI1" s="40"/>
      <c r="WBJ1" s="40"/>
      <c r="WBK1" s="40"/>
      <c r="WBL1" s="40"/>
      <c r="WBM1" s="40"/>
      <c r="WBN1" s="40"/>
      <c r="WBO1" s="40"/>
      <c r="WBP1" s="40"/>
      <c r="WBQ1" s="40"/>
      <c r="WBR1" s="40"/>
      <c r="WBS1" s="40"/>
      <c r="WBT1" s="40"/>
      <c r="WBU1" s="40"/>
      <c r="WBV1" s="40"/>
      <c r="WBW1" s="40"/>
      <c r="WBX1" s="40"/>
      <c r="WBY1" s="40"/>
      <c r="WBZ1" s="40"/>
      <c r="WCA1" s="40"/>
      <c r="WCB1" s="40"/>
      <c r="WCC1" s="40"/>
      <c r="WCD1" s="40"/>
      <c r="WCE1" s="40"/>
      <c r="WCF1" s="40"/>
      <c r="WCG1" s="40"/>
      <c r="WCH1" s="40"/>
      <c r="WCI1" s="40"/>
      <c r="WCJ1" s="40"/>
      <c r="WCK1" s="40"/>
      <c r="WCL1" s="40"/>
      <c r="WCM1" s="40"/>
      <c r="WCN1" s="40"/>
      <c r="WCO1" s="40"/>
      <c r="WCP1" s="40"/>
      <c r="WCQ1" s="40"/>
      <c r="WCR1" s="40"/>
      <c r="WCS1" s="40"/>
      <c r="WCT1" s="40"/>
      <c r="WCU1" s="40"/>
      <c r="WCV1" s="40"/>
      <c r="WCW1" s="40"/>
      <c r="WCX1" s="40"/>
      <c r="WCY1" s="40"/>
      <c r="WCZ1" s="40"/>
      <c r="WDA1" s="40"/>
      <c r="WDB1" s="40"/>
      <c r="WDC1" s="40"/>
      <c r="WDD1" s="40"/>
      <c r="WDE1" s="40"/>
      <c r="WDF1" s="40"/>
      <c r="WDG1" s="40"/>
      <c r="WDH1" s="40"/>
      <c r="WDI1" s="40"/>
      <c r="WDJ1" s="40"/>
      <c r="WDK1" s="40"/>
      <c r="WDL1" s="40"/>
      <c r="WDM1" s="40"/>
      <c r="WDN1" s="40"/>
      <c r="WDO1" s="40"/>
      <c r="WDP1" s="40"/>
      <c r="WDQ1" s="40"/>
      <c r="WDR1" s="40"/>
      <c r="WDS1" s="40"/>
      <c r="WDT1" s="40"/>
      <c r="WDU1" s="40"/>
      <c r="WDV1" s="40"/>
      <c r="WDW1" s="40"/>
      <c r="WDX1" s="40"/>
      <c r="WDY1" s="40"/>
      <c r="WDZ1" s="40"/>
      <c r="WEA1" s="40"/>
      <c r="WEB1" s="40"/>
      <c r="WEC1" s="40"/>
      <c r="WED1" s="40"/>
      <c r="WEE1" s="40"/>
      <c r="WEF1" s="40"/>
      <c r="WEG1" s="40"/>
      <c r="WEH1" s="40"/>
      <c r="WEI1" s="40"/>
      <c r="WEJ1" s="40"/>
      <c r="WEK1" s="40"/>
      <c r="WEL1" s="40"/>
      <c r="WEM1" s="40"/>
      <c r="WEN1" s="40"/>
      <c r="WEO1" s="40"/>
      <c r="WEP1" s="40"/>
      <c r="WEQ1" s="40"/>
      <c r="WER1" s="40"/>
      <c r="WES1" s="40"/>
      <c r="WET1" s="40"/>
      <c r="WEU1" s="40"/>
      <c r="WEV1" s="40"/>
      <c r="WEW1" s="40"/>
      <c r="WEX1" s="40"/>
      <c r="WEY1" s="40"/>
      <c r="WEZ1" s="40"/>
      <c r="WFA1" s="40"/>
      <c r="WFB1" s="40"/>
      <c r="WFC1" s="40"/>
      <c r="WFD1" s="40"/>
      <c r="WFE1" s="40"/>
      <c r="WFF1" s="40"/>
      <c r="WFG1" s="40"/>
      <c r="WFH1" s="40"/>
      <c r="WFI1" s="40"/>
      <c r="WFJ1" s="40"/>
      <c r="WFK1" s="40"/>
      <c r="WFL1" s="40"/>
      <c r="WFM1" s="40"/>
      <c r="WFN1" s="40"/>
      <c r="WFO1" s="40"/>
      <c r="WFP1" s="40"/>
      <c r="WFQ1" s="40"/>
      <c r="WFR1" s="40"/>
      <c r="WFS1" s="40"/>
      <c r="WFT1" s="40"/>
      <c r="WFU1" s="40"/>
      <c r="WFV1" s="40"/>
      <c r="WFW1" s="40"/>
      <c r="WFX1" s="40"/>
      <c r="WFY1" s="40"/>
      <c r="WFZ1" s="40"/>
      <c r="WGA1" s="40"/>
      <c r="WGB1" s="40"/>
      <c r="WGC1" s="40"/>
      <c r="WGD1" s="40"/>
      <c r="WGE1" s="40"/>
      <c r="WGF1" s="40"/>
      <c r="WGG1" s="40"/>
      <c r="WGH1" s="40"/>
      <c r="WGI1" s="40"/>
      <c r="WGJ1" s="40"/>
      <c r="WGK1" s="40"/>
      <c r="WGL1" s="40"/>
      <c r="WGM1" s="40"/>
      <c r="WGN1" s="40"/>
      <c r="WGO1" s="40"/>
      <c r="WGP1" s="40"/>
      <c r="WGQ1" s="40"/>
      <c r="WGR1" s="40"/>
      <c r="WGS1" s="40"/>
      <c r="WGT1" s="40"/>
      <c r="WGU1" s="40"/>
      <c r="WGV1" s="40"/>
      <c r="WGW1" s="40"/>
      <c r="WGX1" s="40"/>
      <c r="WGY1" s="40"/>
      <c r="WGZ1" s="40"/>
      <c r="WHA1" s="40"/>
      <c r="WHB1" s="40"/>
      <c r="WHC1" s="40"/>
      <c r="WHD1" s="40"/>
      <c r="WHE1" s="40"/>
      <c r="WHF1" s="40"/>
      <c r="WHG1" s="40"/>
      <c r="WHH1" s="40"/>
      <c r="WHI1" s="40"/>
      <c r="WHJ1" s="40"/>
      <c r="WHK1" s="40"/>
      <c r="WHL1" s="40"/>
      <c r="WHM1" s="40"/>
      <c r="WHN1" s="40"/>
      <c r="WHO1" s="40"/>
      <c r="WHP1" s="40"/>
      <c r="WHQ1" s="40"/>
      <c r="WHR1" s="40"/>
      <c r="WHS1" s="40"/>
      <c r="WHT1" s="40"/>
      <c r="WHU1" s="40"/>
      <c r="WHV1" s="40"/>
      <c r="WHW1" s="40"/>
      <c r="WHX1" s="40"/>
      <c r="WHY1" s="40"/>
      <c r="WHZ1" s="40"/>
      <c r="WIA1" s="40"/>
      <c r="WIB1" s="40"/>
      <c r="WIC1" s="40"/>
      <c r="WID1" s="40"/>
      <c r="WIE1" s="40"/>
      <c r="WIF1" s="40"/>
      <c r="WIG1" s="40"/>
      <c r="WIH1" s="40"/>
      <c r="WII1" s="40"/>
      <c r="WIJ1" s="40"/>
      <c r="WIK1" s="40"/>
      <c r="WIL1" s="40"/>
      <c r="WIM1" s="40"/>
      <c r="WIN1" s="40"/>
      <c r="WIO1" s="40"/>
      <c r="WIP1" s="40"/>
      <c r="WIQ1" s="40"/>
      <c r="WIR1" s="40"/>
      <c r="WIS1" s="40"/>
      <c r="WIT1" s="40"/>
      <c r="WIU1" s="40"/>
      <c r="WIV1" s="40"/>
      <c r="WIW1" s="40"/>
      <c r="WIX1" s="40"/>
      <c r="WIY1" s="40"/>
      <c r="WIZ1" s="40"/>
      <c r="WJA1" s="40"/>
      <c r="WJB1" s="40"/>
      <c r="WJC1" s="40"/>
      <c r="WJD1" s="40"/>
      <c r="WJE1" s="40"/>
      <c r="WJF1" s="40"/>
      <c r="WJG1" s="40"/>
      <c r="WJH1" s="40"/>
      <c r="WJI1" s="40"/>
      <c r="WJJ1" s="40"/>
      <c r="WJK1" s="40"/>
      <c r="WJL1" s="40"/>
      <c r="WJM1" s="40"/>
      <c r="WJN1" s="40"/>
      <c r="WJO1" s="40"/>
      <c r="WJP1" s="40"/>
      <c r="WJQ1" s="40"/>
      <c r="WJR1" s="40"/>
      <c r="WJS1" s="40"/>
      <c r="WJT1" s="40"/>
      <c r="WJU1" s="40"/>
      <c r="WJV1" s="40"/>
      <c r="WJW1" s="40"/>
      <c r="WJX1" s="40"/>
      <c r="WJY1" s="40"/>
      <c r="WJZ1" s="40"/>
      <c r="WKA1" s="40"/>
      <c r="WKB1" s="40"/>
      <c r="WKC1" s="40"/>
      <c r="WKD1" s="40"/>
      <c r="WKE1" s="40"/>
      <c r="WKF1" s="40"/>
      <c r="WKG1" s="40"/>
      <c r="WKH1" s="40"/>
      <c r="WKI1" s="40"/>
      <c r="WKJ1" s="40"/>
      <c r="WKK1" s="40"/>
      <c r="WKL1" s="40"/>
      <c r="WKM1" s="40"/>
      <c r="WKN1" s="40"/>
      <c r="WKO1" s="40"/>
      <c r="WKP1" s="40"/>
      <c r="WKQ1" s="40"/>
      <c r="WKR1" s="40"/>
      <c r="WKS1" s="40"/>
      <c r="WKT1" s="40"/>
      <c r="WKU1" s="40"/>
      <c r="WKV1" s="40"/>
      <c r="WKW1" s="40"/>
      <c r="WKX1" s="40"/>
      <c r="WKY1" s="40"/>
      <c r="WKZ1" s="40"/>
      <c r="WLA1" s="40"/>
      <c r="WLB1" s="40"/>
      <c r="WLC1" s="40"/>
      <c r="WLD1" s="40"/>
      <c r="WLE1" s="40"/>
      <c r="WLF1" s="40"/>
      <c r="WLG1" s="40"/>
      <c r="WLH1" s="40"/>
      <c r="WLI1" s="40"/>
      <c r="WLJ1" s="40"/>
      <c r="WLK1" s="40"/>
      <c r="WLL1" s="40"/>
      <c r="WLM1" s="40"/>
      <c r="WLN1" s="40"/>
      <c r="WLO1" s="40"/>
      <c r="WLP1" s="40"/>
      <c r="WLQ1" s="40"/>
      <c r="WLR1" s="40"/>
      <c r="WLS1" s="40"/>
      <c r="WLT1" s="40"/>
      <c r="WLU1" s="40"/>
      <c r="WLV1" s="40"/>
      <c r="WLW1" s="40"/>
      <c r="WLX1" s="40"/>
      <c r="WLY1" s="40"/>
      <c r="WLZ1" s="40"/>
      <c r="WMA1" s="40"/>
      <c r="WMB1" s="40"/>
      <c r="WMC1" s="40"/>
      <c r="WMD1" s="40"/>
      <c r="WME1" s="40"/>
      <c r="WMF1" s="40"/>
      <c r="WMG1" s="40"/>
      <c r="WMH1" s="40"/>
      <c r="WMI1" s="40"/>
      <c r="WMJ1" s="40"/>
      <c r="WMK1" s="40"/>
      <c r="WML1" s="40"/>
      <c r="WMM1" s="40"/>
      <c r="WMN1" s="40"/>
      <c r="WMO1" s="40"/>
      <c r="WMP1" s="40"/>
      <c r="WMQ1" s="40"/>
      <c r="WMR1" s="40"/>
      <c r="WMS1" s="40"/>
      <c r="WMT1" s="40"/>
      <c r="WMU1" s="40"/>
      <c r="WMV1" s="40"/>
      <c r="WMW1" s="40"/>
      <c r="WMX1" s="40"/>
      <c r="WMY1" s="40"/>
      <c r="WMZ1" s="40"/>
      <c r="WNA1" s="40"/>
      <c r="WNB1" s="40"/>
      <c r="WNC1" s="40"/>
      <c r="WND1" s="40"/>
      <c r="WNE1" s="40"/>
      <c r="WNF1" s="40"/>
      <c r="WNG1" s="40"/>
      <c r="WNH1" s="40"/>
      <c r="WNI1" s="40"/>
      <c r="WNJ1" s="40"/>
      <c r="WNK1" s="40"/>
      <c r="WNL1" s="40"/>
      <c r="WNM1" s="40"/>
      <c r="WNN1" s="40"/>
      <c r="WNO1" s="40"/>
      <c r="WNP1" s="40"/>
      <c r="WNQ1" s="40"/>
      <c r="WNR1" s="40"/>
      <c r="WNS1" s="40"/>
      <c r="WNT1" s="40"/>
      <c r="WNU1" s="40"/>
      <c r="WNV1" s="40"/>
      <c r="WNW1" s="40"/>
      <c r="WNX1" s="40"/>
      <c r="WNY1" s="40"/>
      <c r="WNZ1" s="40"/>
      <c r="WOA1" s="40"/>
      <c r="WOB1" s="40"/>
      <c r="WOC1" s="40"/>
      <c r="WOD1" s="40"/>
      <c r="WOE1" s="40"/>
      <c r="WOF1" s="40"/>
      <c r="WOG1" s="40"/>
      <c r="WOH1" s="40"/>
      <c r="WOI1" s="40"/>
      <c r="WOJ1" s="40"/>
      <c r="WOK1" s="40"/>
      <c r="WOL1" s="40"/>
      <c r="WOM1" s="40"/>
      <c r="WON1" s="40"/>
      <c r="WOO1" s="40"/>
      <c r="WOP1" s="40"/>
      <c r="WOQ1" s="40"/>
      <c r="WOR1" s="40"/>
      <c r="WOS1" s="40"/>
      <c r="WOT1" s="40"/>
      <c r="WOU1" s="40"/>
      <c r="WOV1" s="40"/>
      <c r="WOW1" s="40"/>
      <c r="WOX1" s="40"/>
      <c r="WOY1" s="40"/>
      <c r="WOZ1" s="40"/>
      <c r="WPA1" s="40"/>
      <c r="WPB1" s="40"/>
      <c r="WPC1" s="40"/>
      <c r="WPD1" s="40"/>
      <c r="WPE1" s="40"/>
      <c r="WPF1" s="40"/>
      <c r="WPG1" s="40"/>
      <c r="WPH1" s="40"/>
      <c r="WPI1" s="40"/>
      <c r="WPJ1" s="40"/>
      <c r="WPK1" s="40"/>
      <c r="WPL1" s="40"/>
      <c r="WPM1" s="40"/>
      <c r="WPN1" s="40"/>
      <c r="WPO1" s="40"/>
      <c r="WPP1" s="40"/>
      <c r="WPQ1" s="40"/>
      <c r="WPR1" s="40"/>
      <c r="WPS1" s="40"/>
      <c r="WPT1" s="40"/>
      <c r="WPU1" s="40"/>
      <c r="WPV1" s="40"/>
      <c r="WPW1" s="40"/>
      <c r="WPX1" s="40"/>
      <c r="WPY1" s="40"/>
      <c r="WPZ1" s="40"/>
      <c r="WQA1" s="40"/>
      <c r="WQB1" s="40"/>
      <c r="WQC1" s="40"/>
      <c r="WQD1" s="40"/>
      <c r="WQE1" s="40"/>
      <c r="WQF1" s="40"/>
      <c r="WQG1" s="40"/>
      <c r="WQH1" s="40"/>
      <c r="WQI1" s="40"/>
      <c r="WQJ1" s="40"/>
      <c r="WQK1" s="40"/>
      <c r="WQL1" s="40"/>
      <c r="WQM1" s="40"/>
      <c r="WQN1" s="40"/>
      <c r="WQO1" s="40"/>
      <c r="WQP1" s="40"/>
      <c r="WQQ1" s="40"/>
      <c r="WQR1" s="40"/>
      <c r="WQS1" s="40"/>
      <c r="WQT1" s="40"/>
      <c r="WQU1" s="40"/>
      <c r="WQV1" s="40"/>
      <c r="WQW1" s="40"/>
      <c r="WQX1" s="40"/>
      <c r="WQY1" s="40"/>
      <c r="WQZ1" s="40"/>
      <c r="WRA1" s="40"/>
      <c r="WRB1" s="40"/>
      <c r="WRC1" s="40"/>
      <c r="WRD1" s="40"/>
      <c r="WRE1" s="40"/>
      <c r="WRF1" s="40"/>
      <c r="WRG1" s="40"/>
      <c r="WRH1" s="40"/>
      <c r="WRI1" s="40"/>
      <c r="WRJ1" s="40"/>
      <c r="WRK1" s="40"/>
      <c r="WRL1" s="40"/>
      <c r="WRM1" s="40"/>
      <c r="WRN1" s="40"/>
      <c r="WRO1" s="40"/>
      <c r="WRP1" s="40"/>
      <c r="WRQ1" s="40"/>
      <c r="WRR1" s="40"/>
      <c r="WRS1" s="40"/>
      <c r="WRT1" s="40"/>
      <c r="WRU1" s="40"/>
      <c r="WRV1" s="40"/>
      <c r="WRW1" s="40"/>
      <c r="WRX1" s="40"/>
      <c r="WRY1" s="40"/>
      <c r="WRZ1" s="40"/>
      <c r="WSA1" s="40"/>
      <c r="WSB1" s="40"/>
      <c r="WSC1" s="40"/>
      <c r="WSD1" s="40"/>
      <c r="WSE1" s="40"/>
      <c r="WSF1" s="40"/>
      <c r="WSG1" s="40"/>
      <c r="WSH1" s="40"/>
      <c r="WSI1" s="40"/>
      <c r="WSJ1" s="40"/>
      <c r="WSK1" s="40"/>
      <c r="WSL1" s="40"/>
      <c r="WSM1" s="40"/>
      <c r="WSN1" s="40"/>
      <c r="WSO1" s="40"/>
      <c r="WSP1" s="40"/>
      <c r="WSQ1" s="40"/>
      <c r="WSR1" s="40"/>
      <c r="WSS1" s="40"/>
      <c r="WST1" s="40"/>
      <c r="WSU1" s="40"/>
      <c r="WSV1" s="40"/>
      <c r="WSW1" s="40"/>
      <c r="WSX1" s="40"/>
      <c r="WSY1" s="40"/>
      <c r="WSZ1" s="40"/>
      <c r="WTA1" s="40"/>
      <c r="WTB1" s="40"/>
      <c r="WTC1" s="40"/>
      <c r="WTD1" s="40"/>
      <c r="WTE1" s="40"/>
      <c r="WTF1" s="40"/>
      <c r="WTG1" s="40"/>
      <c r="WTH1" s="40"/>
      <c r="WTI1" s="40"/>
      <c r="WTJ1" s="40"/>
      <c r="WTK1" s="40"/>
      <c r="WTL1" s="40"/>
      <c r="WTM1" s="40"/>
      <c r="WTN1" s="40"/>
      <c r="WTO1" s="40"/>
      <c r="WTP1" s="40"/>
      <c r="WTQ1" s="40"/>
      <c r="WTR1" s="40"/>
      <c r="WTS1" s="40"/>
      <c r="WTT1" s="40"/>
      <c r="WTU1" s="40"/>
      <c r="WTV1" s="40"/>
      <c r="WTW1" s="40"/>
      <c r="WTX1" s="40"/>
      <c r="WTY1" s="40"/>
      <c r="WTZ1" s="40"/>
      <c r="WUA1" s="40"/>
      <c r="WUB1" s="40"/>
      <c r="WUC1" s="40"/>
      <c r="WUD1" s="40"/>
      <c r="WUE1" s="40"/>
      <c r="WUF1" s="40"/>
      <c r="WUG1" s="40"/>
      <c r="WUH1" s="40"/>
      <c r="WUI1" s="40"/>
      <c r="WUJ1" s="40"/>
      <c r="WUK1" s="40"/>
      <c r="WUL1" s="40"/>
      <c r="WUM1" s="40"/>
      <c r="WUN1" s="40"/>
      <c r="WUO1" s="40"/>
      <c r="WUP1" s="40"/>
      <c r="WUQ1" s="40"/>
      <c r="WUR1" s="40"/>
      <c r="WUS1" s="40"/>
      <c r="WUT1" s="40"/>
      <c r="WUU1" s="40"/>
      <c r="WUV1" s="40"/>
      <c r="WUW1" s="40"/>
      <c r="WUX1" s="40"/>
      <c r="WUY1" s="40"/>
      <c r="WUZ1" s="40"/>
      <c r="WVA1" s="40"/>
      <c r="WVB1" s="40"/>
      <c r="WVC1" s="40"/>
      <c r="WVD1" s="40"/>
      <c r="WVE1" s="40"/>
      <c r="WVF1" s="40"/>
      <c r="WVG1" s="40"/>
      <c r="WVH1" s="40"/>
      <c r="WVI1" s="40"/>
      <c r="WVJ1" s="40"/>
      <c r="WVK1" s="40"/>
      <c r="WVL1" s="40"/>
      <c r="WVM1" s="40"/>
      <c r="WVN1" s="40"/>
      <c r="WVO1" s="40"/>
      <c r="WVP1" s="40"/>
      <c r="WVQ1" s="40"/>
      <c r="WVR1" s="40"/>
      <c r="WVS1" s="40"/>
      <c r="WVT1" s="40"/>
      <c r="WVU1" s="40"/>
      <c r="WVV1" s="40"/>
      <c r="WVW1" s="40"/>
      <c r="WVX1" s="40"/>
      <c r="WVY1" s="40"/>
      <c r="WVZ1" s="40"/>
      <c r="WWA1" s="40"/>
      <c r="WWB1" s="40"/>
      <c r="WWC1" s="40"/>
      <c r="WWD1" s="40"/>
      <c r="WWE1" s="40"/>
      <c r="WWF1" s="40"/>
      <c r="WWG1" s="40"/>
      <c r="WWH1" s="40"/>
      <c r="WWI1" s="40"/>
      <c r="WWJ1" s="40"/>
      <c r="WWK1" s="40"/>
      <c r="WWL1" s="40"/>
      <c r="WWM1" s="40"/>
      <c r="WWN1" s="40"/>
      <c r="WWO1" s="40"/>
      <c r="WWP1" s="40"/>
      <c r="WWQ1" s="40"/>
      <c r="WWR1" s="40"/>
      <c r="WWS1" s="40"/>
      <c r="WWT1" s="40"/>
      <c r="WWU1" s="40"/>
      <c r="WWV1" s="40"/>
      <c r="WWW1" s="40"/>
      <c r="WWX1" s="40"/>
      <c r="WWY1" s="40"/>
      <c r="WWZ1" s="40"/>
      <c r="WXA1" s="40"/>
      <c r="WXB1" s="40"/>
      <c r="WXC1" s="40"/>
      <c r="WXD1" s="40"/>
      <c r="WXE1" s="40"/>
      <c r="WXF1" s="40"/>
      <c r="WXG1" s="40"/>
      <c r="WXH1" s="40"/>
      <c r="WXI1" s="40"/>
      <c r="WXJ1" s="40"/>
      <c r="WXK1" s="40"/>
      <c r="WXL1" s="40"/>
      <c r="WXM1" s="40"/>
      <c r="WXN1" s="40"/>
      <c r="WXO1" s="40"/>
      <c r="WXP1" s="40"/>
      <c r="WXQ1" s="40"/>
      <c r="WXR1" s="40"/>
      <c r="WXS1" s="40"/>
      <c r="WXT1" s="40"/>
      <c r="WXU1" s="40"/>
      <c r="WXV1" s="40"/>
      <c r="WXW1" s="40"/>
      <c r="WXX1" s="40"/>
      <c r="WXY1" s="40"/>
      <c r="WXZ1" s="40"/>
      <c r="WYA1" s="40"/>
      <c r="WYB1" s="40"/>
      <c r="WYC1" s="40"/>
      <c r="WYD1" s="40"/>
      <c r="WYE1" s="40"/>
      <c r="WYF1" s="40"/>
      <c r="WYG1" s="40"/>
      <c r="WYH1" s="40"/>
      <c r="WYI1" s="40"/>
      <c r="WYJ1" s="40"/>
      <c r="WYK1" s="40"/>
      <c r="WYL1" s="40"/>
      <c r="WYM1" s="40"/>
      <c r="WYN1" s="40"/>
      <c r="WYO1" s="40"/>
      <c r="WYP1" s="40"/>
      <c r="WYQ1" s="40"/>
      <c r="WYR1" s="40"/>
      <c r="WYS1" s="40"/>
      <c r="WYT1" s="40"/>
      <c r="WYU1" s="40"/>
      <c r="WYV1" s="40"/>
      <c r="WYW1" s="40"/>
      <c r="WYX1" s="40"/>
      <c r="WYY1" s="40"/>
      <c r="WYZ1" s="40"/>
      <c r="WZA1" s="40"/>
      <c r="WZB1" s="40"/>
      <c r="WZC1" s="40"/>
      <c r="WZD1" s="40"/>
      <c r="WZE1" s="40"/>
      <c r="WZF1" s="40"/>
      <c r="WZG1" s="40"/>
      <c r="WZH1" s="40"/>
      <c r="WZI1" s="40"/>
      <c r="WZJ1" s="40"/>
      <c r="WZK1" s="40"/>
      <c r="WZL1" s="40"/>
      <c r="WZM1" s="40"/>
      <c r="WZN1" s="40"/>
      <c r="WZO1" s="40"/>
      <c r="WZP1" s="40"/>
      <c r="WZQ1" s="40"/>
      <c r="WZR1" s="40"/>
      <c r="WZS1" s="40"/>
      <c r="WZT1" s="40"/>
      <c r="WZU1" s="40"/>
      <c r="WZV1" s="40"/>
      <c r="WZW1" s="40"/>
      <c r="WZX1" s="40"/>
      <c r="WZY1" s="40"/>
      <c r="WZZ1" s="40"/>
      <c r="XAA1" s="40"/>
      <c r="XAB1" s="40"/>
      <c r="XAC1" s="40"/>
      <c r="XAD1" s="40"/>
      <c r="XAE1" s="40"/>
      <c r="XAF1" s="40"/>
      <c r="XAG1" s="40"/>
      <c r="XAH1" s="40"/>
      <c r="XAI1" s="40"/>
      <c r="XAJ1" s="40"/>
      <c r="XAK1" s="40"/>
      <c r="XAL1" s="40"/>
      <c r="XAM1" s="40"/>
      <c r="XAN1" s="40"/>
      <c r="XAO1" s="40"/>
      <c r="XAP1" s="40"/>
      <c r="XAQ1" s="40"/>
      <c r="XAR1" s="40"/>
      <c r="XAS1" s="40"/>
      <c r="XAT1" s="40"/>
      <c r="XAU1" s="40"/>
      <c r="XAV1" s="40"/>
      <c r="XAW1" s="40"/>
      <c r="XAX1" s="40"/>
      <c r="XAY1" s="40"/>
      <c r="XAZ1" s="40"/>
      <c r="XBA1" s="40"/>
      <c r="XBB1" s="40"/>
      <c r="XBC1" s="40"/>
      <c r="XBD1" s="40"/>
      <c r="XBE1" s="40"/>
      <c r="XBF1" s="40"/>
      <c r="XBG1" s="40"/>
      <c r="XBH1" s="40"/>
      <c r="XBI1" s="40"/>
      <c r="XBJ1" s="40"/>
      <c r="XBK1" s="40"/>
      <c r="XBL1" s="40"/>
      <c r="XBM1" s="40"/>
      <c r="XBN1" s="40"/>
      <c r="XBO1" s="40"/>
      <c r="XBP1" s="40"/>
      <c r="XBQ1" s="40"/>
      <c r="XBR1" s="40"/>
      <c r="XBS1" s="40"/>
      <c r="XBT1" s="40"/>
      <c r="XBU1" s="40"/>
      <c r="XBV1" s="40"/>
      <c r="XBW1" s="40"/>
      <c r="XBX1" s="40"/>
      <c r="XBY1" s="40"/>
      <c r="XBZ1" s="40"/>
      <c r="XCA1" s="40"/>
      <c r="XCB1" s="40"/>
      <c r="XCC1" s="40"/>
      <c r="XCD1" s="40"/>
      <c r="XCE1" s="40"/>
      <c r="XCF1" s="40"/>
      <c r="XCG1" s="40"/>
      <c r="XCH1" s="40"/>
      <c r="XCI1" s="40"/>
      <c r="XCJ1" s="40"/>
      <c r="XCK1" s="40"/>
      <c r="XCL1" s="40"/>
      <c r="XCM1" s="40"/>
      <c r="XCN1" s="40"/>
      <c r="XCO1" s="40"/>
      <c r="XCP1" s="40"/>
      <c r="XCQ1" s="40"/>
      <c r="XCR1" s="40"/>
      <c r="XCS1" s="40"/>
      <c r="XCT1" s="40"/>
      <c r="XCU1" s="40"/>
      <c r="XCV1" s="40"/>
      <c r="XCW1" s="40"/>
      <c r="XCX1" s="40"/>
      <c r="XCY1" s="40"/>
      <c r="XCZ1" s="40"/>
      <c r="XDA1" s="40"/>
      <c r="XDB1" s="40"/>
      <c r="XDC1" s="40"/>
      <c r="XDD1" s="40"/>
    </row>
    <row r="2" s="36" customFormat="1" ht="23" customHeight="1" spans="1:10">
      <c r="A2" s="36" t="s">
        <v>699</v>
      </c>
      <c r="B2" s="42" t="s">
        <v>700</v>
      </c>
      <c r="C2" s="42" t="s">
        <v>701</v>
      </c>
      <c r="D2" s="43" t="s">
        <v>212</v>
      </c>
      <c r="E2" s="43" t="s">
        <v>702</v>
      </c>
      <c r="F2" s="36">
        <v>240</v>
      </c>
      <c r="G2" s="44">
        <v>5641.027</v>
      </c>
      <c r="H2" s="44">
        <f t="shared" ref="H2:H21" si="0">G2*1.17</f>
        <v>6600.00159</v>
      </c>
      <c r="I2" s="44">
        <f t="shared" ref="I2:I7" si="1">H2</f>
        <v>6600.00159</v>
      </c>
      <c r="J2" s="47">
        <f>SUM(I2:I4)</f>
        <v>19800.00009</v>
      </c>
    </row>
    <row r="3" s="36" customFormat="1" ht="23" customHeight="1" spans="2:10">
      <c r="B3" s="42" t="s">
        <v>703</v>
      </c>
      <c r="C3" s="42" t="s">
        <v>701</v>
      </c>
      <c r="D3" s="43" t="s">
        <v>212</v>
      </c>
      <c r="E3" s="43" t="s">
        <v>702</v>
      </c>
      <c r="F3" s="36">
        <v>160</v>
      </c>
      <c r="G3" s="44">
        <v>3760.68</v>
      </c>
      <c r="H3" s="44">
        <f t="shared" si="0"/>
        <v>4399.9956</v>
      </c>
      <c r="I3" s="44">
        <f t="shared" si="1"/>
        <v>4399.9956</v>
      </c>
      <c r="J3" s="47"/>
    </row>
    <row r="4" s="36" customFormat="1" ht="23" customHeight="1" spans="2:10">
      <c r="B4" s="42" t="s">
        <v>704</v>
      </c>
      <c r="C4" s="42" t="s">
        <v>701</v>
      </c>
      <c r="D4" s="43" t="s">
        <v>212</v>
      </c>
      <c r="E4" s="43" t="s">
        <v>702</v>
      </c>
      <c r="F4" s="36">
        <v>320</v>
      </c>
      <c r="G4" s="44">
        <v>7521.37</v>
      </c>
      <c r="H4" s="44">
        <f t="shared" si="0"/>
        <v>8800.0029</v>
      </c>
      <c r="I4" s="44">
        <f t="shared" si="1"/>
        <v>8800.0029</v>
      </c>
      <c r="J4" s="47"/>
    </row>
    <row r="5" s="36" customFormat="1" ht="23" customHeight="1" spans="2:10">
      <c r="B5" s="42" t="s">
        <v>24</v>
      </c>
      <c r="C5" s="42" t="s">
        <v>705</v>
      </c>
      <c r="D5" s="43" t="s">
        <v>212</v>
      </c>
      <c r="E5" s="43" t="s">
        <v>706</v>
      </c>
      <c r="F5" s="36">
        <v>-188</v>
      </c>
      <c r="G5" s="44">
        <v>-535.08</v>
      </c>
      <c r="H5" s="44">
        <f t="shared" si="0"/>
        <v>-626.0436</v>
      </c>
      <c r="I5" s="44">
        <f>SUM(H5:H6)</f>
        <v>-731.0394</v>
      </c>
      <c r="J5" s="44">
        <f>SUM(I5:I94)</f>
        <v>188055.68253</v>
      </c>
    </row>
    <row r="6" s="36" customFormat="1" ht="23" customHeight="1" spans="2:10">
      <c r="B6" s="42" t="s">
        <v>24</v>
      </c>
      <c r="C6" s="42" t="s">
        <v>707</v>
      </c>
      <c r="D6" s="43" t="s">
        <v>708</v>
      </c>
      <c r="E6" s="43" t="s">
        <v>709</v>
      </c>
      <c r="F6" s="36">
        <v>-100</v>
      </c>
      <c r="G6" s="44">
        <v>-89.74</v>
      </c>
      <c r="H6" s="44">
        <f t="shared" si="0"/>
        <v>-104.9958</v>
      </c>
      <c r="I6" s="44"/>
      <c r="J6" s="44"/>
    </row>
    <row r="7" s="36" customFormat="1" ht="23" customHeight="1" spans="2:10">
      <c r="B7" s="42" t="s">
        <v>24</v>
      </c>
      <c r="C7" s="42" t="s">
        <v>707</v>
      </c>
      <c r="D7" s="43" t="s">
        <v>708</v>
      </c>
      <c r="E7" s="43" t="s">
        <v>709</v>
      </c>
      <c r="F7" s="36">
        <v>-30</v>
      </c>
      <c r="G7" s="44">
        <v>-26.92</v>
      </c>
      <c r="H7" s="44">
        <f t="shared" si="0"/>
        <v>-31.4964</v>
      </c>
      <c r="I7" s="44">
        <f t="shared" si="1"/>
        <v>-31.4964</v>
      </c>
      <c r="J7" s="44"/>
    </row>
    <row r="8" s="36" customFormat="1" ht="23" customHeight="1" spans="2:10">
      <c r="B8" s="42" t="s">
        <v>24</v>
      </c>
      <c r="C8" s="42" t="s">
        <v>710</v>
      </c>
      <c r="D8" s="43" t="s">
        <v>711</v>
      </c>
      <c r="E8" s="43" t="s">
        <v>712</v>
      </c>
      <c r="F8" s="36">
        <v>-750</v>
      </c>
      <c r="G8" s="44">
        <v>-2794.87</v>
      </c>
      <c r="H8" s="44">
        <f t="shared" si="0"/>
        <v>-3269.9979</v>
      </c>
      <c r="I8" s="44">
        <f>SUM(H8:H9)</f>
        <v>-3677.4387</v>
      </c>
      <c r="J8" s="44"/>
    </row>
    <row r="9" s="36" customFormat="1" ht="23" customHeight="1" spans="2:10">
      <c r="B9" s="42" t="s">
        <v>24</v>
      </c>
      <c r="C9" s="42" t="s">
        <v>713</v>
      </c>
      <c r="D9" s="43" t="s">
        <v>714</v>
      </c>
      <c r="E9" s="43" t="s">
        <v>715</v>
      </c>
      <c r="F9" s="36">
        <v>-44</v>
      </c>
      <c r="G9" s="44">
        <v>-348.24</v>
      </c>
      <c r="H9" s="44">
        <f t="shared" si="0"/>
        <v>-407.4408</v>
      </c>
      <c r="I9" s="44"/>
      <c r="J9" s="44"/>
    </row>
    <row r="10" s="36" customFormat="1" ht="23" customHeight="1" spans="2:10">
      <c r="B10" s="42" t="s">
        <v>24</v>
      </c>
      <c r="C10" s="42" t="s">
        <v>705</v>
      </c>
      <c r="D10" s="43" t="s">
        <v>716</v>
      </c>
      <c r="E10" s="43" t="s">
        <v>706</v>
      </c>
      <c r="F10" s="36">
        <v>240</v>
      </c>
      <c r="G10" s="44">
        <v>6539.487</v>
      </c>
      <c r="H10" s="44">
        <f t="shared" si="0"/>
        <v>7651.19979</v>
      </c>
      <c r="I10" s="44">
        <f>SUM(H10:H13)</f>
        <v>26509.40487</v>
      </c>
      <c r="J10" s="44"/>
    </row>
    <row r="11" s="36" customFormat="1" ht="23" customHeight="1" spans="2:10">
      <c r="B11" s="42" t="s">
        <v>24</v>
      </c>
      <c r="C11" s="42" t="s">
        <v>717</v>
      </c>
      <c r="D11" s="43" t="s">
        <v>212</v>
      </c>
      <c r="E11" s="43" t="s">
        <v>718</v>
      </c>
      <c r="F11" s="36">
        <v>240</v>
      </c>
      <c r="G11" s="44">
        <v>5739.489</v>
      </c>
      <c r="H11" s="44">
        <f t="shared" si="0"/>
        <v>6715.20213</v>
      </c>
      <c r="I11" s="44"/>
      <c r="J11" s="44"/>
    </row>
    <row r="12" s="36" customFormat="1" ht="23" customHeight="1" spans="2:10">
      <c r="B12" s="42" t="s">
        <v>24</v>
      </c>
      <c r="C12" s="42" t="s">
        <v>710</v>
      </c>
      <c r="D12" s="43" t="s">
        <v>711</v>
      </c>
      <c r="E12" s="43" t="s">
        <v>712</v>
      </c>
      <c r="F12" s="36">
        <v>600</v>
      </c>
      <c r="G12" s="44">
        <v>7353.845</v>
      </c>
      <c r="H12" s="44">
        <f t="shared" si="0"/>
        <v>8603.99865</v>
      </c>
      <c r="I12" s="44"/>
      <c r="J12" s="44"/>
    </row>
    <row r="13" s="36" customFormat="1" ht="23" customHeight="1" spans="2:10">
      <c r="B13" s="42" t="s">
        <v>24</v>
      </c>
      <c r="C13" s="42" t="s">
        <v>707</v>
      </c>
      <c r="D13" s="43" t="s">
        <v>708</v>
      </c>
      <c r="E13" s="43" t="s">
        <v>709</v>
      </c>
      <c r="F13" s="36">
        <v>100</v>
      </c>
      <c r="G13" s="44">
        <v>3024.79</v>
      </c>
      <c r="H13" s="44">
        <f t="shared" si="0"/>
        <v>3539.0043</v>
      </c>
      <c r="I13" s="44"/>
      <c r="J13" s="44"/>
    </row>
    <row r="14" s="36" customFormat="1" ht="23" customHeight="1" spans="2:10">
      <c r="B14" s="42" t="s">
        <v>24</v>
      </c>
      <c r="C14" s="42" t="s">
        <v>713</v>
      </c>
      <c r="D14" s="43" t="s">
        <v>714</v>
      </c>
      <c r="E14" s="43" t="s">
        <v>715</v>
      </c>
      <c r="F14" s="36">
        <v>100</v>
      </c>
      <c r="G14" s="44">
        <v>1176.92</v>
      </c>
      <c r="H14" s="44">
        <f t="shared" si="0"/>
        <v>1376.9964</v>
      </c>
      <c r="I14" s="44">
        <f>H14</f>
        <v>1376.9964</v>
      </c>
      <c r="J14" s="44"/>
    </row>
    <row r="15" s="36" customFormat="1" ht="23" customHeight="1" spans="2:10">
      <c r="B15" s="42" t="s">
        <v>24</v>
      </c>
      <c r="C15" s="42" t="s">
        <v>719</v>
      </c>
      <c r="D15" s="43" t="s">
        <v>720</v>
      </c>
      <c r="E15" s="43" t="s">
        <v>721</v>
      </c>
      <c r="F15" s="36">
        <v>200</v>
      </c>
      <c r="G15" s="44">
        <v>6495.73</v>
      </c>
      <c r="H15" s="44">
        <f t="shared" si="0"/>
        <v>7600.0041</v>
      </c>
      <c r="I15" s="44">
        <f>H15</f>
        <v>7600.0041</v>
      </c>
      <c r="J15" s="44"/>
    </row>
    <row r="16" s="36" customFormat="1" ht="23" customHeight="1" spans="2:10">
      <c r="B16" s="42" t="s">
        <v>24</v>
      </c>
      <c r="C16" s="42" t="s">
        <v>705</v>
      </c>
      <c r="D16" s="43" t="s">
        <v>716</v>
      </c>
      <c r="E16" s="43" t="s">
        <v>706</v>
      </c>
      <c r="F16" s="36">
        <v>400</v>
      </c>
      <c r="G16" s="44">
        <v>10899.15</v>
      </c>
      <c r="H16" s="44">
        <f t="shared" si="0"/>
        <v>12752.0055</v>
      </c>
      <c r="I16" s="44">
        <f t="shared" ref="I16:I20" si="2">SUM(H16:H17)</f>
        <v>23944.0032</v>
      </c>
      <c r="J16" s="44"/>
    </row>
    <row r="17" s="36" customFormat="1" ht="23" customHeight="1" spans="2:10">
      <c r="B17" s="42" t="s">
        <v>24</v>
      </c>
      <c r="C17" s="42" t="s">
        <v>717</v>
      </c>
      <c r="D17" s="43" t="s">
        <v>212</v>
      </c>
      <c r="E17" s="43" t="s">
        <v>702</v>
      </c>
      <c r="F17" s="36">
        <v>400</v>
      </c>
      <c r="G17" s="44">
        <v>9565.81</v>
      </c>
      <c r="H17" s="44">
        <f t="shared" si="0"/>
        <v>11191.9977</v>
      </c>
      <c r="I17" s="44"/>
      <c r="J17" s="44"/>
    </row>
    <row r="18" s="36" customFormat="1" ht="23" customHeight="1" spans="2:10">
      <c r="B18" s="42" t="s">
        <v>24</v>
      </c>
      <c r="C18" s="42" t="s">
        <v>705</v>
      </c>
      <c r="D18" s="43" t="s">
        <v>716</v>
      </c>
      <c r="E18" s="43" t="s">
        <v>706</v>
      </c>
      <c r="F18" s="36">
        <v>400</v>
      </c>
      <c r="G18" s="44">
        <v>10899.15</v>
      </c>
      <c r="H18" s="44">
        <f t="shared" si="0"/>
        <v>12752.0055</v>
      </c>
      <c r="I18" s="44">
        <f t="shared" si="2"/>
        <v>35136.0009</v>
      </c>
      <c r="J18" s="44"/>
    </row>
    <row r="19" s="36" customFormat="1" ht="23" customHeight="1" spans="2:10">
      <c r="B19" s="42" t="s">
        <v>24</v>
      </c>
      <c r="C19" s="42" t="s">
        <v>717</v>
      </c>
      <c r="D19" s="43" t="s">
        <v>212</v>
      </c>
      <c r="E19" s="43" t="s">
        <v>702</v>
      </c>
      <c r="F19" s="36">
        <v>800</v>
      </c>
      <c r="G19" s="44">
        <v>19131.62</v>
      </c>
      <c r="H19" s="44">
        <f t="shared" si="0"/>
        <v>22383.9954</v>
      </c>
      <c r="I19" s="44"/>
      <c r="J19" s="44"/>
    </row>
    <row r="20" s="36" customFormat="1" ht="23" customHeight="1" spans="2:10">
      <c r="B20" s="42" t="s">
        <v>313</v>
      </c>
      <c r="C20" s="42" t="s">
        <v>719</v>
      </c>
      <c r="D20" s="43" t="s">
        <v>720</v>
      </c>
      <c r="E20" s="43" t="s">
        <v>721</v>
      </c>
      <c r="F20" s="36">
        <v>200</v>
      </c>
      <c r="G20" s="44">
        <v>6837.605</v>
      </c>
      <c r="H20" s="44">
        <f t="shared" si="0"/>
        <v>7999.99785</v>
      </c>
      <c r="I20" s="44">
        <f t="shared" si="2"/>
        <v>16000.00155</v>
      </c>
      <c r="J20" s="44"/>
    </row>
    <row r="21" s="36" customFormat="1" ht="23" customHeight="1" spans="2:10">
      <c r="B21" s="42" t="s">
        <v>313</v>
      </c>
      <c r="C21" s="42" t="s">
        <v>719</v>
      </c>
      <c r="D21" s="43" t="s">
        <v>722</v>
      </c>
      <c r="E21" s="43" t="s">
        <v>721</v>
      </c>
      <c r="F21" s="36">
        <v>200</v>
      </c>
      <c r="G21" s="44">
        <v>6837.61</v>
      </c>
      <c r="H21" s="44">
        <f t="shared" si="0"/>
        <v>8000.0037</v>
      </c>
      <c r="I21" s="44"/>
      <c r="J21" s="44"/>
    </row>
    <row r="22" s="36" customFormat="1" ht="23" customHeight="1" spans="2:10">
      <c r="B22" s="42" t="s">
        <v>723</v>
      </c>
      <c r="C22" s="42" t="s">
        <v>724</v>
      </c>
      <c r="D22" s="43" t="s">
        <v>725</v>
      </c>
      <c r="E22" s="43" t="s">
        <v>726</v>
      </c>
      <c r="F22" s="36">
        <v>20</v>
      </c>
      <c r="G22" s="44">
        <f t="shared" ref="G22:G85" si="3">H22/1.17</f>
        <v>688.888888888889</v>
      </c>
      <c r="H22" s="44">
        <v>806</v>
      </c>
      <c r="I22" s="44">
        <f>SUM(H22:H25)</f>
        <v>2729</v>
      </c>
      <c r="J22" s="44"/>
    </row>
    <row r="23" s="36" customFormat="1" ht="23" customHeight="1" spans="2:10">
      <c r="B23" s="42" t="s">
        <v>723</v>
      </c>
      <c r="C23" s="42" t="s">
        <v>727</v>
      </c>
      <c r="D23" s="43" t="s">
        <v>728</v>
      </c>
      <c r="E23" s="43" t="s">
        <v>729</v>
      </c>
      <c r="F23" s="36">
        <v>10</v>
      </c>
      <c r="G23" s="44">
        <f t="shared" si="3"/>
        <v>316.239316239316</v>
      </c>
      <c r="H23" s="44">
        <v>370</v>
      </c>
      <c r="I23" s="44"/>
      <c r="J23" s="44"/>
    </row>
    <row r="24" s="36" customFormat="1" ht="23" customHeight="1" spans="2:10">
      <c r="B24" s="42" t="s">
        <v>723</v>
      </c>
      <c r="C24" s="42" t="s">
        <v>730</v>
      </c>
      <c r="D24" s="43" t="s">
        <v>731</v>
      </c>
      <c r="E24" s="43" t="s">
        <v>726</v>
      </c>
      <c r="F24" s="36">
        <v>30</v>
      </c>
      <c r="G24" s="44">
        <f t="shared" si="3"/>
        <v>938.461538461539</v>
      </c>
      <c r="H24" s="44">
        <v>1098</v>
      </c>
      <c r="I24" s="44"/>
      <c r="J24" s="44"/>
    </row>
    <row r="25" s="36" customFormat="1" ht="23" customHeight="1" spans="2:10">
      <c r="B25" s="42" t="s">
        <v>723</v>
      </c>
      <c r="C25" s="42" t="s">
        <v>732</v>
      </c>
      <c r="D25" s="43" t="s">
        <v>733</v>
      </c>
      <c r="E25" s="43" t="s">
        <v>734</v>
      </c>
      <c r="F25" s="36">
        <v>10</v>
      </c>
      <c r="G25" s="44">
        <f t="shared" si="3"/>
        <v>388.888888888889</v>
      </c>
      <c r="H25" s="44">
        <v>455</v>
      </c>
      <c r="I25" s="44"/>
      <c r="J25" s="44"/>
    </row>
    <row r="26" s="36" customFormat="1" ht="23" customHeight="1" spans="2:10">
      <c r="B26" s="42" t="s">
        <v>723</v>
      </c>
      <c r="C26" s="42" t="s">
        <v>735</v>
      </c>
      <c r="D26" s="43" t="s">
        <v>736</v>
      </c>
      <c r="E26" s="43" t="s">
        <v>534</v>
      </c>
      <c r="F26" s="36">
        <v>20</v>
      </c>
      <c r="G26" s="44">
        <f t="shared" si="3"/>
        <v>628.717948717949</v>
      </c>
      <c r="H26" s="44">
        <v>735.6</v>
      </c>
      <c r="I26" s="44">
        <f>SUM(H26:H28)</f>
        <v>1357.1</v>
      </c>
      <c r="J26" s="44"/>
    </row>
    <row r="27" s="36" customFormat="1" ht="23" customHeight="1" spans="2:10">
      <c r="B27" s="42" t="s">
        <v>723</v>
      </c>
      <c r="C27" s="42" t="s">
        <v>737</v>
      </c>
      <c r="D27" s="43" t="s">
        <v>331</v>
      </c>
      <c r="E27" s="43" t="s">
        <v>738</v>
      </c>
      <c r="F27" s="36">
        <v>30</v>
      </c>
      <c r="G27" s="44">
        <f t="shared" si="3"/>
        <v>285.897435897436</v>
      </c>
      <c r="H27" s="44">
        <v>334.5</v>
      </c>
      <c r="I27" s="44"/>
      <c r="J27" s="44"/>
    </row>
    <row r="28" s="36" customFormat="1" ht="23" customHeight="1" spans="2:10">
      <c r="B28" s="42" t="s">
        <v>723</v>
      </c>
      <c r="C28" s="42" t="s">
        <v>739</v>
      </c>
      <c r="D28" s="43" t="s">
        <v>740</v>
      </c>
      <c r="E28" s="43" t="s">
        <v>3796</v>
      </c>
      <c r="F28" s="36">
        <v>10</v>
      </c>
      <c r="G28" s="44">
        <f t="shared" si="3"/>
        <v>245.299145299145</v>
      </c>
      <c r="H28" s="44">
        <v>287</v>
      </c>
      <c r="I28" s="44"/>
      <c r="J28" s="44"/>
    </row>
    <row r="29" s="36" customFormat="1" ht="23" customHeight="1" spans="2:10">
      <c r="B29" s="42" t="s">
        <v>723</v>
      </c>
      <c r="C29" s="42" t="s">
        <v>742</v>
      </c>
      <c r="D29" s="43" t="s">
        <v>743</v>
      </c>
      <c r="E29" s="43" t="s">
        <v>744</v>
      </c>
      <c r="F29" s="36">
        <v>40</v>
      </c>
      <c r="G29" s="44">
        <f t="shared" si="3"/>
        <v>95.042735042735</v>
      </c>
      <c r="H29" s="44">
        <v>111.2</v>
      </c>
      <c r="I29" s="44">
        <f>SUM(H29:H32)</f>
        <v>1662.2</v>
      </c>
      <c r="J29" s="44"/>
    </row>
    <row r="30" s="36" customFormat="1" ht="23" customHeight="1" spans="2:10">
      <c r="B30" s="42" t="s">
        <v>723</v>
      </c>
      <c r="C30" s="42" t="s">
        <v>745</v>
      </c>
      <c r="D30" s="43" t="s">
        <v>746</v>
      </c>
      <c r="E30" s="43" t="s">
        <v>747</v>
      </c>
      <c r="F30" s="36">
        <v>20</v>
      </c>
      <c r="G30" s="44">
        <f t="shared" si="3"/>
        <v>34.1880341880342</v>
      </c>
      <c r="H30" s="44">
        <v>40</v>
      </c>
      <c r="I30" s="44"/>
      <c r="J30" s="44"/>
    </row>
    <row r="31" s="36" customFormat="1" ht="23" customHeight="1" spans="2:10">
      <c r="B31" s="42" t="s">
        <v>723</v>
      </c>
      <c r="C31" s="42" t="s">
        <v>748</v>
      </c>
      <c r="D31" s="43" t="s">
        <v>749</v>
      </c>
      <c r="E31" s="43" t="s">
        <v>403</v>
      </c>
      <c r="F31" s="36">
        <v>30</v>
      </c>
      <c r="G31" s="44">
        <f t="shared" si="3"/>
        <v>679.48717948718</v>
      </c>
      <c r="H31" s="44">
        <v>795</v>
      </c>
      <c r="I31" s="44"/>
      <c r="J31" s="44"/>
    </row>
    <row r="32" s="36" customFormat="1" ht="23" customHeight="1" spans="2:10">
      <c r="B32" s="42" t="s">
        <v>723</v>
      </c>
      <c r="C32" s="42" t="s">
        <v>750</v>
      </c>
      <c r="D32" s="43" t="s">
        <v>751</v>
      </c>
      <c r="E32" s="43" t="s">
        <v>752</v>
      </c>
      <c r="F32" s="36">
        <v>20</v>
      </c>
      <c r="G32" s="44">
        <f t="shared" si="3"/>
        <v>611.965811965812</v>
      </c>
      <c r="H32" s="44">
        <v>716</v>
      </c>
      <c r="I32" s="44"/>
      <c r="J32" s="44"/>
    </row>
    <row r="33" s="36" customFormat="1" ht="23" customHeight="1" spans="2:10">
      <c r="B33" s="42" t="s">
        <v>723</v>
      </c>
      <c r="C33" s="42" t="s">
        <v>753</v>
      </c>
      <c r="D33" s="43" t="s">
        <v>754</v>
      </c>
      <c r="E33" s="43" t="s">
        <v>755</v>
      </c>
      <c r="F33" s="36">
        <v>10</v>
      </c>
      <c r="G33" s="44">
        <f t="shared" si="3"/>
        <v>31.6239316239316</v>
      </c>
      <c r="H33" s="44">
        <v>37</v>
      </c>
      <c r="I33" s="44">
        <f>SUM(H33:H35)</f>
        <v>140</v>
      </c>
      <c r="J33" s="44"/>
    </row>
    <row r="34" s="36" customFormat="1" ht="23" customHeight="1" spans="2:10">
      <c r="B34" s="42" t="s">
        <v>723</v>
      </c>
      <c r="C34" s="42" t="s">
        <v>756</v>
      </c>
      <c r="D34" s="43" t="s">
        <v>309</v>
      </c>
      <c r="E34" s="43" t="s">
        <v>757</v>
      </c>
      <c r="F34" s="36">
        <v>10</v>
      </c>
      <c r="G34" s="44">
        <f t="shared" si="3"/>
        <v>58.974358974359</v>
      </c>
      <c r="H34" s="44">
        <v>69</v>
      </c>
      <c r="I34" s="44"/>
      <c r="J34" s="44"/>
    </row>
    <row r="35" s="36" customFormat="1" ht="23" customHeight="1" spans="2:10">
      <c r="B35" s="42" t="s">
        <v>723</v>
      </c>
      <c r="C35" s="42" t="s">
        <v>758</v>
      </c>
      <c r="D35" s="43" t="s">
        <v>759</v>
      </c>
      <c r="E35" s="43" t="s">
        <v>3797</v>
      </c>
      <c r="F35" s="36">
        <v>10</v>
      </c>
      <c r="G35" s="44">
        <f t="shared" si="3"/>
        <v>29.0598290598291</v>
      </c>
      <c r="H35" s="44">
        <v>34</v>
      </c>
      <c r="I35" s="44"/>
      <c r="J35" s="44"/>
    </row>
    <row r="36" s="36" customFormat="1" ht="23" customHeight="1" spans="2:10">
      <c r="B36" s="42" t="s">
        <v>723</v>
      </c>
      <c r="C36" s="42" t="s">
        <v>114</v>
      </c>
      <c r="D36" s="43" t="s">
        <v>708</v>
      </c>
      <c r="E36" s="43" t="s">
        <v>383</v>
      </c>
      <c r="F36" s="36">
        <v>10</v>
      </c>
      <c r="G36" s="44">
        <f t="shared" si="3"/>
        <v>47.6068376068376</v>
      </c>
      <c r="H36" s="44">
        <v>55.7</v>
      </c>
      <c r="I36" s="44">
        <f>SUM(H36:H39)</f>
        <v>1179.7</v>
      </c>
      <c r="J36" s="44"/>
    </row>
    <row r="37" s="36" customFormat="1" ht="23" customHeight="1" spans="2:10">
      <c r="B37" s="42" t="s">
        <v>723</v>
      </c>
      <c r="C37" s="42" t="s">
        <v>761</v>
      </c>
      <c r="D37" s="43" t="s">
        <v>762</v>
      </c>
      <c r="E37" s="43" t="s">
        <v>763</v>
      </c>
      <c r="F37" s="36">
        <v>20</v>
      </c>
      <c r="G37" s="44">
        <f t="shared" si="3"/>
        <v>66.6666666666667</v>
      </c>
      <c r="H37" s="44">
        <v>78</v>
      </c>
      <c r="I37" s="44"/>
      <c r="J37" s="44"/>
    </row>
    <row r="38" s="36" customFormat="1" ht="23" customHeight="1" spans="2:10">
      <c r="B38" s="42" t="s">
        <v>723</v>
      </c>
      <c r="C38" s="42" t="s">
        <v>669</v>
      </c>
      <c r="D38" s="43" t="s">
        <v>764</v>
      </c>
      <c r="E38" s="43" t="s">
        <v>370</v>
      </c>
      <c r="F38" s="36">
        <v>10</v>
      </c>
      <c r="G38" s="44">
        <f t="shared" si="3"/>
        <v>535.042735042735</v>
      </c>
      <c r="H38" s="44">
        <v>626</v>
      </c>
      <c r="I38" s="44"/>
      <c r="J38" s="44"/>
    </row>
    <row r="39" s="36" customFormat="1" ht="23" customHeight="1" spans="2:10">
      <c r="B39" s="42" t="s">
        <v>723</v>
      </c>
      <c r="C39" s="42" t="s">
        <v>765</v>
      </c>
      <c r="D39" s="43" t="s">
        <v>766</v>
      </c>
      <c r="E39" s="43" t="s">
        <v>767</v>
      </c>
      <c r="F39" s="36">
        <v>30</v>
      </c>
      <c r="G39" s="44">
        <f t="shared" si="3"/>
        <v>358.974358974359</v>
      </c>
      <c r="H39" s="44">
        <v>420</v>
      </c>
      <c r="I39" s="44"/>
      <c r="J39" s="44"/>
    </row>
    <row r="40" s="36" customFormat="1" ht="23" customHeight="1" spans="2:10">
      <c r="B40" s="42" t="s">
        <v>723</v>
      </c>
      <c r="C40" s="42" t="s">
        <v>768</v>
      </c>
      <c r="D40" s="43" t="s">
        <v>769</v>
      </c>
      <c r="E40" s="43" t="s">
        <v>770</v>
      </c>
      <c r="F40" s="36">
        <v>20</v>
      </c>
      <c r="G40" s="44">
        <f t="shared" si="3"/>
        <v>892.307692307692</v>
      </c>
      <c r="H40" s="44">
        <v>1044</v>
      </c>
      <c r="I40" s="44">
        <f>H40</f>
        <v>1044</v>
      </c>
      <c r="J40" s="44"/>
    </row>
    <row r="41" s="36" customFormat="1" ht="23" customHeight="1" spans="2:10">
      <c r="B41" s="42" t="s">
        <v>723</v>
      </c>
      <c r="C41" s="42" t="s">
        <v>771</v>
      </c>
      <c r="D41" s="43" t="s">
        <v>144</v>
      </c>
      <c r="E41" s="43" t="s">
        <v>772</v>
      </c>
      <c r="F41" s="36">
        <v>30</v>
      </c>
      <c r="G41" s="44">
        <f t="shared" si="3"/>
        <v>122.564102564103</v>
      </c>
      <c r="H41" s="44">
        <v>143.4</v>
      </c>
      <c r="I41" s="44">
        <f>SUM(H41:H44)</f>
        <v>4575.4</v>
      </c>
      <c r="J41" s="44"/>
    </row>
    <row r="42" s="36" customFormat="1" ht="23" customHeight="1" spans="2:10">
      <c r="B42" s="42" t="s">
        <v>723</v>
      </c>
      <c r="C42" s="42" t="s">
        <v>773</v>
      </c>
      <c r="D42" s="43" t="s">
        <v>774</v>
      </c>
      <c r="E42" s="43" t="s">
        <v>775</v>
      </c>
      <c r="F42" s="36">
        <v>30</v>
      </c>
      <c r="G42" s="44">
        <f t="shared" si="3"/>
        <v>174.358974358974</v>
      </c>
      <c r="H42" s="44">
        <v>204</v>
      </c>
      <c r="I42" s="44"/>
      <c r="J42" s="44"/>
    </row>
    <row r="43" s="36" customFormat="1" ht="23" customHeight="1" spans="2:10">
      <c r="B43" s="42" t="s">
        <v>723</v>
      </c>
      <c r="C43" s="42" t="s">
        <v>776</v>
      </c>
      <c r="D43" s="43" t="s">
        <v>777</v>
      </c>
      <c r="E43" s="43" t="s">
        <v>778</v>
      </c>
      <c r="F43" s="36">
        <v>100</v>
      </c>
      <c r="G43" s="44">
        <f t="shared" si="3"/>
        <v>2393.16239316239</v>
      </c>
      <c r="H43" s="44">
        <v>2800</v>
      </c>
      <c r="I43" s="44"/>
      <c r="J43" s="44"/>
    </row>
    <row r="44" s="36" customFormat="1" ht="23" customHeight="1" spans="2:10">
      <c r="B44" s="42" t="s">
        <v>723</v>
      </c>
      <c r="C44" s="42" t="s">
        <v>779</v>
      </c>
      <c r="D44" s="43" t="s">
        <v>780</v>
      </c>
      <c r="E44" s="43" t="s">
        <v>781</v>
      </c>
      <c r="F44" s="36">
        <v>40</v>
      </c>
      <c r="G44" s="44">
        <f t="shared" si="3"/>
        <v>1220.51282051282</v>
      </c>
      <c r="H44" s="44">
        <v>1428</v>
      </c>
      <c r="I44" s="44"/>
      <c r="J44" s="44"/>
    </row>
    <row r="45" s="36" customFormat="1" ht="23" customHeight="1" spans="2:10">
      <c r="B45" s="42" t="s">
        <v>723</v>
      </c>
      <c r="C45" s="42" t="s">
        <v>782</v>
      </c>
      <c r="D45" s="43" t="s">
        <v>783</v>
      </c>
      <c r="E45" s="43" t="s">
        <v>784</v>
      </c>
      <c r="F45" s="36">
        <v>48</v>
      </c>
      <c r="G45" s="44">
        <f t="shared" si="3"/>
        <v>2686.35897435897</v>
      </c>
      <c r="H45" s="44">
        <v>3143.04</v>
      </c>
      <c r="I45" s="44">
        <f>SUM(H45:H48)</f>
        <v>3693.04</v>
      </c>
      <c r="J45" s="44"/>
    </row>
    <row r="46" s="36" customFormat="1" ht="23" customHeight="1" spans="2:10">
      <c r="B46" s="42" t="s">
        <v>723</v>
      </c>
      <c r="C46" s="42" t="s">
        <v>785</v>
      </c>
      <c r="D46" s="43" t="s">
        <v>786</v>
      </c>
      <c r="E46" s="43" t="s">
        <v>787</v>
      </c>
      <c r="F46" s="36">
        <v>100</v>
      </c>
      <c r="G46" s="44">
        <f t="shared" si="3"/>
        <v>188.034188034188</v>
      </c>
      <c r="H46" s="44">
        <v>220</v>
      </c>
      <c r="I46" s="44"/>
      <c r="J46" s="44"/>
    </row>
    <row r="47" s="36" customFormat="1" ht="23" customHeight="1" spans="2:10">
      <c r="B47" s="42" t="s">
        <v>723</v>
      </c>
      <c r="C47" s="42" t="s">
        <v>788</v>
      </c>
      <c r="D47" s="43" t="s">
        <v>789</v>
      </c>
      <c r="E47" s="43" t="s">
        <v>790</v>
      </c>
      <c r="F47" s="36">
        <v>10</v>
      </c>
      <c r="G47" s="44">
        <f t="shared" si="3"/>
        <v>72.6495726495726</v>
      </c>
      <c r="H47" s="44">
        <v>85</v>
      </c>
      <c r="I47" s="44"/>
      <c r="J47" s="44"/>
    </row>
    <row r="48" s="36" customFormat="1" ht="23" customHeight="1" spans="2:10">
      <c r="B48" s="42" t="s">
        <v>723</v>
      </c>
      <c r="C48" s="42" t="s">
        <v>791</v>
      </c>
      <c r="D48" s="43" t="s">
        <v>792</v>
      </c>
      <c r="E48" s="43" t="s">
        <v>793</v>
      </c>
      <c r="F48" s="36">
        <v>25</v>
      </c>
      <c r="G48" s="44">
        <f t="shared" si="3"/>
        <v>209.401709401709</v>
      </c>
      <c r="H48" s="44">
        <v>245</v>
      </c>
      <c r="I48" s="44"/>
      <c r="J48" s="44"/>
    </row>
    <row r="49" s="36" customFormat="1" ht="23" customHeight="1" spans="2:10">
      <c r="B49" s="42" t="s">
        <v>723</v>
      </c>
      <c r="C49" s="42" t="s">
        <v>465</v>
      </c>
      <c r="D49" s="43" t="s">
        <v>794</v>
      </c>
      <c r="E49" s="43" t="s">
        <v>534</v>
      </c>
      <c r="F49" s="36">
        <v>50</v>
      </c>
      <c r="G49" s="44">
        <f t="shared" si="3"/>
        <v>3264.95726495727</v>
      </c>
      <c r="H49" s="44">
        <v>3820</v>
      </c>
      <c r="I49" s="44">
        <f>SUM(H49:H52)</f>
        <v>5204</v>
      </c>
      <c r="J49" s="44"/>
    </row>
    <row r="50" s="36" customFormat="1" ht="23" customHeight="1" spans="2:11">
      <c r="B50" s="42" t="s">
        <v>723</v>
      </c>
      <c r="C50" s="42" t="s">
        <v>465</v>
      </c>
      <c r="D50" s="43" t="s">
        <v>764</v>
      </c>
      <c r="E50" s="43" t="s">
        <v>534</v>
      </c>
      <c r="F50" s="36">
        <v>20</v>
      </c>
      <c r="G50" s="44">
        <f t="shared" si="3"/>
        <v>909.401709401709</v>
      </c>
      <c r="H50" s="44">
        <v>1064</v>
      </c>
      <c r="I50" s="44"/>
      <c r="J50" s="44"/>
      <c r="K50" s="36">
        <v>188055.34</v>
      </c>
    </row>
    <row r="51" s="36" customFormat="1" ht="23" customHeight="1" spans="2:10">
      <c r="B51" s="42" t="s">
        <v>723</v>
      </c>
      <c r="C51" s="42" t="s">
        <v>761</v>
      </c>
      <c r="D51" s="43" t="s">
        <v>795</v>
      </c>
      <c r="E51" s="43" t="s">
        <v>763</v>
      </c>
      <c r="F51" s="36">
        <v>20</v>
      </c>
      <c r="G51" s="44">
        <f t="shared" si="3"/>
        <v>102.564102564103</v>
      </c>
      <c r="H51" s="44">
        <v>120</v>
      </c>
      <c r="I51" s="44"/>
      <c r="J51" s="44"/>
    </row>
    <row r="52" s="36" customFormat="1" ht="23" customHeight="1" spans="2:10">
      <c r="B52" s="42" t="s">
        <v>723</v>
      </c>
      <c r="C52" s="42" t="s">
        <v>796</v>
      </c>
      <c r="D52" s="43" t="s">
        <v>797</v>
      </c>
      <c r="E52" s="43" t="s">
        <v>798</v>
      </c>
      <c r="F52" s="36">
        <v>10</v>
      </c>
      <c r="G52" s="44">
        <f t="shared" si="3"/>
        <v>170.940170940171</v>
      </c>
      <c r="H52" s="44">
        <v>200</v>
      </c>
      <c r="I52" s="44"/>
      <c r="J52" s="44"/>
    </row>
    <row r="53" s="36" customFormat="1" ht="23" customHeight="1" spans="2:10">
      <c r="B53" s="42" t="s">
        <v>723</v>
      </c>
      <c r="C53" s="42" t="s">
        <v>779</v>
      </c>
      <c r="D53" s="43" t="s">
        <v>799</v>
      </c>
      <c r="E53" s="43" t="s">
        <v>781</v>
      </c>
      <c r="F53" s="36">
        <v>20</v>
      </c>
      <c r="G53" s="44">
        <f t="shared" si="3"/>
        <v>509.401709401709</v>
      </c>
      <c r="H53" s="44">
        <v>596</v>
      </c>
      <c r="I53" s="44">
        <f>SUM(H53:H56)</f>
        <v>2938.9</v>
      </c>
      <c r="J53" s="44"/>
    </row>
    <row r="54" s="36" customFormat="1" ht="23" customHeight="1" spans="2:10">
      <c r="B54" s="42" t="s">
        <v>723</v>
      </c>
      <c r="C54" s="42" t="s">
        <v>800</v>
      </c>
      <c r="D54" s="43" t="s">
        <v>801</v>
      </c>
      <c r="E54" s="43" t="s">
        <v>802</v>
      </c>
      <c r="F54" s="36">
        <v>20</v>
      </c>
      <c r="G54" s="44">
        <f t="shared" si="3"/>
        <v>196.581196581197</v>
      </c>
      <c r="H54" s="44">
        <v>230</v>
      </c>
      <c r="I54" s="44"/>
      <c r="J54" s="44"/>
    </row>
    <row r="55" s="36" customFormat="1" ht="23" customHeight="1" spans="2:10">
      <c r="B55" s="42" t="s">
        <v>723</v>
      </c>
      <c r="C55" s="42" t="s">
        <v>803</v>
      </c>
      <c r="D55" s="43" t="s">
        <v>804</v>
      </c>
      <c r="E55" s="43" t="s">
        <v>805</v>
      </c>
      <c r="F55" s="36">
        <v>30</v>
      </c>
      <c r="G55" s="44">
        <f t="shared" si="3"/>
        <v>216.153846153846</v>
      </c>
      <c r="H55" s="44">
        <v>252.9</v>
      </c>
      <c r="I55" s="44"/>
      <c r="J55" s="44"/>
    </row>
    <row r="56" s="36" customFormat="1" ht="23" customHeight="1" spans="2:10">
      <c r="B56" s="42" t="s">
        <v>723</v>
      </c>
      <c r="C56" s="42" t="s">
        <v>806</v>
      </c>
      <c r="D56" s="43" t="s">
        <v>807</v>
      </c>
      <c r="E56" s="43" t="s">
        <v>784</v>
      </c>
      <c r="F56" s="36">
        <v>30</v>
      </c>
      <c r="G56" s="44">
        <f t="shared" si="3"/>
        <v>1589.74358974359</v>
      </c>
      <c r="H56" s="44">
        <v>1860</v>
      </c>
      <c r="I56" s="44"/>
      <c r="J56" s="44"/>
    </row>
    <row r="57" s="36" customFormat="1" ht="23" customHeight="1" spans="2:10">
      <c r="B57" s="42" t="s">
        <v>723</v>
      </c>
      <c r="C57" s="42" t="s">
        <v>808</v>
      </c>
      <c r="D57" s="43" t="s">
        <v>809</v>
      </c>
      <c r="E57" s="43" t="s">
        <v>810</v>
      </c>
      <c r="F57" s="36">
        <v>10</v>
      </c>
      <c r="G57" s="44">
        <f t="shared" si="3"/>
        <v>120.34188034188</v>
      </c>
      <c r="H57" s="44">
        <v>140.8</v>
      </c>
      <c r="I57" s="44">
        <f>SUM(H57:H60)</f>
        <v>4044</v>
      </c>
      <c r="J57" s="44"/>
    </row>
    <row r="58" s="36" customFormat="1" ht="23" customHeight="1" spans="2:10">
      <c r="B58" s="42" t="s">
        <v>723</v>
      </c>
      <c r="C58" s="42" t="s">
        <v>724</v>
      </c>
      <c r="D58" s="43" t="s">
        <v>725</v>
      </c>
      <c r="E58" s="43" t="s">
        <v>726</v>
      </c>
      <c r="F58" s="36">
        <v>40</v>
      </c>
      <c r="G58" s="44">
        <f t="shared" si="3"/>
        <v>1446.15384615385</v>
      </c>
      <c r="H58" s="44">
        <v>1692</v>
      </c>
      <c r="I58" s="44"/>
      <c r="J58" s="44"/>
    </row>
    <row r="59" s="36" customFormat="1" ht="23" customHeight="1" spans="2:10">
      <c r="B59" s="42" t="s">
        <v>723</v>
      </c>
      <c r="C59" s="42" t="s">
        <v>735</v>
      </c>
      <c r="D59" s="43" t="s">
        <v>736</v>
      </c>
      <c r="E59" s="43" t="s">
        <v>534</v>
      </c>
      <c r="F59" s="36">
        <v>40</v>
      </c>
      <c r="G59" s="44">
        <f t="shared" si="3"/>
        <v>1257.4358974359</v>
      </c>
      <c r="H59" s="44">
        <v>1471.2</v>
      </c>
      <c r="I59" s="44"/>
      <c r="J59" s="44"/>
    </row>
    <row r="60" s="36" customFormat="1" ht="23" customHeight="1" spans="2:10">
      <c r="B60" s="42" t="s">
        <v>723</v>
      </c>
      <c r="C60" s="42" t="s">
        <v>727</v>
      </c>
      <c r="D60" s="43" t="s">
        <v>728</v>
      </c>
      <c r="E60" s="43" t="s">
        <v>729</v>
      </c>
      <c r="F60" s="36">
        <v>20</v>
      </c>
      <c r="G60" s="44">
        <f t="shared" si="3"/>
        <v>632.478632478633</v>
      </c>
      <c r="H60" s="44">
        <v>740</v>
      </c>
      <c r="I60" s="44"/>
      <c r="J60" s="44"/>
    </row>
    <row r="61" s="36" customFormat="1" ht="23" customHeight="1" spans="2:10">
      <c r="B61" s="42" t="s">
        <v>723</v>
      </c>
      <c r="C61" s="42" t="s">
        <v>811</v>
      </c>
      <c r="D61" s="43" t="s">
        <v>812</v>
      </c>
      <c r="E61" s="43" t="s">
        <v>813</v>
      </c>
      <c r="F61" s="36">
        <v>20</v>
      </c>
      <c r="G61" s="44">
        <f t="shared" si="3"/>
        <v>724.786324786325</v>
      </c>
      <c r="H61" s="44">
        <v>848</v>
      </c>
      <c r="I61" s="44">
        <f>SUM(H61:H64)</f>
        <v>1404.6</v>
      </c>
      <c r="J61" s="44"/>
    </row>
    <row r="62" s="36" customFormat="1" ht="23" customHeight="1" spans="2:10">
      <c r="B62" s="42" t="s">
        <v>723</v>
      </c>
      <c r="C62" s="42" t="s">
        <v>379</v>
      </c>
      <c r="D62" s="43" t="s">
        <v>814</v>
      </c>
      <c r="E62" s="43" t="s">
        <v>815</v>
      </c>
      <c r="F62" s="36">
        <v>30</v>
      </c>
      <c r="G62" s="44">
        <f t="shared" si="3"/>
        <v>167.179487179487</v>
      </c>
      <c r="H62" s="44">
        <v>195.6</v>
      </c>
      <c r="I62" s="44"/>
      <c r="J62" s="44"/>
    </row>
    <row r="63" s="36" customFormat="1" ht="23" customHeight="1" spans="2:10">
      <c r="B63" s="42" t="s">
        <v>723</v>
      </c>
      <c r="C63" s="42" t="s">
        <v>816</v>
      </c>
      <c r="D63" s="43" t="s">
        <v>817</v>
      </c>
      <c r="E63" s="43" t="s">
        <v>370</v>
      </c>
      <c r="F63" s="36">
        <v>20</v>
      </c>
      <c r="G63" s="44">
        <f t="shared" si="3"/>
        <v>148.717948717949</v>
      </c>
      <c r="H63" s="44">
        <v>174</v>
      </c>
      <c r="I63" s="44"/>
      <c r="J63" s="44"/>
    </row>
    <row r="64" s="36" customFormat="1" ht="23" customHeight="1" spans="2:10">
      <c r="B64" s="42" t="s">
        <v>723</v>
      </c>
      <c r="C64" s="42" t="s">
        <v>818</v>
      </c>
      <c r="D64" s="43" t="s">
        <v>819</v>
      </c>
      <c r="E64" s="43" t="s">
        <v>370</v>
      </c>
      <c r="F64" s="36">
        <v>10</v>
      </c>
      <c r="G64" s="44">
        <f t="shared" si="3"/>
        <v>159.82905982906</v>
      </c>
      <c r="H64" s="44">
        <v>187</v>
      </c>
      <c r="I64" s="44"/>
      <c r="J64" s="44"/>
    </row>
    <row r="65" s="36" customFormat="1" ht="23" customHeight="1" spans="2:10">
      <c r="B65" s="42" t="s">
        <v>723</v>
      </c>
      <c r="C65" s="42" t="s">
        <v>785</v>
      </c>
      <c r="D65" s="43" t="s">
        <v>786</v>
      </c>
      <c r="E65" s="43" t="s">
        <v>787</v>
      </c>
      <c r="F65" s="36">
        <v>20</v>
      </c>
      <c r="G65" s="44">
        <f t="shared" si="3"/>
        <v>37.6068376068376</v>
      </c>
      <c r="H65" s="44">
        <v>44</v>
      </c>
      <c r="I65" s="44">
        <f>H65</f>
        <v>44</v>
      </c>
      <c r="J65" s="44"/>
    </row>
    <row r="66" s="36" customFormat="1" ht="23" customHeight="1" spans="2:10">
      <c r="B66" s="42" t="s">
        <v>723</v>
      </c>
      <c r="C66" s="42" t="s">
        <v>820</v>
      </c>
      <c r="D66" s="43" t="s">
        <v>599</v>
      </c>
      <c r="E66" s="43" t="s">
        <v>821</v>
      </c>
      <c r="F66" s="36">
        <v>120</v>
      </c>
      <c r="G66" s="44">
        <f t="shared" si="3"/>
        <v>1723.07692307692</v>
      </c>
      <c r="H66" s="44">
        <v>2016</v>
      </c>
      <c r="I66" s="44">
        <f>SUM(H66:H69)</f>
        <v>5948.8</v>
      </c>
      <c r="J66" s="44"/>
    </row>
    <row r="67" s="36" customFormat="1" ht="23" customHeight="1" spans="2:10">
      <c r="B67" s="42" t="s">
        <v>723</v>
      </c>
      <c r="C67" s="42" t="s">
        <v>822</v>
      </c>
      <c r="D67" s="43" t="s">
        <v>372</v>
      </c>
      <c r="E67" s="43" t="s">
        <v>823</v>
      </c>
      <c r="F67" s="36">
        <v>120</v>
      </c>
      <c r="G67" s="44">
        <f t="shared" si="3"/>
        <v>697.435897435897</v>
      </c>
      <c r="H67" s="44">
        <v>816</v>
      </c>
      <c r="I67" s="44"/>
      <c r="J67" s="44"/>
    </row>
    <row r="68" s="36" customFormat="1" ht="23" customHeight="1" spans="2:10">
      <c r="B68" s="42" t="s">
        <v>723</v>
      </c>
      <c r="C68" s="42" t="s">
        <v>465</v>
      </c>
      <c r="D68" s="43" t="s">
        <v>794</v>
      </c>
      <c r="E68" s="43" t="s">
        <v>534</v>
      </c>
      <c r="F68" s="36">
        <v>40</v>
      </c>
      <c r="G68" s="44">
        <f t="shared" si="3"/>
        <v>2611.96581196581</v>
      </c>
      <c r="H68" s="44">
        <v>3056</v>
      </c>
      <c r="I68" s="44"/>
      <c r="J68" s="44"/>
    </row>
    <row r="69" s="36" customFormat="1" ht="23" customHeight="1" spans="2:10">
      <c r="B69" s="42" t="s">
        <v>723</v>
      </c>
      <c r="C69" s="42" t="s">
        <v>824</v>
      </c>
      <c r="D69" s="43" t="s">
        <v>825</v>
      </c>
      <c r="E69" s="43" t="s">
        <v>413</v>
      </c>
      <c r="F69" s="36">
        <v>20</v>
      </c>
      <c r="G69" s="44">
        <f t="shared" si="3"/>
        <v>51.965811965812</v>
      </c>
      <c r="H69" s="44">
        <v>60.8</v>
      </c>
      <c r="I69" s="44"/>
      <c r="J69" s="44"/>
    </row>
    <row r="70" s="36" customFormat="1" ht="23" customHeight="1" spans="2:10">
      <c r="B70" s="42" t="s">
        <v>723</v>
      </c>
      <c r="C70" s="42" t="s">
        <v>826</v>
      </c>
      <c r="D70" s="43" t="s">
        <v>827</v>
      </c>
      <c r="E70" s="43" t="s">
        <v>828</v>
      </c>
      <c r="F70" s="36">
        <v>10</v>
      </c>
      <c r="G70" s="44">
        <f t="shared" si="3"/>
        <v>73.5042735042735</v>
      </c>
      <c r="H70" s="44">
        <v>86</v>
      </c>
      <c r="I70" s="44">
        <f>SUM(H70:H73)</f>
        <v>392.1</v>
      </c>
      <c r="J70" s="44"/>
    </row>
    <row r="71" s="36" customFormat="1" ht="23" customHeight="1" spans="2:10">
      <c r="B71" s="42" t="s">
        <v>723</v>
      </c>
      <c r="C71" s="42" t="s">
        <v>829</v>
      </c>
      <c r="D71" s="43" t="s">
        <v>827</v>
      </c>
      <c r="E71" s="43" t="s">
        <v>830</v>
      </c>
      <c r="F71" s="36">
        <v>20</v>
      </c>
      <c r="G71" s="44">
        <f t="shared" si="3"/>
        <v>147.008547008547</v>
      </c>
      <c r="H71" s="44">
        <v>172</v>
      </c>
      <c r="I71" s="44"/>
      <c r="J71" s="44"/>
    </row>
    <row r="72" s="36" customFormat="1" ht="23" customHeight="1" spans="2:10">
      <c r="B72" s="42" t="s">
        <v>723</v>
      </c>
      <c r="C72" s="42" t="s">
        <v>831</v>
      </c>
      <c r="D72" s="43" t="s">
        <v>827</v>
      </c>
      <c r="E72" s="43" t="s">
        <v>830</v>
      </c>
      <c r="F72" s="36">
        <v>20</v>
      </c>
      <c r="G72" s="44">
        <f t="shared" si="3"/>
        <v>90.2564102564103</v>
      </c>
      <c r="H72" s="44">
        <v>105.6</v>
      </c>
      <c r="I72" s="44"/>
      <c r="J72" s="44"/>
    </row>
    <row r="73" s="36" customFormat="1" ht="23" customHeight="1" spans="2:10">
      <c r="B73" s="42" t="s">
        <v>723</v>
      </c>
      <c r="C73" s="42" t="s">
        <v>803</v>
      </c>
      <c r="D73" s="43" t="s">
        <v>804</v>
      </c>
      <c r="E73" s="43" t="s">
        <v>805</v>
      </c>
      <c r="F73" s="36">
        <v>3</v>
      </c>
      <c r="G73" s="44">
        <f t="shared" si="3"/>
        <v>24.3589743589744</v>
      </c>
      <c r="H73" s="44">
        <v>28.5</v>
      </c>
      <c r="I73" s="44"/>
      <c r="J73" s="44"/>
    </row>
    <row r="74" s="36" customFormat="1" ht="23" customHeight="1" spans="2:10">
      <c r="B74" s="42" t="s">
        <v>723</v>
      </c>
      <c r="C74" s="42" t="s">
        <v>832</v>
      </c>
      <c r="D74" s="43" t="s">
        <v>801</v>
      </c>
      <c r="E74" s="43" t="s">
        <v>833</v>
      </c>
      <c r="F74" s="36">
        <v>10</v>
      </c>
      <c r="G74" s="44">
        <f t="shared" si="3"/>
        <v>112.820512820513</v>
      </c>
      <c r="H74" s="44">
        <v>132</v>
      </c>
      <c r="I74" s="44">
        <f>SUM(H74:H77)</f>
        <v>1027.6</v>
      </c>
      <c r="J74" s="44"/>
    </row>
    <row r="75" s="36" customFormat="1" ht="23" customHeight="1" spans="2:10">
      <c r="B75" s="42" t="s">
        <v>723</v>
      </c>
      <c r="C75" s="42" t="s">
        <v>834</v>
      </c>
      <c r="D75" s="43" t="s">
        <v>716</v>
      </c>
      <c r="E75" s="43" t="s">
        <v>835</v>
      </c>
      <c r="F75" s="36">
        <v>30</v>
      </c>
      <c r="G75" s="44">
        <f t="shared" si="3"/>
        <v>430.769230769231</v>
      </c>
      <c r="H75" s="44">
        <v>504</v>
      </c>
      <c r="I75" s="44"/>
      <c r="J75" s="44"/>
    </row>
    <row r="76" s="36" customFormat="1" ht="23" customHeight="1" spans="2:10">
      <c r="B76" s="42" t="s">
        <v>723</v>
      </c>
      <c r="C76" s="42" t="s">
        <v>836</v>
      </c>
      <c r="D76" s="43" t="s">
        <v>716</v>
      </c>
      <c r="E76" s="43" t="s">
        <v>837</v>
      </c>
      <c r="F76" s="36">
        <v>12</v>
      </c>
      <c r="G76" s="44">
        <f t="shared" si="3"/>
        <v>211.282051282051</v>
      </c>
      <c r="H76" s="44">
        <v>247.2</v>
      </c>
      <c r="I76" s="44"/>
      <c r="J76" s="44"/>
    </row>
    <row r="77" s="36" customFormat="1" ht="23" customHeight="1" spans="2:10">
      <c r="B77" s="42" t="s">
        <v>723</v>
      </c>
      <c r="C77" s="42" t="s">
        <v>838</v>
      </c>
      <c r="D77" s="43" t="s">
        <v>839</v>
      </c>
      <c r="E77" s="43" t="s">
        <v>828</v>
      </c>
      <c r="F77" s="36">
        <v>20</v>
      </c>
      <c r="G77" s="44">
        <f t="shared" si="3"/>
        <v>123.418803418803</v>
      </c>
      <c r="H77" s="44">
        <v>144.4</v>
      </c>
      <c r="I77" s="44"/>
      <c r="J77" s="44"/>
    </row>
    <row r="78" s="36" customFormat="1" ht="23" customHeight="1" spans="2:10">
      <c r="B78" s="42" t="s">
        <v>723</v>
      </c>
      <c r="C78" s="42" t="s">
        <v>840</v>
      </c>
      <c r="D78" s="43" t="s">
        <v>841</v>
      </c>
      <c r="E78" s="43" t="s">
        <v>842</v>
      </c>
      <c r="F78" s="36">
        <v>10</v>
      </c>
      <c r="G78" s="44">
        <f t="shared" si="3"/>
        <v>102.564102564103</v>
      </c>
      <c r="H78" s="44">
        <v>120</v>
      </c>
      <c r="I78" s="44">
        <f>SUM(H78:H81)</f>
        <v>1180.6</v>
      </c>
      <c r="J78" s="44"/>
    </row>
    <row r="79" s="36" customFormat="1" ht="23" customHeight="1" spans="2:10">
      <c r="B79" s="42" t="s">
        <v>723</v>
      </c>
      <c r="C79" s="42" t="s">
        <v>843</v>
      </c>
      <c r="D79" s="43" t="s">
        <v>844</v>
      </c>
      <c r="E79" s="43" t="s">
        <v>845</v>
      </c>
      <c r="F79" s="36">
        <v>40</v>
      </c>
      <c r="G79" s="44">
        <f t="shared" si="3"/>
        <v>116.239316239316</v>
      </c>
      <c r="H79" s="44">
        <v>136</v>
      </c>
      <c r="I79" s="44"/>
      <c r="J79" s="44"/>
    </row>
    <row r="80" s="36" customFormat="1" ht="23" customHeight="1" spans="2:10">
      <c r="B80" s="42" t="s">
        <v>723</v>
      </c>
      <c r="C80" s="42" t="s">
        <v>846</v>
      </c>
      <c r="D80" s="43" t="s">
        <v>847</v>
      </c>
      <c r="E80" s="43" t="s">
        <v>848</v>
      </c>
      <c r="F80" s="36">
        <v>10</v>
      </c>
      <c r="G80" s="44">
        <f t="shared" si="3"/>
        <v>121.367521367521</v>
      </c>
      <c r="H80" s="44">
        <v>142</v>
      </c>
      <c r="I80" s="44"/>
      <c r="J80" s="44"/>
    </row>
    <row r="81" s="36" customFormat="1" ht="23" customHeight="1" spans="2:10">
      <c r="B81" s="42" t="s">
        <v>723</v>
      </c>
      <c r="C81" s="42" t="s">
        <v>849</v>
      </c>
      <c r="D81" s="43" t="s">
        <v>850</v>
      </c>
      <c r="E81" s="43" t="s">
        <v>734</v>
      </c>
      <c r="F81" s="36">
        <v>10</v>
      </c>
      <c r="G81" s="44">
        <f t="shared" si="3"/>
        <v>668.888888888889</v>
      </c>
      <c r="H81" s="44">
        <v>782.6</v>
      </c>
      <c r="I81" s="44"/>
      <c r="J81" s="44"/>
    </row>
    <row r="82" s="36" customFormat="1" ht="23" customHeight="1" spans="2:10">
      <c r="B82" s="42" t="s">
        <v>723</v>
      </c>
      <c r="C82" s="42" t="s">
        <v>773</v>
      </c>
      <c r="D82" s="43" t="s">
        <v>774</v>
      </c>
      <c r="E82" s="43" t="s">
        <v>775</v>
      </c>
      <c r="F82" s="36">
        <v>50</v>
      </c>
      <c r="G82" s="44">
        <f t="shared" si="3"/>
        <v>290.598290598291</v>
      </c>
      <c r="H82" s="44">
        <v>340</v>
      </c>
      <c r="I82" s="44">
        <f>SUM(H82:H85)</f>
        <v>1919.6</v>
      </c>
      <c r="J82" s="44"/>
    </row>
    <row r="83" s="36" customFormat="1" ht="23" customHeight="1" spans="2:10">
      <c r="B83" s="42" t="s">
        <v>723</v>
      </c>
      <c r="C83" s="42" t="s">
        <v>470</v>
      </c>
      <c r="D83" s="43" t="s">
        <v>851</v>
      </c>
      <c r="E83" s="43" t="s">
        <v>852</v>
      </c>
      <c r="F83" s="36">
        <v>10</v>
      </c>
      <c r="G83" s="44">
        <f t="shared" si="3"/>
        <v>190.598290598291</v>
      </c>
      <c r="H83" s="44">
        <v>223</v>
      </c>
      <c r="I83" s="44"/>
      <c r="J83" s="44"/>
    </row>
    <row r="84" s="36" customFormat="1" ht="23" customHeight="1" spans="2:10">
      <c r="B84" s="42" t="s">
        <v>723</v>
      </c>
      <c r="C84" s="42" t="s">
        <v>853</v>
      </c>
      <c r="D84" s="43" t="s">
        <v>854</v>
      </c>
      <c r="E84" s="43" t="s">
        <v>855</v>
      </c>
      <c r="F84" s="36">
        <v>20</v>
      </c>
      <c r="G84" s="44">
        <f t="shared" si="3"/>
        <v>99.6581196581197</v>
      </c>
      <c r="H84" s="44">
        <v>116.6</v>
      </c>
      <c r="I84" s="44"/>
      <c r="J84" s="44"/>
    </row>
    <row r="85" s="36" customFormat="1" ht="23" customHeight="1" spans="2:10">
      <c r="B85" s="42" t="s">
        <v>723</v>
      </c>
      <c r="C85" s="42" t="s">
        <v>856</v>
      </c>
      <c r="D85" s="43" t="s">
        <v>857</v>
      </c>
      <c r="E85" s="43" t="s">
        <v>858</v>
      </c>
      <c r="F85" s="36">
        <v>80</v>
      </c>
      <c r="G85" s="44">
        <f t="shared" si="3"/>
        <v>1059.82905982906</v>
      </c>
      <c r="H85" s="44">
        <v>1240</v>
      </c>
      <c r="I85" s="44"/>
      <c r="J85" s="44"/>
    </row>
    <row r="86" s="36" customFormat="1" ht="23" customHeight="1" spans="2:10">
      <c r="B86" s="42" t="s">
        <v>723</v>
      </c>
      <c r="C86" s="42" t="s">
        <v>822</v>
      </c>
      <c r="D86" s="43" t="s">
        <v>372</v>
      </c>
      <c r="E86" s="43" t="s">
        <v>823</v>
      </c>
      <c r="F86" s="36">
        <v>120</v>
      </c>
      <c r="G86" s="44">
        <f t="shared" ref="G86:G90" si="4">H86/1.17</f>
        <v>592.820512820513</v>
      </c>
      <c r="H86" s="44">
        <v>693.6</v>
      </c>
      <c r="I86" s="44">
        <f>SUM(H86:H89)</f>
        <v>2670.6</v>
      </c>
      <c r="J86" s="44"/>
    </row>
    <row r="87" s="36" customFormat="1" ht="23" customHeight="1" spans="2:10">
      <c r="B87" s="42" t="s">
        <v>723</v>
      </c>
      <c r="C87" s="42" t="s">
        <v>859</v>
      </c>
      <c r="D87" s="43" t="s">
        <v>783</v>
      </c>
      <c r="E87" s="43" t="s">
        <v>860</v>
      </c>
      <c r="F87" s="36">
        <v>60</v>
      </c>
      <c r="G87" s="44">
        <f t="shared" si="4"/>
        <v>441.025641025641</v>
      </c>
      <c r="H87" s="44">
        <v>516</v>
      </c>
      <c r="I87" s="44"/>
      <c r="J87" s="44"/>
    </row>
    <row r="88" s="36" customFormat="1" ht="23" customHeight="1" spans="2:10">
      <c r="B88" s="42" t="s">
        <v>723</v>
      </c>
      <c r="C88" s="42" t="s">
        <v>861</v>
      </c>
      <c r="D88" s="43" t="s">
        <v>814</v>
      </c>
      <c r="E88" s="43" t="s">
        <v>862</v>
      </c>
      <c r="F88" s="36">
        <v>50</v>
      </c>
      <c r="G88" s="44">
        <f t="shared" si="4"/>
        <v>833.333333333333</v>
      </c>
      <c r="H88" s="44">
        <v>975</v>
      </c>
      <c r="I88" s="44"/>
      <c r="J88" s="44"/>
    </row>
    <row r="89" s="36" customFormat="1" ht="23" customHeight="1" spans="2:10">
      <c r="B89" s="42" t="s">
        <v>723</v>
      </c>
      <c r="C89" s="42" t="s">
        <v>863</v>
      </c>
      <c r="D89" s="43" t="s">
        <v>864</v>
      </c>
      <c r="E89" s="43" t="s">
        <v>752</v>
      </c>
      <c r="F89" s="36">
        <v>30</v>
      </c>
      <c r="G89" s="44">
        <f t="shared" si="4"/>
        <v>415.384615384615</v>
      </c>
      <c r="H89" s="44">
        <v>486</v>
      </c>
      <c r="I89" s="44"/>
      <c r="J89" s="44"/>
    </row>
    <row r="90" s="36" customFormat="1" ht="23" customHeight="1" spans="2:10">
      <c r="B90" s="42" t="s">
        <v>865</v>
      </c>
      <c r="C90" s="42" t="s">
        <v>866</v>
      </c>
      <c r="D90" s="43" t="s">
        <v>867</v>
      </c>
      <c r="E90" s="36" t="s">
        <v>868</v>
      </c>
      <c r="F90" s="36">
        <v>900</v>
      </c>
      <c r="G90" s="44">
        <f t="shared" si="4"/>
        <v>12276.9230769231</v>
      </c>
      <c r="H90" s="44">
        <v>14364</v>
      </c>
      <c r="I90" s="44">
        <f t="shared" ref="I90:I92" si="5">H90</f>
        <v>14364</v>
      </c>
      <c r="J90" s="44"/>
    </row>
    <row r="91" s="36" customFormat="1" ht="23" customHeight="1" spans="2:10">
      <c r="B91" s="42" t="s">
        <v>289</v>
      </c>
      <c r="C91" s="42" t="s">
        <v>719</v>
      </c>
      <c r="D91" s="43" t="s">
        <v>720</v>
      </c>
      <c r="E91" s="43" t="s">
        <v>721</v>
      </c>
      <c r="F91" s="36">
        <v>200</v>
      </c>
      <c r="G91" s="44">
        <v>5350.43</v>
      </c>
      <c r="H91" s="44">
        <f t="shared" ref="H91:H148" si="6">G91*1.17</f>
        <v>6260.0031</v>
      </c>
      <c r="I91" s="44">
        <f t="shared" si="5"/>
        <v>6260.0031</v>
      </c>
      <c r="J91" s="44"/>
    </row>
    <row r="92" s="36" customFormat="1" ht="23" customHeight="1" spans="2:10">
      <c r="B92" s="42" t="s">
        <v>869</v>
      </c>
      <c r="C92" s="42" t="s">
        <v>719</v>
      </c>
      <c r="D92" s="43" t="s">
        <v>720</v>
      </c>
      <c r="E92" s="43" t="s">
        <v>721</v>
      </c>
      <c r="F92" s="36">
        <v>200</v>
      </c>
      <c r="G92" s="44">
        <v>5641.026</v>
      </c>
      <c r="H92" s="44">
        <f t="shared" si="6"/>
        <v>6600.00042</v>
      </c>
      <c r="I92" s="44">
        <f t="shared" si="5"/>
        <v>6600.00042</v>
      </c>
      <c r="J92" s="44"/>
    </row>
    <row r="93" s="36" customFormat="1" ht="23" customHeight="1" spans="2:10">
      <c r="B93" s="42" t="s">
        <v>869</v>
      </c>
      <c r="C93" s="42" t="s">
        <v>719</v>
      </c>
      <c r="D93" s="43" t="s">
        <v>720</v>
      </c>
      <c r="E93" s="43" t="s">
        <v>721</v>
      </c>
      <c r="F93" s="36">
        <v>150</v>
      </c>
      <c r="G93" s="44">
        <v>4230.77</v>
      </c>
      <c r="H93" s="44">
        <f t="shared" si="6"/>
        <v>4950.0009</v>
      </c>
      <c r="I93" s="44">
        <f>SUBTOTAL(9,H93:H94)</f>
        <v>11550.00249</v>
      </c>
      <c r="J93" s="44"/>
    </row>
    <row r="94" s="36" customFormat="1" ht="23" customHeight="1" spans="2:10">
      <c r="B94" s="42" t="s">
        <v>869</v>
      </c>
      <c r="C94" s="42" t="s">
        <v>719</v>
      </c>
      <c r="D94" s="43" t="s">
        <v>722</v>
      </c>
      <c r="E94" s="43" t="s">
        <v>721</v>
      </c>
      <c r="F94" s="36">
        <v>200</v>
      </c>
      <c r="G94" s="44">
        <v>5641.027</v>
      </c>
      <c r="H94" s="44">
        <f t="shared" si="6"/>
        <v>6600.00159</v>
      </c>
      <c r="I94" s="44"/>
      <c r="J94" s="44"/>
    </row>
    <row r="95" s="36" customFormat="1" ht="23" customHeight="1" spans="2:10">
      <c r="B95" s="42" t="s">
        <v>256</v>
      </c>
      <c r="C95" s="42" t="s">
        <v>870</v>
      </c>
      <c r="D95" s="43" t="s">
        <v>687</v>
      </c>
      <c r="E95" s="43" t="s">
        <v>871</v>
      </c>
      <c r="F95" s="36">
        <v>935</v>
      </c>
      <c r="G95" s="44">
        <v>20346.24</v>
      </c>
      <c r="H95" s="44">
        <f t="shared" si="6"/>
        <v>23805.1008</v>
      </c>
      <c r="I95" s="44">
        <f>SUBTOTAL(9,H95:H96)</f>
        <v>71215.4547</v>
      </c>
      <c r="J95" s="44">
        <f>SUM(I95)</f>
        <v>71215.4547</v>
      </c>
    </row>
    <row r="96" s="36" customFormat="1" ht="23" customHeight="1" spans="2:10">
      <c r="B96" s="42" t="s">
        <v>256</v>
      </c>
      <c r="C96" s="42" t="s">
        <v>870</v>
      </c>
      <c r="D96" s="43" t="s">
        <v>687</v>
      </c>
      <c r="E96" s="43" t="s">
        <v>871</v>
      </c>
      <c r="F96" s="36">
        <v>2665</v>
      </c>
      <c r="G96" s="44">
        <v>40521.67</v>
      </c>
      <c r="H96" s="44">
        <f t="shared" si="6"/>
        <v>47410.3539</v>
      </c>
      <c r="I96" s="44"/>
      <c r="J96" s="44"/>
    </row>
    <row r="97" s="36" customFormat="1" ht="23" customHeight="1" spans="2:10">
      <c r="B97" s="42" t="s">
        <v>872</v>
      </c>
      <c r="C97" s="42" t="s">
        <v>873</v>
      </c>
      <c r="D97" s="43" t="s">
        <v>166</v>
      </c>
      <c r="E97" s="43" t="s">
        <v>874</v>
      </c>
      <c r="F97" s="36">
        <v>240</v>
      </c>
      <c r="G97" s="44">
        <v>14728.205</v>
      </c>
      <c r="H97" s="44">
        <f t="shared" si="6"/>
        <v>17231.99985</v>
      </c>
      <c r="I97" s="44">
        <f>SUBTOTAL(9,H97:H99)</f>
        <v>86000.00175</v>
      </c>
      <c r="J97" s="44">
        <f>SUM(I97:I183)</f>
        <v>1226307.34794613</v>
      </c>
    </row>
    <row r="98" s="36" customFormat="1" ht="23" customHeight="1" spans="2:10">
      <c r="B98" s="42" t="s">
        <v>872</v>
      </c>
      <c r="C98" s="42" t="s">
        <v>875</v>
      </c>
      <c r="D98" s="43" t="s">
        <v>876</v>
      </c>
      <c r="E98" s="43" t="s">
        <v>877</v>
      </c>
      <c r="F98" s="36">
        <v>1600</v>
      </c>
      <c r="G98" s="44">
        <v>43117.95</v>
      </c>
      <c r="H98" s="44">
        <f t="shared" si="6"/>
        <v>50448.0015</v>
      </c>
      <c r="I98" s="44"/>
      <c r="J98" s="44"/>
    </row>
    <row r="99" s="36" customFormat="1" ht="23" customHeight="1" spans="2:10">
      <c r="B99" s="42" t="s">
        <v>872</v>
      </c>
      <c r="C99" s="42" t="s">
        <v>878</v>
      </c>
      <c r="D99" s="43" t="s">
        <v>879</v>
      </c>
      <c r="E99" s="43" t="s">
        <v>772</v>
      </c>
      <c r="F99" s="36">
        <v>400</v>
      </c>
      <c r="G99" s="44">
        <v>15658.12</v>
      </c>
      <c r="H99" s="44">
        <f t="shared" si="6"/>
        <v>18320.0004</v>
      </c>
      <c r="I99" s="44"/>
      <c r="J99" s="44"/>
    </row>
    <row r="100" s="36" customFormat="1" ht="23" customHeight="1" spans="2:10">
      <c r="B100" s="42" t="s">
        <v>872</v>
      </c>
      <c r="C100" s="42" t="s">
        <v>880</v>
      </c>
      <c r="D100" s="43" t="s">
        <v>881</v>
      </c>
      <c r="E100" s="43" t="s">
        <v>882</v>
      </c>
      <c r="F100" s="36">
        <v>1200</v>
      </c>
      <c r="G100" s="44">
        <v>65435.9</v>
      </c>
      <c r="H100" s="44">
        <f t="shared" si="6"/>
        <v>76560.003</v>
      </c>
      <c r="I100" s="44">
        <f>SUM(H100:H102)</f>
        <v>89801.0029566</v>
      </c>
      <c r="J100" s="44"/>
    </row>
    <row r="101" s="36" customFormat="1" ht="23" customHeight="1" spans="2:10">
      <c r="B101" s="42" t="s">
        <v>872</v>
      </c>
      <c r="C101" s="42" t="s">
        <v>883</v>
      </c>
      <c r="D101" s="43" t="s">
        <v>884</v>
      </c>
      <c r="E101" s="43" t="s">
        <v>885</v>
      </c>
      <c r="F101" s="36">
        <v>100</v>
      </c>
      <c r="G101" s="44">
        <v>5982.90598</v>
      </c>
      <c r="H101" s="44">
        <f t="shared" si="6"/>
        <v>6999.9999966</v>
      </c>
      <c r="I101" s="44"/>
      <c r="J101" s="44"/>
    </row>
    <row r="102" s="36" customFormat="1" ht="23" customHeight="1" spans="2:10">
      <c r="B102" s="42" t="s">
        <v>872</v>
      </c>
      <c r="C102" s="42" t="s">
        <v>886</v>
      </c>
      <c r="D102" s="43" t="s">
        <v>887</v>
      </c>
      <c r="E102" s="43" t="s">
        <v>888</v>
      </c>
      <c r="F102" s="36">
        <v>100</v>
      </c>
      <c r="G102" s="44">
        <v>5334.188</v>
      </c>
      <c r="H102" s="44">
        <f t="shared" si="6"/>
        <v>6240.99996</v>
      </c>
      <c r="I102" s="44"/>
      <c r="J102" s="44"/>
    </row>
    <row r="103" s="36" customFormat="1" ht="23" customHeight="1" spans="2:10">
      <c r="B103" s="42" t="s">
        <v>872</v>
      </c>
      <c r="C103" s="42" t="s">
        <v>889</v>
      </c>
      <c r="D103" s="43" t="s">
        <v>890</v>
      </c>
      <c r="E103" s="43" t="s">
        <v>891</v>
      </c>
      <c r="F103" s="36">
        <v>200</v>
      </c>
      <c r="G103" s="44">
        <v>16764.1</v>
      </c>
      <c r="H103" s="44">
        <f t="shared" si="6"/>
        <v>19613.997</v>
      </c>
      <c r="I103" s="44">
        <f>SUM(H103:H107)</f>
        <v>86293.99818</v>
      </c>
      <c r="J103" s="44"/>
    </row>
    <row r="104" s="36" customFormat="1" ht="23" customHeight="1" spans="2:10">
      <c r="B104" s="42" t="s">
        <v>872</v>
      </c>
      <c r="C104" s="42" t="s">
        <v>892</v>
      </c>
      <c r="D104" s="43" t="s">
        <v>893</v>
      </c>
      <c r="E104" s="43" t="s">
        <v>894</v>
      </c>
      <c r="F104" s="36">
        <v>600</v>
      </c>
      <c r="G104" s="44">
        <v>11292.31</v>
      </c>
      <c r="H104" s="44">
        <f t="shared" si="6"/>
        <v>13212.0027</v>
      </c>
      <c r="I104" s="44"/>
      <c r="J104" s="44"/>
    </row>
    <row r="105" s="36" customFormat="1" ht="23" customHeight="1" spans="2:10">
      <c r="B105" s="42" t="s">
        <v>872</v>
      </c>
      <c r="C105" s="42" t="s">
        <v>895</v>
      </c>
      <c r="D105" s="43" t="s">
        <v>896</v>
      </c>
      <c r="E105" s="43" t="s">
        <v>897</v>
      </c>
      <c r="F105" s="36">
        <v>2000</v>
      </c>
      <c r="G105" s="44">
        <v>30957.264</v>
      </c>
      <c r="H105" s="44">
        <f t="shared" si="6"/>
        <v>36219.99888</v>
      </c>
      <c r="I105" s="44"/>
      <c r="J105" s="44"/>
    </row>
    <row r="106" s="36" customFormat="1" ht="23" customHeight="1" spans="2:10">
      <c r="B106" s="42" t="s">
        <v>872</v>
      </c>
      <c r="C106" s="42" t="s">
        <v>898</v>
      </c>
      <c r="D106" s="43" t="s">
        <v>899</v>
      </c>
      <c r="E106" s="43" t="s">
        <v>900</v>
      </c>
      <c r="F106" s="36">
        <v>150</v>
      </c>
      <c r="G106" s="44">
        <v>9415.38</v>
      </c>
      <c r="H106" s="44">
        <f t="shared" si="6"/>
        <v>11015.9946</v>
      </c>
      <c r="I106" s="44"/>
      <c r="J106" s="44"/>
    </row>
    <row r="107" s="36" customFormat="1" ht="23" customHeight="1" spans="2:10">
      <c r="B107" s="42" t="s">
        <v>872</v>
      </c>
      <c r="C107" s="42" t="s">
        <v>901</v>
      </c>
      <c r="D107" s="43" t="s">
        <v>461</v>
      </c>
      <c r="E107" s="43" t="s">
        <v>902</v>
      </c>
      <c r="F107" s="36">
        <v>400</v>
      </c>
      <c r="G107" s="44">
        <v>5326.5</v>
      </c>
      <c r="H107" s="44">
        <f t="shared" si="6"/>
        <v>6232.005</v>
      </c>
      <c r="I107" s="44"/>
      <c r="J107" s="44"/>
    </row>
    <row r="108" s="36" customFormat="1" ht="23" customHeight="1" spans="2:10">
      <c r="B108" s="42" t="s">
        <v>872</v>
      </c>
      <c r="C108" s="42" t="s">
        <v>903</v>
      </c>
      <c r="D108" s="43" t="s">
        <v>138</v>
      </c>
      <c r="E108" s="43" t="s">
        <v>31</v>
      </c>
      <c r="F108" s="36">
        <v>300</v>
      </c>
      <c r="G108" s="44">
        <v>34938.464</v>
      </c>
      <c r="H108" s="44">
        <f t="shared" si="6"/>
        <v>40878.00288</v>
      </c>
      <c r="I108" s="44">
        <f>SUM(H108:H111)</f>
        <v>81534.49668</v>
      </c>
      <c r="J108" s="44"/>
    </row>
    <row r="109" s="36" customFormat="1" ht="23" customHeight="1" spans="2:10">
      <c r="B109" s="42" t="s">
        <v>872</v>
      </c>
      <c r="C109" s="42" t="s">
        <v>904</v>
      </c>
      <c r="D109" s="43" t="s">
        <v>905</v>
      </c>
      <c r="E109" s="43" t="s">
        <v>906</v>
      </c>
      <c r="F109" s="36">
        <v>360</v>
      </c>
      <c r="G109" s="44">
        <v>31600</v>
      </c>
      <c r="H109" s="44">
        <f t="shared" si="6"/>
        <v>36972</v>
      </c>
      <c r="I109" s="44"/>
      <c r="J109" s="44"/>
    </row>
    <row r="110" s="36" customFormat="1" ht="23" customHeight="1" spans="2:10">
      <c r="B110" s="42" t="s">
        <v>872</v>
      </c>
      <c r="C110" s="42" t="s">
        <v>907</v>
      </c>
      <c r="D110" s="43" t="s">
        <v>908</v>
      </c>
      <c r="E110" s="43" t="s">
        <v>888</v>
      </c>
      <c r="F110" s="36">
        <v>50</v>
      </c>
      <c r="G110" s="44">
        <v>1438.03</v>
      </c>
      <c r="H110" s="44">
        <f t="shared" si="6"/>
        <v>1682.4951</v>
      </c>
      <c r="I110" s="44"/>
      <c r="J110" s="44"/>
    </row>
    <row r="111" s="36" customFormat="1" ht="23" customHeight="1" spans="2:10">
      <c r="B111" s="42" t="s">
        <v>872</v>
      </c>
      <c r="C111" s="42" t="s">
        <v>909</v>
      </c>
      <c r="D111" s="43" t="s">
        <v>910</v>
      </c>
      <c r="E111" s="43" t="s">
        <v>911</v>
      </c>
      <c r="F111" s="36">
        <v>200</v>
      </c>
      <c r="G111" s="44">
        <v>1711.11</v>
      </c>
      <c r="H111" s="44">
        <f t="shared" si="6"/>
        <v>2001.9987</v>
      </c>
      <c r="I111" s="44"/>
      <c r="J111" s="44"/>
    </row>
    <row r="112" s="36" customFormat="1" ht="23" customHeight="1" spans="2:10">
      <c r="B112" s="42" t="s">
        <v>872</v>
      </c>
      <c r="C112" s="42" t="s">
        <v>597</v>
      </c>
      <c r="D112" s="43" t="s">
        <v>598</v>
      </c>
      <c r="E112" s="43" t="s">
        <v>63</v>
      </c>
      <c r="F112" s="36">
        <v>300</v>
      </c>
      <c r="G112" s="44">
        <v>5530.77</v>
      </c>
      <c r="H112" s="44">
        <f t="shared" si="6"/>
        <v>6471.0009</v>
      </c>
      <c r="I112" s="44">
        <f>SUM(H112:H113)</f>
        <v>9119.0034</v>
      </c>
      <c r="J112" s="44"/>
    </row>
    <row r="113" s="36" customFormat="1" ht="23" customHeight="1" spans="2:10">
      <c r="B113" s="42" t="s">
        <v>872</v>
      </c>
      <c r="C113" s="42" t="s">
        <v>597</v>
      </c>
      <c r="D113" s="43" t="s">
        <v>912</v>
      </c>
      <c r="E113" s="43" t="s">
        <v>63</v>
      </c>
      <c r="F113" s="36">
        <v>80</v>
      </c>
      <c r="G113" s="44">
        <v>2263.25</v>
      </c>
      <c r="H113" s="44">
        <f t="shared" si="6"/>
        <v>2648.0025</v>
      </c>
      <c r="I113" s="44"/>
      <c r="J113" s="44"/>
    </row>
    <row r="114" s="36" customFormat="1" ht="23" customHeight="1" spans="2:10">
      <c r="B114" s="42" t="s">
        <v>872</v>
      </c>
      <c r="C114" s="42" t="s">
        <v>913</v>
      </c>
      <c r="D114" s="43" t="s">
        <v>650</v>
      </c>
      <c r="E114" s="43" t="s">
        <v>914</v>
      </c>
      <c r="F114" s="36">
        <v>100</v>
      </c>
      <c r="G114" s="44">
        <v>19988.89</v>
      </c>
      <c r="H114" s="44">
        <f t="shared" si="6"/>
        <v>23387.0013</v>
      </c>
      <c r="I114" s="44">
        <f>SUM(H114:H120)</f>
        <v>79415.0019</v>
      </c>
      <c r="J114" s="44"/>
    </row>
    <row r="115" s="36" customFormat="1" ht="23" customHeight="1" spans="2:10">
      <c r="B115" s="42" t="s">
        <v>872</v>
      </c>
      <c r="C115" s="42" t="s">
        <v>889</v>
      </c>
      <c r="D115" s="43" t="s">
        <v>890</v>
      </c>
      <c r="E115" s="43" t="s">
        <v>891</v>
      </c>
      <c r="F115" s="36">
        <v>100</v>
      </c>
      <c r="G115" s="44">
        <v>8382.05</v>
      </c>
      <c r="H115" s="44">
        <f t="shared" si="6"/>
        <v>9806.9985</v>
      </c>
      <c r="I115" s="44"/>
      <c r="J115" s="44"/>
    </row>
    <row r="116" s="36" customFormat="1" ht="23" customHeight="1" spans="2:10">
      <c r="B116" s="42" t="s">
        <v>872</v>
      </c>
      <c r="C116" s="42" t="s">
        <v>895</v>
      </c>
      <c r="D116" s="43" t="s">
        <v>896</v>
      </c>
      <c r="E116" s="43" t="s">
        <v>897</v>
      </c>
      <c r="F116" s="36">
        <v>1000</v>
      </c>
      <c r="G116" s="44">
        <v>15478.63</v>
      </c>
      <c r="H116" s="44">
        <f t="shared" si="6"/>
        <v>18109.9971</v>
      </c>
      <c r="I116" s="44"/>
      <c r="J116" s="44"/>
    </row>
    <row r="117" s="36" customFormat="1" ht="23" customHeight="1" spans="2:10">
      <c r="B117" s="42" t="s">
        <v>872</v>
      </c>
      <c r="C117" s="42" t="s">
        <v>873</v>
      </c>
      <c r="D117" s="43" t="s">
        <v>166</v>
      </c>
      <c r="E117" s="43" t="s">
        <v>874</v>
      </c>
      <c r="F117" s="36">
        <v>160</v>
      </c>
      <c r="G117" s="44">
        <v>9818.8</v>
      </c>
      <c r="H117" s="44">
        <f t="shared" si="6"/>
        <v>11487.996</v>
      </c>
      <c r="I117" s="44"/>
      <c r="J117" s="44"/>
    </row>
    <row r="118" s="36" customFormat="1" ht="23" customHeight="1" spans="2:10">
      <c r="B118" s="42" t="s">
        <v>872</v>
      </c>
      <c r="C118" s="42" t="s">
        <v>861</v>
      </c>
      <c r="D118" s="43" t="s">
        <v>915</v>
      </c>
      <c r="E118" s="43" t="s">
        <v>37</v>
      </c>
      <c r="F118" s="36">
        <v>400</v>
      </c>
      <c r="G118" s="44">
        <v>7182.91</v>
      </c>
      <c r="H118" s="44">
        <f t="shared" si="6"/>
        <v>8404.0047</v>
      </c>
      <c r="I118" s="44"/>
      <c r="J118" s="44"/>
    </row>
    <row r="119" s="36" customFormat="1" ht="23" customHeight="1" spans="2:10">
      <c r="B119" s="42" t="s">
        <v>872</v>
      </c>
      <c r="C119" s="42" t="s">
        <v>916</v>
      </c>
      <c r="D119" s="43" t="s">
        <v>917</v>
      </c>
      <c r="E119" s="43" t="s">
        <v>918</v>
      </c>
      <c r="F119" s="36">
        <v>100</v>
      </c>
      <c r="G119" s="44">
        <v>3110.26</v>
      </c>
      <c r="H119" s="44">
        <f t="shared" si="6"/>
        <v>3639.0042</v>
      </c>
      <c r="I119" s="44"/>
      <c r="J119" s="44"/>
    </row>
    <row r="120" s="36" customFormat="1" ht="23" customHeight="1" spans="2:10">
      <c r="B120" s="42" t="s">
        <v>872</v>
      </c>
      <c r="C120" s="42" t="s">
        <v>878</v>
      </c>
      <c r="D120" s="43" t="s">
        <v>879</v>
      </c>
      <c r="E120" s="43" t="s">
        <v>772</v>
      </c>
      <c r="F120" s="36">
        <v>100</v>
      </c>
      <c r="G120" s="44">
        <v>3914.53</v>
      </c>
      <c r="H120" s="44">
        <f t="shared" si="6"/>
        <v>4580.0001</v>
      </c>
      <c r="I120" s="44"/>
      <c r="J120" s="44"/>
    </row>
    <row r="121" s="36" customFormat="1" ht="23" customHeight="1" spans="2:10">
      <c r="B121" s="42" t="s">
        <v>872</v>
      </c>
      <c r="C121" s="42" t="s">
        <v>919</v>
      </c>
      <c r="D121" s="43" t="s">
        <v>920</v>
      </c>
      <c r="E121" s="43" t="s">
        <v>921</v>
      </c>
      <c r="F121" s="36">
        <v>-230</v>
      </c>
      <c r="G121" s="44">
        <v>-471.798</v>
      </c>
      <c r="H121" s="44">
        <f t="shared" si="6"/>
        <v>-552.00366</v>
      </c>
      <c r="I121" s="44">
        <f>H121</f>
        <v>-552.00366</v>
      </c>
      <c r="J121" s="44"/>
    </row>
    <row r="122" s="36" customFormat="1" ht="23" customHeight="1" spans="2:10">
      <c r="B122" s="42" t="s">
        <v>872</v>
      </c>
      <c r="C122" s="42" t="s">
        <v>919</v>
      </c>
      <c r="D122" s="43" t="s">
        <v>920</v>
      </c>
      <c r="E122" s="43" t="s">
        <v>921</v>
      </c>
      <c r="F122" s="36">
        <v>-350</v>
      </c>
      <c r="G122" s="44">
        <v>-717.95</v>
      </c>
      <c r="H122" s="44">
        <f t="shared" si="6"/>
        <v>-840.0015</v>
      </c>
      <c r="I122" s="44">
        <f>H122</f>
        <v>-840.0015</v>
      </c>
      <c r="J122" s="44"/>
    </row>
    <row r="123" s="36" customFormat="1" ht="23" customHeight="1" spans="2:10">
      <c r="B123" s="42" t="s">
        <v>872</v>
      </c>
      <c r="C123" s="42" t="s">
        <v>875</v>
      </c>
      <c r="D123" s="43" t="s">
        <v>876</v>
      </c>
      <c r="E123" s="43" t="s">
        <v>877</v>
      </c>
      <c r="F123" s="36">
        <v>-1258</v>
      </c>
      <c r="G123" s="44">
        <v>-12289.69</v>
      </c>
      <c r="H123" s="44">
        <f t="shared" si="6"/>
        <v>-14378.9373</v>
      </c>
      <c r="I123" s="44">
        <f>SUM(H123:H124)</f>
        <v>-14834.6406</v>
      </c>
      <c r="J123" s="44"/>
    </row>
    <row r="124" s="36" customFormat="1" ht="23" customHeight="1" spans="2:10">
      <c r="B124" s="42" t="s">
        <v>872</v>
      </c>
      <c r="C124" s="42" t="s">
        <v>922</v>
      </c>
      <c r="D124" s="43" t="s">
        <v>923</v>
      </c>
      <c r="E124" s="43" t="s">
        <v>924</v>
      </c>
      <c r="F124" s="36">
        <v>-70</v>
      </c>
      <c r="G124" s="44">
        <v>-389.49</v>
      </c>
      <c r="H124" s="44">
        <f t="shared" si="6"/>
        <v>-455.7033</v>
      </c>
      <c r="I124" s="44"/>
      <c r="J124" s="44"/>
    </row>
    <row r="125" s="36" customFormat="1" ht="23" customHeight="1" spans="2:10">
      <c r="B125" s="42" t="s">
        <v>872</v>
      </c>
      <c r="C125" s="42" t="s">
        <v>875</v>
      </c>
      <c r="D125" s="43" t="s">
        <v>876</v>
      </c>
      <c r="E125" s="43" t="s">
        <v>877</v>
      </c>
      <c r="F125" s="36">
        <v>-1200</v>
      </c>
      <c r="G125" s="44">
        <v>-11723.08</v>
      </c>
      <c r="H125" s="44">
        <f t="shared" si="6"/>
        <v>-13716.0036</v>
      </c>
      <c r="I125" s="44">
        <f>SUM(H125:H126)</f>
        <v>-15018.003</v>
      </c>
      <c r="J125" s="44"/>
    </row>
    <row r="126" s="36" customFormat="1" ht="23" customHeight="1" spans="2:10">
      <c r="B126" s="42" t="s">
        <v>872</v>
      </c>
      <c r="C126" s="42" t="s">
        <v>922</v>
      </c>
      <c r="D126" s="43" t="s">
        <v>923</v>
      </c>
      <c r="E126" s="43" t="s">
        <v>924</v>
      </c>
      <c r="F126" s="36">
        <v>-200</v>
      </c>
      <c r="G126" s="44">
        <v>-1112.82</v>
      </c>
      <c r="H126" s="44">
        <f t="shared" si="6"/>
        <v>-1301.9994</v>
      </c>
      <c r="I126" s="44"/>
      <c r="J126" s="44"/>
    </row>
    <row r="127" s="36" customFormat="1" ht="23" customHeight="1" spans="2:10">
      <c r="B127" s="42" t="s">
        <v>872</v>
      </c>
      <c r="C127" s="42" t="s">
        <v>880</v>
      </c>
      <c r="D127" s="43" t="s">
        <v>881</v>
      </c>
      <c r="E127" s="43" t="s">
        <v>882</v>
      </c>
      <c r="F127" s="36">
        <v>1200</v>
      </c>
      <c r="G127" s="44">
        <v>65435.9</v>
      </c>
      <c r="H127" s="44">
        <f t="shared" si="6"/>
        <v>76560.003</v>
      </c>
      <c r="I127" s="44">
        <f>SUM(H127)</f>
        <v>76560.003</v>
      </c>
      <c r="J127" s="44"/>
    </row>
    <row r="128" s="36" customFormat="1" ht="23" customHeight="1" spans="2:10">
      <c r="B128" s="42" t="s">
        <v>872</v>
      </c>
      <c r="C128" s="42" t="s">
        <v>898</v>
      </c>
      <c r="D128" s="43" t="s">
        <v>899</v>
      </c>
      <c r="E128" s="43" t="s">
        <v>900</v>
      </c>
      <c r="F128" s="36">
        <v>150</v>
      </c>
      <c r="G128" s="44">
        <v>9415.384</v>
      </c>
      <c r="H128" s="44">
        <f t="shared" si="6"/>
        <v>11015.99928</v>
      </c>
      <c r="I128" s="44">
        <f>SUM(H128:H131)</f>
        <v>77568.99558057</v>
      </c>
      <c r="J128" s="44"/>
    </row>
    <row r="129" s="36" customFormat="1" ht="23" customHeight="1" spans="2:10">
      <c r="B129" s="42" t="s">
        <v>872</v>
      </c>
      <c r="C129" s="42" t="s">
        <v>892</v>
      </c>
      <c r="D129" s="43" t="s">
        <v>893</v>
      </c>
      <c r="E129" s="43" t="s">
        <v>894</v>
      </c>
      <c r="F129" s="36">
        <v>1000</v>
      </c>
      <c r="G129" s="44">
        <v>18820.512821</v>
      </c>
      <c r="H129" s="44">
        <f t="shared" si="6"/>
        <v>22020.00000057</v>
      </c>
      <c r="I129" s="44"/>
      <c r="J129" s="44"/>
    </row>
    <row r="130" s="36" customFormat="1" ht="23" customHeight="1" spans="2:10">
      <c r="B130" s="42" t="s">
        <v>872</v>
      </c>
      <c r="C130" s="42" t="s">
        <v>861</v>
      </c>
      <c r="D130" s="43" t="s">
        <v>915</v>
      </c>
      <c r="E130" s="43" t="s">
        <v>37</v>
      </c>
      <c r="F130" s="36">
        <v>1600</v>
      </c>
      <c r="G130" s="44">
        <v>28731.62</v>
      </c>
      <c r="H130" s="44">
        <f t="shared" si="6"/>
        <v>33615.9954</v>
      </c>
      <c r="I130" s="44"/>
      <c r="J130" s="44"/>
    </row>
    <row r="131" s="36" customFormat="1" ht="23" customHeight="1" spans="2:10">
      <c r="B131" s="42" t="s">
        <v>872</v>
      </c>
      <c r="C131" s="42" t="s">
        <v>916</v>
      </c>
      <c r="D131" s="43" t="s">
        <v>917</v>
      </c>
      <c r="E131" s="43" t="s">
        <v>918</v>
      </c>
      <c r="F131" s="36">
        <v>300</v>
      </c>
      <c r="G131" s="44">
        <v>9330.77</v>
      </c>
      <c r="H131" s="44">
        <f t="shared" si="6"/>
        <v>10917.0009</v>
      </c>
      <c r="I131" s="44"/>
      <c r="J131" s="44"/>
    </row>
    <row r="132" s="36" customFormat="1" ht="23" customHeight="1" spans="2:10">
      <c r="B132" s="42" t="s">
        <v>872</v>
      </c>
      <c r="C132" s="42" t="s">
        <v>875</v>
      </c>
      <c r="D132" s="43" t="s">
        <v>876</v>
      </c>
      <c r="E132" s="43" t="s">
        <v>877</v>
      </c>
      <c r="F132" s="36">
        <v>1600</v>
      </c>
      <c r="G132" s="44">
        <v>43117.95</v>
      </c>
      <c r="H132" s="44">
        <f t="shared" si="6"/>
        <v>50448.0015</v>
      </c>
      <c r="I132" s="44">
        <f>SUM(H132:H135)</f>
        <v>82715.3028</v>
      </c>
      <c r="J132" s="44"/>
    </row>
    <row r="133" s="36" customFormat="1" ht="23" customHeight="1" spans="2:10">
      <c r="B133" s="42" t="s">
        <v>872</v>
      </c>
      <c r="C133" s="42" t="s">
        <v>878</v>
      </c>
      <c r="D133" s="43" t="s">
        <v>879</v>
      </c>
      <c r="E133" s="43" t="s">
        <v>772</v>
      </c>
      <c r="F133" s="36">
        <v>500</v>
      </c>
      <c r="G133" s="44">
        <v>19572.65</v>
      </c>
      <c r="H133" s="44">
        <f t="shared" si="6"/>
        <v>22900.0005</v>
      </c>
      <c r="I133" s="44"/>
      <c r="J133" s="44"/>
    </row>
    <row r="134" s="36" customFormat="1" ht="23" customHeight="1" spans="2:10">
      <c r="B134" s="42" t="s">
        <v>872</v>
      </c>
      <c r="C134" s="42" t="s">
        <v>886</v>
      </c>
      <c r="D134" s="43" t="s">
        <v>887</v>
      </c>
      <c r="E134" s="43" t="s">
        <v>888</v>
      </c>
      <c r="F134" s="36">
        <v>80</v>
      </c>
      <c r="G134" s="44">
        <v>4267.35</v>
      </c>
      <c r="H134" s="44">
        <f t="shared" si="6"/>
        <v>4992.7995</v>
      </c>
      <c r="I134" s="44"/>
      <c r="J134" s="44"/>
    </row>
    <row r="135" s="36" customFormat="1" ht="23" customHeight="1" spans="2:10">
      <c r="B135" s="42" t="s">
        <v>872</v>
      </c>
      <c r="C135" s="42" t="s">
        <v>907</v>
      </c>
      <c r="D135" s="43" t="s">
        <v>908</v>
      </c>
      <c r="E135" s="43" t="s">
        <v>888</v>
      </c>
      <c r="F135" s="36">
        <v>130</v>
      </c>
      <c r="G135" s="44">
        <v>3738.89</v>
      </c>
      <c r="H135" s="44">
        <f t="shared" si="6"/>
        <v>4374.5013</v>
      </c>
      <c r="I135" s="44"/>
      <c r="J135" s="44"/>
    </row>
    <row r="136" s="36" customFormat="1" ht="23" customHeight="1" spans="2:10">
      <c r="B136" s="42" t="s">
        <v>872</v>
      </c>
      <c r="C136" s="42" t="s">
        <v>597</v>
      </c>
      <c r="D136" s="43" t="s">
        <v>598</v>
      </c>
      <c r="E136" s="43" t="s">
        <v>63</v>
      </c>
      <c r="F136" s="36">
        <v>500</v>
      </c>
      <c r="G136" s="44">
        <v>9217.946</v>
      </c>
      <c r="H136" s="44">
        <f t="shared" si="6"/>
        <v>10784.99682</v>
      </c>
      <c r="I136" s="44">
        <f>SUM(H136:H139)</f>
        <v>66997.00098</v>
      </c>
      <c r="J136" s="44"/>
    </row>
    <row r="137" s="36" customFormat="1" ht="23" customHeight="1" spans="2:10">
      <c r="B137" s="42" t="s">
        <v>872</v>
      </c>
      <c r="C137" s="42" t="s">
        <v>873</v>
      </c>
      <c r="D137" s="43" t="s">
        <v>166</v>
      </c>
      <c r="E137" s="43" t="s">
        <v>874</v>
      </c>
      <c r="F137" s="36">
        <v>400</v>
      </c>
      <c r="G137" s="44">
        <v>24547.01</v>
      </c>
      <c r="H137" s="44">
        <f t="shared" si="6"/>
        <v>28720.0017</v>
      </c>
      <c r="I137" s="44"/>
      <c r="J137" s="44"/>
    </row>
    <row r="138" s="36" customFormat="1" ht="23" customHeight="1" spans="2:10">
      <c r="B138" s="42" t="s">
        <v>872</v>
      </c>
      <c r="C138" s="42" t="s">
        <v>919</v>
      </c>
      <c r="D138" s="43" t="s">
        <v>920</v>
      </c>
      <c r="E138" s="53" t="s">
        <v>925</v>
      </c>
      <c r="F138" s="36">
        <v>600</v>
      </c>
      <c r="G138" s="44">
        <v>12184.618</v>
      </c>
      <c r="H138" s="44">
        <f t="shared" si="6"/>
        <v>14256.00306</v>
      </c>
      <c r="I138" s="44"/>
      <c r="J138" s="44"/>
    </row>
    <row r="139" s="36" customFormat="1" ht="23" customHeight="1" spans="2:10">
      <c r="B139" s="42" t="s">
        <v>872</v>
      </c>
      <c r="C139" s="42" t="s">
        <v>922</v>
      </c>
      <c r="D139" s="43" t="s">
        <v>923</v>
      </c>
      <c r="E139" s="43" t="s">
        <v>924</v>
      </c>
      <c r="F139" s="36">
        <v>400</v>
      </c>
      <c r="G139" s="44">
        <v>11312.82</v>
      </c>
      <c r="H139" s="44">
        <f t="shared" si="6"/>
        <v>13235.9994</v>
      </c>
      <c r="I139" s="44"/>
      <c r="J139" s="44"/>
    </row>
    <row r="140" s="36" customFormat="1" ht="23" customHeight="1" spans="2:11">
      <c r="B140" s="42" t="s">
        <v>872</v>
      </c>
      <c r="C140" s="42" t="s">
        <v>889</v>
      </c>
      <c r="D140" s="43" t="s">
        <v>890</v>
      </c>
      <c r="E140" s="43" t="s">
        <v>891</v>
      </c>
      <c r="F140" s="36">
        <v>300</v>
      </c>
      <c r="G140" s="44">
        <v>25146.15</v>
      </c>
      <c r="H140" s="44">
        <f t="shared" si="6"/>
        <v>29420.9955</v>
      </c>
      <c r="I140" s="44">
        <f>H140</f>
        <v>29420.9955</v>
      </c>
      <c r="J140" s="44"/>
      <c r="K140" s="36">
        <v>1226307.36</v>
      </c>
    </row>
    <row r="141" s="36" customFormat="1" ht="23" customHeight="1" spans="2:10">
      <c r="B141" s="42" t="s">
        <v>872</v>
      </c>
      <c r="C141" s="42" t="s">
        <v>901</v>
      </c>
      <c r="D141" s="43" t="s">
        <v>461</v>
      </c>
      <c r="E141" s="43" t="s">
        <v>902</v>
      </c>
      <c r="F141" s="36">
        <v>80</v>
      </c>
      <c r="G141" s="44">
        <v>1065.3</v>
      </c>
      <c r="H141" s="44">
        <f t="shared" si="6"/>
        <v>1246.401</v>
      </c>
      <c r="I141" s="44">
        <f>H141</f>
        <v>1246.401</v>
      </c>
      <c r="J141" s="44"/>
    </row>
    <row r="142" s="36" customFormat="1" ht="23" customHeight="1" spans="2:10">
      <c r="B142" s="42" t="s">
        <v>872</v>
      </c>
      <c r="C142" s="42" t="s">
        <v>926</v>
      </c>
      <c r="D142" s="43" t="s">
        <v>927</v>
      </c>
      <c r="E142" s="43" t="s">
        <v>31</v>
      </c>
      <c r="F142" s="36">
        <v>120</v>
      </c>
      <c r="G142" s="44">
        <v>13756.92</v>
      </c>
      <c r="H142" s="44">
        <f t="shared" si="6"/>
        <v>16095.5964</v>
      </c>
      <c r="I142" s="44">
        <f>SUM(H142:H143)</f>
        <v>16669.2006</v>
      </c>
      <c r="J142" s="44"/>
    </row>
    <row r="143" s="36" customFormat="1" ht="23" customHeight="1" spans="2:10">
      <c r="B143" s="42" t="s">
        <v>872</v>
      </c>
      <c r="C143" s="42" t="s">
        <v>928</v>
      </c>
      <c r="D143" s="43" t="s">
        <v>929</v>
      </c>
      <c r="E143" s="54" t="s">
        <v>930</v>
      </c>
      <c r="F143" s="36">
        <v>30</v>
      </c>
      <c r="G143" s="44">
        <v>490.26</v>
      </c>
      <c r="H143" s="44">
        <f t="shared" si="6"/>
        <v>573.6042</v>
      </c>
      <c r="I143" s="44"/>
      <c r="J143" s="44"/>
    </row>
    <row r="144" s="36" customFormat="1" ht="23" customHeight="1" spans="2:10">
      <c r="B144" s="42" t="s">
        <v>872</v>
      </c>
      <c r="C144" s="42" t="s">
        <v>926</v>
      </c>
      <c r="D144" s="43" t="s">
        <v>927</v>
      </c>
      <c r="E144" s="43" t="s">
        <v>31</v>
      </c>
      <c r="F144" s="36">
        <v>480</v>
      </c>
      <c r="G144" s="44">
        <v>55027.69</v>
      </c>
      <c r="H144" s="44">
        <f t="shared" si="6"/>
        <v>64382.3973</v>
      </c>
      <c r="I144" s="44">
        <f>SUM(H144:H146)</f>
        <v>98516.1996</v>
      </c>
      <c r="J144" s="44"/>
    </row>
    <row r="145" s="36" customFormat="1" ht="23" customHeight="1" spans="2:10">
      <c r="B145" s="42" t="s">
        <v>872</v>
      </c>
      <c r="C145" s="42" t="s">
        <v>878</v>
      </c>
      <c r="D145" s="43" t="s">
        <v>879</v>
      </c>
      <c r="E145" s="43" t="s">
        <v>772</v>
      </c>
      <c r="F145" s="36">
        <v>500</v>
      </c>
      <c r="G145" s="44">
        <v>19572.65</v>
      </c>
      <c r="H145" s="44">
        <f t="shared" si="6"/>
        <v>22900.0005</v>
      </c>
      <c r="I145" s="44"/>
      <c r="J145" s="44"/>
    </row>
    <row r="146" s="36" customFormat="1" ht="23" customHeight="1" spans="2:10">
      <c r="B146" s="42" t="s">
        <v>872</v>
      </c>
      <c r="C146" s="42" t="s">
        <v>886</v>
      </c>
      <c r="D146" s="43" t="s">
        <v>887</v>
      </c>
      <c r="E146" s="43" t="s">
        <v>888</v>
      </c>
      <c r="F146" s="36">
        <v>180</v>
      </c>
      <c r="G146" s="44">
        <v>9601.54</v>
      </c>
      <c r="H146" s="44">
        <f t="shared" si="6"/>
        <v>11233.8018</v>
      </c>
      <c r="I146" s="44"/>
      <c r="J146" s="44"/>
    </row>
    <row r="147" s="36" customFormat="1" ht="23" customHeight="1" spans="2:10">
      <c r="B147" s="42" t="s">
        <v>872</v>
      </c>
      <c r="C147" s="42" t="s">
        <v>875</v>
      </c>
      <c r="D147" s="43" t="s">
        <v>876</v>
      </c>
      <c r="E147" s="43" t="s">
        <v>877</v>
      </c>
      <c r="F147" s="36">
        <v>2000</v>
      </c>
      <c r="G147" s="44">
        <v>53897.44</v>
      </c>
      <c r="H147" s="44">
        <f t="shared" si="6"/>
        <v>63060.0048</v>
      </c>
      <c r="I147" s="44">
        <f>SUM(H147:H149)</f>
        <v>83848.00405</v>
      </c>
      <c r="J147" s="44"/>
    </row>
    <row r="148" s="36" customFormat="1" ht="23" customHeight="1" spans="2:10">
      <c r="B148" s="42" t="s">
        <v>872</v>
      </c>
      <c r="C148" s="42" t="s">
        <v>916</v>
      </c>
      <c r="D148" s="43" t="s">
        <v>917</v>
      </c>
      <c r="E148" s="43" t="s">
        <v>918</v>
      </c>
      <c r="F148" s="36">
        <v>400</v>
      </c>
      <c r="G148" s="44">
        <v>12441.025</v>
      </c>
      <c r="H148" s="44">
        <f t="shared" si="6"/>
        <v>14555.99925</v>
      </c>
      <c r="I148" s="44"/>
      <c r="J148" s="44"/>
    </row>
    <row r="149" s="36" customFormat="1" ht="23" customHeight="1" spans="2:10">
      <c r="B149" s="42" t="s">
        <v>872</v>
      </c>
      <c r="C149" s="42" t="s">
        <v>901</v>
      </c>
      <c r="D149" s="43" t="s">
        <v>461</v>
      </c>
      <c r="E149" s="43" t="s">
        <v>902</v>
      </c>
      <c r="F149" s="36">
        <v>400</v>
      </c>
      <c r="G149" s="44">
        <f>H149/1.17</f>
        <v>5326.49572649573</v>
      </c>
      <c r="H149" s="44">
        <v>6232</v>
      </c>
      <c r="I149" s="44"/>
      <c r="J149" s="44"/>
    </row>
    <row r="150" s="36" customFormat="1" ht="23" customHeight="1" spans="2:10">
      <c r="B150" s="42" t="s">
        <v>872</v>
      </c>
      <c r="C150" s="42" t="s">
        <v>889</v>
      </c>
      <c r="D150" s="43" t="s">
        <v>890</v>
      </c>
      <c r="E150" s="43" t="s">
        <v>891</v>
      </c>
      <c r="F150" s="36">
        <v>600</v>
      </c>
      <c r="G150" s="44">
        <v>50292.31</v>
      </c>
      <c r="H150" s="44">
        <f t="shared" ref="H150:H213" si="7">G150*1.17</f>
        <v>58842.0027</v>
      </c>
      <c r="I150" s="44">
        <f>SUM(H150:H155)</f>
        <v>86067.0018</v>
      </c>
      <c r="J150" s="44"/>
    </row>
    <row r="151" s="36" customFormat="1" ht="23" customHeight="1" spans="2:10">
      <c r="B151" s="42" t="s">
        <v>872</v>
      </c>
      <c r="C151" s="42" t="s">
        <v>892</v>
      </c>
      <c r="D151" s="43" t="s">
        <v>893</v>
      </c>
      <c r="E151" s="43" t="s">
        <v>894</v>
      </c>
      <c r="F151" s="36">
        <v>1000</v>
      </c>
      <c r="G151" s="44">
        <v>18820.51</v>
      </c>
      <c r="H151" s="44">
        <f t="shared" si="7"/>
        <v>22019.9967</v>
      </c>
      <c r="I151" s="44"/>
      <c r="J151" s="44"/>
    </row>
    <row r="152" s="36" customFormat="1" ht="23" customHeight="1" spans="2:10">
      <c r="B152" s="42" t="s">
        <v>872</v>
      </c>
      <c r="C152" s="42" t="s">
        <v>597</v>
      </c>
      <c r="D152" s="43" t="s">
        <v>912</v>
      </c>
      <c r="E152" s="43" t="s">
        <v>63</v>
      </c>
      <c r="F152" s="36">
        <v>120</v>
      </c>
      <c r="G152" s="44">
        <v>3394.87</v>
      </c>
      <c r="H152" s="44">
        <f t="shared" si="7"/>
        <v>3971.9979</v>
      </c>
      <c r="I152" s="44"/>
      <c r="J152" s="44"/>
    </row>
    <row r="153" s="36" customFormat="1" ht="23" customHeight="1" spans="2:10">
      <c r="B153" s="42" t="s">
        <v>872</v>
      </c>
      <c r="C153" s="42" t="s">
        <v>931</v>
      </c>
      <c r="D153" s="43" t="s">
        <v>932</v>
      </c>
      <c r="E153" s="43" t="s">
        <v>933</v>
      </c>
      <c r="F153" s="36">
        <v>90</v>
      </c>
      <c r="G153" s="44">
        <v>753.85</v>
      </c>
      <c r="H153" s="44">
        <f t="shared" si="7"/>
        <v>882.0045</v>
      </c>
      <c r="I153" s="44"/>
      <c r="J153" s="44"/>
    </row>
    <row r="154" s="36" customFormat="1" ht="23" customHeight="1" spans="2:10">
      <c r="B154" s="42" t="s">
        <v>872</v>
      </c>
      <c r="C154" s="42" t="s">
        <v>934</v>
      </c>
      <c r="D154" s="43" t="s">
        <v>932</v>
      </c>
      <c r="E154" s="43" t="s">
        <v>933</v>
      </c>
      <c r="F154" s="36">
        <v>60</v>
      </c>
      <c r="G154" s="44">
        <v>215.38</v>
      </c>
      <c r="H154" s="44">
        <f t="shared" si="7"/>
        <v>251.9946</v>
      </c>
      <c r="I154" s="44"/>
      <c r="J154" s="44"/>
    </row>
    <row r="155" s="36" customFormat="1" ht="23" customHeight="1" spans="2:10">
      <c r="B155" s="42" t="s">
        <v>872</v>
      </c>
      <c r="C155" s="42" t="s">
        <v>935</v>
      </c>
      <c r="D155" s="43" t="s">
        <v>936</v>
      </c>
      <c r="E155" s="43" t="s">
        <v>933</v>
      </c>
      <c r="F155" s="36">
        <v>15</v>
      </c>
      <c r="G155" s="44">
        <v>84.62</v>
      </c>
      <c r="H155" s="44">
        <f t="shared" si="7"/>
        <v>99.0054</v>
      </c>
      <c r="I155" s="44"/>
      <c r="J155" s="44"/>
    </row>
    <row r="156" s="36" customFormat="1" ht="23" customHeight="1" spans="2:10">
      <c r="B156" s="42" t="s">
        <v>872</v>
      </c>
      <c r="C156" s="42" t="s">
        <v>895</v>
      </c>
      <c r="D156" s="43" t="s">
        <v>896</v>
      </c>
      <c r="E156" s="43" t="s">
        <v>897</v>
      </c>
      <c r="F156" s="36">
        <v>1000</v>
      </c>
      <c r="G156" s="44">
        <v>15478.63</v>
      </c>
      <c r="H156" s="44">
        <f t="shared" si="7"/>
        <v>18109.9971</v>
      </c>
      <c r="I156" s="44">
        <f>H156</f>
        <v>18109.9971</v>
      </c>
      <c r="J156" s="44"/>
    </row>
    <row r="157" s="36" customFormat="1" ht="23" customHeight="1" spans="2:10">
      <c r="B157" s="42" t="s">
        <v>872</v>
      </c>
      <c r="C157" s="42" t="s">
        <v>913</v>
      </c>
      <c r="D157" s="43" t="s">
        <v>650</v>
      </c>
      <c r="E157" s="43" t="s">
        <v>914</v>
      </c>
      <c r="F157" s="36">
        <v>100</v>
      </c>
      <c r="G157" s="44">
        <v>19988.888888</v>
      </c>
      <c r="H157" s="44">
        <f t="shared" si="7"/>
        <v>23386.99999896</v>
      </c>
      <c r="I157" s="44">
        <f>SUM(H157:H159)</f>
        <v>85722.99709896</v>
      </c>
      <c r="J157" s="44"/>
    </row>
    <row r="158" s="36" customFormat="1" ht="23" customHeight="1" spans="2:10">
      <c r="B158" s="42" t="s">
        <v>872</v>
      </c>
      <c r="C158" s="42" t="s">
        <v>873</v>
      </c>
      <c r="D158" s="43" t="s">
        <v>166</v>
      </c>
      <c r="E158" s="43" t="s">
        <v>874</v>
      </c>
      <c r="F158" s="36">
        <v>400</v>
      </c>
      <c r="G158" s="44">
        <v>24547.01</v>
      </c>
      <c r="H158" s="44">
        <f t="shared" si="7"/>
        <v>28720.0017</v>
      </c>
      <c r="I158" s="44"/>
      <c r="J158" s="44"/>
    </row>
    <row r="159" s="36" customFormat="1" ht="23" customHeight="1" spans="2:10">
      <c r="B159" s="42" t="s">
        <v>872</v>
      </c>
      <c r="C159" s="42" t="s">
        <v>861</v>
      </c>
      <c r="D159" s="43" t="s">
        <v>915</v>
      </c>
      <c r="E159" s="43" t="s">
        <v>37</v>
      </c>
      <c r="F159" s="36">
        <v>1600</v>
      </c>
      <c r="G159" s="44">
        <v>28731.62</v>
      </c>
      <c r="H159" s="44">
        <f t="shared" si="7"/>
        <v>33615.9954</v>
      </c>
      <c r="I159" s="44"/>
      <c r="J159" s="44"/>
    </row>
    <row r="160" s="36" customFormat="1" ht="23" customHeight="1" spans="2:10">
      <c r="B160" s="42" t="s">
        <v>872</v>
      </c>
      <c r="C160" s="42" t="s">
        <v>898</v>
      </c>
      <c r="D160" s="43" t="s">
        <v>899</v>
      </c>
      <c r="E160" s="43" t="s">
        <v>900</v>
      </c>
      <c r="F160" s="36">
        <v>150</v>
      </c>
      <c r="G160" s="44">
        <v>9415.384</v>
      </c>
      <c r="H160" s="44">
        <f t="shared" si="7"/>
        <v>11015.99928</v>
      </c>
      <c r="I160" s="44">
        <f>H160</f>
        <v>11015.99928</v>
      </c>
      <c r="J160" s="44"/>
    </row>
    <row r="161" s="36" customFormat="1" ht="23" customHeight="1" spans="2:10">
      <c r="B161" s="42" t="s">
        <v>872</v>
      </c>
      <c r="C161" s="42" t="s">
        <v>597</v>
      </c>
      <c r="D161" s="43" t="s">
        <v>912</v>
      </c>
      <c r="E161" s="43" t="s">
        <v>63</v>
      </c>
      <c r="F161" s="36">
        <v>40</v>
      </c>
      <c r="G161" s="44">
        <v>1131.62</v>
      </c>
      <c r="H161" s="44">
        <f t="shared" si="7"/>
        <v>1323.9954</v>
      </c>
      <c r="I161" s="44">
        <f>SUM(H161:H162)</f>
        <v>5903.9955</v>
      </c>
      <c r="J161" s="44"/>
    </row>
    <row r="162" s="36" customFormat="1" ht="23" customHeight="1" spans="2:10">
      <c r="B162" s="42" t="s">
        <v>872</v>
      </c>
      <c r="C162" s="42" t="s">
        <v>878</v>
      </c>
      <c r="D162" s="43" t="s">
        <v>879</v>
      </c>
      <c r="E162" s="43" t="s">
        <v>772</v>
      </c>
      <c r="F162" s="36">
        <v>100</v>
      </c>
      <c r="G162" s="44">
        <v>3914.53</v>
      </c>
      <c r="H162" s="44">
        <f t="shared" si="7"/>
        <v>4580.0001</v>
      </c>
      <c r="I162" s="44"/>
      <c r="J162" s="44"/>
    </row>
    <row r="163" s="36" customFormat="1" ht="23" customHeight="1" spans="2:10">
      <c r="B163" s="42" t="s">
        <v>872</v>
      </c>
      <c r="C163" s="42" t="s">
        <v>937</v>
      </c>
      <c r="D163" s="43" t="s">
        <v>291</v>
      </c>
      <c r="E163" s="43" t="s">
        <v>938</v>
      </c>
      <c r="F163" s="36">
        <v>120</v>
      </c>
      <c r="G163" s="44">
        <v>2264.62</v>
      </c>
      <c r="H163" s="44">
        <f t="shared" si="7"/>
        <v>2649.6054</v>
      </c>
      <c r="I163" s="44">
        <f>SUM(H163:H164)</f>
        <v>6936.6024</v>
      </c>
      <c r="J163" s="44"/>
    </row>
    <row r="164" s="36" customFormat="1" ht="23" customHeight="1" spans="2:10">
      <c r="B164" s="42" t="s">
        <v>872</v>
      </c>
      <c r="C164" s="42" t="s">
        <v>939</v>
      </c>
      <c r="D164" s="43" t="s">
        <v>940</v>
      </c>
      <c r="E164" s="43" t="s">
        <v>941</v>
      </c>
      <c r="F164" s="36">
        <v>50</v>
      </c>
      <c r="G164" s="44">
        <v>3664.1</v>
      </c>
      <c r="H164" s="44">
        <f t="shared" si="7"/>
        <v>4286.997</v>
      </c>
      <c r="I164" s="44"/>
      <c r="J164" s="44"/>
    </row>
    <row r="165" s="36" customFormat="1" ht="23" customHeight="1" spans="2:10">
      <c r="B165" s="42" t="s">
        <v>872</v>
      </c>
      <c r="C165" s="42" t="s">
        <v>942</v>
      </c>
      <c r="D165" s="43" t="s">
        <v>212</v>
      </c>
      <c r="E165" s="43" t="s">
        <v>943</v>
      </c>
      <c r="F165" s="36">
        <v>180</v>
      </c>
      <c r="G165" s="44">
        <v>3836.92</v>
      </c>
      <c r="H165" s="44">
        <f t="shared" si="7"/>
        <v>4489.1964</v>
      </c>
      <c r="I165" s="44">
        <f>H165</f>
        <v>4489.1964</v>
      </c>
      <c r="J165" s="44"/>
    </row>
    <row r="166" s="36" customFormat="1" ht="23" customHeight="1" spans="2:10">
      <c r="B166" s="42" t="s">
        <v>872</v>
      </c>
      <c r="C166" s="42" t="s">
        <v>942</v>
      </c>
      <c r="D166" s="43" t="s">
        <v>212</v>
      </c>
      <c r="E166" s="43" t="s">
        <v>943</v>
      </c>
      <c r="F166" s="36">
        <v>120</v>
      </c>
      <c r="G166" s="44">
        <v>2557.95</v>
      </c>
      <c r="H166" s="44">
        <f t="shared" si="7"/>
        <v>2992.8015</v>
      </c>
      <c r="I166" s="44">
        <f>H166</f>
        <v>2992.8015</v>
      </c>
      <c r="J166" s="44"/>
    </row>
    <row r="167" s="36" customFormat="1" ht="23" customHeight="1" spans="2:10">
      <c r="B167" s="42" t="s">
        <v>872</v>
      </c>
      <c r="C167" s="42" t="s">
        <v>942</v>
      </c>
      <c r="D167" s="43" t="s">
        <v>212</v>
      </c>
      <c r="E167" s="43" t="s">
        <v>943</v>
      </c>
      <c r="F167" s="36">
        <v>60</v>
      </c>
      <c r="G167" s="44">
        <v>1278.97</v>
      </c>
      <c r="H167" s="44">
        <f t="shared" si="7"/>
        <v>1496.3949</v>
      </c>
      <c r="I167" s="44">
        <f>SUM(H167:H169)</f>
        <v>8432.9973</v>
      </c>
      <c r="J167" s="44"/>
    </row>
    <row r="168" s="36" customFormat="1" ht="23" customHeight="1" spans="2:10">
      <c r="B168" s="42" t="s">
        <v>872</v>
      </c>
      <c r="C168" s="42" t="s">
        <v>937</v>
      </c>
      <c r="D168" s="43" t="s">
        <v>291</v>
      </c>
      <c r="E168" s="43" t="s">
        <v>938</v>
      </c>
      <c r="F168" s="36">
        <v>120</v>
      </c>
      <c r="G168" s="44">
        <v>2264.62</v>
      </c>
      <c r="H168" s="44">
        <f t="shared" si="7"/>
        <v>2649.6054</v>
      </c>
      <c r="I168" s="44"/>
      <c r="J168" s="44"/>
    </row>
    <row r="169" s="36" customFormat="1" ht="23" customHeight="1" spans="2:10">
      <c r="B169" s="42" t="s">
        <v>872</v>
      </c>
      <c r="C169" s="42" t="s">
        <v>939</v>
      </c>
      <c r="D169" s="43" t="s">
        <v>940</v>
      </c>
      <c r="E169" s="43" t="s">
        <v>941</v>
      </c>
      <c r="F169" s="36">
        <v>50</v>
      </c>
      <c r="G169" s="44">
        <v>3664.1</v>
      </c>
      <c r="H169" s="44">
        <f t="shared" si="7"/>
        <v>4286.997</v>
      </c>
      <c r="I169" s="44"/>
      <c r="J169" s="44"/>
    </row>
    <row r="170" s="36" customFormat="1" ht="23" customHeight="1" spans="2:10">
      <c r="B170" s="42" t="s">
        <v>872</v>
      </c>
      <c r="C170" s="42" t="s">
        <v>937</v>
      </c>
      <c r="D170" s="43" t="s">
        <v>291</v>
      </c>
      <c r="E170" s="43" t="s">
        <v>938</v>
      </c>
      <c r="F170" s="36">
        <v>60</v>
      </c>
      <c r="G170" s="44">
        <v>1132.31</v>
      </c>
      <c r="H170" s="44">
        <f t="shared" si="7"/>
        <v>1324.8027</v>
      </c>
      <c r="I170" s="44">
        <f>SUM(H170:H171)</f>
        <v>5611.7997</v>
      </c>
      <c r="J170" s="44"/>
    </row>
    <row r="171" s="36" customFormat="1" ht="23" customHeight="1" spans="2:10">
      <c r="B171" s="42" t="s">
        <v>872</v>
      </c>
      <c r="C171" s="42" t="s">
        <v>939</v>
      </c>
      <c r="D171" s="43" t="s">
        <v>940</v>
      </c>
      <c r="E171" s="43" t="s">
        <v>941</v>
      </c>
      <c r="F171" s="36">
        <v>50</v>
      </c>
      <c r="G171" s="44">
        <v>3664.1</v>
      </c>
      <c r="H171" s="44">
        <f t="shared" si="7"/>
        <v>4286.997</v>
      </c>
      <c r="I171" s="44"/>
      <c r="J171" s="44"/>
    </row>
    <row r="172" s="36" customFormat="1" ht="23" customHeight="1" spans="2:10">
      <c r="B172" s="42" t="s">
        <v>944</v>
      </c>
      <c r="C172" s="42" t="s">
        <v>945</v>
      </c>
      <c r="D172" s="43" t="s">
        <v>946</v>
      </c>
      <c r="E172" s="43" t="s">
        <v>947</v>
      </c>
      <c r="F172" s="36">
        <v>90</v>
      </c>
      <c r="G172" s="44">
        <v>481.54</v>
      </c>
      <c r="H172" s="44">
        <f t="shared" si="7"/>
        <v>563.4018</v>
      </c>
      <c r="I172" s="44">
        <f>SUM(H172:H173)</f>
        <v>3108.3975</v>
      </c>
      <c r="J172" s="44"/>
    </row>
    <row r="173" s="36" customFormat="1" ht="23" customHeight="1" spans="2:10">
      <c r="B173" s="42" t="s">
        <v>944</v>
      </c>
      <c r="C173" s="42" t="s">
        <v>38</v>
      </c>
      <c r="D173" s="43" t="s">
        <v>948</v>
      </c>
      <c r="E173" s="43" t="s">
        <v>37</v>
      </c>
      <c r="F173" s="36">
        <v>100</v>
      </c>
      <c r="G173" s="44">
        <v>2175.21</v>
      </c>
      <c r="H173" s="44">
        <f t="shared" si="7"/>
        <v>2544.9957</v>
      </c>
      <c r="I173" s="44"/>
      <c r="J173" s="44"/>
    </row>
    <row r="174" s="36" customFormat="1" ht="23" customHeight="1" spans="2:10">
      <c r="B174" s="42" t="s">
        <v>944</v>
      </c>
      <c r="C174" s="42" t="s">
        <v>221</v>
      </c>
      <c r="D174" s="43" t="s">
        <v>222</v>
      </c>
      <c r="E174" s="43" t="s">
        <v>440</v>
      </c>
      <c r="F174" s="36">
        <v>720</v>
      </c>
      <c r="G174" s="44">
        <v>14646.15</v>
      </c>
      <c r="H174" s="44">
        <f t="shared" si="7"/>
        <v>17135.9955</v>
      </c>
      <c r="I174" s="44">
        <f>SUM(H174:H177)</f>
        <v>24671.4975</v>
      </c>
      <c r="J174" s="44"/>
    </row>
    <row r="175" s="36" customFormat="1" ht="23" customHeight="1" spans="2:10">
      <c r="B175" s="42" t="s">
        <v>944</v>
      </c>
      <c r="C175" s="42" t="s">
        <v>945</v>
      </c>
      <c r="D175" s="43" t="s">
        <v>946</v>
      </c>
      <c r="E175" s="43" t="s">
        <v>947</v>
      </c>
      <c r="F175" s="36">
        <v>60</v>
      </c>
      <c r="G175" s="44">
        <v>321.03</v>
      </c>
      <c r="H175" s="44">
        <f t="shared" si="7"/>
        <v>375.6051</v>
      </c>
      <c r="I175" s="44"/>
      <c r="J175" s="44"/>
    </row>
    <row r="176" s="36" customFormat="1" ht="23" customHeight="1" spans="2:10">
      <c r="B176" s="42" t="s">
        <v>944</v>
      </c>
      <c r="C176" s="42" t="s">
        <v>949</v>
      </c>
      <c r="D176" s="43" t="s">
        <v>946</v>
      </c>
      <c r="E176" s="43" t="s">
        <v>947</v>
      </c>
      <c r="F176" s="36">
        <v>90</v>
      </c>
      <c r="G176" s="44">
        <v>681.54</v>
      </c>
      <c r="H176" s="44">
        <f t="shared" si="7"/>
        <v>797.4018</v>
      </c>
      <c r="I176" s="44"/>
      <c r="J176" s="44"/>
    </row>
    <row r="177" s="36" customFormat="1" ht="23" customHeight="1" spans="2:10">
      <c r="B177" s="42" t="s">
        <v>944</v>
      </c>
      <c r="C177" s="42" t="s">
        <v>38</v>
      </c>
      <c r="D177" s="43" t="s">
        <v>948</v>
      </c>
      <c r="E177" s="43" t="s">
        <v>37</v>
      </c>
      <c r="F177" s="36">
        <v>250</v>
      </c>
      <c r="G177" s="44">
        <v>5438.03</v>
      </c>
      <c r="H177" s="44">
        <f t="shared" si="7"/>
        <v>6362.4951</v>
      </c>
      <c r="I177" s="44"/>
      <c r="J177" s="44"/>
    </row>
    <row r="178" s="36" customFormat="1" ht="23" customHeight="1" spans="2:10">
      <c r="B178" s="42" t="s">
        <v>944</v>
      </c>
      <c r="C178" s="42" t="s">
        <v>221</v>
      </c>
      <c r="D178" s="43" t="s">
        <v>222</v>
      </c>
      <c r="E178" s="43" t="s">
        <v>440</v>
      </c>
      <c r="F178" s="36">
        <v>360</v>
      </c>
      <c r="G178" s="44">
        <v>7323.08</v>
      </c>
      <c r="H178" s="44">
        <f t="shared" si="7"/>
        <v>8568.0036</v>
      </c>
      <c r="I178" s="44">
        <f>SUM(H178:H179)</f>
        <v>13658.00085</v>
      </c>
      <c r="J178" s="44"/>
    </row>
    <row r="179" s="36" customFormat="1" ht="23" customHeight="1" spans="2:10">
      <c r="B179" s="42" t="s">
        <v>944</v>
      </c>
      <c r="C179" s="42" t="s">
        <v>38</v>
      </c>
      <c r="D179" s="43" t="s">
        <v>948</v>
      </c>
      <c r="E179" s="43" t="s">
        <v>37</v>
      </c>
      <c r="F179" s="36">
        <v>200</v>
      </c>
      <c r="G179" s="44">
        <v>4350.425</v>
      </c>
      <c r="H179" s="44">
        <f t="shared" si="7"/>
        <v>5089.99725</v>
      </c>
      <c r="I179" s="44"/>
      <c r="J179" s="44"/>
    </row>
    <row r="180" s="36" customFormat="1" ht="23" customHeight="1" spans="2:10">
      <c r="B180" s="42" t="s">
        <v>944</v>
      </c>
      <c r="C180" s="42" t="s">
        <v>221</v>
      </c>
      <c r="D180" s="43" t="s">
        <v>222</v>
      </c>
      <c r="E180" s="43" t="s">
        <v>440</v>
      </c>
      <c r="F180" s="36">
        <v>360</v>
      </c>
      <c r="G180" s="44">
        <v>7323.08</v>
      </c>
      <c r="H180" s="44">
        <f t="shared" si="7"/>
        <v>8568.0036</v>
      </c>
      <c r="I180" s="44">
        <f>H180</f>
        <v>8568.0036</v>
      </c>
      <c r="J180" s="44"/>
    </row>
    <row r="181" s="36" customFormat="1" ht="23" customHeight="1" spans="2:10">
      <c r="B181" s="42" t="s">
        <v>944</v>
      </c>
      <c r="C181" s="42" t="s">
        <v>945</v>
      </c>
      <c r="D181" s="43" t="s">
        <v>946</v>
      </c>
      <c r="E181" s="43" t="s">
        <v>947</v>
      </c>
      <c r="F181" s="36">
        <v>60</v>
      </c>
      <c r="G181" s="44">
        <v>321.03</v>
      </c>
      <c r="H181" s="44">
        <f t="shared" si="7"/>
        <v>375.6051</v>
      </c>
      <c r="I181" s="44">
        <f>SUM(H181:H183)</f>
        <v>6557.1012</v>
      </c>
      <c r="J181" s="44"/>
    </row>
    <row r="182" s="36" customFormat="1" ht="23" customHeight="1" spans="2:10">
      <c r="B182" s="42" t="s">
        <v>944</v>
      </c>
      <c r="C182" s="42" t="s">
        <v>892</v>
      </c>
      <c r="D182" s="43" t="s">
        <v>893</v>
      </c>
      <c r="E182" s="43" t="s">
        <v>894</v>
      </c>
      <c r="F182" s="36">
        <v>200</v>
      </c>
      <c r="G182" s="44">
        <v>3760.68</v>
      </c>
      <c r="H182" s="44">
        <f t="shared" si="7"/>
        <v>4399.9956</v>
      </c>
      <c r="I182" s="44"/>
      <c r="J182" s="44"/>
    </row>
    <row r="183" s="36" customFormat="1" ht="23" customHeight="1" spans="2:10">
      <c r="B183" s="42" t="s">
        <v>944</v>
      </c>
      <c r="C183" s="42" t="s">
        <v>38</v>
      </c>
      <c r="D183" s="43" t="s">
        <v>948</v>
      </c>
      <c r="E183" s="43" t="s">
        <v>37</v>
      </c>
      <c r="F183" s="36">
        <v>70</v>
      </c>
      <c r="G183" s="44">
        <v>1522.65</v>
      </c>
      <c r="H183" s="44">
        <f t="shared" si="7"/>
        <v>1781.5005</v>
      </c>
      <c r="I183" s="44"/>
      <c r="J183" s="44"/>
    </row>
    <row r="184" s="36" customFormat="1" ht="23" customHeight="1" spans="2:10">
      <c r="B184" s="42" t="s">
        <v>950</v>
      </c>
      <c r="C184" s="42" t="s">
        <v>892</v>
      </c>
      <c r="D184" s="43" t="s">
        <v>893</v>
      </c>
      <c r="E184" s="43" t="s">
        <v>894</v>
      </c>
      <c r="F184" s="36">
        <v>1000</v>
      </c>
      <c r="G184" s="44">
        <v>18820.51</v>
      </c>
      <c r="H184" s="44">
        <f t="shared" si="7"/>
        <v>22019.9967</v>
      </c>
      <c r="I184" s="44">
        <f>SUM(H184:H185)</f>
        <v>55379.9961</v>
      </c>
      <c r="J184" s="44">
        <f>SUM(I184:I268)</f>
        <v>1567573.99461</v>
      </c>
    </row>
    <row r="185" s="36" customFormat="1" ht="23" customHeight="1" spans="2:10">
      <c r="B185" s="42" t="s">
        <v>950</v>
      </c>
      <c r="C185" s="42" t="s">
        <v>951</v>
      </c>
      <c r="D185" s="43" t="s">
        <v>687</v>
      </c>
      <c r="E185" s="43" t="s">
        <v>952</v>
      </c>
      <c r="F185" s="36">
        <v>1200</v>
      </c>
      <c r="G185" s="44">
        <v>28512.82</v>
      </c>
      <c r="H185" s="44">
        <f t="shared" si="7"/>
        <v>33359.9994</v>
      </c>
      <c r="I185" s="44"/>
      <c r="J185" s="44"/>
    </row>
    <row r="186" s="36" customFormat="1" ht="23" customHeight="1" spans="2:10">
      <c r="B186" s="42" t="s">
        <v>950</v>
      </c>
      <c r="C186" s="42" t="s">
        <v>951</v>
      </c>
      <c r="D186" s="43" t="s">
        <v>687</v>
      </c>
      <c r="E186" s="43" t="s">
        <v>952</v>
      </c>
      <c r="F186" s="36">
        <v>1800</v>
      </c>
      <c r="G186" s="44">
        <v>42769.23</v>
      </c>
      <c r="H186" s="44">
        <f t="shared" si="7"/>
        <v>50039.9991</v>
      </c>
      <c r="I186" s="44">
        <f t="shared" ref="I186:I195" si="8">H186</f>
        <v>50039.9991</v>
      </c>
      <c r="J186" s="44"/>
    </row>
    <row r="187" s="36" customFormat="1" ht="23" customHeight="1" spans="2:10">
      <c r="B187" s="42" t="s">
        <v>950</v>
      </c>
      <c r="C187" s="42" t="s">
        <v>953</v>
      </c>
      <c r="D187" s="43" t="s">
        <v>954</v>
      </c>
      <c r="E187" s="43" t="s">
        <v>955</v>
      </c>
      <c r="F187" s="36">
        <v>600</v>
      </c>
      <c r="G187" s="44">
        <v>11671.794</v>
      </c>
      <c r="H187" s="44">
        <f t="shared" si="7"/>
        <v>13655.99898</v>
      </c>
      <c r="I187" s="44">
        <f>SUM(H187:H188)</f>
        <v>97055.99748</v>
      </c>
      <c r="J187" s="44"/>
    </row>
    <row r="188" s="36" customFormat="1" ht="23" customHeight="1" spans="2:10">
      <c r="B188" s="42" t="s">
        <v>950</v>
      </c>
      <c r="C188" s="42" t="s">
        <v>951</v>
      </c>
      <c r="D188" s="43" t="s">
        <v>687</v>
      </c>
      <c r="E188" s="43" t="s">
        <v>952</v>
      </c>
      <c r="F188" s="36">
        <v>3000</v>
      </c>
      <c r="G188" s="44">
        <v>71282.05</v>
      </c>
      <c r="H188" s="44">
        <f t="shared" si="7"/>
        <v>83399.9985</v>
      </c>
      <c r="I188" s="44"/>
      <c r="J188" s="44"/>
    </row>
    <row r="189" s="36" customFormat="1" ht="23" customHeight="1" spans="2:10">
      <c r="B189" s="42" t="s">
        <v>950</v>
      </c>
      <c r="C189" s="42" t="s">
        <v>861</v>
      </c>
      <c r="D189" s="43" t="s">
        <v>948</v>
      </c>
      <c r="E189" s="43" t="s">
        <v>37</v>
      </c>
      <c r="F189" s="36">
        <v>400</v>
      </c>
      <c r="G189" s="44">
        <v>9162.39</v>
      </c>
      <c r="H189" s="44">
        <f t="shared" si="7"/>
        <v>10719.9963</v>
      </c>
      <c r="I189" s="44">
        <f t="shared" si="8"/>
        <v>10719.9963</v>
      </c>
      <c r="J189" s="44"/>
    </row>
    <row r="190" s="36" customFormat="1" ht="23" customHeight="1" spans="2:10">
      <c r="B190" s="42" t="s">
        <v>950</v>
      </c>
      <c r="C190" s="42" t="s">
        <v>951</v>
      </c>
      <c r="D190" s="43" t="s">
        <v>687</v>
      </c>
      <c r="E190" s="43" t="s">
        <v>952</v>
      </c>
      <c r="F190" s="36">
        <v>3000</v>
      </c>
      <c r="G190" s="44">
        <v>71282.05</v>
      </c>
      <c r="H190" s="44">
        <f t="shared" si="7"/>
        <v>83399.9985</v>
      </c>
      <c r="I190" s="44">
        <f t="shared" si="8"/>
        <v>83399.9985</v>
      </c>
      <c r="J190" s="44"/>
    </row>
    <row r="191" s="36" customFormat="1" ht="23" customHeight="1" spans="2:10">
      <c r="B191" s="42" t="s">
        <v>950</v>
      </c>
      <c r="C191" s="42" t="s">
        <v>951</v>
      </c>
      <c r="D191" s="43" t="s">
        <v>687</v>
      </c>
      <c r="E191" s="43" t="s">
        <v>952</v>
      </c>
      <c r="F191" s="36">
        <v>1200</v>
      </c>
      <c r="G191" s="44">
        <v>28512.82</v>
      </c>
      <c r="H191" s="44">
        <f t="shared" si="7"/>
        <v>33359.9994</v>
      </c>
      <c r="I191" s="44">
        <f t="shared" si="8"/>
        <v>33359.9994</v>
      </c>
      <c r="J191" s="44"/>
    </row>
    <row r="192" s="36" customFormat="1" ht="23" customHeight="1" spans="2:10">
      <c r="B192" s="42" t="s">
        <v>950</v>
      </c>
      <c r="C192" s="42" t="s">
        <v>38</v>
      </c>
      <c r="D192" s="43" t="s">
        <v>948</v>
      </c>
      <c r="E192" s="43" t="s">
        <v>37</v>
      </c>
      <c r="F192" s="36">
        <v>-669</v>
      </c>
      <c r="G192" s="44">
        <v>-1572.44</v>
      </c>
      <c r="H192" s="44">
        <f t="shared" si="7"/>
        <v>-1839.7548</v>
      </c>
      <c r="I192" s="44">
        <f t="shared" si="8"/>
        <v>-1839.7548</v>
      </c>
      <c r="J192" s="44"/>
    </row>
    <row r="193" s="36" customFormat="1" ht="23" customHeight="1" spans="2:10">
      <c r="B193" s="42" t="s">
        <v>950</v>
      </c>
      <c r="C193" s="42" t="s">
        <v>953</v>
      </c>
      <c r="D193" s="43" t="s">
        <v>954</v>
      </c>
      <c r="E193" s="43" t="s">
        <v>955</v>
      </c>
      <c r="F193" s="36">
        <v>-12</v>
      </c>
      <c r="G193" s="44">
        <v>-44.31</v>
      </c>
      <c r="H193" s="44">
        <f t="shared" si="7"/>
        <v>-51.8427</v>
      </c>
      <c r="I193" s="44">
        <f t="shared" si="8"/>
        <v>-51.8427</v>
      </c>
      <c r="J193" s="44"/>
    </row>
    <row r="194" s="36" customFormat="1" ht="23" customHeight="1" spans="2:10">
      <c r="B194" s="42" t="s">
        <v>950</v>
      </c>
      <c r="C194" s="42" t="s">
        <v>861</v>
      </c>
      <c r="D194" s="43" t="s">
        <v>948</v>
      </c>
      <c r="E194" s="43" t="s">
        <v>37</v>
      </c>
      <c r="F194" s="36">
        <v>400</v>
      </c>
      <c r="G194" s="44">
        <v>9162.39</v>
      </c>
      <c r="H194" s="44">
        <f t="shared" si="7"/>
        <v>10719.9963</v>
      </c>
      <c r="I194" s="44">
        <f t="shared" si="8"/>
        <v>10719.9963</v>
      </c>
      <c r="J194" s="44"/>
    </row>
    <row r="195" s="36" customFormat="1" ht="23" customHeight="1" spans="2:10">
      <c r="B195" s="42" t="s">
        <v>950</v>
      </c>
      <c r="C195" s="42" t="s">
        <v>892</v>
      </c>
      <c r="D195" s="43" t="s">
        <v>893</v>
      </c>
      <c r="E195" s="43" t="s">
        <v>894</v>
      </c>
      <c r="F195" s="36">
        <v>1000</v>
      </c>
      <c r="G195" s="44">
        <v>18820.51</v>
      </c>
      <c r="H195" s="44">
        <f t="shared" si="7"/>
        <v>22019.9967</v>
      </c>
      <c r="I195" s="44">
        <f t="shared" si="8"/>
        <v>22019.9967</v>
      </c>
      <c r="J195" s="44"/>
    </row>
    <row r="196" s="36" customFormat="1" ht="23" customHeight="1" spans="2:10">
      <c r="B196" s="42" t="s">
        <v>950</v>
      </c>
      <c r="C196" s="42" t="s">
        <v>956</v>
      </c>
      <c r="D196" s="43" t="s">
        <v>957</v>
      </c>
      <c r="E196" s="43" t="s">
        <v>943</v>
      </c>
      <c r="F196" s="36">
        <v>600</v>
      </c>
      <c r="G196" s="44">
        <v>15589.74</v>
      </c>
      <c r="H196" s="44">
        <f t="shared" si="7"/>
        <v>18239.9958</v>
      </c>
      <c r="I196" s="44">
        <f>SUM(H196:H197)</f>
        <v>20727.2403</v>
      </c>
      <c r="J196" s="44"/>
    </row>
    <row r="197" s="36" customFormat="1" ht="23" customHeight="1" spans="2:10">
      <c r="B197" s="42" t="s">
        <v>950</v>
      </c>
      <c r="C197" s="42" t="s">
        <v>958</v>
      </c>
      <c r="D197" s="43" t="s">
        <v>212</v>
      </c>
      <c r="E197" s="43" t="s">
        <v>959</v>
      </c>
      <c r="F197" s="36">
        <v>84</v>
      </c>
      <c r="G197" s="44">
        <v>2125.85</v>
      </c>
      <c r="H197" s="44">
        <f t="shared" si="7"/>
        <v>2487.2445</v>
      </c>
      <c r="I197" s="44"/>
      <c r="J197" s="44"/>
    </row>
    <row r="198" s="36" customFormat="1" ht="23" customHeight="1" spans="2:10">
      <c r="B198" s="42" t="s">
        <v>950</v>
      </c>
      <c r="C198" s="42" t="s">
        <v>956</v>
      </c>
      <c r="D198" s="43" t="s">
        <v>957</v>
      </c>
      <c r="E198" s="43" t="s">
        <v>943</v>
      </c>
      <c r="F198" s="36">
        <v>600</v>
      </c>
      <c r="G198" s="44">
        <v>15589.74</v>
      </c>
      <c r="H198" s="44">
        <f t="shared" si="7"/>
        <v>18239.9958</v>
      </c>
      <c r="I198" s="44">
        <f t="shared" ref="I198:I201" si="9">H198</f>
        <v>18239.9958</v>
      </c>
      <c r="J198" s="44"/>
    </row>
    <row r="199" s="36" customFormat="1" ht="23" customHeight="1" spans="2:10">
      <c r="B199" s="42" t="s">
        <v>950</v>
      </c>
      <c r="C199" s="42" t="s">
        <v>937</v>
      </c>
      <c r="D199" s="43" t="s">
        <v>960</v>
      </c>
      <c r="E199" s="43" t="s">
        <v>938</v>
      </c>
      <c r="F199" s="36">
        <v>60</v>
      </c>
      <c r="G199" s="44">
        <v>1132.31</v>
      </c>
      <c r="H199" s="44">
        <f t="shared" si="7"/>
        <v>1324.8027</v>
      </c>
      <c r="I199" s="44">
        <f t="shared" si="9"/>
        <v>1324.8027</v>
      </c>
      <c r="J199" s="44"/>
    </row>
    <row r="200" s="36" customFormat="1" ht="23" customHeight="1" spans="2:10">
      <c r="B200" s="42" t="s">
        <v>950</v>
      </c>
      <c r="C200" s="42" t="s">
        <v>956</v>
      </c>
      <c r="D200" s="43" t="s">
        <v>957</v>
      </c>
      <c r="E200" s="43" t="s">
        <v>943</v>
      </c>
      <c r="F200" s="36">
        <v>600</v>
      </c>
      <c r="G200" s="44">
        <v>15589.74</v>
      </c>
      <c r="H200" s="44">
        <f t="shared" si="7"/>
        <v>18239.9958</v>
      </c>
      <c r="I200" s="44">
        <f t="shared" si="9"/>
        <v>18239.9958</v>
      </c>
      <c r="J200" s="44"/>
    </row>
    <row r="201" s="36" customFormat="1" ht="23" customHeight="1" spans="2:10">
      <c r="B201" s="42" t="s">
        <v>950</v>
      </c>
      <c r="C201" s="42" t="s">
        <v>958</v>
      </c>
      <c r="D201" s="43" t="s">
        <v>212</v>
      </c>
      <c r="E201" s="43" t="s">
        <v>959</v>
      </c>
      <c r="F201" s="36">
        <v>-84</v>
      </c>
      <c r="G201" s="44">
        <v>-338.15</v>
      </c>
      <c r="H201" s="44">
        <f t="shared" si="7"/>
        <v>-395.6355</v>
      </c>
      <c r="I201" s="44">
        <f t="shared" si="9"/>
        <v>-395.6355</v>
      </c>
      <c r="J201" s="44"/>
    </row>
    <row r="202" s="36" customFormat="1" ht="23" customHeight="1" spans="2:10">
      <c r="B202" s="42" t="s">
        <v>961</v>
      </c>
      <c r="C202" s="42" t="s">
        <v>962</v>
      </c>
      <c r="D202" s="43" t="s">
        <v>963</v>
      </c>
      <c r="E202" s="43" t="s">
        <v>964</v>
      </c>
      <c r="F202" s="36">
        <v>500</v>
      </c>
      <c r="G202" s="44">
        <v>34397.44</v>
      </c>
      <c r="H202" s="44">
        <f t="shared" si="7"/>
        <v>40245.0048</v>
      </c>
      <c r="I202" s="44">
        <f>SUM(H202:H205)</f>
        <v>69187.0023</v>
      </c>
      <c r="J202" s="44"/>
    </row>
    <row r="203" s="36" customFormat="1" ht="23" customHeight="1" spans="2:10">
      <c r="B203" s="42" t="s">
        <v>961</v>
      </c>
      <c r="C203" s="42" t="s">
        <v>965</v>
      </c>
      <c r="D203" s="43" t="s">
        <v>966</v>
      </c>
      <c r="E203" s="43" t="s">
        <v>967</v>
      </c>
      <c r="F203" s="36">
        <v>100</v>
      </c>
      <c r="G203" s="44">
        <v>6272.646</v>
      </c>
      <c r="H203" s="44">
        <f t="shared" si="7"/>
        <v>7338.99582</v>
      </c>
      <c r="I203" s="44"/>
      <c r="J203" s="44"/>
    </row>
    <row r="204" s="36" customFormat="1" ht="23" customHeight="1" spans="2:10">
      <c r="B204" s="42" t="s">
        <v>961</v>
      </c>
      <c r="C204" s="42" t="s">
        <v>968</v>
      </c>
      <c r="D204" s="43" t="s">
        <v>969</v>
      </c>
      <c r="E204" s="43" t="s">
        <v>970</v>
      </c>
      <c r="F204" s="36">
        <v>450</v>
      </c>
      <c r="G204" s="44">
        <v>7423.079</v>
      </c>
      <c r="H204" s="44">
        <f t="shared" si="7"/>
        <v>8685.00243</v>
      </c>
      <c r="I204" s="44"/>
      <c r="J204" s="44"/>
    </row>
    <row r="205" s="36" customFormat="1" ht="23" customHeight="1" spans="2:10">
      <c r="B205" s="42" t="s">
        <v>961</v>
      </c>
      <c r="C205" s="42" t="s">
        <v>971</v>
      </c>
      <c r="D205" s="43" t="s">
        <v>15</v>
      </c>
      <c r="E205" s="43" t="s">
        <v>871</v>
      </c>
      <c r="F205" s="36">
        <v>600</v>
      </c>
      <c r="G205" s="44">
        <v>11041.025</v>
      </c>
      <c r="H205" s="44">
        <f t="shared" si="7"/>
        <v>12917.99925</v>
      </c>
      <c r="I205" s="44"/>
      <c r="J205" s="44"/>
    </row>
    <row r="206" s="36" customFormat="1" ht="23" customHeight="1" spans="2:10">
      <c r="B206" s="42" t="s">
        <v>961</v>
      </c>
      <c r="C206" s="42" t="s">
        <v>972</v>
      </c>
      <c r="D206" s="43" t="s">
        <v>759</v>
      </c>
      <c r="E206" s="43" t="s">
        <v>871</v>
      </c>
      <c r="F206" s="36">
        <v>1000</v>
      </c>
      <c r="G206" s="44">
        <v>15094.02</v>
      </c>
      <c r="H206" s="44">
        <f t="shared" si="7"/>
        <v>17660.0034</v>
      </c>
      <c r="I206" s="44">
        <f>H206</f>
        <v>17660.0034</v>
      </c>
      <c r="J206" s="44"/>
    </row>
    <row r="207" s="36" customFormat="1" ht="23" customHeight="1" spans="2:10">
      <c r="B207" s="42" t="s">
        <v>961</v>
      </c>
      <c r="C207" s="42" t="s">
        <v>945</v>
      </c>
      <c r="D207" s="43" t="s">
        <v>946</v>
      </c>
      <c r="E207" s="43" t="s">
        <v>947</v>
      </c>
      <c r="F207" s="36">
        <v>600</v>
      </c>
      <c r="G207" s="44">
        <v>4543.59</v>
      </c>
      <c r="H207" s="44">
        <f t="shared" si="7"/>
        <v>5316.0003</v>
      </c>
      <c r="I207" s="44">
        <f>SUM(H207:H208)</f>
        <v>8508.6027</v>
      </c>
      <c r="J207" s="44"/>
    </row>
    <row r="208" s="36" customFormat="1" ht="23" customHeight="1" spans="2:10">
      <c r="B208" s="42" t="s">
        <v>961</v>
      </c>
      <c r="C208" s="42" t="s">
        <v>949</v>
      </c>
      <c r="D208" s="43" t="s">
        <v>946</v>
      </c>
      <c r="E208" s="43" t="s">
        <v>947</v>
      </c>
      <c r="F208" s="36">
        <v>510</v>
      </c>
      <c r="G208" s="44">
        <v>2728.72</v>
      </c>
      <c r="H208" s="44">
        <f t="shared" si="7"/>
        <v>3192.6024</v>
      </c>
      <c r="I208" s="44"/>
      <c r="J208" s="44"/>
    </row>
    <row r="209" s="36" customFormat="1" ht="23" customHeight="1" spans="2:10">
      <c r="B209" s="42" t="s">
        <v>961</v>
      </c>
      <c r="C209" s="42" t="s">
        <v>973</v>
      </c>
      <c r="D209" s="43" t="s">
        <v>974</v>
      </c>
      <c r="E209" s="43" t="s">
        <v>952</v>
      </c>
      <c r="F209" s="36">
        <v>800</v>
      </c>
      <c r="G209" s="44">
        <v>56410.26</v>
      </c>
      <c r="H209" s="44">
        <f t="shared" si="7"/>
        <v>66000.0042</v>
      </c>
      <c r="I209" s="44">
        <f>SUM(H209:H211)</f>
        <v>85068.00315</v>
      </c>
      <c r="J209" s="44"/>
    </row>
    <row r="210" s="36" customFormat="1" ht="23" customHeight="1" spans="2:10">
      <c r="B210" s="42" t="s">
        <v>961</v>
      </c>
      <c r="C210" s="42" t="s">
        <v>892</v>
      </c>
      <c r="D210" s="43" t="s">
        <v>893</v>
      </c>
      <c r="E210" s="43" t="s">
        <v>894</v>
      </c>
      <c r="F210" s="36">
        <v>800</v>
      </c>
      <c r="G210" s="44">
        <v>15056.41</v>
      </c>
      <c r="H210" s="44">
        <f t="shared" si="7"/>
        <v>17615.9997</v>
      </c>
      <c r="I210" s="44"/>
      <c r="J210" s="44"/>
    </row>
    <row r="211" s="36" customFormat="1" ht="23" customHeight="1" spans="2:10">
      <c r="B211" s="42" t="s">
        <v>961</v>
      </c>
      <c r="C211" s="42" t="s">
        <v>975</v>
      </c>
      <c r="D211" s="43" t="s">
        <v>976</v>
      </c>
      <c r="E211" s="43" t="s">
        <v>977</v>
      </c>
      <c r="F211" s="36">
        <v>1200</v>
      </c>
      <c r="G211" s="44">
        <v>1241.025</v>
      </c>
      <c r="H211" s="44">
        <f t="shared" si="7"/>
        <v>1451.99925</v>
      </c>
      <c r="I211" s="44"/>
      <c r="J211" s="44"/>
    </row>
    <row r="212" s="36" customFormat="1" ht="23" customHeight="1" spans="2:10">
      <c r="B212" s="42" t="s">
        <v>961</v>
      </c>
      <c r="C212" s="42" t="s">
        <v>951</v>
      </c>
      <c r="D212" s="43" t="s">
        <v>687</v>
      </c>
      <c r="E212" s="43" t="s">
        <v>952</v>
      </c>
      <c r="F212" s="36">
        <v>3000</v>
      </c>
      <c r="G212" s="44">
        <v>71282.05</v>
      </c>
      <c r="H212" s="44">
        <f t="shared" si="7"/>
        <v>83399.9985</v>
      </c>
      <c r="I212" s="44">
        <f>SUM(H212:H214)</f>
        <v>91370.4012</v>
      </c>
      <c r="J212" s="44"/>
    </row>
    <row r="213" s="36" customFormat="1" ht="23" customHeight="1" spans="2:10">
      <c r="B213" s="42" t="s">
        <v>961</v>
      </c>
      <c r="C213" s="42" t="s">
        <v>978</v>
      </c>
      <c r="D213" s="43" t="s">
        <v>979</v>
      </c>
      <c r="E213" s="43" t="s">
        <v>980</v>
      </c>
      <c r="F213" s="36">
        <v>300</v>
      </c>
      <c r="G213" s="44">
        <v>6748.72</v>
      </c>
      <c r="H213" s="44">
        <f t="shared" si="7"/>
        <v>7896.0024</v>
      </c>
      <c r="I213" s="44"/>
      <c r="J213" s="44"/>
    </row>
    <row r="214" s="36" customFormat="1" ht="23" customHeight="1" spans="2:10">
      <c r="B214" s="42" t="s">
        <v>961</v>
      </c>
      <c r="C214" s="42" t="s">
        <v>981</v>
      </c>
      <c r="D214" s="43" t="s">
        <v>982</v>
      </c>
      <c r="E214" s="54" t="s">
        <v>983</v>
      </c>
      <c r="F214" s="36">
        <v>30</v>
      </c>
      <c r="G214" s="44">
        <v>63.59</v>
      </c>
      <c r="H214" s="44">
        <f t="shared" ref="H214:H276" si="10">G214*1.17</f>
        <v>74.4003</v>
      </c>
      <c r="I214" s="44"/>
      <c r="J214" s="44"/>
    </row>
    <row r="215" s="36" customFormat="1" ht="23" customHeight="1" spans="2:10">
      <c r="B215" s="42" t="s">
        <v>961</v>
      </c>
      <c r="C215" s="42" t="s">
        <v>861</v>
      </c>
      <c r="D215" s="43" t="s">
        <v>915</v>
      </c>
      <c r="E215" s="43" t="s">
        <v>37</v>
      </c>
      <c r="F215" s="36">
        <v>2000</v>
      </c>
      <c r="G215" s="44">
        <v>35914.53</v>
      </c>
      <c r="H215" s="44">
        <f t="shared" si="10"/>
        <v>42020.0001</v>
      </c>
      <c r="I215" s="44">
        <f>SUM(H215:H217)</f>
        <v>59259.5991</v>
      </c>
      <c r="J215" s="44"/>
    </row>
    <row r="216" s="36" customFormat="1" ht="23" customHeight="1" spans="2:10">
      <c r="B216" s="42" t="s">
        <v>961</v>
      </c>
      <c r="C216" s="42" t="s">
        <v>984</v>
      </c>
      <c r="D216" s="43" t="s">
        <v>708</v>
      </c>
      <c r="E216" s="43" t="s">
        <v>985</v>
      </c>
      <c r="F216" s="36">
        <v>480</v>
      </c>
      <c r="G216" s="44">
        <v>7187.69</v>
      </c>
      <c r="H216" s="44">
        <f t="shared" si="10"/>
        <v>8409.5973</v>
      </c>
      <c r="I216" s="44"/>
      <c r="J216" s="44"/>
    </row>
    <row r="217" s="36" customFormat="1" ht="23" customHeight="1" spans="2:10">
      <c r="B217" s="42" t="s">
        <v>961</v>
      </c>
      <c r="C217" s="42" t="s">
        <v>972</v>
      </c>
      <c r="D217" s="43" t="s">
        <v>759</v>
      </c>
      <c r="E217" s="43" t="s">
        <v>871</v>
      </c>
      <c r="F217" s="36">
        <v>500</v>
      </c>
      <c r="G217" s="44">
        <v>7547.01</v>
      </c>
      <c r="H217" s="44">
        <f t="shared" si="10"/>
        <v>8830.0017</v>
      </c>
      <c r="I217" s="44"/>
      <c r="J217" s="44"/>
    </row>
    <row r="218" s="36" customFormat="1" ht="23" customHeight="1" spans="2:10">
      <c r="B218" s="42" t="s">
        <v>961</v>
      </c>
      <c r="C218" s="42" t="s">
        <v>972</v>
      </c>
      <c r="D218" s="43" t="s">
        <v>759</v>
      </c>
      <c r="E218" s="43" t="s">
        <v>3797</v>
      </c>
      <c r="F218" s="36">
        <v>750</v>
      </c>
      <c r="G218" s="44">
        <v>21647.44</v>
      </c>
      <c r="H218" s="44">
        <f t="shared" si="10"/>
        <v>25327.5048</v>
      </c>
      <c r="I218" s="44">
        <f>H218</f>
        <v>25327.5048</v>
      </c>
      <c r="J218" s="44"/>
    </row>
    <row r="219" s="36" customFormat="1" ht="23" customHeight="1" spans="2:10">
      <c r="B219" s="42" t="s">
        <v>961</v>
      </c>
      <c r="C219" s="42" t="s">
        <v>951</v>
      </c>
      <c r="D219" s="43" t="s">
        <v>687</v>
      </c>
      <c r="E219" s="43" t="s">
        <v>952</v>
      </c>
      <c r="F219" s="36">
        <v>3000</v>
      </c>
      <c r="G219" s="44">
        <v>71282.054</v>
      </c>
      <c r="H219" s="44">
        <f t="shared" si="10"/>
        <v>83400.00318</v>
      </c>
      <c r="I219" s="44">
        <f>SUM(H219:H222)</f>
        <v>90004.39578</v>
      </c>
      <c r="J219" s="44"/>
    </row>
    <row r="220" s="36" customFormat="1" ht="23" customHeight="1" spans="2:10">
      <c r="B220" s="42" t="s">
        <v>961</v>
      </c>
      <c r="C220" s="42" t="s">
        <v>949</v>
      </c>
      <c r="D220" s="43" t="s">
        <v>946</v>
      </c>
      <c r="E220" s="43" t="s">
        <v>947</v>
      </c>
      <c r="F220" s="36">
        <v>300</v>
      </c>
      <c r="G220" s="44">
        <v>2271.79</v>
      </c>
      <c r="H220" s="44">
        <f t="shared" si="10"/>
        <v>2657.9943</v>
      </c>
      <c r="I220" s="44"/>
      <c r="J220" s="44"/>
    </row>
    <row r="221" s="36" customFormat="1" ht="23" customHeight="1" spans="2:10">
      <c r="B221" s="42" t="s">
        <v>961</v>
      </c>
      <c r="C221" s="42" t="s">
        <v>945</v>
      </c>
      <c r="D221" s="43" t="s">
        <v>946</v>
      </c>
      <c r="E221" s="43" t="s">
        <v>947</v>
      </c>
      <c r="F221" s="36">
        <v>240</v>
      </c>
      <c r="G221" s="44">
        <v>1284.1</v>
      </c>
      <c r="H221" s="44">
        <f t="shared" si="10"/>
        <v>1502.397</v>
      </c>
      <c r="I221" s="44"/>
      <c r="J221" s="44"/>
    </row>
    <row r="222" s="36" customFormat="1" ht="23" customHeight="1" spans="2:10">
      <c r="B222" s="42" t="s">
        <v>961</v>
      </c>
      <c r="C222" s="42" t="s">
        <v>986</v>
      </c>
      <c r="D222" s="43" t="s">
        <v>987</v>
      </c>
      <c r="E222" s="54" t="s">
        <v>988</v>
      </c>
      <c r="F222" s="36">
        <v>200</v>
      </c>
      <c r="G222" s="44">
        <v>2088.89</v>
      </c>
      <c r="H222" s="44">
        <f t="shared" si="10"/>
        <v>2444.0013</v>
      </c>
      <c r="I222" s="44"/>
      <c r="J222" s="44"/>
    </row>
    <row r="223" s="36" customFormat="1" ht="23" customHeight="1" spans="2:10">
      <c r="B223" s="42" t="s">
        <v>961</v>
      </c>
      <c r="C223" s="42" t="s">
        <v>971</v>
      </c>
      <c r="D223" s="43" t="s">
        <v>15</v>
      </c>
      <c r="E223" s="43" t="s">
        <v>871</v>
      </c>
      <c r="F223" s="36">
        <v>1800</v>
      </c>
      <c r="G223" s="44">
        <v>33123.08</v>
      </c>
      <c r="H223" s="44">
        <f t="shared" si="10"/>
        <v>38754.0036</v>
      </c>
      <c r="I223" s="44">
        <f>SUM(H223:H227)</f>
        <v>86747.4972</v>
      </c>
      <c r="J223" s="44"/>
    </row>
    <row r="224" s="36" customFormat="1" ht="23" customHeight="1" spans="2:10">
      <c r="B224" s="42" t="s">
        <v>961</v>
      </c>
      <c r="C224" s="42" t="s">
        <v>861</v>
      </c>
      <c r="D224" s="43" t="s">
        <v>915</v>
      </c>
      <c r="E224" s="43" t="s">
        <v>37</v>
      </c>
      <c r="F224" s="36">
        <v>1600</v>
      </c>
      <c r="G224" s="44">
        <v>28731.62</v>
      </c>
      <c r="H224" s="44">
        <f t="shared" si="10"/>
        <v>33615.9954</v>
      </c>
      <c r="I224" s="44"/>
      <c r="J224" s="44"/>
    </row>
    <row r="225" s="36" customFormat="1" ht="23" customHeight="1" spans="2:10">
      <c r="B225" s="42" t="s">
        <v>961</v>
      </c>
      <c r="C225" s="42" t="s">
        <v>883</v>
      </c>
      <c r="D225" s="43" t="s">
        <v>884</v>
      </c>
      <c r="E225" s="43" t="s">
        <v>885</v>
      </c>
      <c r="F225" s="36">
        <v>200</v>
      </c>
      <c r="G225" s="44">
        <v>11965.81</v>
      </c>
      <c r="H225" s="44">
        <f t="shared" si="10"/>
        <v>13999.9977</v>
      </c>
      <c r="I225" s="44"/>
      <c r="J225" s="44"/>
    </row>
    <row r="226" s="36" customFormat="1" ht="23" customHeight="1" spans="2:11">
      <c r="B226" s="42" t="s">
        <v>961</v>
      </c>
      <c r="C226" s="42" t="s">
        <v>989</v>
      </c>
      <c r="D226" s="43" t="s">
        <v>990</v>
      </c>
      <c r="E226" s="43" t="s">
        <v>662</v>
      </c>
      <c r="F226" s="36">
        <v>50</v>
      </c>
      <c r="G226" s="44">
        <v>48.29</v>
      </c>
      <c r="H226" s="44">
        <f t="shared" si="10"/>
        <v>56.4993</v>
      </c>
      <c r="I226" s="44"/>
      <c r="J226" s="44"/>
      <c r="K226" s="36">
        <v>1567574.01</v>
      </c>
    </row>
    <row r="227" s="36" customFormat="1" ht="23" customHeight="1" spans="2:10">
      <c r="B227" s="42" t="s">
        <v>961</v>
      </c>
      <c r="C227" s="42" t="s">
        <v>991</v>
      </c>
      <c r="D227" s="43" t="s">
        <v>992</v>
      </c>
      <c r="E227" s="43" t="s">
        <v>871</v>
      </c>
      <c r="F227" s="36">
        <v>50</v>
      </c>
      <c r="G227" s="44">
        <v>274.36</v>
      </c>
      <c r="H227" s="44">
        <f t="shared" si="10"/>
        <v>321.0012</v>
      </c>
      <c r="I227" s="44"/>
      <c r="J227" s="44"/>
    </row>
    <row r="228" s="36" customFormat="1" ht="23" customHeight="1" spans="2:10">
      <c r="B228" s="42" t="s">
        <v>961</v>
      </c>
      <c r="C228" s="42" t="s">
        <v>993</v>
      </c>
      <c r="D228" s="43" t="s">
        <v>994</v>
      </c>
      <c r="E228" s="43" t="s">
        <v>995</v>
      </c>
      <c r="F228" s="36">
        <v>300</v>
      </c>
      <c r="G228" s="44">
        <v>15664.1</v>
      </c>
      <c r="H228" s="44">
        <f t="shared" si="10"/>
        <v>18326.997</v>
      </c>
      <c r="I228" s="44">
        <f>SUM(H228:H232)</f>
        <v>89229.00285</v>
      </c>
      <c r="J228" s="44"/>
    </row>
    <row r="229" s="36" customFormat="1" ht="23" customHeight="1" spans="2:10">
      <c r="B229" s="42" t="s">
        <v>961</v>
      </c>
      <c r="C229" s="42" t="s">
        <v>975</v>
      </c>
      <c r="D229" s="43" t="s">
        <v>976</v>
      </c>
      <c r="E229" s="43" t="s">
        <v>977</v>
      </c>
      <c r="F229" s="36">
        <v>3600</v>
      </c>
      <c r="G229" s="44">
        <v>3723.08</v>
      </c>
      <c r="H229" s="44">
        <f t="shared" si="10"/>
        <v>4356.0036</v>
      </c>
      <c r="I229" s="44"/>
      <c r="J229" s="44"/>
    </row>
    <row r="230" s="36" customFormat="1" ht="23" customHeight="1" spans="2:10">
      <c r="B230" s="42" t="s">
        <v>961</v>
      </c>
      <c r="C230" s="42" t="s">
        <v>962</v>
      </c>
      <c r="D230" s="43" t="s">
        <v>963</v>
      </c>
      <c r="E230" s="43" t="s">
        <v>964</v>
      </c>
      <c r="F230" s="36">
        <v>500</v>
      </c>
      <c r="G230" s="44">
        <v>34397.44</v>
      </c>
      <c r="H230" s="44">
        <f t="shared" si="10"/>
        <v>40245.0048</v>
      </c>
      <c r="I230" s="44"/>
      <c r="J230" s="44"/>
    </row>
    <row r="231" s="36" customFormat="1" ht="23" customHeight="1" spans="2:10">
      <c r="B231" s="42" t="s">
        <v>961</v>
      </c>
      <c r="C231" s="42" t="s">
        <v>892</v>
      </c>
      <c r="D231" s="43" t="s">
        <v>893</v>
      </c>
      <c r="E231" s="43" t="s">
        <v>894</v>
      </c>
      <c r="F231" s="36">
        <v>800</v>
      </c>
      <c r="G231" s="44">
        <v>15056.41</v>
      </c>
      <c r="H231" s="44">
        <f t="shared" si="10"/>
        <v>17615.9997</v>
      </c>
      <c r="I231" s="44"/>
      <c r="J231" s="44"/>
    </row>
    <row r="232" s="36" customFormat="1" ht="23" customHeight="1" spans="2:10">
      <c r="B232" s="42" t="s">
        <v>961</v>
      </c>
      <c r="C232" s="42" t="s">
        <v>968</v>
      </c>
      <c r="D232" s="43" t="s">
        <v>969</v>
      </c>
      <c r="E232" s="43" t="s">
        <v>970</v>
      </c>
      <c r="F232" s="36">
        <v>450</v>
      </c>
      <c r="G232" s="44">
        <v>7423.075</v>
      </c>
      <c r="H232" s="44">
        <f t="shared" si="10"/>
        <v>8684.99775</v>
      </c>
      <c r="I232" s="44"/>
      <c r="J232" s="44"/>
    </row>
    <row r="233" s="36" customFormat="1" ht="23" customHeight="1" spans="2:10">
      <c r="B233" s="42" t="s">
        <v>961</v>
      </c>
      <c r="C233" s="42" t="s">
        <v>945</v>
      </c>
      <c r="D233" s="43" t="s">
        <v>946</v>
      </c>
      <c r="E233" s="43" t="s">
        <v>947</v>
      </c>
      <c r="F233" s="36">
        <v>360</v>
      </c>
      <c r="G233" s="44">
        <v>1926.15</v>
      </c>
      <c r="H233" s="44">
        <f t="shared" si="10"/>
        <v>2253.5955</v>
      </c>
      <c r="I233" s="44">
        <f>SUM(H233:H236)</f>
        <v>79098.59646</v>
      </c>
      <c r="J233" s="44"/>
    </row>
    <row r="234" s="36" customFormat="1" ht="23" customHeight="1" spans="2:10">
      <c r="B234" s="42" t="s">
        <v>961</v>
      </c>
      <c r="C234" s="42" t="s">
        <v>949</v>
      </c>
      <c r="D234" s="43" t="s">
        <v>946</v>
      </c>
      <c r="E234" s="43" t="s">
        <v>947</v>
      </c>
      <c r="F234" s="36">
        <v>300</v>
      </c>
      <c r="G234" s="44">
        <v>2271.79</v>
      </c>
      <c r="H234" s="44">
        <f t="shared" si="10"/>
        <v>2657.9943</v>
      </c>
      <c r="I234" s="44"/>
      <c r="J234" s="44"/>
    </row>
    <row r="235" s="36" customFormat="1" ht="23" customHeight="1" spans="2:10">
      <c r="B235" s="42" t="s">
        <v>961</v>
      </c>
      <c r="C235" s="42" t="s">
        <v>951</v>
      </c>
      <c r="D235" s="43" t="s">
        <v>687</v>
      </c>
      <c r="E235" s="43" t="s">
        <v>952</v>
      </c>
      <c r="F235" s="36">
        <v>1800</v>
      </c>
      <c r="G235" s="44">
        <v>42769.234</v>
      </c>
      <c r="H235" s="44">
        <f t="shared" si="10"/>
        <v>50040.00378</v>
      </c>
      <c r="I235" s="44"/>
      <c r="J235" s="44"/>
    </row>
    <row r="236" s="36" customFormat="1" ht="23" customHeight="1" spans="2:10">
      <c r="B236" s="42" t="s">
        <v>961</v>
      </c>
      <c r="C236" s="42" t="s">
        <v>962</v>
      </c>
      <c r="D236" s="43" t="s">
        <v>963</v>
      </c>
      <c r="E236" s="43" t="s">
        <v>964</v>
      </c>
      <c r="F236" s="36">
        <v>300</v>
      </c>
      <c r="G236" s="44">
        <v>20638.464</v>
      </c>
      <c r="H236" s="44">
        <f t="shared" si="10"/>
        <v>24147.00288</v>
      </c>
      <c r="I236" s="44"/>
      <c r="J236" s="44"/>
    </row>
    <row r="237" s="36" customFormat="1" ht="23" customHeight="1" spans="2:10">
      <c r="B237" s="42" t="s">
        <v>961</v>
      </c>
      <c r="C237" s="42" t="s">
        <v>971</v>
      </c>
      <c r="D237" s="43" t="s">
        <v>15</v>
      </c>
      <c r="E237" s="43" t="s">
        <v>871</v>
      </c>
      <c r="F237" s="36">
        <v>600</v>
      </c>
      <c r="G237" s="44">
        <v>11041.03</v>
      </c>
      <c r="H237" s="44">
        <f t="shared" si="10"/>
        <v>12918.0051</v>
      </c>
      <c r="I237" s="44">
        <f>SUM(H237:H242)</f>
        <v>87452.1999</v>
      </c>
      <c r="J237" s="44"/>
    </row>
    <row r="238" s="36" customFormat="1" ht="23" customHeight="1" spans="2:10">
      <c r="B238" s="42" t="s">
        <v>961</v>
      </c>
      <c r="C238" s="42" t="s">
        <v>965</v>
      </c>
      <c r="D238" s="43" t="s">
        <v>966</v>
      </c>
      <c r="E238" s="43" t="s">
        <v>967</v>
      </c>
      <c r="F238" s="36">
        <v>100</v>
      </c>
      <c r="G238" s="44">
        <v>6272.65</v>
      </c>
      <c r="H238" s="44">
        <f t="shared" si="10"/>
        <v>7339.0005</v>
      </c>
      <c r="I238" s="44"/>
      <c r="J238" s="44"/>
    </row>
    <row r="239" s="36" customFormat="1" ht="23" customHeight="1" spans="2:10">
      <c r="B239" s="42" t="s">
        <v>961</v>
      </c>
      <c r="C239" s="42" t="s">
        <v>973</v>
      </c>
      <c r="D239" s="43" t="s">
        <v>974</v>
      </c>
      <c r="E239" s="43" t="s">
        <v>952</v>
      </c>
      <c r="F239" s="36">
        <v>600</v>
      </c>
      <c r="G239" s="44">
        <v>42307.69</v>
      </c>
      <c r="H239" s="44">
        <f t="shared" si="10"/>
        <v>49499.9973</v>
      </c>
      <c r="I239" s="44"/>
      <c r="J239" s="44"/>
    </row>
    <row r="240" s="36" customFormat="1" ht="23" customHeight="1" spans="2:10">
      <c r="B240" s="42" t="s">
        <v>961</v>
      </c>
      <c r="C240" s="42" t="s">
        <v>892</v>
      </c>
      <c r="D240" s="43" t="s">
        <v>893</v>
      </c>
      <c r="E240" s="43" t="s">
        <v>894</v>
      </c>
      <c r="F240" s="36">
        <v>600</v>
      </c>
      <c r="G240" s="44">
        <v>11292.31</v>
      </c>
      <c r="H240" s="44">
        <f t="shared" si="10"/>
        <v>13212.0027</v>
      </c>
      <c r="I240" s="44"/>
      <c r="J240" s="44"/>
    </row>
    <row r="241" s="36" customFormat="1" ht="23" customHeight="1" spans="2:10">
      <c r="B241" s="42" t="s">
        <v>961</v>
      </c>
      <c r="C241" s="42" t="s">
        <v>975</v>
      </c>
      <c r="D241" s="43" t="s">
        <v>976</v>
      </c>
      <c r="E241" s="43" t="s">
        <v>977</v>
      </c>
      <c r="F241" s="36">
        <v>2400</v>
      </c>
      <c r="G241" s="44">
        <v>2482.05</v>
      </c>
      <c r="H241" s="44">
        <f t="shared" si="10"/>
        <v>2903.9985</v>
      </c>
      <c r="I241" s="44"/>
      <c r="J241" s="44"/>
    </row>
    <row r="242" s="36" customFormat="1" ht="23" customHeight="1" spans="2:10">
      <c r="B242" s="42" t="s">
        <v>961</v>
      </c>
      <c r="C242" s="42" t="s">
        <v>978</v>
      </c>
      <c r="D242" s="43" t="s">
        <v>979</v>
      </c>
      <c r="E242" s="43" t="s">
        <v>980</v>
      </c>
      <c r="F242" s="36">
        <v>60</v>
      </c>
      <c r="G242" s="44">
        <v>1349.74</v>
      </c>
      <c r="H242" s="44">
        <f t="shared" si="10"/>
        <v>1579.1958</v>
      </c>
      <c r="I242" s="44"/>
      <c r="J242" s="44"/>
    </row>
    <row r="243" s="36" customFormat="1" ht="23" customHeight="1" spans="2:10">
      <c r="B243" s="42" t="s">
        <v>961</v>
      </c>
      <c r="C243" s="42" t="s">
        <v>861</v>
      </c>
      <c r="D243" s="43" t="s">
        <v>915</v>
      </c>
      <c r="E243" s="43" t="s">
        <v>37</v>
      </c>
      <c r="F243" s="36">
        <v>1600</v>
      </c>
      <c r="G243" s="44">
        <v>28731.62</v>
      </c>
      <c r="H243" s="44">
        <f t="shared" si="10"/>
        <v>33615.9954</v>
      </c>
      <c r="I243" s="44">
        <f>SUM(H243:H248)</f>
        <v>78237.1044</v>
      </c>
      <c r="J243" s="44"/>
    </row>
    <row r="244" s="36" customFormat="1" ht="23" customHeight="1" spans="2:10">
      <c r="B244" s="42" t="s">
        <v>961</v>
      </c>
      <c r="C244" s="42" t="s">
        <v>996</v>
      </c>
      <c r="D244" s="43" t="s">
        <v>759</v>
      </c>
      <c r="E244" s="43" t="s">
        <v>871</v>
      </c>
      <c r="F244" s="36">
        <v>500</v>
      </c>
      <c r="G244" s="44">
        <v>7547.01</v>
      </c>
      <c r="H244" s="44">
        <f t="shared" si="10"/>
        <v>8830.0017</v>
      </c>
      <c r="I244" s="44"/>
      <c r="J244" s="44"/>
    </row>
    <row r="245" s="36" customFormat="1" ht="23" customHeight="1" spans="2:10">
      <c r="B245" s="42" t="s">
        <v>961</v>
      </c>
      <c r="C245" s="42" t="s">
        <v>984</v>
      </c>
      <c r="D245" s="43" t="s">
        <v>708</v>
      </c>
      <c r="E245" s="43" t="s">
        <v>985</v>
      </c>
      <c r="F245" s="36">
        <v>480</v>
      </c>
      <c r="G245" s="44">
        <v>7187.69</v>
      </c>
      <c r="H245" s="44">
        <f t="shared" si="10"/>
        <v>8409.5973</v>
      </c>
      <c r="I245" s="44"/>
      <c r="J245" s="44"/>
    </row>
    <row r="246" s="36" customFormat="1" ht="23" customHeight="1" spans="2:10">
      <c r="B246" s="42" t="s">
        <v>961</v>
      </c>
      <c r="C246" s="42" t="s">
        <v>997</v>
      </c>
      <c r="D246" s="43" t="s">
        <v>998</v>
      </c>
      <c r="E246" s="43" t="s">
        <v>662</v>
      </c>
      <c r="F246" s="36">
        <v>200</v>
      </c>
      <c r="G246" s="44">
        <v>94.02</v>
      </c>
      <c r="H246" s="44">
        <f t="shared" si="10"/>
        <v>110.0034</v>
      </c>
      <c r="I246" s="44"/>
      <c r="J246" s="44"/>
    </row>
    <row r="247" s="36" customFormat="1" ht="23" customHeight="1" spans="2:10">
      <c r="B247" s="42" t="s">
        <v>961</v>
      </c>
      <c r="C247" s="42" t="s">
        <v>999</v>
      </c>
      <c r="D247" s="43" t="s">
        <v>1000</v>
      </c>
      <c r="E247" s="43" t="s">
        <v>1001</v>
      </c>
      <c r="F247" s="36">
        <v>480</v>
      </c>
      <c r="G247" s="44">
        <v>1661.54</v>
      </c>
      <c r="H247" s="44">
        <f t="shared" si="10"/>
        <v>1944.0018</v>
      </c>
      <c r="I247" s="44"/>
      <c r="J247" s="44"/>
    </row>
    <row r="248" s="36" customFormat="1" ht="23" customHeight="1" spans="2:10">
      <c r="B248" s="42" t="s">
        <v>961</v>
      </c>
      <c r="C248" s="42" t="s">
        <v>972</v>
      </c>
      <c r="D248" s="43" t="s">
        <v>814</v>
      </c>
      <c r="E248" s="43" t="s">
        <v>3797</v>
      </c>
      <c r="F248" s="36">
        <v>750</v>
      </c>
      <c r="G248" s="44">
        <v>21647.44</v>
      </c>
      <c r="H248" s="44">
        <f t="shared" si="10"/>
        <v>25327.5048</v>
      </c>
      <c r="I248" s="44"/>
      <c r="J248" s="44"/>
    </row>
    <row r="249" s="36" customFormat="1" ht="23" customHeight="1" spans="2:10">
      <c r="B249" s="42" t="s">
        <v>961</v>
      </c>
      <c r="C249" s="42" t="s">
        <v>973</v>
      </c>
      <c r="D249" s="43" t="s">
        <v>974</v>
      </c>
      <c r="E249" s="43" t="s">
        <v>952</v>
      </c>
      <c r="F249" s="36">
        <v>600</v>
      </c>
      <c r="G249" s="44">
        <v>42307.69</v>
      </c>
      <c r="H249" s="44">
        <f t="shared" si="10"/>
        <v>49499.9973</v>
      </c>
      <c r="I249" s="44">
        <f>SUM(H249:H252)</f>
        <v>72172.99908</v>
      </c>
      <c r="J249" s="44"/>
    </row>
    <row r="250" s="36" customFormat="1" ht="23" customHeight="1" spans="2:10">
      <c r="B250" s="42" t="s">
        <v>961</v>
      </c>
      <c r="C250" s="42" t="s">
        <v>949</v>
      </c>
      <c r="D250" s="43" t="s">
        <v>946</v>
      </c>
      <c r="E250" s="43" t="s">
        <v>947</v>
      </c>
      <c r="F250" s="36">
        <v>450</v>
      </c>
      <c r="G250" s="44">
        <v>3407.69</v>
      </c>
      <c r="H250" s="44">
        <f t="shared" si="10"/>
        <v>3986.9973</v>
      </c>
      <c r="I250" s="44"/>
      <c r="J250" s="44"/>
    </row>
    <row r="251" s="36" customFormat="1" ht="23" customHeight="1" spans="2:10">
      <c r="B251" s="42" t="s">
        <v>961</v>
      </c>
      <c r="C251" s="42" t="s">
        <v>945</v>
      </c>
      <c r="D251" s="43" t="s">
        <v>946</v>
      </c>
      <c r="E251" s="43" t="s">
        <v>947</v>
      </c>
      <c r="F251" s="36">
        <v>300</v>
      </c>
      <c r="G251" s="44">
        <v>1605.13</v>
      </c>
      <c r="H251" s="44">
        <f t="shared" si="10"/>
        <v>1878.0021</v>
      </c>
      <c r="I251" s="44"/>
      <c r="J251" s="44"/>
    </row>
    <row r="252" s="36" customFormat="1" ht="23" customHeight="1" spans="2:10">
      <c r="B252" s="42" t="s">
        <v>961</v>
      </c>
      <c r="C252" s="42" t="s">
        <v>861</v>
      </c>
      <c r="D252" s="43" t="s">
        <v>915</v>
      </c>
      <c r="E252" s="43" t="s">
        <v>37</v>
      </c>
      <c r="F252" s="36">
        <v>800</v>
      </c>
      <c r="G252" s="44">
        <v>14365.814</v>
      </c>
      <c r="H252" s="44">
        <f t="shared" si="10"/>
        <v>16808.00238</v>
      </c>
      <c r="I252" s="44"/>
      <c r="J252" s="44"/>
    </row>
    <row r="253" s="36" customFormat="1" ht="23" customHeight="1" spans="2:10">
      <c r="B253" s="42" t="s">
        <v>961</v>
      </c>
      <c r="C253" s="42" t="s">
        <v>951</v>
      </c>
      <c r="D253" s="43" t="s">
        <v>687</v>
      </c>
      <c r="E253" s="43" t="s">
        <v>952</v>
      </c>
      <c r="F253" s="36">
        <v>2400</v>
      </c>
      <c r="G253" s="44">
        <v>57025.64</v>
      </c>
      <c r="H253" s="44">
        <f t="shared" si="10"/>
        <v>66719.9988</v>
      </c>
      <c r="I253" s="44">
        <f>SUM(H253:H257)</f>
        <v>80287.80435</v>
      </c>
      <c r="J253" s="44"/>
    </row>
    <row r="254" s="36" customFormat="1" ht="23" customHeight="1" spans="2:10">
      <c r="B254" s="42" t="s">
        <v>961</v>
      </c>
      <c r="C254" s="42" t="s">
        <v>996</v>
      </c>
      <c r="D254" s="43" t="s">
        <v>759</v>
      </c>
      <c r="E254" s="43" t="s">
        <v>871</v>
      </c>
      <c r="F254" s="36">
        <v>500</v>
      </c>
      <c r="G254" s="44">
        <v>7547.01</v>
      </c>
      <c r="H254" s="44">
        <f t="shared" si="10"/>
        <v>8830.0017</v>
      </c>
      <c r="I254" s="44"/>
      <c r="J254" s="44"/>
    </row>
    <row r="255" s="36" customFormat="1" ht="23" customHeight="1" spans="2:10">
      <c r="B255" s="42" t="s">
        <v>961</v>
      </c>
      <c r="C255" s="42" t="s">
        <v>984</v>
      </c>
      <c r="D255" s="43" t="s">
        <v>708</v>
      </c>
      <c r="E255" s="43" t="s">
        <v>985</v>
      </c>
      <c r="F255" s="36">
        <v>240</v>
      </c>
      <c r="G255" s="44">
        <v>3593.85</v>
      </c>
      <c r="H255" s="44">
        <f t="shared" si="10"/>
        <v>4204.8045</v>
      </c>
      <c r="I255" s="44"/>
      <c r="J255" s="44"/>
    </row>
    <row r="256" s="36" customFormat="1" ht="23" customHeight="1" spans="2:10">
      <c r="B256" s="42" t="s">
        <v>961</v>
      </c>
      <c r="C256" s="42" t="s">
        <v>997</v>
      </c>
      <c r="D256" s="43" t="s">
        <v>998</v>
      </c>
      <c r="E256" s="43" t="s">
        <v>662</v>
      </c>
      <c r="F256" s="36">
        <v>200</v>
      </c>
      <c r="G256" s="44">
        <v>94.02</v>
      </c>
      <c r="H256" s="44">
        <f t="shared" si="10"/>
        <v>110.0034</v>
      </c>
      <c r="I256" s="44"/>
      <c r="J256" s="44"/>
    </row>
    <row r="257" s="36" customFormat="1" ht="23" customHeight="1" spans="2:10">
      <c r="B257" s="42" t="s">
        <v>961</v>
      </c>
      <c r="C257" s="42" t="s">
        <v>674</v>
      </c>
      <c r="D257" s="43" t="s">
        <v>1002</v>
      </c>
      <c r="E257" s="43" t="s">
        <v>111</v>
      </c>
      <c r="F257" s="36">
        <v>100</v>
      </c>
      <c r="G257" s="44">
        <v>361.535</v>
      </c>
      <c r="H257" s="44">
        <f t="shared" si="10"/>
        <v>422.99595</v>
      </c>
      <c r="I257" s="44"/>
      <c r="J257" s="44"/>
    </row>
    <row r="258" s="36" customFormat="1" ht="23" customHeight="1" spans="2:10">
      <c r="B258" s="42" t="s">
        <v>961</v>
      </c>
      <c r="C258" s="42" t="s">
        <v>972</v>
      </c>
      <c r="D258" s="43" t="s">
        <v>814</v>
      </c>
      <c r="E258" s="43" t="s">
        <v>3797</v>
      </c>
      <c r="F258" s="36">
        <v>750</v>
      </c>
      <c r="G258" s="44">
        <v>21647.44</v>
      </c>
      <c r="H258" s="44">
        <f t="shared" si="10"/>
        <v>25327.5048</v>
      </c>
      <c r="I258" s="44">
        <f>SUM(H258:H261)</f>
        <v>47434.5027</v>
      </c>
      <c r="J258" s="44"/>
    </row>
    <row r="259" s="36" customFormat="1" ht="23" customHeight="1" spans="2:10">
      <c r="B259" s="42" t="s">
        <v>961</v>
      </c>
      <c r="C259" s="42" t="s">
        <v>1003</v>
      </c>
      <c r="D259" s="43" t="s">
        <v>994</v>
      </c>
      <c r="E259" s="43" t="s">
        <v>995</v>
      </c>
      <c r="F259" s="36">
        <v>300</v>
      </c>
      <c r="G259" s="44">
        <v>15664.1</v>
      </c>
      <c r="H259" s="44">
        <f t="shared" si="10"/>
        <v>18326.997</v>
      </c>
      <c r="I259" s="44"/>
      <c r="J259" s="44"/>
    </row>
    <row r="260" s="36" customFormat="1" ht="23" customHeight="1" spans="2:10">
      <c r="B260" s="42" t="s">
        <v>961</v>
      </c>
      <c r="C260" s="42" t="s">
        <v>975</v>
      </c>
      <c r="D260" s="43" t="s">
        <v>976</v>
      </c>
      <c r="E260" s="43" t="s">
        <v>977</v>
      </c>
      <c r="F260" s="36">
        <v>1800</v>
      </c>
      <c r="G260" s="44">
        <v>1861.54</v>
      </c>
      <c r="H260" s="44">
        <f t="shared" si="10"/>
        <v>2178.0018</v>
      </c>
      <c r="I260" s="44"/>
      <c r="J260" s="44"/>
    </row>
    <row r="261" s="36" customFormat="1" ht="23" customHeight="1" spans="2:10">
      <c r="B261" s="42" t="s">
        <v>961</v>
      </c>
      <c r="C261" s="42" t="s">
        <v>1004</v>
      </c>
      <c r="D261" s="55">
        <v>0.75</v>
      </c>
      <c r="E261" s="54" t="s">
        <v>1005</v>
      </c>
      <c r="F261" s="36">
        <v>356</v>
      </c>
      <c r="G261" s="44">
        <v>1369.23</v>
      </c>
      <c r="H261" s="44">
        <f t="shared" si="10"/>
        <v>1601.9991</v>
      </c>
      <c r="I261" s="44"/>
      <c r="J261" s="44"/>
    </row>
    <row r="262" s="36" customFormat="1" ht="23" customHeight="1" spans="2:10">
      <c r="B262" s="42" t="s">
        <v>961</v>
      </c>
      <c r="C262" s="42" t="s">
        <v>1006</v>
      </c>
      <c r="D262" s="43" t="s">
        <v>884</v>
      </c>
      <c r="E262" s="43" t="s">
        <v>1007</v>
      </c>
      <c r="F262" s="36">
        <v>200</v>
      </c>
      <c r="G262" s="44">
        <v>4415.384</v>
      </c>
      <c r="H262" s="44">
        <f t="shared" si="10"/>
        <v>5165.99928</v>
      </c>
      <c r="I262" s="44">
        <f t="shared" ref="I262:I268" si="11">H262</f>
        <v>5165.99928</v>
      </c>
      <c r="J262" s="44"/>
    </row>
    <row r="263" s="36" customFormat="1" ht="23" customHeight="1" spans="2:10">
      <c r="B263" s="42" t="s">
        <v>961</v>
      </c>
      <c r="C263" s="42" t="s">
        <v>1006</v>
      </c>
      <c r="D263" s="43" t="s">
        <v>884</v>
      </c>
      <c r="E263" s="43" t="s">
        <v>1007</v>
      </c>
      <c r="F263" s="36">
        <v>200</v>
      </c>
      <c r="G263" s="44">
        <v>4415.384</v>
      </c>
      <c r="H263" s="44">
        <f t="shared" si="10"/>
        <v>5165.99928</v>
      </c>
      <c r="I263" s="44">
        <f>SUM(H263:H264)</f>
        <v>8063.99568</v>
      </c>
      <c r="J263" s="44"/>
    </row>
    <row r="264" s="36" customFormat="1" ht="23" customHeight="1" spans="2:10">
      <c r="B264" s="42" t="s">
        <v>961</v>
      </c>
      <c r="C264" s="42" t="s">
        <v>1008</v>
      </c>
      <c r="D264" s="43" t="s">
        <v>1009</v>
      </c>
      <c r="E264" s="54" t="s">
        <v>1010</v>
      </c>
      <c r="F264" s="36">
        <v>100</v>
      </c>
      <c r="G264" s="44">
        <v>2476.92</v>
      </c>
      <c r="H264" s="44">
        <f t="shared" si="10"/>
        <v>2897.9964</v>
      </c>
      <c r="I264" s="44"/>
      <c r="J264" s="44"/>
    </row>
    <row r="265" s="36" customFormat="1" ht="23" customHeight="1" spans="2:10">
      <c r="B265" s="42" t="s">
        <v>961</v>
      </c>
      <c r="C265" s="42" t="s">
        <v>1006</v>
      </c>
      <c r="D265" s="43" t="s">
        <v>884</v>
      </c>
      <c r="E265" s="43" t="s">
        <v>1007</v>
      </c>
      <c r="F265" s="36">
        <v>400</v>
      </c>
      <c r="G265" s="44">
        <v>8830.77</v>
      </c>
      <c r="H265" s="44">
        <f t="shared" si="10"/>
        <v>10332.0009</v>
      </c>
      <c r="I265" s="44">
        <f t="shared" si="11"/>
        <v>10332.0009</v>
      </c>
      <c r="J265" s="44"/>
    </row>
    <row r="266" s="36" customFormat="1" ht="23" customHeight="1" spans="2:10">
      <c r="B266" s="42" t="s">
        <v>1011</v>
      </c>
      <c r="C266" s="42" t="s">
        <v>221</v>
      </c>
      <c r="D266" s="43" t="s">
        <v>222</v>
      </c>
      <c r="E266" s="43" t="s">
        <v>440</v>
      </c>
      <c r="F266" s="36">
        <v>360</v>
      </c>
      <c r="G266" s="44">
        <v>7332.31</v>
      </c>
      <c r="H266" s="44">
        <f t="shared" si="10"/>
        <v>8578.8027</v>
      </c>
      <c r="I266" s="44">
        <f t="shared" si="11"/>
        <v>8578.8027</v>
      </c>
      <c r="J266" s="44"/>
    </row>
    <row r="267" s="36" customFormat="1" ht="23" customHeight="1" spans="2:10">
      <c r="B267" s="42" t="s">
        <v>1011</v>
      </c>
      <c r="C267" s="42" t="s">
        <v>221</v>
      </c>
      <c r="D267" s="43" t="s">
        <v>222</v>
      </c>
      <c r="E267" s="43" t="s">
        <v>440</v>
      </c>
      <c r="F267" s="36">
        <v>1440</v>
      </c>
      <c r="G267" s="44">
        <v>29329.23</v>
      </c>
      <c r="H267" s="44">
        <f t="shared" si="10"/>
        <v>34315.1991</v>
      </c>
      <c r="I267" s="44">
        <f t="shared" si="11"/>
        <v>34315.1991</v>
      </c>
      <c r="J267" s="44"/>
    </row>
    <row r="268" s="36" customFormat="1" ht="23" customHeight="1" spans="2:10">
      <c r="B268" s="42" t="s">
        <v>1011</v>
      </c>
      <c r="C268" s="42" t="s">
        <v>1012</v>
      </c>
      <c r="D268" s="43" t="s">
        <v>1013</v>
      </c>
      <c r="E268" s="43" t="s">
        <v>1014</v>
      </c>
      <c r="F268" s="36">
        <v>1200</v>
      </c>
      <c r="G268" s="44">
        <v>12933.33</v>
      </c>
      <c r="H268" s="44">
        <f t="shared" si="10"/>
        <v>15131.9961</v>
      </c>
      <c r="I268" s="44">
        <f t="shared" si="11"/>
        <v>15131.9961</v>
      </c>
      <c r="J268" s="44"/>
    </row>
    <row r="269" s="36" customFormat="1" ht="23" customHeight="1" spans="2:10">
      <c r="B269" s="42" t="s">
        <v>289</v>
      </c>
      <c r="C269" s="42" t="s">
        <v>1015</v>
      </c>
      <c r="D269" s="43" t="s">
        <v>1016</v>
      </c>
      <c r="E269" s="43" t="s">
        <v>1017</v>
      </c>
      <c r="F269" s="36">
        <v>300</v>
      </c>
      <c r="G269" s="44">
        <v>9743.59</v>
      </c>
      <c r="H269" s="44">
        <f t="shared" si="10"/>
        <v>11400.0003</v>
      </c>
      <c r="I269" s="44">
        <f>SUM(H269:H270)</f>
        <v>12882.0042</v>
      </c>
      <c r="J269" s="44">
        <f>SUM(I269:I306)</f>
        <v>33823.89968</v>
      </c>
    </row>
    <row r="270" s="36" customFormat="1" ht="23" customHeight="1" spans="2:10">
      <c r="B270" s="42" t="s">
        <v>289</v>
      </c>
      <c r="C270" s="42" t="s">
        <v>1015</v>
      </c>
      <c r="D270" s="43" t="s">
        <v>1018</v>
      </c>
      <c r="E270" s="43" t="s">
        <v>1017</v>
      </c>
      <c r="F270" s="36">
        <v>60</v>
      </c>
      <c r="G270" s="44">
        <v>1266.67</v>
      </c>
      <c r="H270" s="44">
        <f t="shared" si="10"/>
        <v>1482.0039</v>
      </c>
      <c r="I270" s="44"/>
      <c r="J270" s="44"/>
    </row>
    <row r="271" s="36" customFormat="1" ht="23" customHeight="1" spans="2:10">
      <c r="B271" s="42" t="s">
        <v>1019</v>
      </c>
      <c r="C271" s="42" t="s">
        <v>641</v>
      </c>
      <c r="D271" s="43" t="s">
        <v>1020</v>
      </c>
      <c r="E271" s="43" t="s">
        <v>1021</v>
      </c>
      <c r="F271" s="36">
        <v>500</v>
      </c>
      <c r="G271" s="44">
        <v>94.02</v>
      </c>
      <c r="H271" s="44">
        <f t="shared" si="10"/>
        <v>110.0034</v>
      </c>
      <c r="I271" s="44">
        <f>SUM(H271:H276)</f>
        <v>4519.99548</v>
      </c>
      <c r="J271" s="44"/>
    </row>
    <row r="272" s="36" customFormat="1" ht="23" customHeight="1" spans="2:10">
      <c r="B272" s="42" t="s">
        <v>1019</v>
      </c>
      <c r="C272" s="42" t="s">
        <v>1022</v>
      </c>
      <c r="D272" s="43" t="s">
        <v>1023</v>
      </c>
      <c r="E272" s="54" t="s">
        <v>1024</v>
      </c>
      <c r="F272" s="36">
        <v>1</v>
      </c>
      <c r="G272" s="44">
        <v>393.16</v>
      </c>
      <c r="H272" s="44">
        <f t="shared" si="10"/>
        <v>459.9972</v>
      </c>
      <c r="I272" s="44"/>
      <c r="J272" s="44"/>
    </row>
    <row r="273" s="36" customFormat="1" ht="23" customHeight="1" spans="2:10">
      <c r="B273" s="42" t="s">
        <v>1019</v>
      </c>
      <c r="C273" s="42" t="s">
        <v>1025</v>
      </c>
      <c r="D273" s="43" t="s">
        <v>1026</v>
      </c>
      <c r="E273" s="43" t="s">
        <v>1027</v>
      </c>
      <c r="F273" s="36">
        <v>2000</v>
      </c>
      <c r="G273" s="44">
        <v>1880.34</v>
      </c>
      <c r="H273" s="44">
        <f t="shared" si="10"/>
        <v>2199.9978</v>
      </c>
      <c r="I273" s="44"/>
      <c r="J273" s="44"/>
    </row>
    <row r="274" s="36" customFormat="1" ht="23" customHeight="1" spans="2:10">
      <c r="B274" s="42" t="s">
        <v>1019</v>
      </c>
      <c r="C274" s="42" t="s">
        <v>1028</v>
      </c>
      <c r="D274" s="43" t="s">
        <v>1029</v>
      </c>
      <c r="E274" s="43" t="s">
        <v>1030</v>
      </c>
      <c r="F274" s="36">
        <v>800</v>
      </c>
      <c r="G274" s="44">
        <v>820.51</v>
      </c>
      <c r="H274" s="44">
        <f t="shared" si="10"/>
        <v>959.9967</v>
      </c>
      <c r="I274" s="44"/>
      <c r="J274" s="44"/>
    </row>
    <row r="275" s="36" customFormat="1" ht="23" customHeight="1" spans="2:10">
      <c r="B275" s="42" t="s">
        <v>1019</v>
      </c>
      <c r="C275" s="42" t="s">
        <v>1031</v>
      </c>
      <c r="D275" s="43" t="s">
        <v>1032</v>
      </c>
      <c r="E275" s="43" t="s">
        <v>1033</v>
      </c>
      <c r="F275" s="36">
        <v>5000</v>
      </c>
      <c r="G275" s="44">
        <v>598.29</v>
      </c>
      <c r="H275" s="44">
        <f t="shared" si="10"/>
        <v>699.9993</v>
      </c>
      <c r="I275" s="44"/>
      <c r="J275" s="44"/>
    </row>
    <row r="276" s="36" customFormat="1" ht="23" customHeight="1" spans="2:10">
      <c r="B276" s="42" t="s">
        <v>1019</v>
      </c>
      <c r="C276" s="42" t="s">
        <v>1034</v>
      </c>
      <c r="D276" s="43"/>
      <c r="E276" s="43" t="s">
        <v>1035</v>
      </c>
      <c r="F276" s="36">
        <v>10</v>
      </c>
      <c r="G276" s="44">
        <v>76.924</v>
      </c>
      <c r="H276" s="44">
        <f t="shared" si="10"/>
        <v>90.00108</v>
      </c>
      <c r="I276" s="44"/>
      <c r="J276" s="44"/>
    </row>
    <row r="277" s="36" customFormat="1" ht="23" customHeight="1" spans="2:10">
      <c r="B277" s="42" t="s">
        <v>1036</v>
      </c>
      <c r="C277" s="56" t="s">
        <v>125</v>
      </c>
      <c r="D277" s="43" t="s">
        <v>1037</v>
      </c>
      <c r="E277" s="43" t="s">
        <v>1038</v>
      </c>
      <c r="F277" s="36">
        <v>5</v>
      </c>
      <c r="G277" s="44">
        <f t="shared" ref="G277:G340" si="12">H277/1.17</f>
        <v>286.324786324786</v>
      </c>
      <c r="H277" s="44">
        <v>335</v>
      </c>
      <c r="I277" s="44">
        <f>SUM(H277:H280)</f>
        <v>3401</v>
      </c>
      <c r="J277" s="44"/>
    </row>
    <row r="278" s="36" customFormat="1" ht="23" customHeight="1" spans="2:10">
      <c r="B278" s="42" t="s">
        <v>1036</v>
      </c>
      <c r="C278" s="42" t="s">
        <v>1039</v>
      </c>
      <c r="D278" s="43" t="s">
        <v>1040</v>
      </c>
      <c r="E278" s="43" t="s">
        <v>1041</v>
      </c>
      <c r="F278" s="36">
        <v>200</v>
      </c>
      <c r="G278" s="44">
        <f t="shared" si="12"/>
        <v>1094.01709401709</v>
      </c>
      <c r="H278" s="44">
        <v>1280</v>
      </c>
      <c r="I278" s="44"/>
      <c r="J278" s="44"/>
    </row>
    <row r="279" s="36" customFormat="1" ht="23" customHeight="1" spans="2:10">
      <c r="B279" s="42" t="s">
        <v>1036</v>
      </c>
      <c r="C279" s="42" t="s">
        <v>838</v>
      </c>
      <c r="D279" s="43" t="s">
        <v>839</v>
      </c>
      <c r="E279" s="43" t="s">
        <v>1042</v>
      </c>
      <c r="F279" s="36">
        <v>120</v>
      </c>
      <c r="G279" s="44">
        <f t="shared" si="12"/>
        <v>1107.69230769231</v>
      </c>
      <c r="H279" s="44">
        <v>1296</v>
      </c>
      <c r="I279" s="44"/>
      <c r="J279" s="44"/>
    </row>
    <row r="280" s="36" customFormat="1" ht="23" customHeight="1" spans="2:10">
      <c r="B280" s="42" t="s">
        <v>1036</v>
      </c>
      <c r="C280" s="42" t="s">
        <v>829</v>
      </c>
      <c r="D280" s="43" t="s">
        <v>827</v>
      </c>
      <c r="E280" s="43" t="s">
        <v>1042</v>
      </c>
      <c r="F280" s="36">
        <v>50</v>
      </c>
      <c r="G280" s="44">
        <f t="shared" si="12"/>
        <v>418.803418803419</v>
      </c>
      <c r="H280" s="44">
        <v>490</v>
      </c>
      <c r="I280" s="44"/>
      <c r="J280" s="44"/>
    </row>
    <row r="281" s="36" customFormat="1" ht="23" customHeight="1" spans="2:10">
      <c r="B281" s="42" t="s">
        <v>1036</v>
      </c>
      <c r="C281" s="57" t="s">
        <v>1043</v>
      </c>
      <c r="D281" s="43" t="s">
        <v>1044</v>
      </c>
      <c r="E281" s="43" t="s">
        <v>1045</v>
      </c>
      <c r="F281" s="36">
        <v>500</v>
      </c>
      <c r="G281" s="44">
        <f t="shared" si="12"/>
        <v>636.752136752137</v>
      </c>
      <c r="H281" s="44">
        <v>745</v>
      </c>
      <c r="I281" s="44">
        <f>SUM(H281:H282)</f>
        <v>1895</v>
      </c>
      <c r="J281" s="44"/>
    </row>
    <row r="282" s="36" customFormat="1" ht="23" customHeight="1" spans="2:10">
      <c r="B282" s="42" t="s">
        <v>1036</v>
      </c>
      <c r="C282" s="42" t="s">
        <v>1025</v>
      </c>
      <c r="D282" s="43" t="s">
        <v>1032</v>
      </c>
      <c r="E282" s="43" t="s">
        <v>1033</v>
      </c>
      <c r="F282" s="36">
        <v>5000</v>
      </c>
      <c r="G282" s="44">
        <f t="shared" si="12"/>
        <v>982.905982905983</v>
      </c>
      <c r="H282" s="44">
        <v>1150</v>
      </c>
      <c r="I282" s="44"/>
      <c r="J282" s="44"/>
    </row>
    <row r="283" s="36" customFormat="1" ht="23" customHeight="1" spans="2:10">
      <c r="B283" s="42" t="s">
        <v>1036</v>
      </c>
      <c r="C283" s="57" t="s">
        <v>1046</v>
      </c>
      <c r="D283" s="43" t="s">
        <v>1047</v>
      </c>
      <c r="E283" s="43" t="s">
        <v>1048</v>
      </c>
      <c r="F283" s="36">
        <v>100</v>
      </c>
      <c r="G283" s="44">
        <f t="shared" si="12"/>
        <v>435.897435897436</v>
      </c>
      <c r="H283" s="44">
        <v>510</v>
      </c>
      <c r="I283" s="44">
        <f>SUM(H283:H286)</f>
        <v>1626</v>
      </c>
      <c r="J283" s="44"/>
    </row>
    <row r="284" s="36" customFormat="1" ht="23" customHeight="1" spans="2:10">
      <c r="B284" s="42" t="s">
        <v>1036</v>
      </c>
      <c r="C284" s="56" t="s">
        <v>1049</v>
      </c>
      <c r="D284" s="43" t="s">
        <v>1050</v>
      </c>
      <c r="E284" s="43" t="s">
        <v>1051</v>
      </c>
      <c r="F284" s="36">
        <v>5</v>
      </c>
      <c r="G284" s="44">
        <f t="shared" si="12"/>
        <v>20.5128205128205</v>
      </c>
      <c r="H284" s="44">
        <v>24</v>
      </c>
      <c r="I284" s="44"/>
      <c r="J284" s="44"/>
    </row>
    <row r="285" s="36" customFormat="1" ht="23" customHeight="1" spans="2:10">
      <c r="B285" s="42" t="s">
        <v>1036</v>
      </c>
      <c r="C285" s="42" t="s">
        <v>1052</v>
      </c>
      <c r="D285" s="43" t="s">
        <v>1053</v>
      </c>
      <c r="E285" s="43" t="s">
        <v>1054</v>
      </c>
      <c r="F285" s="36">
        <v>20</v>
      </c>
      <c r="G285" s="44">
        <f t="shared" si="12"/>
        <v>71.7948717948718</v>
      </c>
      <c r="H285" s="44">
        <v>84</v>
      </c>
      <c r="I285" s="44"/>
      <c r="J285" s="44"/>
    </row>
    <row r="286" s="36" customFormat="1" ht="23" customHeight="1" spans="2:10">
      <c r="B286" s="42" t="s">
        <v>1036</v>
      </c>
      <c r="C286" s="42" t="s">
        <v>846</v>
      </c>
      <c r="D286" s="43" t="s">
        <v>847</v>
      </c>
      <c r="E286" s="43" t="s">
        <v>848</v>
      </c>
      <c r="F286" s="36">
        <v>60</v>
      </c>
      <c r="G286" s="44">
        <f t="shared" si="12"/>
        <v>861.538461538462</v>
      </c>
      <c r="H286" s="44">
        <v>1008</v>
      </c>
      <c r="I286" s="44"/>
      <c r="J286" s="44"/>
    </row>
    <row r="287" s="36" customFormat="1" ht="23" customHeight="1" spans="2:10">
      <c r="B287" s="42" t="s">
        <v>1036</v>
      </c>
      <c r="C287" s="56" t="s">
        <v>1055</v>
      </c>
      <c r="D287" s="43" t="s">
        <v>1056</v>
      </c>
      <c r="E287" s="43" t="s">
        <v>1057</v>
      </c>
      <c r="F287" s="36">
        <v>80</v>
      </c>
      <c r="G287" s="44">
        <f t="shared" si="12"/>
        <v>273.504273504273</v>
      </c>
      <c r="H287" s="44">
        <v>320</v>
      </c>
      <c r="I287" s="44">
        <f>SUM(H287:H290)</f>
        <v>3812</v>
      </c>
      <c r="J287" s="44"/>
    </row>
    <row r="288" s="36" customFormat="1" ht="23" customHeight="1" spans="2:10">
      <c r="B288" s="42" t="s">
        <v>1036</v>
      </c>
      <c r="C288" s="42" t="s">
        <v>765</v>
      </c>
      <c r="D288" s="43" t="s">
        <v>766</v>
      </c>
      <c r="E288" s="43" t="s">
        <v>767</v>
      </c>
      <c r="F288" s="36">
        <v>70</v>
      </c>
      <c r="G288" s="44">
        <f t="shared" si="12"/>
        <v>885.470085470086</v>
      </c>
      <c r="H288" s="44">
        <v>1036</v>
      </c>
      <c r="I288" s="44"/>
      <c r="J288" s="44"/>
    </row>
    <row r="289" s="36" customFormat="1" ht="23" customHeight="1" spans="2:10">
      <c r="B289" s="42" t="s">
        <v>1036</v>
      </c>
      <c r="C289" s="42" t="s">
        <v>727</v>
      </c>
      <c r="D289" s="43" t="s">
        <v>1058</v>
      </c>
      <c r="E289" s="43" t="s">
        <v>729</v>
      </c>
      <c r="F289" s="36">
        <v>20</v>
      </c>
      <c r="G289" s="44">
        <f t="shared" si="12"/>
        <v>586.324786324786</v>
      </c>
      <c r="H289" s="44">
        <v>686</v>
      </c>
      <c r="I289" s="44"/>
      <c r="J289" s="44"/>
    </row>
    <row r="290" s="36" customFormat="1" ht="23" customHeight="1" spans="2:10">
      <c r="B290" s="42" t="s">
        <v>1036</v>
      </c>
      <c r="C290" s="42" t="s">
        <v>1059</v>
      </c>
      <c r="D290" s="43" t="s">
        <v>1060</v>
      </c>
      <c r="E290" s="43" t="s">
        <v>1061</v>
      </c>
      <c r="F290" s="36">
        <v>20</v>
      </c>
      <c r="G290" s="44">
        <f t="shared" si="12"/>
        <v>1512.82051282051</v>
      </c>
      <c r="H290" s="44">
        <v>1770</v>
      </c>
      <c r="I290" s="44"/>
      <c r="J290" s="44"/>
    </row>
    <row r="291" s="36" customFormat="1" ht="23" customHeight="1" spans="2:10">
      <c r="B291" s="42" t="s">
        <v>1036</v>
      </c>
      <c r="C291" s="56" t="s">
        <v>1062</v>
      </c>
      <c r="D291" s="43" t="s">
        <v>1063</v>
      </c>
      <c r="E291" s="43" t="s">
        <v>406</v>
      </c>
      <c r="F291" s="36">
        <v>5</v>
      </c>
      <c r="G291" s="44">
        <f t="shared" si="12"/>
        <v>155.982905982906</v>
      </c>
      <c r="H291" s="44">
        <v>182.5</v>
      </c>
      <c r="I291" s="44">
        <f>SUM(H291:H292)</f>
        <v>1152.5</v>
      </c>
      <c r="J291" s="44"/>
    </row>
    <row r="292" s="36" customFormat="1" ht="23" customHeight="1" spans="2:10">
      <c r="B292" s="42" t="s">
        <v>1036</v>
      </c>
      <c r="C292" s="42" t="s">
        <v>1064</v>
      </c>
      <c r="D292" s="43" t="s">
        <v>1065</v>
      </c>
      <c r="E292" s="43" t="s">
        <v>1066</v>
      </c>
      <c r="F292" s="36">
        <v>100</v>
      </c>
      <c r="G292" s="44">
        <f t="shared" si="12"/>
        <v>829.059829059829</v>
      </c>
      <c r="H292" s="44">
        <v>970</v>
      </c>
      <c r="I292" s="44"/>
      <c r="J292" s="44"/>
    </row>
    <row r="293" s="36" customFormat="1" ht="23" customHeight="1" spans="2:10">
      <c r="B293" s="42" t="s">
        <v>1036</v>
      </c>
      <c r="C293" s="42" t="s">
        <v>856</v>
      </c>
      <c r="D293" s="43" t="s">
        <v>857</v>
      </c>
      <c r="E293" s="43" t="s">
        <v>858</v>
      </c>
      <c r="F293" s="36">
        <v>240</v>
      </c>
      <c r="G293" s="44">
        <f t="shared" si="12"/>
        <v>307.692307692308</v>
      </c>
      <c r="H293" s="44">
        <v>360</v>
      </c>
      <c r="I293" s="44">
        <f>SUM(H293:H296)</f>
        <v>1676</v>
      </c>
      <c r="J293" s="44"/>
    </row>
    <row r="294" s="36" customFormat="1" ht="23" customHeight="1" spans="2:10">
      <c r="B294" s="42" t="s">
        <v>1036</v>
      </c>
      <c r="C294" s="42" t="s">
        <v>843</v>
      </c>
      <c r="D294" s="43" t="s">
        <v>844</v>
      </c>
      <c r="E294" s="43" t="s">
        <v>3797</v>
      </c>
      <c r="F294" s="36">
        <v>260</v>
      </c>
      <c r="G294" s="44">
        <f t="shared" si="12"/>
        <v>711.111111111111</v>
      </c>
      <c r="H294" s="44">
        <v>832</v>
      </c>
      <c r="I294" s="44"/>
      <c r="J294" s="44"/>
    </row>
    <row r="295" s="36" customFormat="1" ht="23" customHeight="1" spans="2:10">
      <c r="B295" s="42" t="s">
        <v>1036</v>
      </c>
      <c r="C295" s="42" t="s">
        <v>1067</v>
      </c>
      <c r="D295" s="43" t="s">
        <v>1068</v>
      </c>
      <c r="E295" s="43" t="s">
        <v>1069</v>
      </c>
      <c r="F295" s="36">
        <v>60</v>
      </c>
      <c r="G295" s="44">
        <f t="shared" si="12"/>
        <v>215.384615384615</v>
      </c>
      <c r="H295" s="44">
        <v>252</v>
      </c>
      <c r="I295" s="44"/>
      <c r="J295" s="44"/>
    </row>
    <row r="296" s="36" customFormat="1" ht="23" customHeight="1" spans="2:10">
      <c r="B296" s="42" t="s">
        <v>1036</v>
      </c>
      <c r="C296" s="42" t="s">
        <v>1070</v>
      </c>
      <c r="D296" s="43" t="s">
        <v>716</v>
      </c>
      <c r="E296" s="54" t="s">
        <v>1071</v>
      </c>
      <c r="F296" s="36">
        <v>40</v>
      </c>
      <c r="G296" s="44">
        <f t="shared" si="12"/>
        <v>198.290598290598</v>
      </c>
      <c r="H296" s="44">
        <v>232</v>
      </c>
      <c r="I296" s="44"/>
      <c r="J296" s="44"/>
    </row>
    <row r="297" s="36" customFormat="1" ht="23" customHeight="1" spans="2:10">
      <c r="B297" s="42" t="s">
        <v>1036</v>
      </c>
      <c r="C297" s="42" t="s">
        <v>1072</v>
      </c>
      <c r="D297" s="43" t="s">
        <v>1073</v>
      </c>
      <c r="E297" s="43" t="s">
        <v>842</v>
      </c>
      <c r="F297" s="36">
        <v>20</v>
      </c>
      <c r="G297" s="44">
        <f t="shared" si="12"/>
        <v>152.136752136752</v>
      </c>
      <c r="H297" s="44">
        <v>178</v>
      </c>
      <c r="I297" s="44">
        <f>SUM(H297:H300)</f>
        <v>1381</v>
      </c>
      <c r="J297" s="44"/>
    </row>
    <row r="298" s="36" customFormat="1" ht="23" customHeight="1" spans="2:10">
      <c r="B298" s="42" t="s">
        <v>1036</v>
      </c>
      <c r="C298" s="42" t="s">
        <v>1074</v>
      </c>
      <c r="D298" s="43" t="s">
        <v>990</v>
      </c>
      <c r="E298" s="43" t="s">
        <v>662</v>
      </c>
      <c r="F298" s="36">
        <v>30</v>
      </c>
      <c r="G298" s="44">
        <f t="shared" si="12"/>
        <v>43.5897435897436</v>
      </c>
      <c r="H298" s="44">
        <v>51</v>
      </c>
      <c r="I298" s="44"/>
      <c r="J298" s="44"/>
    </row>
    <row r="299" s="36" customFormat="1" ht="23" customHeight="1" spans="2:10">
      <c r="B299" s="42" t="s">
        <v>1036</v>
      </c>
      <c r="C299" s="42" t="s">
        <v>1075</v>
      </c>
      <c r="D299" s="43" t="s">
        <v>293</v>
      </c>
      <c r="E299" s="43" t="s">
        <v>3797</v>
      </c>
      <c r="F299" s="36">
        <v>40</v>
      </c>
      <c r="G299" s="44">
        <f t="shared" si="12"/>
        <v>283.760683760684</v>
      </c>
      <c r="H299" s="44">
        <v>332</v>
      </c>
      <c r="I299" s="44"/>
      <c r="J299" s="44"/>
    </row>
    <row r="300" s="36" customFormat="1" ht="23" customHeight="1" spans="2:10">
      <c r="B300" s="42" t="s">
        <v>1036</v>
      </c>
      <c r="C300" s="42" t="s">
        <v>1076</v>
      </c>
      <c r="D300" s="43" t="s">
        <v>1077</v>
      </c>
      <c r="E300" s="43" t="s">
        <v>681</v>
      </c>
      <c r="F300" s="36">
        <v>10</v>
      </c>
      <c r="G300" s="44">
        <f t="shared" si="12"/>
        <v>700.854700854701</v>
      </c>
      <c r="H300" s="44">
        <v>820</v>
      </c>
      <c r="I300" s="44"/>
      <c r="J300" s="44"/>
    </row>
    <row r="301" s="36" customFormat="1" ht="23" customHeight="1" spans="2:10">
      <c r="B301" s="42" t="s">
        <v>1036</v>
      </c>
      <c r="C301" s="56" t="s">
        <v>1078</v>
      </c>
      <c r="D301" s="43" t="s">
        <v>1047</v>
      </c>
      <c r="E301" s="43" t="s">
        <v>1048</v>
      </c>
      <c r="F301" s="36">
        <v>60</v>
      </c>
      <c r="G301" s="44">
        <f t="shared" si="12"/>
        <v>261.538461538462</v>
      </c>
      <c r="H301" s="44">
        <v>306</v>
      </c>
      <c r="I301" s="44">
        <f>SUM(H301:H304)</f>
        <v>1109.4</v>
      </c>
      <c r="J301" s="44"/>
    </row>
    <row r="302" s="36" customFormat="1" ht="23" customHeight="1" spans="2:10">
      <c r="B302" s="42" t="s">
        <v>1036</v>
      </c>
      <c r="C302" s="42" t="s">
        <v>773</v>
      </c>
      <c r="D302" s="43" t="s">
        <v>774</v>
      </c>
      <c r="E302" s="43" t="s">
        <v>775</v>
      </c>
      <c r="F302" s="36">
        <v>40</v>
      </c>
      <c r="G302" s="44">
        <f t="shared" si="12"/>
        <v>276.923076923077</v>
      </c>
      <c r="H302" s="44">
        <v>324</v>
      </c>
      <c r="I302" s="44"/>
      <c r="J302" s="44"/>
    </row>
    <row r="303" s="36" customFormat="1" ht="23" customHeight="1" spans="2:10">
      <c r="B303" s="42" t="s">
        <v>1036</v>
      </c>
      <c r="C303" s="42" t="s">
        <v>1079</v>
      </c>
      <c r="D303" s="43" t="s">
        <v>1080</v>
      </c>
      <c r="E303" s="43" t="s">
        <v>1048</v>
      </c>
      <c r="F303" s="36">
        <v>16</v>
      </c>
      <c r="G303" s="44">
        <f t="shared" si="12"/>
        <v>217.435897435897</v>
      </c>
      <c r="H303" s="44">
        <v>254.4</v>
      </c>
      <c r="I303" s="44"/>
      <c r="J303" s="44"/>
    </row>
    <row r="304" s="36" customFormat="1" ht="23" customHeight="1" spans="2:10">
      <c r="B304" s="42" t="s">
        <v>1036</v>
      </c>
      <c r="C304" s="42" t="s">
        <v>1081</v>
      </c>
      <c r="D304" s="43" t="s">
        <v>990</v>
      </c>
      <c r="E304" s="43" t="s">
        <v>1082</v>
      </c>
      <c r="F304" s="36">
        <v>30</v>
      </c>
      <c r="G304" s="44">
        <f t="shared" si="12"/>
        <v>192.307692307692</v>
      </c>
      <c r="H304" s="44">
        <v>225</v>
      </c>
      <c r="I304" s="44"/>
      <c r="J304" s="44"/>
    </row>
    <row r="305" s="36" customFormat="1" ht="23" customHeight="1" spans="2:10">
      <c r="B305" s="42" t="s">
        <v>1036</v>
      </c>
      <c r="C305" s="56" t="s">
        <v>1083</v>
      </c>
      <c r="D305" s="43" t="s">
        <v>1084</v>
      </c>
      <c r="E305" s="43" t="s">
        <v>1085</v>
      </c>
      <c r="F305" s="36">
        <v>30</v>
      </c>
      <c r="G305" s="44">
        <f t="shared" si="12"/>
        <v>79.4871794871795</v>
      </c>
      <c r="H305" s="44">
        <v>93</v>
      </c>
      <c r="I305" s="44">
        <f>SUM(H305:H306)</f>
        <v>369</v>
      </c>
      <c r="J305" s="44"/>
    </row>
    <row r="306" s="36" customFormat="1" ht="23" customHeight="1" spans="2:10">
      <c r="B306" s="42" t="s">
        <v>1036</v>
      </c>
      <c r="C306" s="42" t="s">
        <v>1086</v>
      </c>
      <c r="D306" s="43" t="s">
        <v>1087</v>
      </c>
      <c r="E306" s="43" t="s">
        <v>1088</v>
      </c>
      <c r="F306" s="36">
        <v>60</v>
      </c>
      <c r="G306" s="44">
        <f t="shared" si="12"/>
        <v>235.897435897436</v>
      </c>
      <c r="H306" s="44">
        <v>276</v>
      </c>
      <c r="I306" s="44"/>
      <c r="J306" s="44"/>
    </row>
    <row r="307" s="35" customFormat="1" ht="23" customHeight="1" spans="2:10">
      <c r="B307" s="56" t="s">
        <v>1089</v>
      </c>
      <c r="C307" s="56" t="s">
        <v>1090</v>
      </c>
      <c r="D307" s="53" t="s">
        <v>1091</v>
      </c>
      <c r="E307" s="53" t="s">
        <v>1092</v>
      </c>
      <c r="F307" s="35">
        <v>6</v>
      </c>
      <c r="G307" s="41">
        <f t="shared" si="12"/>
        <v>410.25641025641</v>
      </c>
      <c r="H307" s="41">
        <v>480</v>
      </c>
      <c r="I307" s="41">
        <f>H307</f>
        <v>480</v>
      </c>
      <c r="J307" s="41">
        <f>SUM(I307:I374)</f>
        <v>137981.0799998</v>
      </c>
    </row>
    <row r="308" s="36" customFormat="1" ht="23" customHeight="1" spans="2:10">
      <c r="B308" s="42" t="s">
        <v>1089</v>
      </c>
      <c r="C308" s="42" t="s">
        <v>1093</v>
      </c>
      <c r="D308" s="43" t="s">
        <v>1094</v>
      </c>
      <c r="E308" s="43" t="s">
        <v>1095</v>
      </c>
      <c r="F308" s="36">
        <v>400</v>
      </c>
      <c r="G308" s="44">
        <f t="shared" si="12"/>
        <v>136.752136752137</v>
      </c>
      <c r="H308" s="44">
        <v>160</v>
      </c>
      <c r="I308" s="44">
        <f>SUM(H308:H309)</f>
        <v>460</v>
      </c>
      <c r="J308" s="41"/>
    </row>
    <row r="309" s="36" customFormat="1" ht="23" customHeight="1" spans="2:10">
      <c r="B309" s="42" t="s">
        <v>1089</v>
      </c>
      <c r="C309" s="42" t="s">
        <v>1096</v>
      </c>
      <c r="D309" s="43" t="s">
        <v>1097</v>
      </c>
      <c r="E309" s="43" t="s">
        <v>1098</v>
      </c>
      <c r="F309" s="36">
        <v>1000</v>
      </c>
      <c r="G309" s="44">
        <f t="shared" si="12"/>
        <v>256.410256410256</v>
      </c>
      <c r="H309" s="44">
        <v>300</v>
      </c>
      <c r="I309" s="44"/>
      <c r="J309" s="41"/>
    </row>
    <row r="310" s="36" customFormat="1" ht="23" customHeight="1" spans="2:10">
      <c r="B310" s="42" t="s">
        <v>1089</v>
      </c>
      <c r="C310" s="42" t="s">
        <v>1099</v>
      </c>
      <c r="D310" s="43" t="s">
        <v>1100</v>
      </c>
      <c r="E310" s="43" t="s">
        <v>1101</v>
      </c>
      <c r="F310" s="36">
        <v>1000</v>
      </c>
      <c r="G310" s="44">
        <f t="shared" si="12"/>
        <v>324.786324786325</v>
      </c>
      <c r="H310" s="44">
        <v>380</v>
      </c>
      <c r="I310" s="44">
        <f>SUM(H310:H312)</f>
        <v>861</v>
      </c>
      <c r="J310" s="41"/>
    </row>
    <row r="311" s="36" customFormat="1" ht="23" customHeight="1" spans="2:10">
      <c r="B311" s="42" t="s">
        <v>1089</v>
      </c>
      <c r="C311" s="42" t="s">
        <v>1102</v>
      </c>
      <c r="D311" s="43" t="s">
        <v>1103</v>
      </c>
      <c r="E311" s="43" t="s">
        <v>1104</v>
      </c>
      <c r="F311" s="36">
        <v>2</v>
      </c>
      <c r="G311" s="44">
        <f t="shared" si="12"/>
        <v>384.615384615385</v>
      </c>
      <c r="H311" s="44">
        <v>450</v>
      </c>
      <c r="I311" s="44"/>
      <c r="J311" s="41"/>
    </row>
    <row r="312" s="36" customFormat="1" ht="23" customHeight="1" spans="2:10">
      <c r="B312" s="42" t="s">
        <v>1089</v>
      </c>
      <c r="C312" s="42" t="s">
        <v>1105</v>
      </c>
      <c r="D312" s="43" t="s">
        <v>1106</v>
      </c>
      <c r="E312" s="43" t="s">
        <v>1021</v>
      </c>
      <c r="F312" s="36">
        <v>100</v>
      </c>
      <c r="G312" s="44">
        <f t="shared" si="12"/>
        <v>26.4957264957265</v>
      </c>
      <c r="H312" s="44">
        <v>31</v>
      </c>
      <c r="I312" s="44"/>
      <c r="J312" s="41"/>
    </row>
    <row r="313" s="36" customFormat="1" ht="23" customHeight="1" spans="2:10">
      <c r="B313" s="42" t="s">
        <v>1089</v>
      </c>
      <c r="C313" s="42" t="s">
        <v>1107</v>
      </c>
      <c r="D313" s="43" t="s">
        <v>1108</v>
      </c>
      <c r="E313" s="54" t="s">
        <v>1109</v>
      </c>
      <c r="F313" s="36">
        <v>30</v>
      </c>
      <c r="G313" s="44">
        <f t="shared" si="12"/>
        <v>30.7692307692308</v>
      </c>
      <c r="H313" s="44">
        <v>36</v>
      </c>
      <c r="I313" s="44">
        <f>H313</f>
        <v>36</v>
      </c>
      <c r="J313" s="41"/>
    </row>
    <row r="314" s="36" customFormat="1" ht="23" customHeight="1" spans="2:10">
      <c r="B314" s="42" t="s">
        <v>1089</v>
      </c>
      <c r="C314" s="42" t="s">
        <v>1105</v>
      </c>
      <c r="D314" s="43" t="s">
        <v>1106</v>
      </c>
      <c r="E314" s="43" t="s">
        <v>1021</v>
      </c>
      <c r="F314" s="36">
        <v>200</v>
      </c>
      <c r="G314" s="44">
        <f t="shared" si="12"/>
        <v>52.991452991453</v>
      </c>
      <c r="H314" s="44">
        <v>62</v>
      </c>
      <c r="I314" s="44">
        <f>SUM(H314:H316)</f>
        <v>297</v>
      </c>
      <c r="J314" s="41"/>
    </row>
    <row r="315" s="36" customFormat="1" ht="23" customHeight="1" spans="2:10">
      <c r="B315" s="42" t="s">
        <v>1089</v>
      </c>
      <c r="C315" s="42" t="s">
        <v>1110</v>
      </c>
      <c r="D315" s="43" t="s">
        <v>1111</v>
      </c>
      <c r="E315" s="43" t="s">
        <v>1112</v>
      </c>
      <c r="F315" s="36">
        <v>10</v>
      </c>
      <c r="G315" s="44">
        <f t="shared" si="12"/>
        <v>34.1880341880342</v>
      </c>
      <c r="H315" s="44">
        <v>40</v>
      </c>
      <c r="I315" s="44"/>
      <c r="J315" s="41"/>
    </row>
    <row r="316" s="36" customFormat="1" ht="23" customHeight="1" spans="2:10">
      <c r="B316" s="42" t="s">
        <v>1089</v>
      </c>
      <c r="C316" s="42" t="s">
        <v>1113</v>
      </c>
      <c r="D316" s="43" t="s">
        <v>1114</v>
      </c>
      <c r="E316" s="43" t="s">
        <v>1115</v>
      </c>
      <c r="F316" s="36">
        <v>10</v>
      </c>
      <c r="G316" s="44">
        <f t="shared" si="12"/>
        <v>166.666666666667</v>
      </c>
      <c r="H316" s="44">
        <v>195</v>
      </c>
      <c r="I316" s="44"/>
      <c r="J316" s="41"/>
    </row>
    <row r="317" s="36" customFormat="1" ht="23" customHeight="1" spans="2:10">
      <c r="B317" s="42" t="s">
        <v>1089</v>
      </c>
      <c r="C317" s="42" t="s">
        <v>761</v>
      </c>
      <c r="D317" s="43" t="s">
        <v>1116</v>
      </c>
      <c r="E317" s="43" t="s">
        <v>1117</v>
      </c>
      <c r="F317" s="36">
        <v>40</v>
      </c>
      <c r="G317" s="44">
        <f t="shared" si="12"/>
        <v>77.2649572649573</v>
      </c>
      <c r="H317" s="44">
        <v>90.4</v>
      </c>
      <c r="I317" s="44">
        <f>SUM(H317:H320)</f>
        <v>659.6</v>
      </c>
      <c r="J317" s="41"/>
    </row>
    <row r="318" s="36" customFormat="1" ht="23" customHeight="1" spans="2:10">
      <c r="B318" s="42" t="s">
        <v>1089</v>
      </c>
      <c r="C318" s="42" t="s">
        <v>1118</v>
      </c>
      <c r="D318" s="43" t="s">
        <v>1119</v>
      </c>
      <c r="E318" s="43" t="s">
        <v>1120</v>
      </c>
      <c r="F318" s="36">
        <v>10</v>
      </c>
      <c r="G318" s="44">
        <f t="shared" si="12"/>
        <v>149.57264957265</v>
      </c>
      <c r="H318" s="44">
        <v>175</v>
      </c>
      <c r="I318" s="44"/>
      <c r="J318" s="41"/>
    </row>
    <row r="319" s="36" customFormat="1" ht="23" customHeight="1" spans="2:10">
      <c r="B319" s="42" t="s">
        <v>1089</v>
      </c>
      <c r="C319" s="42" t="s">
        <v>1121</v>
      </c>
      <c r="D319" s="43" t="s">
        <v>1122</v>
      </c>
      <c r="E319" s="43" t="s">
        <v>1123</v>
      </c>
      <c r="F319" s="36">
        <v>20</v>
      </c>
      <c r="G319" s="44">
        <f t="shared" si="12"/>
        <v>76.9230769230769</v>
      </c>
      <c r="H319" s="44">
        <v>90</v>
      </c>
      <c r="I319" s="44"/>
      <c r="J319" s="41"/>
    </row>
    <row r="320" s="36" customFormat="1" ht="23" customHeight="1" spans="2:10">
      <c r="B320" s="42" t="s">
        <v>1089</v>
      </c>
      <c r="C320" s="42" t="s">
        <v>1124</v>
      </c>
      <c r="D320" s="43" t="s">
        <v>1125</v>
      </c>
      <c r="E320" s="54" t="s">
        <v>1126</v>
      </c>
      <c r="F320" s="36">
        <v>20</v>
      </c>
      <c r="G320" s="44">
        <f t="shared" si="12"/>
        <v>260</v>
      </c>
      <c r="H320" s="44">
        <v>304.2</v>
      </c>
      <c r="I320" s="44"/>
      <c r="J320" s="41"/>
    </row>
    <row r="321" s="36" customFormat="1" ht="23" customHeight="1" spans="2:10">
      <c r="B321" s="42" t="s">
        <v>1089</v>
      </c>
      <c r="C321" s="42" t="s">
        <v>381</v>
      </c>
      <c r="D321" s="43" t="s">
        <v>1127</v>
      </c>
      <c r="E321" s="43" t="s">
        <v>198</v>
      </c>
      <c r="F321" s="36">
        <v>100</v>
      </c>
      <c r="G321" s="44">
        <f t="shared" si="12"/>
        <v>498.290598290598</v>
      </c>
      <c r="H321" s="44">
        <v>583</v>
      </c>
      <c r="I321" s="44">
        <f>SUM(H321:H322)</f>
        <v>1600</v>
      </c>
      <c r="J321" s="41"/>
    </row>
    <row r="322" s="36" customFormat="1" ht="23" customHeight="1" spans="2:10">
      <c r="B322" s="42" t="s">
        <v>1089</v>
      </c>
      <c r="C322" s="42" t="s">
        <v>1128</v>
      </c>
      <c r="D322" s="43" t="s">
        <v>1087</v>
      </c>
      <c r="E322" s="43" t="s">
        <v>1129</v>
      </c>
      <c r="F322" s="36">
        <v>150</v>
      </c>
      <c r="G322" s="44">
        <f t="shared" si="12"/>
        <v>869.230769230769</v>
      </c>
      <c r="H322" s="44">
        <v>1017</v>
      </c>
      <c r="I322" s="44"/>
      <c r="J322" s="41"/>
    </row>
    <row r="323" s="36" customFormat="1" ht="23" customHeight="1" spans="2:10">
      <c r="B323" s="42" t="s">
        <v>1089</v>
      </c>
      <c r="C323" s="42" t="s">
        <v>1130</v>
      </c>
      <c r="D323" s="43" t="s">
        <v>766</v>
      </c>
      <c r="E323" s="43" t="s">
        <v>63</v>
      </c>
      <c r="F323" s="36">
        <v>-54</v>
      </c>
      <c r="G323" s="44">
        <f t="shared" si="12"/>
        <v>-236.769230769231</v>
      </c>
      <c r="H323" s="44">
        <v>-277.02</v>
      </c>
      <c r="I323" s="44">
        <f>H323</f>
        <v>-277.02</v>
      </c>
      <c r="J323" s="41"/>
    </row>
    <row r="324" s="36" customFormat="1" ht="23" customHeight="1" spans="2:10">
      <c r="B324" s="42" t="s">
        <v>1089</v>
      </c>
      <c r="C324" s="42" t="s">
        <v>1131</v>
      </c>
      <c r="D324" s="43" t="s">
        <v>1132</v>
      </c>
      <c r="E324" s="43" t="s">
        <v>1133</v>
      </c>
      <c r="F324" s="36">
        <v>50</v>
      </c>
      <c r="G324" s="44">
        <f t="shared" si="12"/>
        <v>1337.60683760684</v>
      </c>
      <c r="H324" s="44">
        <v>1565</v>
      </c>
      <c r="I324" s="44">
        <f>SUM(H324:H325)</f>
        <v>5275</v>
      </c>
      <c r="J324" s="41"/>
    </row>
    <row r="325" s="36" customFormat="1" ht="23" customHeight="1" spans="2:10">
      <c r="B325" s="42" t="s">
        <v>1089</v>
      </c>
      <c r="C325" s="42" t="s">
        <v>109</v>
      </c>
      <c r="D325" s="43" t="s">
        <v>110</v>
      </c>
      <c r="E325" s="43" t="s">
        <v>111</v>
      </c>
      <c r="F325" s="36">
        <v>1000</v>
      </c>
      <c r="G325" s="44">
        <f t="shared" si="12"/>
        <v>3170.94017094017</v>
      </c>
      <c r="H325" s="44">
        <v>3710</v>
      </c>
      <c r="I325" s="44"/>
      <c r="J325" s="41"/>
    </row>
    <row r="326" s="36" customFormat="1" ht="23" customHeight="1" spans="2:10">
      <c r="B326" s="42" t="s">
        <v>1089</v>
      </c>
      <c r="C326" s="42" t="s">
        <v>25</v>
      </c>
      <c r="D326" s="43" t="s">
        <v>1134</v>
      </c>
      <c r="E326" s="43" t="s">
        <v>27</v>
      </c>
      <c r="F326" s="36">
        <v>1000</v>
      </c>
      <c r="G326" s="44">
        <f t="shared" si="12"/>
        <v>19324.7863247863</v>
      </c>
      <c r="H326" s="44">
        <v>22610</v>
      </c>
      <c r="I326" s="44">
        <f>H326</f>
        <v>22610</v>
      </c>
      <c r="J326" s="41"/>
    </row>
    <row r="327" s="36" customFormat="1" ht="23" customHeight="1" spans="2:10">
      <c r="B327" s="42" t="s">
        <v>1089</v>
      </c>
      <c r="C327" s="42" t="s">
        <v>1135</v>
      </c>
      <c r="D327" s="43" t="s">
        <v>1136</v>
      </c>
      <c r="E327" s="43" t="s">
        <v>1123</v>
      </c>
      <c r="F327" s="36">
        <v>20</v>
      </c>
      <c r="G327" s="44">
        <f t="shared" si="12"/>
        <v>111.111111111111</v>
      </c>
      <c r="H327" s="44">
        <v>130</v>
      </c>
      <c r="I327" s="44">
        <f>SUM(H327:H328)</f>
        <v>858</v>
      </c>
      <c r="J327" s="41"/>
    </row>
    <row r="328" s="36" customFormat="1" ht="23" customHeight="1" spans="2:10">
      <c r="B328" s="42" t="s">
        <v>1089</v>
      </c>
      <c r="C328" s="42" t="s">
        <v>1137</v>
      </c>
      <c r="D328" s="43" t="s">
        <v>1138</v>
      </c>
      <c r="E328" s="43" t="s">
        <v>897</v>
      </c>
      <c r="F328" s="36">
        <v>100</v>
      </c>
      <c r="G328" s="44">
        <f t="shared" si="12"/>
        <v>622.222222222222</v>
      </c>
      <c r="H328" s="44">
        <v>728</v>
      </c>
      <c r="I328" s="44"/>
      <c r="J328" s="41"/>
    </row>
    <row r="329" s="36" customFormat="1" ht="23" customHeight="1" spans="2:10">
      <c r="B329" s="42" t="s">
        <v>1089</v>
      </c>
      <c r="C329" s="42" t="s">
        <v>949</v>
      </c>
      <c r="D329" s="43" t="s">
        <v>946</v>
      </c>
      <c r="E329" s="43" t="s">
        <v>947</v>
      </c>
      <c r="F329" s="36">
        <v>60</v>
      </c>
      <c r="G329" s="44">
        <f t="shared" si="12"/>
        <v>454.358974358974</v>
      </c>
      <c r="H329" s="44">
        <v>531.6</v>
      </c>
      <c r="I329" s="44">
        <f>SUM(H329:H332)</f>
        <v>1517.6</v>
      </c>
      <c r="J329" s="41"/>
    </row>
    <row r="330" s="36" customFormat="1" ht="23" customHeight="1" spans="2:10">
      <c r="B330" s="42" t="s">
        <v>1089</v>
      </c>
      <c r="C330" s="56" t="s">
        <v>1139</v>
      </c>
      <c r="D330" s="53" t="s">
        <v>1140</v>
      </c>
      <c r="E330" s="43" t="s">
        <v>1141</v>
      </c>
      <c r="F330" s="36">
        <v>10</v>
      </c>
      <c r="G330" s="44">
        <f t="shared" si="12"/>
        <v>569.230769230769</v>
      </c>
      <c r="H330" s="44">
        <v>666</v>
      </c>
      <c r="I330" s="44"/>
      <c r="J330" s="41"/>
    </row>
    <row r="331" s="36" customFormat="1" ht="23" customHeight="1" spans="2:10">
      <c r="B331" s="42" t="s">
        <v>1089</v>
      </c>
      <c r="C331" s="42" t="s">
        <v>1142</v>
      </c>
      <c r="D331" s="43" t="s">
        <v>1143</v>
      </c>
      <c r="E331" s="43" t="s">
        <v>1144</v>
      </c>
      <c r="F331" s="36">
        <v>40</v>
      </c>
      <c r="G331" s="44">
        <f t="shared" si="12"/>
        <v>222.222222222222</v>
      </c>
      <c r="H331" s="44">
        <v>260</v>
      </c>
      <c r="I331" s="44"/>
      <c r="J331" s="41"/>
    </row>
    <row r="332" s="36" customFormat="1" ht="23" customHeight="1" spans="2:10">
      <c r="B332" s="42" t="s">
        <v>1089</v>
      </c>
      <c r="C332" s="42" t="s">
        <v>1145</v>
      </c>
      <c r="D332" s="43" t="s">
        <v>1146</v>
      </c>
      <c r="E332" s="43" t="s">
        <v>544</v>
      </c>
      <c r="F332" s="36">
        <v>10</v>
      </c>
      <c r="G332" s="44">
        <f t="shared" si="12"/>
        <v>51.2820512820513</v>
      </c>
      <c r="H332" s="44">
        <v>60</v>
      </c>
      <c r="I332" s="44"/>
      <c r="J332" s="41"/>
    </row>
    <row r="333" s="36" customFormat="1" ht="23" customHeight="1" spans="2:10">
      <c r="B333" s="42" t="s">
        <v>1089</v>
      </c>
      <c r="C333" s="56" t="s">
        <v>371</v>
      </c>
      <c r="D333" s="43" t="s">
        <v>372</v>
      </c>
      <c r="E333" s="43" t="s">
        <v>1147</v>
      </c>
      <c r="F333" s="36">
        <v>10</v>
      </c>
      <c r="G333" s="44">
        <f t="shared" si="12"/>
        <v>83.7606837606838</v>
      </c>
      <c r="H333" s="44">
        <v>98</v>
      </c>
      <c r="I333" s="44">
        <f>H333</f>
        <v>98</v>
      </c>
      <c r="J333" s="41"/>
    </row>
    <row r="334" s="36" customFormat="1" ht="23" customHeight="1" spans="2:10">
      <c r="B334" s="42" t="s">
        <v>1089</v>
      </c>
      <c r="C334" s="42" t="s">
        <v>1148</v>
      </c>
      <c r="D334" s="43" t="s">
        <v>969</v>
      </c>
      <c r="E334" s="43" t="s">
        <v>1149</v>
      </c>
      <c r="F334" s="36">
        <v>100</v>
      </c>
      <c r="G334" s="44">
        <f t="shared" si="12"/>
        <v>1151.28205128205</v>
      </c>
      <c r="H334" s="44">
        <v>1347</v>
      </c>
      <c r="I334" s="44">
        <f>H334</f>
        <v>1347</v>
      </c>
      <c r="J334" s="41"/>
    </row>
    <row r="335" s="36" customFormat="1" ht="23" customHeight="1" spans="2:10">
      <c r="B335" s="42" t="s">
        <v>1089</v>
      </c>
      <c r="C335" s="56" t="s">
        <v>407</v>
      </c>
      <c r="D335" s="43" t="s">
        <v>85</v>
      </c>
      <c r="E335" s="43" t="s">
        <v>772</v>
      </c>
      <c r="F335" s="36">
        <v>10</v>
      </c>
      <c r="G335" s="44">
        <f t="shared" si="12"/>
        <v>18.8034188034188</v>
      </c>
      <c r="H335" s="44">
        <v>22</v>
      </c>
      <c r="I335" s="44">
        <f>SUM(H335:H336)</f>
        <v>466</v>
      </c>
      <c r="J335" s="41"/>
    </row>
    <row r="336" s="36" customFormat="1" ht="23" customHeight="1" spans="2:10">
      <c r="B336" s="42" t="s">
        <v>1089</v>
      </c>
      <c r="C336" s="42" t="s">
        <v>1150</v>
      </c>
      <c r="D336" s="43" t="s">
        <v>1122</v>
      </c>
      <c r="E336" s="43" t="s">
        <v>1151</v>
      </c>
      <c r="F336" s="36">
        <v>60</v>
      </c>
      <c r="G336" s="44">
        <f t="shared" si="12"/>
        <v>379.48717948718</v>
      </c>
      <c r="H336" s="44">
        <v>444</v>
      </c>
      <c r="I336" s="44"/>
      <c r="J336" s="41"/>
    </row>
    <row r="337" s="36" customFormat="1" ht="23" customHeight="1" spans="2:10">
      <c r="B337" s="42" t="s">
        <v>1089</v>
      </c>
      <c r="C337" s="42" t="s">
        <v>3798</v>
      </c>
      <c r="D337" s="43" t="s">
        <v>708</v>
      </c>
      <c r="E337" s="43" t="s">
        <v>31</v>
      </c>
      <c r="F337" s="36">
        <v>20</v>
      </c>
      <c r="G337" s="44">
        <f t="shared" si="12"/>
        <v>25.2991452991453</v>
      </c>
      <c r="H337" s="44">
        <v>29.6</v>
      </c>
      <c r="I337" s="44">
        <f>SUM(H337:H338)</f>
        <v>484.1</v>
      </c>
      <c r="J337" s="41"/>
    </row>
    <row r="338" s="36" customFormat="1" ht="23" customHeight="1" spans="2:10">
      <c r="B338" s="42" t="s">
        <v>1089</v>
      </c>
      <c r="C338" s="42" t="s">
        <v>1152</v>
      </c>
      <c r="D338" s="43" t="s">
        <v>75</v>
      </c>
      <c r="E338" s="54" t="s">
        <v>1153</v>
      </c>
      <c r="F338" s="36">
        <v>150</v>
      </c>
      <c r="G338" s="44">
        <f t="shared" si="12"/>
        <v>388.461538461539</v>
      </c>
      <c r="H338" s="44">
        <v>454.5</v>
      </c>
      <c r="I338" s="44"/>
      <c r="J338" s="41"/>
    </row>
    <row r="339" s="36" customFormat="1" ht="23" customHeight="1" spans="2:10">
      <c r="B339" s="42" t="s">
        <v>1089</v>
      </c>
      <c r="C339" s="42" t="s">
        <v>114</v>
      </c>
      <c r="D339" s="43" t="s">
        <v>708</v>
      </c>
      <c r="E339" s="43" t="s">
        <v>31</v>
      </c>
      <c r="F339" s="36">
        <v>-20</v>
      </c>
      <c r="G339" s="44">
        <f t="shared" si="12"/>
        <v>-25.2991452991453</v>
      </c>
      <c r="H339" s="44">
        <v>-29.6</v>
      </c>
      <c r="I339" s="44">
        <f>H339</f>
        <v>-29.6</v>
      </c>
      <c r="J339" s="41"/>
    </row>
    <row r="340" s="36" customFormat="1" ht="23" customHeight="1" spans="2:10">
      <c r="B340" s="42" t="s">
        <v>1089</v>
      </c>
      <c r="C340" s="42" t="s">
        <v>973</v>
      </c>
      <c r="D340" s="43" t="s">
        <v>12</v>
      </c>
      <c r="E340" s="43" t="s">
        <v>952</v>
      </c>
      <c r="F340" s="36">
        <v>1200</v>
      </c>
      <c r="G340" s="44">
        <f t="shared" si="12"/>
        <v>52410.2564102564</v>
      </c>
      <c r="H340" s="44">
        <v>61320</v>
      </c>
      <c r="I340" s="44">
        <f>SUM(H340:H343)</f>
        <v>62654.6</v>
      </c>
      <c r="J340" s="41"/>
    </row>
    <row r="341" s="36" customFormat="1" ht="23" customHeight="1" spans="2:10">
      <c r="B341" s="42" t="s">
        <v>1089</v>
      </c>
      <c r="C341" s="42" t="s">
        <v>1154</v>
      </c>
      <c r="D341" s="43" t="s">
        <v>331</v>
      </c>
      <c r="E341" s="43" t="s">
        <v>1155</v>
      </c>
      <c r="F341" s="36">
        <v>60</v>
      </c>
      <c r="G341" s="44">
        <f t="shared" ref="G341:G373" si="13">H341/1.17</f>
        <v>833.846153846154</v>
      </c>
      <c r="H341" s="44">
        <v>975.6</v>
      </c>
      <c r="I341" s="44"/>
      <c r="J341" s="41"/>
    </row>
    <row r="342" s="36" customFormat="1" ht="23" customHeight="1" spans="2:10">
      <c r="B342" s="42" t="s">
        <v>1089</v>
      </c>
      <c r="C342" s="42" t="s">
        <v>1156</v>
      </c>
      <c r="D342" s="43" t="s">
        <v>1157</v>
      </c>
      <c r="E342" s="43" t="s">
        <v>90</v>
      </c>
      <c r="F342" s="36">
        <v>40</v>
      </c>
      <c r="G342" s="44">
        <f t="shared" si="13"/>
        <v>29.0598290598291</v>
      </c>
      <c r="H342" s="44">
        <v>34</v>
      </c>
      <c r="I342" s="44"/>
      <c r="J342" s="41"/>
    </row>
    <row r="343" s="36" customFormat="1" ht="23" customHeight="1" spans="2:10">
      <c r="B343" s="42" t="s">
        <v>1089</v>
      </c>
      <c r="C343" s="42" t="s">
        <v>1142</v>
      </c>
      <c r="D343" s="43" t="s">
        <v>1143</v>
      </c>
      <c r="E343" s="43" t="s">
        <v>1144</v>
      </c>
      <c r="F343" s="36">
        <v>50</v>
      </c>
      <c r="G343" s="44">
        <f t="shared" si="13"/>
        <v>277.777777777778</v>
      </c>
      <c r="H343" s="44">
        <v>325</v>
      </c>
      <c r="I343" s="44"/>
      <c r="J343" s="41"/>
    </row>
    <row r="344" s="36" customFormat="1" ht="23" customHeight="1" spans="2:10">
      <c r="B344" s="42" t="s">
        <v>1089</v>
      </c>
      <c r="C344" s="42" t="s">
        <v>889</v>
      </c>
      <c r="D344" s="43" t="s">
        <v>890</v>
      </c>
      <c r="E344" s="43" t="s">
        <v>891</v>
      </c>
      <c r="F344" s="36">
        <v>100</v>
      </c>
      <c r="G344" s="44">
        <f t="shared" si="13"/>
        <v>8382.05128205128</v>
      </c>
      <c r="H344" s="44">
        <v>9807</v>
      </c>
      <c r="I344" s="44">
        <f t="shared" ref="I344:I346" si="14">H344</f>
        <v>9807</v>
      </c>
      <c r="J344" s="41"/>
    </row>
    <row r="345" s="36" customFormat="1" ht="23" customHeight="1" spans="2:10">
      <c r="B345" s="42" t="s">
        <v>1089</v>
      </c>
      <c r="C345" s="42" t="s">
        <v>371</v>
      </c>
      <c r="D345" s="43" t="s">
        <v>372</v>
      </c>
      <c r="E345" s="43" t="s">
        <v>1147</v>
      </c>
      <c r="F345" s="36">
        <v>14</v>
      </c>
      <c r="G345" s="44">
        <f t="shared" si="13"/>
        <v>117.264957264957</v>
      </c>
      <c r="H345" s="44">
        <v>137.2</v>
      </c>
      <c r="I345" s="44">
        <f t="shared" si="14"/>
        <v>137.2</v>
      </c>
      <c r="J345" s="41"/>
    </row>
    <row r="346" s="36" customFormat="1" ht="23" customHeight="1" spans="2:10">
      <c r="B346" s="42" t="s">
        <v>1089</v>
      </c>
      <c r="C346" s="56" t="s">
        <v>117</v>
      </c>
      <c r="D346" s="43" t="s">
        <v>118</v>
      </c>
      <c r="E346" s="43" t="s">
        <v>63</v>
      </c>
      <c r="F346" s="36">
        <v>90</v>
      </c>
      <c r="G346" s="44">
        <f t="shared" si="13"/>
        <v>1743.84615384615</v>
      </c>
      <c r="H346" s="44">
        <v>2040.3</v>
      </c>
      <c r="I346" s="44">
        <f t="shared" si="14"/>
        <v>2040.3</v>
      </c>
      <c r="J346" s="41"/>
    </row>
    <row r="347" s="36" customFormat="1" ht="23" customHeight="1" spans="2:10">
      <c r="B347" s="42" t="s">
        <v>1089</v>
      </c>
      <c r="C347" s="42" t="s">
        <v>870</v>
      </c>
      <c r="D347" s="43" t="s">
        <v>687</v>
      </c>
      <c r="E347" s="43" t="s">
        <v>1158</v>
      </c>
      <c r="F347" s="36">
        <v>200</v>
      </c>
      <c r="G347" s="44">
        <f t="shared" si="13"/>
        <v>3654.70085470085</v>
      </c>
      <c r="H347" s="44">
        <v>4276</v>
      </c>
      <c r="I347" s="44">
        <f>SUM(H347:H350)</f>
        <v>5056</v>
      </c>
      <c r="J347" s="41"/>
    </row>
    <row r="348" s="36" customFormat="1" ht="23" customHeight="1" spans="2:10">
      <c r="B348" s="42" t="s">
        <v>1089</v>
      </c>
      <c r="C348" s="42" t="s">
        <v>1142</v>
      </c>
      <c r="D348" s="43" t="s">
        <v>1143</v>
      </c>
      <c r="E348" s="43" t="s">
        <v>1144</v>
      </c>
      <c r="F348" s="36">
        <v>50</v>
      </c>
      <c r="G348" s="44">
        <f t="shared" si="13"/>
        <v>277.777777777778</v>
      </c>
      <c r="H348" s="44">
        <v>325</v>
      </c>
      <c r="I348" s="44"/>
      <c r="J348" s="41"/>
    </row>
    <row r="349" s="36" customFormat="1" ht="23" customHeight="1" spans="2:10">
      <c r="B349" s="42" t="s">
        <v>1089</v>
      </c>
      <c r="C349" s="42" t="s">
        <v>1067</v>
      </c>
      <c r="D349" s="43" t="s">
        <v>1159</v>
      </c>
      <c r="E349" s="43" t="s">
        <v>1069</v>
      </c>
      <c r="F349" s="36">
        <v>10</v>
      </c>
      <c r="G349" s="44">
        <f t="shared" si="13"/>
        <v>378.632478632479</v>
      </c>
      <c r="H349" s="44">
        <v>443</v>
      </c>
      <c r="I349" s="44"/>
      <c r="J349" s="41"/>
    </row>
    <row r="350" s="36" customFormat="1" ht="23" customHeight="1" spans="2:10">
      <c r="B350" s="42" t="s">
        <v>1089</v>
      </c>
      <c r="C350" s="42" t="s">
        <v>1160</v>
      </c>
      <c r="D350" s="43" t="s">
        <v>309</v>
      </c>
      <c r="E350" s="43" t="s">
        <v>1161</v>
      </c>
      <c r="F350" s="36">
        <v>10</v>
      </c>
      <c r="G350" s="44">
        <f t="shared" si="13"/>
        <v>10.2564102564103</v>
      </c>
      <c r="H350" s="44">
        <v>12</v>
      </c>
      <c r="I350" s="44"/>
      <c r="J350" s="41"/>
    </row>
    <row r="351" s="36" customFormat="1" ht="23" customHeight="1" spans="2:10">
      <c r="B351" s="42" t="s">
        <v>1089</v>
      </c>
      <c r="C351" s="42" t="s">
        <v>1162</v>
      </c>
      <c r="D351" s="43" t="s">
        <v>1163</v>
      </c>
      <c r="E351" s="43" t="s">
        <v>1144</v>
      </c>
      <c r="F351" s="36">
        <v>20</v>
      </c>
      <c r="G351" s="44">
        <f t="shared" si="13"/>
        <v>64.957264957265</v>
      </c>
      <c r="H351" s="44">
        <v>76</v>
      </c>
      <c r="I351" s="44">
        <f>SUM(H351:H354)</f>
        <v>471</v>
      </c>
      <c r="J351" s="41"/>
    </row>
    <row r="352" s="36" customFormat="1" ht="23" customHeight="1" spans="2:10">
      <c r="B352" s="42" t="s">
        <v>1089</v>
      </c>
      <c r="C352" s="42" t="s">
        <v>1164</v>
      </c>
      <c r="D352" s="43" t="s">
        <v>1165</v>
      </c>
      <c r="E352" s="43" t="s">
        <v>23</v>
      </c>
      <c r="F352" s="36">
        <v>10</v>
      </c>
      <c r="G352" s="44">
        <f t="shared" si="13"/>
        <v>38.4615384615385</v>
      </c>
      <c r="H352" s="44">
        <v>45</v>
      </c>
      <c r="I352" s="44"/>
      <c r="J352" s="41"/>
    </row>
    <row r="353" s="36" customFormat="1" ht="23" customHeight="1" spans="2:10">
      <c r="B353" s="42" t="s">
        <v>1089</v>
      </c>
      <c r="C353" s="42" t="s">
        <v>1166</v>
      </c>
      <c r="D353" s="43" t="s">
        <v>1167</v>
      </c>
      <c r="E353" s="43" t="s">
        <v>1168</v>
      </c>
      <c r="F353" s="36">
        <v>40</v>
      </c>
      <c r="G353" s="44">
        <f t="shared" si="13"/>
        <v>76.9230769230769</v>
      </c>
      <c r="H353" s="44">
        <v>90</v>
      </c>
      <c r="I353" s="44"/>
      <c r="J353" s="41"/>
    </row>
    <row r="354" s="36" customFormat="1" ht="23" customHeight="1" spans="2:10">
      <c r="B354" s="42" t="s">
        <v>1089</v>
      </c>
      <c r="C354" s="42" t="s">
        <v>429</v>
      </c>
      <c r="D354" s="43" t="s">
        <v>1169</v>
      </c>
      <c r="E354" s="54" t="s">
        <v>1170</v>
      </c>
      <c r="F354" s="36">
        <v>40</v>
      </c>
      <c r="G354" s="44">
        <f t="shared" si="13"/>
        <v>222.222222222222</v>
      </c>
      <c r="H354" s="44">
        <v>260</v>
      </c>
      <c r="I354" s="44"/>
      <c r="J354" s="41"/>
    </row>
    <row r="355" s="36" customFormat="1" ht="23" customHeight="1" spans="2:10">
      <c r="B355" s="42" t="s">
        <v>1089</v>
      </c>
      <c r="C355" s="42" t="s">
        <v>1081</v>
      </c>
      <c r="D355" s="43" t="s">
        <v>990</v>
      </c>
      <c r="E355" s="43" t="s">
        <v>1082</v>
      </c>
      <c r="F355" s="36">
        <v>20</v>
      </c>
      <c r="G355" s="44">
        <f t="shared" si="13"/>
        <v>88.8888888888889</v>
      </c>
      <c r="H355" s="44">
        <v>104</v>
      </c>
      <c r="I355" s="44">
        <f>SUM(H355:H358)</f>
        <v>264</v>
      </c>
      <c r="J355" s="41"/>
    </row>
    <row r="356" s="36" customFormat="1" ht="23" customHeight="1" spans="2:10">
      <c r="B356" s="42" t="s">
        <v>1089</v>
      </c>
      <c r="C356" s="42" t="s">
        <v>1171</v>
      </c>
      <c r="D356" s="43" t="s">
        <v>1172</v>
      </c>
      <c r="E356" s="43" t="s">
        <v>1173</v>
      </c>
      <c r="F356" s="36">
        <v>10</v>
      </c>
      <c r="G356" s="44">
        <f t="shared" si="13"/>
        <v>49.5726495726496</v>
      </c>
      <c r="H356" s="44">
        <v>58</v>
      </c>
      <c r="I356" s="44"/>
      <c r="J356" s="41"/>
    </row>
    <row r="357" s="36" customFormat="1" ht="23" customHeight="1" spans="2:10">
      <c r="B357" s="42" t="s">
        <v>1089</v>
      </c>
      <c r="C357" s="42" t="s">
        <v>1174</v>
      </c>
      <c r="D357" s="43" t="s">
        <v>1175</v>
      </c>
      <c r="E357" s="43" t="s">
        <v>1176</v>
      </c>
      <c r="F357" s="36">
        <v>10</v>
      </c>
      <c r="G357" s="44">
        <f t="shared" si="13"/>
        <v>35.8974358974359</v>
      </c>
      <c r="H357" s="44">
        <v>42</v>
      </c>
      <c r="I357" s="44"/>
      <c r="J357" s="41"/>
    </row>
    <row r="358" s="36" customFormat="1" ht="23" customHeight="1" spans="2:10">
      <c r="B358" s="42" t="s">
        <v>1089</v>
      </c>
      <c r="C358" s="42" t="s">
        <v>1145</v>
      </c>
      <c r="D358" s="43" t="s">
        <v>1146</v>
      </c>
      <c r="E358" s="43" t="s">
        <v>544</v>
      </c>
      <c r="F358" s="36">
        <v>10</v>
      </c>
      <c r="G358" s="44">
        <f t="shared" si="13"/>
        <v>51.2820512820513</v>
      </c>
      <c r="H358" s="44">
        <v>60</v>
      </c>
      <c r="I358" s="44"/>
      <c r="J358" s="41"/>
    </row>
    <row r="359" s="36" customFormat="1" ht="23" customHeight="1" spans="2:10">
      <c r="B359" s="42" t="s">
        <v>1089</v>
      </c>
      <c r="C359" s="42" t="s">
        <v>381</v>
      </c>
      <c r="D359" s="43" t="s">
        <v>1127</v>
      </c>
      <c r="E359" s="43" t="s">
        <v>198</v>
      </c>
      <c r="F359" s="36">
        <v>60</v>
      </c>
      <c r="G359" s="44">
        <f t="shared" si="13"/>
        <v>298.974358974359</v>
      </c>
      <c r="H359" s="44">
        <v>349.8</v>
      </c>
      <c r="I359" s="44">
        <f>SUM(H359:H362)</f>
        <v>1330</v>
      </c>
      <c r="J359" s="41"/>
    </row>
    <row r="360" s="36" customFormat="1" ht="23" customHeight="1" spans="2:10">
      <c r="B360" s="42" t="s">
        <v>1089</v>
      </c>
      <c r="C360" s="42" t="s">
        <v>1177</v>
      </c>
      <c r="D360" s="43" t="s">
        <v>940</v>
      </c>
      <c r="E360" s="43" t="s">
        <v>1178</v>
      </c>
      <c r="F360" s="36">
        <v>20</v>
      </c>
      <c r="G360" s="44">
        <f t="shared" si="13"/>
        <v>303.589743589744</v>
      </c>
      <c r="H360" s="44">
        <v>355.2</v>
      </c>
      <c r="I360" s="44"/>
      <c r="J360" s="41"/>
    </row>
    <row r="361" s="36" customFormat="1" ht="23" customHeight="1" spans="2:10">
      <c r="B361" s="42" t="s">
        <v>1089</v>
      </c>
      <c r="C361" s="42" t="s">
        <v>1179</v>
      </c>
      <c r="D361" s="43" t="s">
        <v>1180</v>
      </c>
      <c r="E361" s="43" t="s">
        <v>1082</v>
      </c>
      <c r="F361" s="36">
        <v>10</v>
      </c>
      <c r="G361" s="44">
        <f t="shared" si="13"/>
        <v>273.504273504273</v>
      </c>
      <c r="H361" s="44">
        <v>320</v>
      </c>
      <c r="I361" s="44"/>
      <c r="J361" s="41"/>
    </row>
    <row r="362" s="36" customFormat="1" ht="23" customHeight="1" spans="2:10">
      <c r="B362" s="42" t="s">
        <v>1089</v>
      </c>
      <c r="C362" s="42" t="s">
        <v>149</v>
      </c>
      <c r="D362" s="43" t="s">
        <v>123</v>
      </c>
      <c r="E362" s="54" t="s">
        <v>1181</v>
      </c>
      <c r="F362" s="36">
        <v>100</v>
      </c>
      <c r="G362" s="44">
        <f t="shared" si="13"/>
        <v>260.683760683761</v>
      </c>
      <c r="H362" s="44">
        <v>305</v>
      </c>
      <c r="I362" s="44"/>
      <c r="J362" s="41"/>
    </row>
    <row r="363" s="36" customFormat="1" ht="23" customHeight="1" spans="2:10">
      <c r="B363" s="42" t="s">
        <v>1089</v>
      </c>
      <c r="C363" s="42" t="s">
        <v>1156</v>
      </c>
      <c r="D363" s="43" t="s">
        <v>1157</v>
      </c>
      <c r="E363" s="43" t="s">
        <v>90</v>
      </c>
      <c r="F363" s="36">
        <v>40</v>
      </c>
      <c r="G363" s="44">
        <f t="shared" si="13"/>
        <v>29.0598290598291</v>
      </c>
      <c r="H363" s="44">
        <v>34</v>
      </c>
      <c r="I363" s="44">
        <f>SUM(H363:H366)</f>
        <v>476</v>
      </c>
      <c r="J363" s="41"/>
    </row>
    <row r="364" s="36" customFormat="1" ht="23" customHeight="1" spans="2:10">
      <c r="B364" s="42" t="s">
        <v>1089</v>
      </c>
      <c r="C364" s="42" t="s">
        <v>1182</v>
      </c>
      <c r="D364" s="43" t="s">
        <v>1183</v>
      </c>
      <c r="E364" s="43" t="s">
        <v>1184</v>
      </c>
      <c r="F364" s="36">
        <v>10</v>
      </c>
      <c r="G364" s="44">
        <f t="shared" si="13"/>
        <v>170.940170940171</v>
      </c>
      <c r="H364" s="44">
        <v>200</v>
      </c>
      <c r="I364" s="44"/>
      <c r="J364" s="41"/>
    </row>
    <row r="365" s="36" customFormat="1" ht="23" customHeight="1" spans="2:10">
      <c r="B365" s="42" t="s">
        <v>1089</v>
      </c>
      <c r="C365" s="42" t="s">
        <v>1185</v>
      </c>
      <c r="D365" s="43" t="s">
        <v>1186</v>
      </c>
      <c r="E365" s="43" t="s">
        <v>1144</v>
      </c>
      <c r="F365" s="36">
        <v>10</v>
      </c>
      <c r="G365" s="44">
        <f t="shared" si="13"/>
        <v>8.54700854700855</v>
      </c>
      <c r="H365" s="44">
        <v>10</v>
      </c>
      <c r="I365" s="44"/>
      <c r="J365" s="41"/>
    </row>
    <row r="366" s="36" customFormat="1" ht="23" customHeight="1" spans="2:10">
      <c r="B366" s="42" t="s">
        <v>1089</v>
      </c>
      <c r="C366" s="42" t="s">
        <v>1171</v>
      </c>
      <c r="D366" s="43" t="s">
        <v>1172</v>
      </c>
      <c r="E366" s="43" t="s">
        <v>1173</v>
      </c>
      <c r="F366" s="36">
        <v>40</v>
      </c>
      <c r="G366" s="44">
        <f t="shared" si="13"/>
        <v>198.290598290598</v>
      </c>
      <c r="H366" s="44">
        <v>232</v>
      </c>
      <c r="I366" s="44"/>
      <c r="J366" s="41"/>
    </row>
    <row r="367" s="36" customFormat="1" ht="23" customHeight="1" spans="2:10">
      <c r="B367" s="42" t="s">
        <v>1089</v>
      </c>
      <c r="C367" s="42" t="s">
        <v>945</v>
      </c>
      <c r="D367" s="43" t="s">
        <v>1187</v>
      </c>
      <c r="E367" s="43" t="s">
        <v>947</v>
      </c>
      <c r="F367" s="36">
        <v>60</v>
      </c>
      <c r="G367" s="44">
        <f t="shared" si="13"/>
        <v>321.025641025641</v>
      </c>
      <c r="H367" s="44">
        <v>375.6</v>
      </c>
      <c r="I367" s="44">
        <f>SUM(H367:H369)</f>
        <v>5636.1</v>
      </c>
      <c r="J367" s="41"/>
    </row>
    <row r="368" s="36" customFormat="1" ht="23" customHeight="1" spans="2:10">
      <c r="B368" s="42" t="s">
        <v>1089</v>
      </c>
      <c r="C368" s="42" t="s">
        <v>1188</v>
      </c>
      <c r="D368" s="43" t="s">
        <v>940</v>
      </c>
      <c r="E368" s="43" t="s">
        <v>1129</v>
      </c>
      <c r="F368" s="36">
        <v>300</v>
      </c>
      <c r="G368" s="44">
        <f t="shared" si="13"/>
        <v>1589.74358974359</v>
      </c>
      <c r="H368" s="44">
        <v>1860</v>
      </c>
      <c r="I368" s="44"/>
      <c r="J368" s="41"/>
    </row>
    <row r="369" s="36" customFormat="1" ht="23" customHeight="1" spans="2:10">
      <c r="B369" s="42" t="s">
        <v>1089</v>
      </c>
      <c r="C369" s="42" t="s">
        <v>117</v>
      </c>
      <c r="D369" s="43" t="s">
        <v>118</v>
      </c>
      <c r="E369" s="43" t="s">
        <v>63</v>
      </c>
      <c r="F369" s="36">
        <v>150</v>
      </c>
      <c r="G369" s="44">
        <f t="shared" si="13"/>
        <v>2906.41025641026</v>
      </c>
      <c r="H369" s="44">
        <v>3400.5</v>
      </c>
      <c r="I369" s="44"/>
      <c r="J369" s="41"/>
    </row>
    <row r="370" s="36" customFormat="1" ht="23" customHeight="1" spans="2:10">
      <c r="B370" s="42" t="s">
        <v>1089</v>
      </c>
      <c r="C370" s="42" t="s">
        <v>1135</v>
      </c>
      <c r="D370" s="43" t="s">
        <v>1136</v>
      </c>
      <c r="E370" s="43" t="s">
        <v>1123</v>
      </c>
      <c r="F370" s="36">
        <v>10</v>
      </c>
      <c r="G370" s="44">
        <f t="shared" si="13"/>
        <v>55.5555555555556</v>
      </c>
      <c r="H370" s="44">
        <v>65</v>
      </c>
      <c r="I370" s="44">
        <f>SUM(H370:H373)</f>
        <v>566.2</v>
      </c>
      <c r="J370" s="41"/>
    </row>
    <row r="371" s="36" customFormat="1" ht="23" customHeight="1" spans="2:10">
      <c r="B371" s="42" t="s">
        <v>1089</v>
      </c>
      <c r="C371" s="42" t="s">
        <v>1055</v>
      </c>
      <c r="D371" s="43" t="s">
        <v>1056</v>
      </c>
      <c r="E371" s="43" t="s">
        <v>1189</v>
      </c>
      <c r="F371" s="36">
        <v>20</v>
      </c>
      <c r="G371" s="44">
        <f t="shared" si="13"/>
        <v>38.6324786324786</v>
      </c>
      <c r="H371" s="44">
        <v>45.2</v>
      </c>
      <c r="I371" s="44"/>
      <c r="J371" s="41"/>
    </row>
    <row r="372" s="36" customFormat="1" ht="23" customHeight="1" spans="2:10">
      <c r="B372" s="42" t="s">
        <v>1089</v>
      </c>
      <c r="C372" s="42" t="s">
        <v>437</v>
      </c>
      <c r="D372" s="43" t="s">
        <v>1190</v>
      </c>
      <c r="E372" s="43" t="s">
        <v>1144</v>
      </c>
      <c r="F372" s="36">
        <v>60</v>
      </c>
      <c r="G372" s="44">
        <f t="shared" si="13"/>
        <v>158.974358974359</v>
      </c>
      <c r="H372" s="44">
        <v>186</v>
      </c>
      <c r="I372" s="44"/>
      <c r="J372" s="41"/>
    </row>
    <row r="373" s="36" customFormat="1" ht="23" customHeight="1" spans="2:10">
      <c r="B373" s="42" t="s">
        <v>1089</v>
      </c>
      <c r="C373" s="42" t="s">
        <v>1191</v>
      </c>
      <c r="D373" s="43" t="s">
        <v>1192</v>
      </c>
      <c r="E373" s="43" t="s">
        <v>1193</v>
      </c>
      <c r="F373" s="36">
        <v>20</v>
      </c>
      <c r="G373" s="44">
        <f t="shared" si="13"/>
        <v>230.769230769231</v>
      </c>
      <c r="H373" s="44">
        <v>270</v>
      </c>
      <c r="I373" s="44"/>
      <c r="J373" s="41"/>
    </row>
    <row r="374" s="36" customFormat="1" ht="23" customHeight="1" spans="2:10">
      <c r="B374" s="42" t="s">
        <v>1089</v>
      </c>
      <c r="C374" s="42" t="s">
        <v>1194</v>
      </c>
      <c r="D374" s="43" t="s">
        <v>1195</v>
      </c>
      <c r="E374" s="54" t="s">
        <v>1196</v>
      </c>
      <c r="F374" s="36">
        <v>1</v>
      </c>
      <c r="G374" s="44">
        <v>10940.17094</v>
      </c>
      <c r="H374" s="44">
        <f>G374*1.17</f>
        <v>12799.9999998</v>
      </c>
      <c r="I374" s="44">
        <f t="shared" ref="I374:I377" si="15">H374</f>
        <v>12799.9999998</v>
      </c>
      <c r="J374" s="41"/>
    </row>
    <row r="375" s="36" customFormat="1" ht="23" customHeight="1" spans="2:10">
      <c r="B375" s="42" t="s">
        <v>1197</v>
      </c>
      <c r="C375" s="42" t="s">
        <v>1198</v>
      </c>
      <c r="D375" s="43" t="s">
        <v>932</v>
      </c>
      <c r="E375" s="43" t="s">
        <v>1199</v>
      </c>
      <c r="F375" s="36">
        <v>10</v>
      </c>
      <c r="G375" s="44">
        <f t="shared" ref="G375:G438" si="16">H375/1.17</f>
        <v>215.811965811966</v>
      </c>
      <c r="H375" s="44">
        <v>252.5</v>
      </c>
      <c r="I375" s="44">
        <f t="shared" si="15"/>
        <v>252.5</v>
      </c>
      <c r="J375" s="44">
        <f>SUM(I375:I475)</f>
        <v>375512.6</v>
      </c>
    </row>
    <row r="376" s="36" customFormat="1" ht="23" customHeight="1" spans="2:10">
      <c r="B376" s="42" t="s">
        <v>1197</v>
      </c>
      <c r="C376" s="42" t="s">
        <v>1198</v>
      </c>
      <c r="D376" s="43" t="s">
        <v>1200</v>
      </c>
      <c r="E376" s="43" t="s">
        <v>1199</v>
      </c>
      <c r="F376" s="36">
        <v>10</v>
      </c>
      <c r="G376" s="44">
        <f t="shared" si="16"/>
        <v>0.94017094017094</v>
      </c>
      <c r="H376" s="44">
        <v>1.1</v>
      </c>
      <c r="I376" s="44">
        <f t="shared" si="15"/>
        <v>1.1</v>
      </c>
      <c r="J376" s="44"/>
    </row>
    <row r="377" s="36" customFormat="1" ht="23" customHeight="1" spans="2:10">
      <c r="B377" s="42" t="s">
        <v>1197</v>
      </c>
      <c r="C377" s="42" t="s">
        <v>1201</v>
      </c>
      <c r="D377" s="43" t="s">
        <v>1202</v>
      </c>
      <c r="E377" s="43" t="s">
        <v>1203</v>
      </c>
      <c r="F377" s="36">
        <v>16</v>
      </c>
      <c r="G377" s="44">
        <f t="shared" si="16"/>
        <v>37606.8376068376</v>
      </c>
      <c r="H377" s="44">
        <v>44000</v>
      </c>
      <c r="I377" s="44">
        <f t="shared" si="15"/>
        <v>44000</v>
      </c>
      <c r="J377" s="44"/>
    </row>
    <row r="378" s="36" customFormat="1" ht="23" customHeight="1" spans="2:10">
      <c r="B378" s="42" t="s">
        <v>1197</v>
      </c>
      <c r="C378" s="42" t="s">
        <v>1204</v>
      </c>
      <c r="D378" s="43" t="s">
        <v>1205</v>
      </c>
      <c r="E378" s="43" t="s">
        <v>1027</v>
      </c>
      <c r="F378" s="36">
        <v>2000</v>
      </c>
      <c r="G378" s="44">
        <f t="shared" si="16"/>
        <v>1846.15384615385</v>
      </c>
      <c r="H378" s="44">
        <v>2160</v>
      </c>
      <c r="I378" s="44">
        <f>SUM(H378:H380)</f>
        <v>8263.2</v>
      </c>
      <c r="J378" s="44"/>
    </row>
    <row r="379" s="36" customFormat="1" ht="23" customHeight="1" spans="2:10">
      <c r="B379" s="42" t="s">
        <v>1197</v>
      </c>
      <c r="C379" s="42" t="s">
        <v>1206</v>
      </c>
      <c r="D379" s="43" t="s">
        <v>1207</v>
      </c>
      <c r="E379" s="43" t="s">
        <v>1208</v>
      </c>
      <c r="F379" s="36">
        <v>6</v>
      </c>
      <c r="G379" s="44">
        <f t="shared" si="16"/>
        <v>344.615384615385</v>
      </c>
      <c r="H379" s="44">
        <v>403.2</v>
      </c>
      <c r="I379" s="44"/>
      <c r="J379" s="44"/>
    </row>
    <row r="380" s="36" customFormat="1" ht="23" customHeight="1" spans="2:10">
      <c r="B380" s="42" t="s">
        <v>1197</v>
      </c>
      <c r="C380" s="42" t="s">
        <v>1209</v>
      </c>
      <c r="D380" s="43">
        <v>915</v>
      </c>
      <c r="E380" s="43" t="s">
        <v>1210</v>
      </c>
      <c r="F380" s="36">
        <v>6000</v>
      </c>
      <c r="G380" s="44">
        <f t="shared" si="16"/>
        <v>4871.79487179487</v>
      </c>
      <c r="H380" s="44">
        <f>4750+950</f>
        <v>5700</v>
      </c>
      <c r="I380" s="44"/>
      <c r="J380" s="44"/>
    </row>
    <row r="381" s="36" customFormat="1" ht="23" customHeight="1" spans="2:10">
      <c r="B381" s="42" t="s">
        <v>1197</v>
      </c>
      <c r="C381" s="42" t="s">
        <v>1211</v>
      </c>
      <c r="D381" s="43" t="s">
        <v>1212</v>
      </c>
      <c r="E381" s="43" t="s">
        <v>1213</v>
      </c>
      <c r="F381" s="36">
        <v>10000</v>
      </c>
      <c r="G381" s="44">
        <f t="shared" si="16"/>
        <v>1367.52136752137</v>
      </c>
      <c r="H381" s="44">
        <v>1600</v>
      </c>
      <c r="I381" s="44">
        <f t="shared" ref="I381:I385" si="17">SUM(H381:H382)</f>
        <v>3475</v>
      </c>
      <c r="J381" s="44"/>
    </row>
    <row r="382" s="36" customFormat="1" ht="23" customHeight="1" spans="2:10">
      <c r="B382" s="42" t="s">
        <v>1197</v>
      </c>
      <c r="C382" s="42" t="s">
        <v>1214</v>
      </c>
      <c r="D382" s="43" t="s">
        <v>1029</v>
      </c>
      <c r="E382" s="43" t="s">
        <v>1215</v>
      </c>
      <c r="F382" s="36">
        <v>12500</v>
      </c>
      <c r="G382" s="44">
        <f t="shared" si="16"/>
        <v>1602.5641025641</v>
      </c>
      <c r="H382" s="44">
        <v>1875</v>
      </c>
      <c r="I382" s="44"/>
      <c r="J382" s="44"/>
    </row>
    <row r="383" s="36" customFormat="1" ht="23" customHeight="1" spans="2:10">
      <c r="B383" s="42" t="s">
        <v>1197</v>
      </c>
      <c r="C383" s="42" t="s">
        <v>1216</v>
      </c>
      <c r="D383" s="43" t="s">
        <v>1217</v>
      </c>
      <c r="E383" s="43" t="s">
        <v>1218</v>
      </c>
      <c r="F383" s="36">
        <v>400</v>
      </c>
      <c r="G383" s="44">
        <f t="shared" si="16"/>
        <v>1025.64102564103</v>
      </c>
      <c r="H383" s="44">
        <v>1200</v>
      </c>
      <c r="I383" s="44">
        <f t="shared" si="17"/>
        <v>10596</v>
      </c>
      <c r="J383" s="44"/>
    </row>
    <row r="384" s="36" customFormat="1" ht="23" customHeight="1" spans="2:10">
      <c r="B384" s="42" t="s">
        <v>1197</v>
      </c>
      <c r="C384" s="42" t="s">
        <v>1219</v>
      </c>
      <c r="D384" s="43" t="s">
        <v>77</v>
      </c>
      <c r="E384" s="43" t="s">
        <v>1220</v>
      </c>
      <c r="F384" s="36">
        <v>324</v>
      </c>
      <c r="G384" s="44">
        <f t="shared" si="16"/>
        <v>8030.76923076923</v>
      </c>
      <c r="H384" s="44">
        <f>8700+696</f>
        <v>9396</v>
      </c>
      <c r="I384" s="44"/>
      <c r="J384" s="44"/>
    </row>
    <row r="385" s="36" customFormat="1" ht="23" customHeight="1" spans="2:10">
      <c r="B385" s="42" t="s">
        <v>1197</v>
      </c>
      <c r="C385" s="42" t="s">
        <v>1221</v>
      </c>
      <c r="D385" s="43" t="s">
        <v>1222</v>
      </c>
      <c r="E385" s="43" t="s">
        <v>1223</v>
      </c>
      <c r="F385" s="36">
        <v>1350</v>
      </c>
      <c r="G385" s="44">
        <f t="shared" si="16"/>
        <v>750</v>
      </c>
      <c r="H385" s="44">
        <v>877.5</v>
      </c>
      <c r="I385" s="44">
        <f t="shared" si="17"/>
        <v>1513.5</v>
      </c>
      <c r="J385" s="44"/>
    </row>
    <row r="386" s="36" customFormat="1" ht="23" customHeight="1" spans="2:10">
      <c r="B386" s="42" t="s">
        <v>1197</v>
      </c>
      <c r="C386" s="42" t="s">
        <v>1224</v>
      </c>
      <c r="D386" s="43" t="s">
        <v>1225</v>
      </c>
      <c r="E386" s="43" t="s">
        <v>1223</v>
      </c>
      <c r="F386" s="36">
        <v>1200</v>
      </c>
      <c r="G386" s="44">
        <f t="shared" si="16"/>
        <v>543.589743589744</v>
      </c>
      <c r="H386" s="44">
        <v>636</v>
      </c>
      <c r="I386" s="44"/>
      <c r="J386" s="44"/>
    </row>
    <row r="387" s="36" customFormat="1" ht="23" customHeight="1" spans="2:10">
      <c r="B387" s="42" t="s">
        <v>1197</v>
      </c>
      <c r="C387" s="42" t="s">
        <v>1226</v>
      </c>
      <c r="D387" s="43" t="s">
        <v>77</v>
      </c>
      <c r="E387" s="43" t="s">
        <v>1227</v>
      </c>
      <c r="F387" s="36">
        <v>25</v>
      </c>
      <c r="G387" s="44">
        <f t="shared" si="16"/>
        <v>245.726495726496</v>
      </c>
      <c r="H387" s="44">
        <v>287.5</v>
      </c>
      <c r="I387" s="44">
        <f t="shared" ref="I387:I390" si="18">H387</f>
        <v>287.5</v>
      </c>
      <c r="J387" s="44"/>
    </row>
    <row r="388" s="36" customFormat="1" ht="23" customHeight="1" spans="2:10">
      <c r="B388" s="42" t="s">
        <v>1197</v>
      </c>
      <c r="C388" s="42" t="s">
        <v>1216</v>
      </c>
      <c r="D388" s="43" t="s">
        <v>1217</v>
      </c>
      <c r="E388" s="43" t="s">
        <v>1218</v>
      </c>
      <c r="F388" s="36">
        <v>560</v>
      </c>
      <c r="G388" s="44">
        <f t="shared" si="16"/>
        <v>1435.89743589744</v>
      </c>
      <c r="H388" s="44">
        <v>1680</v>
      </c>
      <c r="I388" s="44">
        <f t="shared" si="18"/>
        <v>1680</v>
      </c>
      <c r="J388" s="44"/>
    </row>
    <row r="389" s="36" customFormat="1" ht="23" customHeight="1" spans="2:10">
      <c r="B389" s="42" t="s">
        <v>1197</v>
      </c>
      <c r="C389" s="42" t="s">
        <v>1228</v>
      </c>
      <c r="D389" s="43" t="s">
        <v>77</v>
      </c>
      <c r="E389" s="43" t="s">
        <v>1229</v>
      </c>
      <c r="F389" s="36">
        <v>40</v>
      </c>
      <c r="G389" s="44">
        <f t="shared" si="16"/>
        <v>85.4700854700855</v>
      </c>
      <c r="H389" s="44">
        <v>100</v>
      </c>
      <c r="I389" s="44">
        <f t="shared" si="18"/>
        <v>100</v>
      </c>
      <c r="J389" s="44"/>
    </row>
    <row r="390" s="36" customFormat="1" ht="23" customHeight="1" spans="2:10">
      <c r="B390" s="42" t="s">
        <v>1197</v>
      </c>
      <c r="C390" s="42" t="s">
        <v>1228</v>
      </c>
      <c r="D390" s="43" t="s">
        <v>77</v>
      </c>
      <c r="E390" s="43" t="s">
        <v>1229</v>
      </c>
      <c r="F390" s="36">
        <v>40</v>
      </c>
      <c r="G390" s="44">
        <f t="shared" si="16"/>
        <v>324.786324786325</v>
      </c>
      <c r="H390" s="44">
        <v>380</v>
      </c>
      <c r="I390" s="44">
        <f t="shared" si="18"/>
        <v>380</v>
      </c>
      <c r="J390" s="44"/>
    </row>
    <row r="391" s="36" customFormat="1" ht="23" customHeight="1" spans="2:10">
      <c r="B391" s="42" t="s">
        <v>1197</v>
      </c>
      <c r="C391" s="42" t="s">
        <v>1230</v>
      </c>
      <c r="D391" s="43" t="s">
        <v>1231</v>
      </c>
      <c r="E391" s="43" t="s">
        <v>1115</v>
      </c>
      <c r="F391" s="36">
        <v>24</v>
      </c>
      <c r="G391" s="44">
        <f t="shared" si="16"/>
        <v>112.820512820513</v>
      </c>
      <c r="H391" s="44">
        <v>132</v>
      </c>
      <c r="I391" s="44">
        <f>SUM(H391:H393)</f>
        <v>612</v>
      </c>
      <c r="J391" s="44"/>
    </row>
    <row r="392" s="36" customFormat="1" ht="23" customHeight="1" spans="2:10">
      <c r="B392" s="42" t="s">
        <v>1197</v>
      </c>
      <c r="C392" s="42" t="s">
        <v>1230</v>
      </c>
      <c r="D392" s="43" t="s">
        <v>1232</v>
      </c>
      <c r="E392" s="43" t="s">
        <v>1115</v>
      </c>
      <c r="F392" s="36">
        <v>72</v>
      </c>
      <c r="G392" s="44">
        <f t="shared" si="16"/>
        <v>307.692307692308</v>
      </c>
      <c r="H392" s="44">
        <v>360</v>
      </c>
      <c r="I392" s="44"/>
      <c r="J392" s="44"/>
    </row>
    <row r="393" s="36" customFormat="1" ht="23" customHeight="1" spans="2:10">
      <c r="B393" s="42" t="s">
        <v>1197</v>
      </c>
      <c r="C393" s="42" t="s">
        <v>1230</v>
      </c>
      <c r="D393" s="43" t="s">
        <v>1233</v>
      </c>
      <c r="E393" s="43" t="s">
        <v>1115</v>
      </c>
      <c r="F393" s="36">
        <v>24</v>
      </c>
      <c r="G393" s="44">
        <f t="shared" si="16"/>
        <v>102.564102564103</v>
      </c>
      <c r="H393" s="44">
        <v>120</v>
      </c>
      <c r="I393" s="44"/>
      <c r="J393" s="44"/>
    </row>
    <row r="394" s="36" customFormat="1" ht="23" customHeight="1" spans="2:10">
      <c r="B394" s="42" t="s">
        <v>1197</v>
      </c>
      <c r="C394" s="42" t="s">
        <v>1234</v>
      </c>
      <c r="D394" s="43" t="s">
        <v>1235</v>
      </c>
      <c r="E394" s="43" t="s">
        <v>1236</v>
      </c>
      <c r="F394" s="36">
        <v>600</v>
      </c>
      <c r="G394" s="44">
        <f t="shared" si="16"/>
        <v>410.25641025641</v>
      </c>
      <c r="H394" s="44">
        <v>480</v>
      </c>
      <c r="I394" s="44">
        <f>SUM(H394:H395)</f>
        <v>2040</v>
      </c>
      <c r="J394" s="44"/>
    </row>
    <row r="395" s="36" customFormat="1" ht="23" customHeight="1" spans="2:10">
      <c r="B395" s="42" t="s">
        <v>1197</v>
      </c>
      <c r="C395" s="42" t="s">
        <v>1237</v>
      </c>
      <c r="D395" s="43" t="s">
        <v>1238</v>
      </c>
      <c r="E395" s="43" t="s">
        <v>1223</v>
      </c>
      <c r="F395" s="36">
        <v>2400</v>
      </c>
      <c r="G395" s="44">
        <f t="shared" si="16"/>
        <v>1333.33333333333</v>
      </c>
      <c r="H395" s="44">
        <v>1560</v>
      </c>
      <c r="I395" s="44"/>
      <c r="J395" s="44"/>
    </row>
    <row r="396" s="36" customFormat="1" ht="23" customHeight="1" spans="2:10">
      <c r="B396" s="42" t="s">
        <v>1197</v>
      </c>
      <c r="C396" s="42" t="s">
        <v>1201</v>
      </c>
      <c r="D396" s="43" t="s">
        <v>1202</v>
      </c>
      <c r="E396" s="43" t="s">
        <v>1203</v>
      </c>
      <c r="F396" s="36">
        <v>16</v>
      </c>
      <c r="G396" s="44">
        <f t="shared" si="16"/>
        <v>37606.8376068376</v>
      </c>
      <c r="H396" s="44">
        <v>44000</v>
      </c>
      <c r="I396" s="44">
        <f>SUM(H396:H397)</f>
        <v>50080</v>
      </c>
      <c r="J396" s="44"/>
    </row>
    <row r="397" s="36" customFormat="1" ht="23" customHeight="1" spans="2:10">
      <c r="B397" s="42" t="s">
        <v>1197</v>
      </c>
      <c r="C397" s="42" t="s">
        <v>1239</v>
      </c>
      <c r="D397" s="43" t="s">
        <v>1240</v>
      </c>
      <c r="E397" s="43" t="s">
        <v>1203</v>
      </c>
      <c r="F397" s="36">
        <v>5</v>
      </c>
      <c r="G397" s="44">
        <f t="shared" si="16"/>
        <v>5196.5811965812</v>
      </c>
      <c r="H397" s="44">
        <v>6080</v>
      </c>
      <c r="I397" s="44"/>
      <c r="J397" s="44"/>
    </row>
    <row r="398" s="36" customFormat="1" ht="23" customHeight="1" spans="2:10">
      <c r="B398" s="42" t="s">
        <v>1197</v>
      </c>
      <c r="C398" s="42" t="s">
        <v>1241</v>
      </c>
      <c r="D398" s="43" t="s">
        <v>1242</v>
      </c>
      <c r="E398" s="43" t="s">
        <v>1033</v>
      </c>
      <c r="F398" s="36">
        <v>800</v>
      </c>
      <c r="G398" s="44">
        <f t="shared" si="16"/>
        <v>1839.31623931624</v>
      </c>
      <c r="H398" s="44">
        <v>2152</v>
      </c>
      <c r="I398" s="44">
        <f>SUM(H398:H401)</f>
        <v>4840</v>
      </c>
      <c r="J398" s="44"/>
    </row>
    <row r="399" s="36" customFormat="1" ht="23" customHeight="1" spans="2:10">
      <c r="B399" s="42" t="s">
        <v>1197</v>
      </c>
      <c r="C399" s="42" t="s">
        <v>1206</v>
      </c>
      <c r="D399" s="43" t="s">
        <v>1243</v>
      </c>
      <c r="E399" s="43" t="s">
        <v>1208</v>
      </c>
      <c r="F399" s="36">
        <v>10</v>
      </c>
      <c r="G399" s="44">
        <f t="shared" si="16"/>
        <v>574.358974358974</v>
      </c>
      <c r="H399" s="44">
        <v>672</v>
      </c>
      <c r="I399" s="44"/>
      <c r="J399" s="44"/>
    </row>
    <row r="400" s="36" customFormat="1" ht="23" customHeight="1" spans="2:10">
      <c r="B400" s="42" t="s">
        <v>1197</v>
      </c>
      <c r="C400" s="42" t="s">
        <v>1206</v>
      </c>
      <c r="D400" s="43" t="s">
        <v>1207</v>
      </c>
      <c r="E400" s="43" t="s">
        <v>1208</v>
      </c>
      <c r="F400" s="36">
        <v>10</v>
      </c>
      <c r="G400" s="44">
        <f t="shared" si="16"/>
        <v>574.358974358974</v>
      </c>
      <c r="H400" s="44">
        <v>672</v>
      </c>
      <c r="I400" s="44"/>
      <c r="J400" s="44"/>
    </row>
    <row r="401" s="36" customFormat="1" ht="23" customHeight="1" spans="2:10">
      <c r="B401" s="42" t="s">
        <v>1197</v>
      </c>
      <c r="C401" s="42" t="s">
        <v>1206</v>
      </c>
      <c r="D401" s="43" t="s">
        <v>1244</v>
      </c>
      <c r="E401" s="43" t="s">
        <v>1208</v>
      </c>
      <c r="F401" s="36">
        <v>20</v>
      </c>
      <c r="G401" s="44">
        <f t="shared" si="16"/>
        <v>1148.71794871795</v>
      </c>
      <c r="H401" s="44">
        <v>1344</v>
      </c>
      <c r="I401" s="44"/>
      <c r="J401" s="44"/>
    </row>
    <row r="402" s="36" customFormat="1" ht="23" customHeight="1" spans="2:10">
      <c r="B402" s="42" t="s">
        <v>1197</v>
      </c>
      <c r="C402" s="42" t="s">
        <v>1245</v>
      </c>
      <c r="D402" s="43" t="s">
        <v>1246</v>
      </c>
      <c r="E402" s="43" t="s">
        <v>1035</v>
      </c>
      <c r="F402" s="36">
        <v>10</v>
      </c>
      <c r="G402" s="44">
        <f t="shared" si="16"/>
        <v>59.8290598290598</v>
      </c>
      <c r="H402" s="44">
        <v>70</v>
      </c>
      <c r="I402" s="44">
        <f>SUM(H402:H404)</f>
        <v>1710</v>
      </c>
      <c r="J402" s="44"/>
    </row>
    <row r="403" s="36" customFormat="1" ht="23" customHeight="1" spans="2:10">
      <c r="B403" s="42" t="s">
        <v>1197</v>
      </c>
      <c r="C403" s="42" t="s">
        <v>1247</v>
      </c>
      <c r="D403" s="43" t="s">
        <v>1248</v>
      </c>
      <c r="E403" s="43" t="s">
        <v>1249</v>
      </c>
      <c r="F403" s="36">
        <v>200</v>
      </c>
      <c r="G403" s="44">
        <f t="shared" si="16"/>
        <v>1196.5811965812</v>
      </c>
      <c r="H403" s="44">
        <v>1400</v>
      </c>
      <c r="I403" s="44"/>
      <c r="J403" s="44"/>
    </row>
    <row r="404" s="36" customFormat="1" ht="23" customHeight="1" spans="2:10">
      <c r="B404" s="42" t="s">
        <v>1197</v>
      </c>
      <c r="C404" s="42" t="s">
        <v>1250</v>
      </c>
      <c r="D404" s="43" t="s">
        <v>1251</v>
      </c>
      <c r="E404" s="43" t="s">
        <v>1115</v>
      </c>
      <c r="F404" s="36">
        <v>24</v>
      </c>
      <c r="G404" s="44">
        <f t="shared" si="16"/>
        <v>205.128205128205</v>
      </c>
      <c r="H404" s="44">
        <v>240</v>
      </c>
      <c r="I404" s="44"/>
      <c r="J404" s="44"/>
    </row>
    <row r="405" s="36" customFormat="1" ht="23" customHeight="1" spans="2:10">
      <c r="B405" s="42" t="s">
        <v>1197</v>
      </c>
      <c r="C405" s="42" t="s">
        <v>1250</v>
      </c>
      <c r="D405" s="43" t="s">
        <v>1252</v>
      </c>
      <c r="E405" s="43" t="s">
        <v>1115</v>
      </c>
      <c r="F405" s="36">
        <v>24</v>
      </c>
      <c r="G405" s="44">
        <f t="shared" si="16"/>
        <v>205.128205128205</v>
      </c>
      <c r="H405" s="44">
        <v>240</v>
      </c>
      <c r="I405" s="44">
        <f>SUM(H405:H407)</f>
        <v>3150</v>
      </c>
      <c r="J405" s="44"/>
    </row>
    <row r="406" s="36" customFormat="1" ht="23" customHeight="1" spans="2:10">
      <c r="B406" s="42" t="s">
        <v>1197</v>
      </c>
      <c r="C406" s="42" t="s">
        <v>1253</v>
      </c>
      <c r="D406" s="43" t="s">
        <v>1254</v>
      </c>
      <c r="E406" s="43" t="s">
        <v>1255</v>
      </c>
      <c r="F406" s="36">
        <v>300</v>
      </c>
      <c r="G406" s="44">
        <f t="shared" si="16"/>
        <v>1076.92307692308</v>
      </c>
      <c r="H406" s="44">
        <v>1260</v>
      </c>
      <c r="I406" s="44"/>
      <c r="J406" s="44"/>
    </row>
    <row r="407" s="36" customFormat="1" ht="23" customHeight="1" spans="2:10">
      <c r="B407" s="42" t="s">
        <v>1197</v>
      </c>
      <c r="C407" s="42" t="s">
        <v>1256</v>
      </c>
      <c r="D407" s="43"/>
      <c r="E407" s="43" t="s">
        <v>1257</v>
      </c>
      <c r="F407" s="36">
        <v>300</v>
      </c>
      <c r="G407" s="44">
        <f t="shared" si="16"/>
        <v>1410.25641025641</v>
      </c>
      <c r="H407" s="44">
        <v>1650</v>
      </c>
      <c r="I407" s="44"/>
      <c r="J407" s="44"/>
    </row>
    <row r="408" s="36" customFormat="1" ht="23" customHeight="1" spans="2:10">
      <c r="B408" s="42" t="s">
        <v>1197</v>
      </c>
      <c r="C408" s="42" t="s">
        <v>1258</v>
      </c>
      <c r="D408" s="43" t="s">
        <v>1259</v>
      </c>
      <c r="E408" s="43" t="s">
        <v>1260</v>
      </c>
      <c r="F408" s="36">
        <v>20</v>
      </c>
      <c r="G408" s="44">
        <f t="shared" si="16"/>
        <v>46153.8461538462</v>
      </c>
      <c r="H408" s="44">
        <v>54000</v>
      </c>
      <c r="I408" s="44">
        <f>H408</f>
        <v>54000</v>
      </c>
      <c r="J408" s="44"/>
    </row>
    <row r="409" s="36" customFormat="1" ht="23" customHeight="1" spans="2:10">
      <c r="B409" s="42" t="s">
        <v>1197</v>
      </c>
      <c r="C409" s="42" t="s">
        <v>1216</v>
      </c>
      <c r="D409" s="43" t="s">
        <v>1217</v>
      </c>
      <c r="E409" s="43" t="s">
        <v>1218</v>
      </c>
      <c r="F409" s="36">
        <v>720</v>
      </c>
      <c r="G409" s="44">
        <f t="shared" si="16"/>
        <v>1846.15384615385</v>
      </c>
      <c r="H409" s="44">
        <v>2160</v>
      </c>
      <c r="I409" s="44">
        <f>SUM(H409:H410)</f>
        <v>5328</v>
      </c>
      <c r="J409" s="44"/>
    </row>
    <row r="410" s="36" customFormat="1" ht="23" customHeight="1" spans="2:10">
      <c r="B410" s="42" t="s">
        <v>1197</v>
      </c>
      <c r="C410" s="42" t="s">
        <v>1250</v>
      </c>
      <c r="D410" s="43" t="s">
        <v>1261</v>
      </c>
      <c r="E410" s="43" t="s">
        <v>1115</v>
      </c>
      <c r="F410" s="36">
        <v>160</v>
      </c>
      <c r="G410" s="44">
        <f t="shared" si="16"/>
        <v>2707.69230769231</v>
      </c>
      <c r="H410" s="44">
        <v>3168</v>
      </c>
      <c r="I410" s="44"/>
      <c r="J410" s="44"/>
    </row>
    <row r="411" s="36" customFormat="1" ht="23" customHeight="1" spans="2:10">
      <c r="B411" s="42" t="s">
        <v>1197</v>
      </c>
      <c r="C411" s="42" t="s">
        <v>1226</v>
      </c>
      <c r="D411" s="43" t="s">
        <v>77</v>
      </c>
      <c r="E411" s="43" t="s">
        <v>1227</v>
      </c>
      <c r="F411" s="36">
        <v>150</v>
      </c>
      <c r="G411" s="44">
        <f t="shared" si="16"/>
        <v>1474.35897435897</v>
      </c>
      <c r="H411" s="44">
        <v>1725</v>
      </c>
      <c r="I411" s="44">
        <f>H411</f>
        <v>1725</v>
      </c>
      <c r="J411" s="44"/>
    </row>
    <row r="412" s="36" customFormat="1" ht="23" customHeight="1" spans="2:10">
      <c r="B412" s="42" t="s">
        <v>1197</v>
      </c>
      <c r="C412" s="42" t="s">
        <v>1262</v>
      </c>
      <c r="D412" s="43" t="s">
        <v>1263</v>
      </c>
      <c r="E412" s="43" t="s">
        <v>1213</v>
      </c>
      <c r="F412" s="36">
        <v>1200</v>
      </c>
      <c r="G412" s="44">
        <f t="shared" si="16"/>
        <v>2256.41025641026</v>
      </c>
      <c r="H412" s="44">
        <v>2640</v>
      </c>
      <c r="I412" s="44">
        <f>SUM(H412:H415)</f>
        <v>7419</v>
      </c>
      <c r="J412" s="44"/>
    </row>
    <row r="413" s="36" customFormat="1" ht="23" customHeight="1" spans="2:10">
      <c r="B413" s="42" t="s">
        <v>1197</v>
      </c>
      <c r="C413" s="42" t="s">
        <v>1264</v>
      </c>
      <c r="D413" s="43" t="s">
        <v>1265</v>
      </c>
      <c r="E413" s="43" t="s">
        <v>1266</v>
      </c>
      <c r="F413" s="36">
        <v>96</v>
      </c>
      <c r="G413" s="44">
        <f t="shared" si="16"/>
        <v>533.333333333333</v>
      </c>
      <c r="H413" s="44">
        <v>624</v>
      </c>
      <c r="I413" s="44"/>
      <c r="J413" s="44"/>
    </row>
    <row r="414" s="36" customFormat="1" ht="23" customHeight="1" spans="2:10">
      <c r="B414" s="42" t="s">
        <v>1197</v>
      </c>
      <c r="C414" s="42" t="s">
        <v>1267</v>
      </c>
      <c r="D414" s="43" t="s">
        <v>1268</v>
      </c>
      <c r="E414" s="43" t="s">
        <v>1095</v>
      </c>
      <c r="F414" s="36">
        <v>70</v>
      </c>
      <c r="G414" s="44">
        <f t="shared" si="16"/>
        <v>3141.02564102564</v>
      </c>
      <c r="H414" s="44">
        <v>3675</v>
      </c>
      <c r="I414" s="44"/>
      <c r="J414" s="44"/>
    </row>
    <row r="415" s="36" customFormat="1" ht="23" customHeight="1" spans="2:10">
      <c r="B415" s="42" t="s">
        <v>1197</v>
      </c>
      <c r="C415" s="42" t="s">
        <v>1269</v>
      </c>
      <c r="D415" s="43" t="s">
        <v>1270</v>
      </c>
      <c r="E415" s="54" t="s">
        <v>1271</v>
      </c>
      <c r="F415" s="36">
        <v>24</v>
      </c>
      <c r="G415" s="44">
        <f t="shared" si="16"/>
        <v>410.25641025641</v>
      </c>
      <c r="H415" s="44">
        <v>480</v>
      </c>
      <c r="I415" s="44"/>
      <c r="J415" s="44"/>
    </row>
    <row r="416" s="36" customFormat="1" ht="23" customHeight="1" spans="2:10">
      <c r="B416" s="42" t="s">
        <v>1197</v>
      </c>
      <c r="C416" s="42" t="s">
        <v>1272</v>
      </c>
      <c r="D416" s="43" t="s">
        <v>1273</v>
      </c>
      <c r="E416" s="43" t="s">
        <v>1274</v>
      </c>
      <c r="F416" s="36">
        <v>100</v>
      </c>
      <c r="G416" s="44">
        <f t="shared" si="16"/>
        <v>239.316239316239</v>
      </c>
      <c r="H416" s="44">
        <v>280</v>
      </c>
      <c r="I416" s="44">
        <f>SUM(H416:H418)</f>
        <v>734</v>
      </c>
      <c r="J416" s="44"/>
    </row>
    <row r="417" s="36" customFormat="1" ht="23" customHeight="1" spans="2:10">
      <c r="B417" s="42" t="s">
        <v>1197</v>
      </c>
      <c r="C417" s="42" t="s">
        <v>1275</v>
      </c>
      <c r="D417" s="58" t="s">
        <v>1276</v>
      </c>
      <c r="E417" s="43" t="s">
        <v>1277</v>
      </c>
      <c r="F417" s="36">
        <v>1</v>
      </c>
      <c r="G417" s="44">
        <f t="shared" si="16"/>
        <v>3.41880341880342</v>
      </c>
      <c r="H417" s="44">
        <v>4</v>
      </c>
      <c r="I417" s="44"/>
      <c r="J417" s="44"/>
    </row>
    <row r="418" s="36" customFormat="1" ht="23" customHeight="1" spans="2:10">
      <c r="B418" s="42" t="s">
        <v>1197</v>
      </c>
      <c r="C418" s="42" t="s">
        <v>1278</v>
      </c>
      <c r="D418" s="43" t="s">
        <v>1279</v>
      </c>
      <c r="E418" s="54" t="s">
        <v>1280</v>
      </c>
      <c r="F418" s="36">
        <v>1</v>
      </c>
      <c r="G418" s="44">
        <f t="shared" si="16"/>
        <v>384.615384615385</v>
      </c>
      <c r="H418" s="44">
        <v>450</v>
      </c>
      <c r="I418" s="44"/>
      <c r="J418" s="44"/>
    </row>
    <row r="419" s="36" customFormat="1" ht="23" customHeight="1" spans="2:10">
      <c r="B419" s="42" t="s">
        <v>1197</v>
      </c>
      <c r="C419" s="42" t="s">
        <v>1093</v>
      </c>
      <c r="D419" s="43" t="s">
        <v>1094</v>
      </c>
      <c r="E419" s="43" t="s">
        <v>1095</v>
      </c>
      <c r="F419" s="36">
        <f>5000+6400</f>
        <v>11400</v>
      </c>
      <c r="G419" s="44">
        <f t="shared" si="16"/>
        <v>9743.58974358974</v>
      </c>
      <c r="H419" s="44">
        <v>11400</v>
      </c>
      <c r="I419" s="44">
        <f>SUM(H419:H420)</f>
        <v>12520</v>
      </c>
      <c r="J419" s="44"/>
    </row>
    <row r="420" s="36" customFormat="1" ht="23" customHeight="1" spans="2:10">
      <c r="B420" s="42" t="s">
        <v>1197</v>
      </c>
      <c r="C420" s="42" t="s">
        <v>1281</v>
      </c>
      <c r="D420" s="43" t="s">
        <v>1282</v>
      </c>
      <c r="E420" s="43" t="s">
        <v>1095</v>
      </c>
      <c r="F420" s="36">
        <v>7000</v>
      </c>
      <c r="G420" s="44">
        <f t="shared" si="16"/>
        <v>957.264957264957</v>
      </c>
      <c r="H420" s="44">
        <v>1120</v>
      </c>
      <c r="I420" s="44"/>
      <c r="J420" s="44"/>
    </row>
    <row r="421" s="36" customFormat="1" ht="23" customHeight="1" spans="2:10">
      <c r="B421" s="42" t="s">
        <v>1197</v>
      </c>
      <c r="C421" s="42" t="s">
        <v>1283</v>
      </c>
      <c r="D421" s="43" t="s">
        <v>1284</v>
      </c>
      <c r="E421" s="43" t="s">
        <v>1285</v>
      </c>
      <c r="F421" s="36">
        <v>4320</v>
      </c>
      <c r="G421" s="44">
        <f t="shared" si="16"/>
        <v>31384.6153846154</v>
      </c>
      <c r="H421" s="44">
        <v>36720</v>
      </c>
      <c r="I421" s="44">
        <f>H421</f>
        <v>36720</v>
      </c>
      <c r="J421" s="44"/>
    </row>
    <row r="422" s="36" customFormat="1" ht="23" customHeight="1" spans="2:10">
      <c r="B422" s="42" t="s">
        <v>1197</v>
      </c>
      <c r="C422" s="42" t="s">
        <v>1286</v>
      </c>
      <c r="D422" s="43" t="s">
        <v>1287</v>
      </c>
      <c r="E422" s="43" t="s">
        <v>1288</v>
      </c>
      <c r="F422" s="36">
        <v>180</v>
      </c>
      <c r="G422" s="44">
        <f t="shared" si="16"/>
        <v>1000</v>
      </c>
      <c r="H422" s="44">
        <v>1170</v>
      </c>
      <c r="I422" s="44">
        <f>SUM(H422:H423)</f>
        <v>5404</v>
      </c>
      <c r="J422" s="44"/>
    </row>
    <row r="423" s="36" customFormat="1" ht="23" customHeight="1" spans="2:10">
      <c r="B423" s="42" t="s">
        <v>1197</v>
      </c>
      <c r="C423" s="42" t="s">
        <v>1102</v>
      </c>
      <c r="D423" s="43" t="s">
        <v>1289</v>
      </c>
      <c r="E423" s="43" t="s">
        <v>1104</v>
      </c>
      <c r="F423" s="36">
        <v>10</v>
      </c>
      <c r="G423" s="44">
        <f t="shared" si="16"/>
        <v>3618.80341880342</v>
      </c>
      <c r="H423" s="44">
        <v>4234</v>
      </c>
      <c r="I423" s="44"/>
      <c r="J423" s="44"/>
    </row>
    <row r="424" s="36" customFormat="1" ht="23" customHeight="1" spans="2:10">
      <c r="B424" s="42" t="s">
        <v>1197</v>
      </c>
      <c r="C424" s="42" t="s">
        <v>1204</v>
      </c>
      <c r="D424" s="43" t="s">
        <v>1205</v>
      </c>
      <c r="E424" s="43" t="s">
        <v>1027</v>
      </c>
      <c r="F424" s="36">
        <v>3000</v>
      </c>
      <c r="G424" s="44">
        <f t="shared" si="16"/>
        <v>2769.23076923077</v>
      </c>
      <c r="H424" s="44">
        <v>3240</v>
      </c>
      <c r="I424" s="44">
        <f>SUM(H424:H426)</f>
        <v>7305</v>
      </c>
      <c r="J424" s="44"/>
    </row>
    <row r="425" s="36" customFormat="1" ht="23" customHeight="1" spans="2:10">
      <c r="B425" s="42" t="s">
        <v>1197</v>
      </c>
      <c r="C425" s="42" t="s">
        <v>1204</v>
      </c>
      <c r="D425" s="43" t="s">
        <v>1290</v>
      </c>
      <c r="E425" s="43" t="s">
        <v>1027</v>
      </c>
      <c r="F425" s="36">
        <v>3000</v>
      </c>
      <c r="G425" s="44">
        <f t="shared" si="16"/>
        <v>2769.23076923077</v>
      </c>
      <c r="H425" s="44">
        <v>3240</v>
      </c>
      <c r="I425" s="44"/>
      <c r="J425" s="44"/>
    </row>
    <row r="426" s="36" customFormat="1" ht="23" customHeight="1" spans="2:10">
      <c r="B426" s="42" t="s">
        <v>1197</v>
      </c>
      <c r="C426" s="42" t="s">
        <v>1256</v>
      </c>
      <c r="D426" s="43"/>
      <c r="E426" s="43" t="s">
        <v>1257</v>
      </c>
      <c r="F426" s="36">
        <v>150</v>
      </c>
      <c r="G426" s="44">
        <f t="shared" si="16"/>
        <v>705.128205128205</v>
      </c>
      <c r="H426" s="44">
        <v>825</v>
      </c>
      <c r="I426" s="44"/>
      <c r="J426" s="44"/>
    </row>
    <row r="427" s="36" customFormat="1" ht="23" customHeight="1" spans="2:10">
      <c r="B427" s="42" t="s">
        <v>1197</v>
      </c>
      <c r="C427" s="57" t="s">
        <v>3799</v>
      </c>
      <c r="D427" s="43" t="s">
        <v>1292</v>
      </c>
      <c r="E427" s="43" t="s">
        <v>1293</v>
      </c>
      <c r="F427" s="36">
        <v>1</v>
      </c>
      <c r="G427" s="44">
        <f t="shared" si="16"/>
        <v>13.9316239316239</v>
      </c>
      <c r="H427" s="44">
        <v>16.3</v>
      </c>
      <c r="I427" s="44">
        <f>SUM(H427:H429)</f>
        <v>1496.3</v>
      </c>
      <c r="J427" s="44"/>
    </row>
    <row r="428" s="36" customFormat="1" ht="23" customHeight="1" spans="2:10">
      <c r="B428" s="42" t="s">
        <v>1197</v>
      </c>
      <c r="C428" s="42" t="s">
        <v>1294</v>
      </c>
      <c r="D428" s="43" t="s">
        <v>1295</v>
      </c>
      <c r="E428" s="43" t="s">
        <v>1296</v>
      </c>
      <c r="F428" s="36">
        <v>2</v>
      </c>
      <c r="G428" s="44">
        <f t="shared" si="16"/>
        <v>854.700854700855</v>
      </c>
      <c r="H428" s="44">
        <v>1000</v>
      </c>
      <c r="I428" s="44"/>
      <c r="J428" s="44"/>
    </row>
    <row r="429" s="36" customFormat="1" ht="23" customHeight="1" spans="2:10">
      <c r="B429" s="42" t="s">
        <v>1197</v>
      </c>
      <c r="C429" s="42" t="s">
        <v>1297</v>
      </c>
      <c r="D429" s="43" t="s">
        <v>1265</v>
      </c>
      <c r="E429" s="43" t="s">
        <v>1266</v>
      </c>
      <c r="F429" s="36">
        <v>160</v>
      </c>
      <c r="G429" s="44">
        <f t="shared" si="16"/>
        <v>410.25641025641</v>
      </c>
      <c r="H429" s="44">
        <v>480</v>
      </c>
      <c r="I429" s="44"/>
      <c r="J429" s="44"/>
    </row>
    <row r="430" s="36" customFormat="1" ht="23" customHeight="1" spans="2:10">
      <c r="B430" s="42" t="s">
        <v>1197</v>
      </c>
      <c r="C430" s="42" t="s">
        <v>1221</v>
      </c>
      <c r="D430" s="43" t="s">
        <v>1222</v>
      </c>
      <c r="E430" s="43" t="s">
        <v>1223</v>
      </c>
      <c r="F430" s="36">
        <v>1350</v>
      </c>
      <c r="G430" s="44">
        <f t="shared" si="16"/>
        <v>750</v>
      </c>
      <c r="H430" s="44">
        <v>877.5</v>
      </c>
      <c r="I430" s="44">
        <f>SUM(H430:H431)</f>
        <v>1727.5</v>
      </c>
      <c r="J430" s="44"/>
    </row>
    <row r="431" s="36" customFormat="1" ht="23" customHeight="1" spans="2:10">
      <c r="B431" s="42" t="s">
        <v>1197</v>
      </c>
      <c r="C431" s="42" t="s">
        <v>605</v>
      </c>
      <c r="D431" s="43" t="s">
        <v>1298</v>
      </c>
      <c r="E431" s="43" t="s">
        <v>1299</v>
      </c>
      <c r="F431" s="36">
        <v>100</v>
      </c>
      <c r="G431" s="44">
        <f t="shared" si="16"/>
        <v>726.495726495727</v>
      </c>
      <c r="H431" s="44">
        <v>850</v>
      </c>
      <c r="I431" s="44"/>
      <c r="J431" s="44"/>
    </row>
    <row r="432" s="36" customFormat="1" ht="23" customHeight="1" spans="2:10">
      <c r="B432" s="42" t="s">
        <v>1197</v>
      </c>
      <c r="C432" s="42" t="s">
        <v>1219</v>
      </c>
      <c r="D432" s="43" t="s">
        <v>77</v>
      </c>
      <c r="E432" s="43" t="s">
        <v>1220</v>
      </c>
      <c r="F432" s="36">
        <v>60</v>
      </c>
      <c r="G432" s="44">
        <f t="shared" si="16"/>
        <v>1487.17948717949</v>
      </c>
      <c r="H432" s="44">
        <v>1740</v>
      </c>
      <c r="I432" s="44">
        <f t="shared" ref="I432:I434" si="19">H432</f>
        <v>1740</v>
      </c>
      <c r="J432" s="44"/>
    </row>
    <row r="433" s="36" customFormat="1" ht="23" customHeight="1" spans="2:10">
      <c r="B433" s="42" t="s">
        <v>1197</v>
      </c>
      <c r="C433" s="57" t="s">
        <v>1300</v>
      </c>
      <c r="D433" s="43">
        <v>1250</v>
      </c>
      <c r="E433" s="43" t="s">
        <v>1301</v>
      </c>
      <c r="F433" s="36">
        <v>8</v>
      </c>
      <c r="G433" s="44">
        <f t="shared" si="16"/>
        <v>2188.03418803419</v>
      </c>
      <c r="H433" s="44">
        <v>2560</v>
      </c>
      <c r="I433" s="44">
        <f t="shared" si="19"/>
        <v>2560</v>
      </c>
      <c r="J433" s="44"/>
    </row>
    <row r="434" s="36" customFormat="1" ht="23" customHeight="1" spans="2:10">
      <c r="B434" s="42" t="s">
        <v>1197</v>
      </c>
      <c r="C434" s="42" t="s">
        <v>1302</v>
      </c>
      <c r="D434" s="43" t="s">
        <v>1303</v>
      </c>
      <c r="E434" s="43" t="s">
        <v>1218</v>
      </c>
      <c r="F434" s="36">
        <v>900</v>
      </c>
      <c r="G434" s="44">
        <f t="shared" si="16"/>
        <v>3846.15384615385</v>
      </c>
      <c r="H434" s="44">
        <v>4500</v>
      </c>
      <c r="I434" s="44">
        <f t="shared" si="19"/>
        <v>4500</v>
      </c>
      <c r="J434" s="44"/>
    </row>
    <row r="435" s="36" customFormat="1" ht="23" customHeight="1" spans="2:10">
      <c r="B435" s="42" t="s">
        <v>1197</v>
      </c>
      <c r="C435" s="42" t="s">
        <v>1304</v>
      </c>
      <c r="D435" s="43" t="s">
        <v>1305</v>
      </c>
      <c r="E435" s="43" t="s">
        <v>1306</v>
      </c>
      <c r="F435" s="36">
        <v>1</v>
      </c>
      <c r="G435" s="44">
        <f t="shared" si="16"/>
        <v>427.350427350427</v>
      </c>
      <c r="H435" s="44">
        <v>500</v>
      </c>
      <c r="I435" s="44">
        <f>SUM(H435:H437)</f>
        <v>6941</v>
      </c>
      <c r="J435" s="44"/>
    </row>
    <row r="436" s="36" customFormat="1" ht="23" customHeight="1" spans="2:10">
      <c r="B436" s="42" t="s">
        <v>1197</v>
      </c>
      <c r="C436" s="42" t="s">
        <v>1307</v>
      </c>
      <c r="D436" s="43" t="s">
        <v>1308</v>
      </c>
      <c r="E436" s="43" t="s">
        <v>1309</v>
      </c>
      <c r="F436" s="36">
        <v>5</v>
      </c>
      <c r="G436" s="44">
        <f t="shared" si="16"/>
        <v>2500</v>
      </c>
      <c r="H436" s="44">
        <v>2925</v>
      </c>
      <c r="I436" s="44"/>
      <c r="J436" s="44"/>
    </row>
    <row r="437" s="36" customFormat="1" ht="23" customHeight="1" spans="2:10">
      <c r="B437" s="42" t="s">
        <v>1197</v>
      </c>
      <c r="C437" s="42" t="s">
        <v>1310</v>
      </c>
      <c r="D437" s="43" t="s">
        <v>1311</v>
      </c>
      <c r="E437" s="43" t="s">
        <v>1095</v>
      </c>
      <c r="F437" s="36">
        <v>600</v>
      </c>
      <c r="G437" s="44">
        <f t="shared" si="16"/>
        <v>3005.12820512821</v>
      </c>
      <c r="H437" s="44">
        <v>3516</v>
      </c>
      <c r="I437" s="44"/>
      <c r="J437" s="44"/>
    </row>
    <row r="438" s="36" customFormat="1" ht="23" customHeight="1" spans="2:10">
      <c r="B438" s="42" t="s">
        <v>1197</v>
      </c>
      <c r="C438" s="42" t="s">
        <v>3800</v>
      </c>
      <c r="D438" s="43" t="s">
        <v>1265</v>
      </c>
      <c r="E438" s="43" t="s">
        <v>1104</v>
      </c>
      <c r="F438" s="36">
        <v>8</v>
      </c>
      <c r="G438" s="44">
        <f t="shared" si="16"/>
        <v>4187.69230769231</v>
      </c>
      <c r="H438" s="44">
        <v>4899.6</v>
      </c>
      <c r="I438" s="44">
        <f>SUM(H438:H441)</f>
        <v>7431.6</v>
      </c>
      <c r="J438" s="44"/>
    </row>
    <row r="439" s="36" customFormat="1" ht="23" customHeight="1" spans="2:10">
      <c r="B439" s="42" t="s">
        <v>1197</v>
      </c>
      <c r="C439" s="42" t="s">
        <v>1313</v>
      </c>
      <c r="D439" s="43" t="s">
        <v>1314</v>
      </c>
      <c r="E439" s="43" t="s">
        <v>1315</v>
      </c>
      <c r="F439" s="36">
        <v>3000</v>
      </c>
      <c r="G439" s="44">
        <f t="shared" ref="G439:G475" si="20">H439/1.17</f>
        <v>1794.87179487179</v>
      </c>
      <c r="H439" s="44">
        <v>2100</v>
      </c>
      <c r="I439" s="44"/>
      <c r="J439" s="44"/>
    </row>
    <row r="440" s="36" customFormat="1" ht="23" customHeight="1" spans="2:10">
      <c r="B440" s="42" t="s">
        <v>1197</v>
      </c>
      <c r="C440" s="42" t="s">
        <v>1015</v>
      </c>
      <c r="D440" s="43" t="s">
        <v>1316</v>
      </c>
      <c r="E440" s="43" t="s">
        <v>1017</v>
      </c>
      <c r="F440" s="36">
        <v>12</v>
      </c>
      <c r="G440" s="44">
        <f t="shared" si="20"/>
        <v>164.102564102564</v>
      </c>
      <c r="H440" s="44">
        <v>192</v>
      </c>
      <c r="I440" s="44"/>
      <c r="J440" s="44"/>
    </row>
    <row r="441" s="36" customFormat="1" ht="23" customHeight="1" spans="2:10">
      <c r="B441" s="42" t="s">
        <v>1197</v>
      </c>
      <c r="C441" s="42" t="s">
        <v>1317</v>
      </c>
      <c r="D441" s="43" t="s">
        <v>1318</v>
      </c>
      <c r="E441" s="54" t="s">
        <v>1319</v>
      </c>
      <c r="F441" s="36">
        <v>300</v>
      </c>
      <c r="G441" s="44">
        <f t="shared" si="20"/>
        <v>205.128205128205</v>
      </c>
      <c r="H441" s="44">
        <v>240</v>
      </c>
      <c r="I441" s="44"/>
      <c r="J441" s="44"/>
    </row>
    <row r="442" s="36" customFormat="1" ht="23" customHeight="1" spans="2:10">
      <c r="B442" s="42" t="s">
        <v>1197</v>
      </c>
      <c r="C442" s="42" t="s">
        <v>1214</v>
      </c>
      <c r="D442" s="43" t="s">
        <v>1032</v>
      </c>
      <c r="E442" s="43" t="s">
        <v>1215</v>
      </c>
      <c r="F442" s="36">
        <v>250</v>
      </c>
      <c r="G442" s="44">
        <f t="shared" si="20"/>
        <v>32.0512820512821</v>
      </c>
      <c r="H442" s="44">
        <v>37.5</v>
      </c>
      <c r="I442" s="44">
        <f>SUM(H442:H443)</f>
        <v>75</v>
      </c>
      <c r="J442" s="44"/>
    </row>
    <row r="443" s="36" customFormat="1" ht="23" customHeight="1" spans="2:10">
      <c r="B443" s="42" t="s">
        <v>1197</v>
      </c>
      <c r="C443" s="42" t="s">
        <v>1214</v>
      </c>
      <c r="D443" s="43" t="s">
        <v>1029</v>
      </c>
      <c r="E443" s="43" t="s">
        <v>1320</v>
      </c>
      <c r="F443" s="36">
        <v>250</v>
      </c>
      <c r="G443" s="44">
        <f t="shared" si="20"/>
        <v>32.0512820512821</v>
      </c>
      <c r="H443" s="44">
        <v>37.5</v>
      </c>
      <c r="I443" s="44"/>
      <c r="J443" s="44"/>
    </row>
    <row r="444" s="36" customFormat="1" ht="23" customHeight="1" spans="2:10">
      <c r="B444" s="42" t="s">
        <v>1197</v>
      </c>
      <c r="C444" s="42" t="s">
        <v>1237</v>
      </c>
      <c r="D444" s="43" t="s">
        <v>1238</v>
      </c>
      <c r="E444" s="43" t="s">
        <v>1223</v>
      </c>
      <c r="F444" s="36">
        <v>2400</v>
      </c>
      <c r="G444" s="44">
        <f t="shared" si="20"/>
        <v>1333.33333333333</v>
      </c>
      <c r="H444" s="44">
        <v>1560</v>
      </c>
      <c r="I444" s="44">
        <f>SUM(H444:H445)</f>
        <v>2196</v>
      </c>
      <c r="J444" s="44"/>
    </row>
    <row r="445" s="36" customFormat="1" ht="23" customHeight="1" spans="2:10">
      <c r="B445" s="42" t="s">
        <v>1197</v>
      </c>
      <c r="C445" s="42" t="s">
        <v>1224</v>
      </c>
      <c r="D445" s="43" t="s">
        <v>1225</v>
      </c>
      <c r="E445" s="43" t="s">
        <v>1223</v>
      </c>
      <c r="F445" s="36">
        <v>1200</v>
      </c>
      <c r="G445" s="44">
        <f t="shared" si="20"/>
        <v>543.589743589744</v>
      </c>
      <c r="H445" s="44">
        <v>636</v>
      </c>
      <c r="I445" s="44"/>
      <c r="J445" s="44"/>
    </row>
    <row r="446" s="36" customFormat="1" ht="23" customHeight="1" spans="2:10">
      <c r="B446" s="42" t="s">
        <v>1197</v>
      </c>
      <c r="C446" s="42" t="s">
        <v>1321</v>
      </c>
      <c r="D446" s="43" t="s">
        <v>1029</v>
      </c>
      <c r="E446" s="43" t="s">
        <v>1030</v>
      </c>
      <c r="F446" s="36">
        <v>-800</v>
      </c>
      <c r="G446" s="44">
        <f t="shared" si="20"/>
        <v>-1367.52136752137</v>
      </c>
      <c r="H446" s="44">
        <v>-1600</v>
      </c>
      <c r="I446" s="44">
        <f>H446</f>
        <v>-1600</v>
      </c>
      <c r="J446" s="44"/>
    </row>
    <row r="447" s="36" customFormat="1" ht="23" customHeight="1" spans="2:10">
      <c r="B447" s="42" t="s">
        <v>1197</v>
      </c>
      <c r="C447" s="42" t="s">
        <v>1093</v>
      </c>
      <c r="D447" s="43" t="s">
        <v>1094</v>
      </c>
      <c r="E447" s="43" t="s">
        <v>1095</v>
      </c>
      <c r="F447" s="36">
        <v>6400</v>
      </c>
      <c r="G447" s="44">
        <f t="shared" si="20"/>
        <v>2735.04273504274</v>
      </c>
      <c r="H447" s="44">
        <v>3200</v>
      </c>
      <c r="I447" s="44">
        <f>SUM(H447:H449)</f>
        <v>4992</v>
      </c>
      <c r="J447" s="44"/>
    </row>
    <row r="448" s="36" customFormat="1" ht="23" customHeight="1" spans="2:10">
      <c r="B448" s="42" t="s">
        <v>1197</v>
      </c>
      <c r="C448" s="42" t="s">
        <v>1281</v>
      </c>
      <c r="D448" s="43" t="s">
        <v>1322</v>
      </c>
      <c r="E448" s="43" t="s">
        <v>1095</v>
      </c>
      <c r="F448" s="36">
        <v>500</v>
      </c>
      <c r="G448" s="44">
        <f t="shared" si="20"/>
        <v>854.700854700855</v>
      </c>
      <c r="H448" s="44">
        <v>1000</v>
      </c>
      <c r="I448" s="44"/>
      <c r="J448" s="44"/>
    </row>
    <row r="449" s="36" customFormat="1" ht="23" customHeight="1" spans="2:10">
      <c r="B449" s="42" t="s">
        <v>1197</v>
      </c>
      <c r="C449" s="42" t="s">
        <v>1113</v>
      </c>
      <c r="D449" s="43" t="s">
        <v>1261</v>
      </c>
      <c r="E449" s="43" t="s">
        <v>1115</v>
      </c>
      <c r="F449" s="36">
        <v>40</v>
      </c>
      <c r="G449" s="44">
        <f t="shared" si="20"/>
        <v>676.923076923077</v>
      </c>
      <c r="H449" s="44">
        <v>792</v>
      </c>
      <c r="I449" s="44"/>
      <c r="J449" s="44"/>
    </row>
    <row r="450" s="36" customFormat="1" ht="23" customHeight="1" spans="2:10">
      <c r="B450" s="42" t="s">
        <v>1197</v>
      </c>
      <c r="C450" s="42" t="s">
        <v>1323</v>
      </c>
      <c r="D450" s="43" t="s">
        <v>1324</v>
      </c>
      <c r="E450" s="43" t="s">
        <v>1325</v>
      </c>
      <c r="F450" s="36">
        <v>300</v>
      </c>
      <c r="G450" s="44">
        <f t="shared" si="20"/>
        <v>1282.05128205128</v>
      </c>
      <c r="H450" s="44">
        <v>1500</v>
      </c>
      <c r="I450" s="44">
        <f>SUM(H450:H453)</f>
        <v>3240</v>
      </c>
      <c r="J450" s="44"/>
    </row>
    <row r="451" s="36" customFormat="1" ht="23" customHeight="1" spans="2:10">
      <c r="B451" s="42" t="s">
        <v>1197</v>
      </c>
      <c r="C451" s="42" t="s">
        <v>1015</v>
      </c>
      <c r="D451" s="43" t="s">
        <v>1326</v>
      </c>
      <c r="E451" s="43" t="s">
        <v>1017</v>
      </c>
      <c r="F451" s="36">
        <v>12</v>
      </c>
      <c r="G451" s="44">
        <f t="shared" si="20"/>
        <v>205.128205128205</v>
      </c>
      <c r="H451" s="44">
        <v>240</v>
      </c>
      <c r="I451" s="44"/>
      <c r="J451" s="44"/>
    </row>
    <row r="452" s="36" customFormat="1" ht="23" customHeight="1" spans="2:10">
      <c r="B452" s="42" t="s">
        <v>1197</v>
      </c>
      <c r="C452" s="42" t="s">
        <v>1327</v>
      </c>
      <c r="D452" s="43" t="s">
        <v>1328</v>
      </c>
      <c r="E452" s="43" t="s">
        <v>1017</v>
      </c>
      <c r="F452" s="36">
        <v>50</v>
      </c>
      <c r="G452" s="44">
        <f t="shared" si="20"/>
        <v>512.820512820513</v>
      </c>
      <c r="H452" s="44">
        <v>600</v>
      </c>
      <c r="I452" s="44"/>
      <c r="J452" s="44"/>
    </row>
    <row r="453" s="36" customFormat="1" ht="23" customHeight="1" spans="2:10">
      <c r="B453" s="42" t="s">
        <v>1197</v>
      </c>
      <c r="C453" s="42" t="s">
        <v>1327</v>
      </c>
      <c r="D453" s="43" t="s">
        <v>1329</v>
      </c>
      <c r="E453" s="43" t="s">
        <v>1017</v>
      </c>
      <c r="F453" s="36">
        <v>50</v>
      </c>
      <c r="G453" s="44">
        <f t="shared" si="20"/>
        <v>769.230769230769</v>
      </c>
      <c r="H453" s="44">
        <v>900</v>
      </c>
      <c r="I453" s="44"/>
      <c r="J453" s="44"/>
    </row>
    <row r="454" s="36" customFormat="1" ht="23" customHeight="1" spans="2:10">
      <c r="B454" s="42" t="s">
        <v>1197</v>
      </c>
      <c r="C454" s="42" t="s">
        <v>1330</v>
      </c>
      <c r="D454" s="43" t="s">
        <v>1331</v>
      </c>
      <c r="E454" s="43" t="s">
        <v>1017</v>
      </c>
      <c r="F454" s="36">
        <v>100</v>
      </c>
      <c r="G454" s="44">
        <f t="shared" si="20"/>
        <v>42.7350427350427</v>
      </c>
      <c r="H454" s="44">
        <v>50</v>
      </c>
      <c r="I454" s="44">
        <f>H454</f>
        <v>50</v>
      </c>
      <c r="J454" s="44"/>
    </row>
    <row r="455" s="36" customFormat="1" ht="23" customHeight="1" spans="2:10">
      <c r="B455" s="42" t="s">
        <v>1197</v>
      </c>
      <c r="C455" s="42" t="s">
        <v>1113</v>
      </c>
      <c r="D455" s="43" t="s">
        <v>1261</v>
      </c>
      <c r="E455" s="43" t="s">
        <v>1115</v>
      </c>
      <c r="F455" s="36">
        <v>200</v>
      </c>
      <c r="G455" s="44">
        <f t="shared" si="20"/>
        <v>3384.61538461538</v>
      </c>
      <c r="H455" s="44">
        <v>3960</v>
      </c>
      <c r="I455" s="44">
        <f>H455</f>
        <v>3960</v>
      </c>
      <c r="J455" s="44"/>
    </row>
    <row r="456" s="36" customFormat="1" ht="23" customHeight="1" spans="2:10">
      <c r="B456" s="42" t="s">
        <v>1197</v>
      </c>
      <c r="C456" s="42" t="s">
        <v>1321</v>
      </c>
      <c r="D456" s="43" t="s">
        <v>1332</v>
      </c>
      <c r="E456" s="43" t="s">
        <v>1030</v>
      </c>
      <c r="F456" s="36">
        <v>600</v>
      </c>
      <c r="G456" s="44">
        <f t="shared" si="20"/>
        <v>1025.64102564103</v>
      </c>
      <c r="H456" s="44">
        <v>1200</v>
      </c>
      <c r="I456" s="44">
        <f>SUM(H456:H459)</f>
        <v>5214</v>
      </c>
      <c r="J456" s="44"/>
    </row>
    <row r="457" s="36" customFormat="1" ht="23" customHeight="1" spans="2:10">
      <c r="B457" s="42" t="s">
        <v>1197</v>
      </c>
      <c r="C457" s="42" t="s">
        <v>1264</v>
      </c>
      <c r="D457" s="43" t="s">
        <v>1265</v>
      </c>
      <c r="E457" s="43" t="s">
        <v>1266</v>
      </c>
      <c r="F457" s="36">
        <v>96</v>
      </c>
      <c r="G457" s="44">
        <f t="shared" si="20"/>
        <v>533.333333333333</v>
      </c>
      <c r="H457" s="44">
        <v>624</v>
      </c>
      <c r="I457" s="44"/>
      <c r="J457" s="44"/>
    </row>
    <row r="458" s="36" customFormat="1" ht="23" customHeight="1" spans="2:10">
      <c r="B458" s="42" t="s">
        <v>1197</v>
      </c>
      <c r="C458" s="42" t="s">
        <v>1333</v>
      </c>
      <c r="D458" s="43" t="s">
        <v>1334</v>
      </c>
      <c r="E458" s="43" t="s">
        <v>1335</v>
      </c>
      <c r="F458" s="36">
        <v>2000</v>
      </c>
      <c r="G458" s="44">
        <f t="shared" si="20"/>
        <v>2564.10256410256</v>
      </c>
      <c r="H458" s="44">
        <v>3000</v>
      </c>
      <c r="I458" s="44"/>
      <c r="J458" s="44"/>
    </row>
    <row r="459" s="36" customFormat="1" ht="23" customHeight="1" spans="2:10">
      <c r="B459" s="42" t="s">
        <v>1197</v>
      </c>
      <c r="C459" s="42" t="s">
        <v>1336</v>
      </c>
      <c r="D459" s="43" t="s">
        <v>1337</v>
      </c>
      <c r="E459" s="54" t="s">
        <v>1338</v>
      </c>
      <c r="F459" s="36">
        <v>60</v>
      </c>
      <c r="G459" s="44">
        <f t="shared" si="20"/>
        <v>333.333333333333</v>
      </c>
      <c r="H459" s="44">
        <v>390</v>
      </c>
      <c r="I459" s="44"/>
      <c r="J459" s="44"/>
    </row>
    <row r="460" s="36" customFormat="1" ht="23" customHeight="1" spans="2:10">
      <c r="B460" s="42" t="s">
        <v>1197</v>
      </c>
      <c r="C460" s="42" t="s">
        <v>1339</v>
      </c>
      <c r="D460" s="43" t="s">
        <v>932</v>
      </c>
      <c r="E460" s="43" t="s">
        <v>1229</v>
      </c>
      <c r="F460" s="36">
        <v>40</v>
      </c>
      <c r="G460" s="44">
        <f t="shared" si="20"/>
        <v>410.25641025641</v>
      </c>
      <c r="H460" s="44">
        <v>480</v>
      </c>
      <c r="I460" s="44">
        <f>SUM(H460:H463)</f>
        <v>3393.75</v>
      </c>
      <c r="J460" s="44"/>
    </row>
    <row r="461" s="36" customFormat="1" ht="23" customHeight="1" spans="2:10">
      <c r="B461" s="42" t="s">
        <v>1197</v>
      </c>
      <c r="C461" s="42" t="s">
        <v>1340</v>
      </c>
      <c r="D461" s="43" t="s">
        <v>1341</v>
      </c>
      <c r="E461" s="43" t="s">
        <v>1342</v>
      </c>
      <c r="F461" s="36">
        <v>500</v>
      </c>
      <c r="G461" s="44">
        <f t="shared" si="20"/>
        <v>33.1196581196581</v>
      </c>
      <c r="H461" s="44">
        <v>38.75</v>
      </c>
      <c r="I461" s="44"/>
      <c r="J461" s="44"/>
    </row>
    <row r="462" s="36" customFormat="1" ht="23" customHeight="1" spans="2:10">
      <c r="B462" s="42" t="s">
        <v>1197</v>
      </c>
      <c r="C462" s="42" t="s">
        <v>1343</v>
      </c>
      <c r="D462" s="43"/>
      <c r="E462" s="43" t="s">
        <v>1344</v>
      </c>
      <c r="F462" s="36">
        <v>400</v>
      </c>
      <c r="G462" s="44">
        <f t="shared" si="20"/>
        <v>854.700854700855</v>
      </c>
      <c r="H462" s="44">
        <v>1000</v>
      </c>
      <c r="I462" s="44"/>
      <c r="J462" s="44"/>
    </row>
    <row r="463" s="36" customFormat="1" ht="23" customHeight="1" spans="2:10">
      <c r="B463" s="42" t="s">
        <v>1197</v>
      </c>
      <c r="C463" s="42" t="s">
        <v>1214</v>
      </c>
      <c r="D463" s="43" t="s">
        <v>1032</v>
      </c>
      <c r="E463" s="43" t="s">
        <v>1320</v>
      </c>
      <c r="F463" s="36">
        <v>12500</v>
      </c>
      <c r="G463" s="44">
        <f t="shared" si="20"/>
        <v>1602.5641025641</v>
      </c>
      <c r="H463" s="44">
        <v>1875</v>
      </c>
      <c r="I463" s="44"/>
      <c r="J463" s="44"/>
    </row>
    <row r="464" s="36" customFormat="1" ht="23" customHeight="1" spans="2:10">
      <c r="B464" s="42" t="s">
        <v>1197</v>
      </c>
      <c r="C464" s="42" t="s">
        <v>1340</v>
      </c>
      <c r="D464" s="43" t="s">
        <v>1341</v>
      </c>
      <c r="E464" s="43" t="s">
        <v>1342</v>
      </c>
      <c r="F464" s="36">
        <v>500</v>
      </c>
      <c r="G464" s="44">
        <f t="shared" si="20"/>
        <v>1.06837606837607</v>
      </c>
      <c r="H464" s="44">
        <v>1.25</v>
      </c>
      <c r="I464" s="44">
        <f>H464</f>
        <v>1.25</v>
      </c>
      <c r="J464" s="44"/>
    </row>
    <row r="465" s="36" customFormat="1" ht="23" customHeight="1" spans="2:10">
      <c r="B465" s="42" t="s">
        <v>1197</v>
      </c>
      <c r="C465" s="42" t="s">
        <v>1258</v>
      </c>
      <c r="D465" s="43" t="s">
        <v>1259</v>
      </c>
      <c r="E465" s="43" t="s">
        <v>1260</v>
      </c>
      <c r="F465" s="36">
        <v>20</v>
      </c>
      <c r="G465" s="44">
        <f t="shared" si="20"/>
        <v>46153.8461538462</v>
      </c>
      <c r="H465" s="44">
        <v>54000</v>
      </c>
      <c r="I465" s="44">
        <f>H465</f>
        <v>54000</v>
      </c>
      <c r="J465" s="44"/>
    </row>
    <row r="466" s="36" customFormat="1" ht="23" customHeight="1" spans="2:10">
      <c r="B466" s="42" t="s">
        <v>1197</v>
      </c>
      <c r="C466" s="42" t="s">
        <v>1345</v>
      </c>
      <c r="D466" s="43" t="s">
        <v>1346</v>
      </c>
      <c r="E466" s="43" t="s">
        <v>1104</v>
      </c>
      <c r="F466" s="36">
        <v>4</v>
      </c>
      <c r="G466" s="44">
        <f t="shared" si="20"/>
        <v>4617.4358974359</v>
      </c>
      <c r="H466" s="44">
        <f>1350.6*4</f>
        <v>5402.4</v>
      </c>
      <c r="I466" s="44">
        <f>SUM(H466:H468)</f>
        <v>6778.4</v>
      </c>
      <c r="J466" s="44"/>
    </row>
    <row r="467" s="36" customFormat="1" ht="23" customHeight="1" spans="2:10">
      <c r="B467" s="42" t="s">
        <v>1197</v>
      </c>
      <c r="C467" s="42" t="s">
        <v>1347</v>
      </c>
      <c r="D467" s="43" t="s">
        <v>1348</v>
      </c>
      <c r="E467" s="43" t="s">
        <v>1017</v>
      </c>
      <c r="F467" s="36">
        <v>10</v>
      </c>
      <c r="G467" s="44">
        <f t="shared" si="20"/>
        <v>27.3504273504274</v>
      </c>
      <c r="H467" s="44">
        <v>32</v>
      </c>
      <c r="I467" s="44"/>
      <c r="J467" s="44"/>
    </row>
    <row r="468" s="36" customFormat="1" ht="23" customHeight="1" spans="2:10">
      <c r="B468" s="42" t="s">
        <v>1197</v>
      </c>
      <c r="C468" s="42" t="s">
        <v>1206</v>
      </c>
      <c r="D468" s="43" t="s">
        <v>1207</v>
      </c>
      <c r="E468" s="43" t="s">
        <v>1208</v>
      </c>
      <c r="F468" s="36">
        <v>20</v>
      </c>
      <c r="G468" s="44">
        <f t="shared" si="20"/>
        <v>1148.71794871795</v>
      </c>
      <c r="H468" s="44">
        <v>1344</v>
      </c>
      <c r="I468" s="44"/>
      <c r="J468" s="44"/>
    </row>
    <row r="469" s="36" customFormat="1" ht="23" customHeight="1" spans="2:10">
      <c r="B469" s="42" t="s">
        <v>1197</v>
      </c>
      <c r="C469" s="42" t="s">
        <v>1206</v>
      </c>
      <c r="D469" s="43" t="s">
        <v>1243</v>
      </c>
      <c r="E469" s="43" t="s">
        <v>1208</v>
      </c>
      <c r="F469" s="36">
        <v>10</v>
      </c>
      <c r="G469" s="44">
        <f t="shared" si="20"/>
        <v>574.358974358974</v>
      </c>
      <c r="H469" s="44">
        <v>672</v>
      </c>
      <c r="I469" s="44">
        <f>SUM(H469:H471)</f>
        <v>1422</v>
      </c>
      <c r="J469" s="44"/>
    </row>
    <row r="470" s="36" customFormat="1" ht="23" customHeight="1" spans="2:10">
      <c r="B470" s="42" t="s">
        <v>1197</v>
      </c>
      <c r="C470" s="42" t="s">
        <v>1206</v>
      </c>
      <c r="D470" s="43" t="s">
        <v>1244</v>
      </c>
      <c r="E470" s="43" t="s">
        <v>1208</v>
      </c>
      <c r="F470" s="36">
        <v>10</v>
      </c>
      <c r="G470" s="44">
        <f t="shared" si="20"/>
        <v>574.358974358974</v>
      </c>
      <c r="H470" s="44">
        <v>672</v>
      </c>
      <c r="I470" s="44"/>
      <c r="J470" s="44"/>
    </row>
    <row r="471" s="36" customFormat="1" ht="23" customHeight="1" spans="2:10">
      <c r="B471" s="42" t="s">
        <v>1197</v>
      </c>
      <c r="C471" s="42" t="s">
        <v>1349</v>
      </c>
      <c r="D471" s="43" t="s">
        <v>1350</v>
      </c>
      <c r="E471" s="43" t="s">
        <v>1351</v>
      </c>
      <c r="F471" s="36">
        <v>3</v>
      </c>
      <c r="G471" s="44">
        <f t="shared" si="20"/>
        <v>66.6666666666667</v>
      </c>
      <c r="H471" s="44">
        <v>78</v>
      </c>
      <c r="I471" s="44"/>
      <c r="J471" s="44"/>
    </row>
    <row r="472" s="36" customFormat="1" ht="23" customHeight="1" spans="2:10">
      <c r="B472" s="42" t="s">
        <v>1197</v>
      </c>
      <c r="C472" s="57" t="s">
        <v>1352</v>
      </c>
      <c r="D472" s="43"/>
      <c r="E472" s="43" t="s">
        <v>1353</v>
      </c>
      <c r="F472" s="36">
        <v>1200</v>
      </c>
      <c r="G472" s="44">
        <f t="shared" si="20"/>
        <v>717.948717948718</v>
      </c>
      <c r="H472" s="44">
        <v>840</v>
      </c>
      <c r="I472" s="44">
        <f>SUM(H472:H475)</f>
        <v>1258</v>
      </c>
      <c r="J472" s="44"/>
    </row>
    <row r="473" s="36" customFormat="1" ht="23" customHeight="1" spans="2:10">
      <c r="B473" s="42" t="s">
        <v>1197</v>
      </c>
      <c r="C473" s="42" t="s">
        <v>1204</v>
      </c>
      <c r="D473" s="43" t="s">
        <v>1290</v>
      </c>
      <c r="E473" s="43" t="s">
        <v>1027</v>
      </c>
      <c r="F473" s="36">
        <v>50</v>
      </c>
      <c r="G473" s="44">
        <f t="shared" si="20"/>
        <v>46.1538461538462</v>
      </c>
      <c r="H473" s="44">
        <v>54</v>
      </c>
      <c r="I473" s="44"/>
      <c r="J473" s="44"/>
    </row>
    <row r="474" s="36" customFormat="1" ht="23" customHeight="1" spans="2:10">
      <c r="B474" s="42" t="s">
        <v>1197</v>
      </c>
      <c r="C474" s="42" t="s">
        <v>1204</v>
      </c>
      <c r="D474" s="43" t="s">
        <v>1205</v>
      </c>
      <c r="E474" s="43" t="s">
        <v>1027</v>
      </c>
      <c r="F474" s="36">
        <v>50</v>
      </c>
      <c r="G474" s="44">
        <f t="shared" si="20"/>
        <v>46.1538461538462</v>
      </c>
      <c r="H474" s="44">
        <v>54</v>
      </c>
      <c r="I474" s="44"/>
      <c r="J474" s="44"/>
    </row>
    <row r="475" s="36" customFormat="1" ht="23" customHeight="1" spans="2:10">
      <c r="B475" s="42" t="s">
        <v>1197</v>
      </c>
      <c r="C475" s="42" t="s">
        <v>1354</v>
      </c>
      <c r="D475" s="43" t="s">
        <v>1111</v>
      </c>
      <c r="E475" s="43" t="s">
        <v>1355</v>
      </c>
      <c r="F475" s="36">
        <v>10</v>
      </c>
      <c r="G475" s="44">
        <f t="shared" si="20"/>
        <v>264.957264957265</v>
      </c>
      <c r="H475" s="44">
        <v>310</v>
      </c>
      <c r="I475" s="44"/>
      <c r="J475" s="44"/>
    </row>
    <row r="476" s="36" customFormat="1" ht="23" customHeight="1" spans="2:10">
      <c r="B476" s="42" t="s">
        <v>1356</v>
      </c>
      <c r="C476" s="42" t="s">
        <v>381</v>
      </c>
      <c r="D476" s="43" t="s">
        <v>382</v>
      </c>
      <c r="E476" s="43" t="s">
        <v>383</v>
      </c>
      <c r="F476" s="36">
        <v>100</v>
      </c>
      <c r="G476" s="44">
        <v>1434.19</v>
      </c>
      <c r="H476" s="44">
        <f>G476*1.17</f>
        <v>1678.0023</v>
      </c>
      <c r="I476" s="44">
        <f t="shared" ref="I476:I487" si="21">H476</f>
        <v>1678.0023</v>
      </c>
      <c r="J476" s="44">
        <f>SUM(I476:I480)</f>
        <v>41027.0026</v>
      </c>
    </row>
    <row r="477" s="36" customFormat="1" ht="23" customHeight="1" spans="2:10">
      <c r="B477" s="42" t="s">
        <v>1356</v>
      </c>
      <c r="C477" s="42" t="s">
        <v>480</v>
      </c>
      <c r="D477" s="43" t="s">
        <v>564</v>
      </c>
      <c r="E477" s="43" t="s">
        <v>1357</v>
      </c>
      <c r="F477" s="36">
        <v>600</v>
      </c>
      <c r="G477" s="44">
        <v>16943.59</v>
      </c>
      <c r="H477" s="44">
        <f>G477*1.17</f>
        <v>19824.0003</v>
      </c>
      <c r="I477" s="44">
        <f t="shared" si="21"/>
        <v>19824.0003</v>
      </c>
      <c r="J477" s="44"/>
    </row>
    <row r="478" s="36" customFormat="1" ht="23" customHeight="1" spans="2:10">
      <c r="B478" s="42" t="s">
        <v>1358</v>
      </c>
      <c r="C478" s="42" t="s">
        <v>1359</v>
      </c>
      <c r="D478" s="43" t="s">
        <v>1360</v>
      </c>
      <c r="E478" s="43" t="s">
        <v>1361</v>
      </c>
      <c r="F478" s="36">
        <v>800</v>
      </c>
      <c r="G478" s="44">
        <f t="shared" ref="G478:G487" si="22">H478/1.17</f>
        <v>8205.12820512821</v>
      </c>
      <c r="H478" s="44">
        <v>9600</v>
      </c>
      <c r="I478" s="44">
        <f t="shared" si="21"/>
        <v>9600</v>
      </c>
      <c r="J478" s="44"/>
    </row>
    <row r="479" s="36" customFormat="1" ht="23" customHeight="1" spans="2:10">
      <c r="B479" s="42" t="s">
        <v>1358</v>
      </c>
      <c r="C479" s="42" t="s">
        <v>1362</v>
      </c>
      <c r="D479" s="43" t="s">
        <v>1363</v>
      </c>
      <c r="E479" s="43" t="s">
        <v>1361</v>
      </c>
      <c r="F479" s="36">
        <v>2800</v>
      </c>
      <c r="G479" s="44">
        <f t="shared" si="22"/>
        <v>2393.16239316239</v>
      </c>
      <c r="H479" s="44">
        <v>2800</v>
      </c>
      <c r="I479" s="44">
        <f t="shared" si="21"/>
        <v>2800</v>
      </c>
      <c r="J479" s="44"/>
    </row>
    <row r="480" s="36" customFormat="1" ht="23" customHeight="1" spans="2:10">
      <c r="B480" s="42" t="s">
        <v>1358</v>
      </c>
      <c r="C480" s="42" t="s">
        <v>1015</v>
      </c>
      <c r="D480" s="43" t="s">
        <v>1364</v>
      </c>
      <c r="E480" s="43" t="s">
        <v>1365</v>
      </c>
      <c r="F480" s="36">
        <v>250</v>
      </c>
      <c r="G480" s="44">
        <f t="shared" si="22"/>
        <v>6089.74358974359</v>
      </c>
      <c r="H480" s="44">
        <v>7125</v>
      </c>
      <c r="I480" s="44">
        <f t="shared" si="21"/>
        <v>7125</v>
      </c>
      <c r="J480" s="44"/>
    </row>
    <row r="481" s="36" customFormat="1" ht="23" customHeight="1" spans="2:10">
      <c r="B481" s="42" t="s">
        <v>1366</v>
      </c>
      <c r="C481" s="42" t="s">
        <v>1367</v>
      </c>
      <c r="D481" s="43" t="s">
        <v>1368</v>
      </c>
      <c r="E481" s="43" t="s">
        <v>1274</v>
      </c>
      <c r="F481" s="36">
        <v>450</v>
      </c>
      <c r="G481" s="44">
        <f t="shared" si="22"/>
        <v>7373.07692307692</v>
      </c>
      <c r="H481" s="44">
        <v>8626.5</v>
      </c>
      <c r="I481" s="44">
        <f t="shared" si="21"/>
        <v>8626.5</v>
      </c>
      <c r="J481" s="44">
        <f>SUM(I481:I501)</f>
        <v>516526.09689</v>
      </c>
    </row>
    <row r="482" s="36" customFormat="1" ht="23" customHeight="1" spans="2:10">
      <c r="B482" s="42" t="s">
        <v>1366</v>
      </c>
      <c r="C482" s="42" t="s">
        <v>1367</v>
      </c>
      <c r="D482" s="43" t="s">
        <v>1368</v>
      </c>
      <c r="E482" s="43" t="s">
        <v>1274</v>
      </c>
      <c r="F482" s="36">
        <v>100</v>
      </c>
      <c r="G482" s="44">
        <f t="shared" si="22"/>
        <v>1638.46153846154</v>
      </c>
      <c r="H482" s="44">
        <v>1917</v>
      </c>
      <c r="I482" s="44">
        <f t="shared" si="21"/>
        <v>1917</v>
      </c>
      <c r="J482" s="44"/>
    </row>
    <row r="483" s="36" customFormat="1" ht="23" customHeight="1" spans="2:10">
      <c r="B483" s="42" t="s">
        <v>1369</v>
      </c>
      <c r="C483" s="42" t="s">
        <v>1370</v>
      </c>
      <c r="D483" s="43" t="s">
        <v>948</v>
      </c>
      <c r="E483" s="43" t="s">
        <v>1371</v>
      </c>
      <c r="F483" s="36">
        <v>400</v>
      </c>
      <c r="G483" s="44">
        <f t="shared" si="22"/>
        <v>10358.9743589744</v>
      </c>
      <c r="H483" s="44">
        <v>12120</v>
      </c>
      <c r="I483" s="44">
        <f t="shared" si="21"/>
        <v>12120</v>
      </c>
      <c r="J483" s="44"/>
    </row>
    <row r="484" s="36" customFormat="1" ht="23" customHeight="1" spans="2:10">
      <c r="B484" s="42" t="s">
        <v>1369</v>
      </c>
      <c r="C484" s="42" t="s">
        <v>1370</v>
      </c>
      <c r="D484" s="43" t="s">
        <v>948</v>
      </c>
      <c r="E484" s="43" t="s">
        <v>1371</v>
      </c>
      <c r="F484" s="36">
        <v>400</v>
      </c>
      <c r="G484" s="44">
        <f t="shared" si="22"/>
        <v>10358.9743589744</v>
      </c>
      <c r="H484" s="44">
        <v>12120</v>
      </c>
      <c r="I484" s="44">
        <f t="shared" si="21"/>
        <v>12120</v>
      </c>
      <c r="J484" s="44"/>
    </row>
    <row r="485" s="36" customFormat="1" ht="23" customHeight="1" spans="2:10">
      <c r="B485" s="42" t="s">
        <v>260</v>
      </c>
      <c r="C485" s="42" t="s">
        <v>735</v>
      </c>
      <c r="D485" s="43" t="s">
        <v>1372</v>
      </c>
      <c r="E485" s="43" t="s">
        <v>1373</v>
      </c>
      <c r="F485" s="36">
        <v>100</v>
      </c>
      <c r="G485" s="44">
        <f t="shared" si="22"/>
        <v>1564.10256410256</v>
      </c>
      <c r="H485" s="44">
        <v>1830</v>
      </c>
      <c r="I485" s="44">
        <f t="shared" si="21"/>
        <v>1830</v>
      </c>
      <c r="J485" s="44"/>
    </row>
    <row r="486" s="36" customFormat="1" ht="23" customHeight="1" spans="2:10">
      <c r="B486" s="42" t="s">
        <v>1374</v>
      </c>
      <c r="C486" s="42" t="s">
        <v>1375</v>
      </c>
      <c r="D486" s="43" t="s">
        <v>1376</v>
      </c>
      <c r="E486" s="43" t="s">
        <v>1377</v>
      </c>
      <c r="F486" s="36">
        <v>600</v>
      </c>
      <c r="G486" s="44">
        <f t="shared" si="22"/>
        <v>2820.51282051282</v>
      </c>
      <c r="H486" s="44">
        <v>3300</v>
      </c>
      <c r="I486" s="44">
        <f t="shared" si="21"/>
        <v>3300</v>
      </c>
      <c r="J486" s="44"/>
    </row>
    <row r="487" s="36" customFormat="1" ht="23" customHeight="1" spans="2:10">
      <c r="B487" s="42" t="s">
        <v>1378</v>
      </c>
      <c r="C487" s="42" t="s">
        <v>1370</v>
      </c>
      <c r="D487" s="43" t="s">
        <v>814</v>
      </c>
      <c r="E487" s="43" t="s">
        <v>1371</v>
      </c>
      <c r="F487" s="36">
        <v>800</v>
      </c>
      <c r="G487" s="44">
        <f t="shared" si="22"/>
        <v>10523.0769230769</v>
      </c>
      <c r="H487" s="44">
        <v>12312</v>
      </c>
      <c r="I487" s="44">
        <f t="shared" si="21"/>
        <v>12312</v>
      </c>
      <c r="J487" s="44"/>
    </row>
    <row r="488" s="36" customFormat="1" ht="23" customHeight="1" spans="2:10">
      <c r="B488" s="42" t="s">
        <v>1379</v>
      </c>
      <c r="C488" s="42" t="s">
        <v>1375</v>
      </c>
      <c r="D488" s="43" t="s">
        <v>1376</v>
      </c>
      <c r="E488" s="43" t="s">
        <v>1377</v>
      </c>
      <c r="F488" s="36">
        <v>400</v>
      </c>
      <c r="G488" s="44">
        <v>4170.94</v>
      </c>
      <c r="H488" s="44">
        <f t="shared" ref="H488:H512" si="23">G488*1.17</f>
        <v>4879.9998</v>
      </c>
      <c r="I488" s="44">
        <f>SUM(H488:H494)</f>
        <v>151862.60115</v>
      </c>
      <c r="J488" s="44"/>
    </row>
    <row r="489" s="36" customFormat="1" ht="23" customHeight="1" spans="2:10">
      <c r="B489" s="42" t="s">
        <v>1379</v>
      </c>
      <c r="C489" s="42" t="s">
        <v>1380</v>
      </c>
      <c r="D489" s="43" t="s">
        <v>1381</v>
      </c>
      <c r="E489" s="43" t="s">
        <v>1382</v>
      </c>
      <c r="F489" s="36">
        <v>750</v>
      </c>
      <c r="G489" s="44">
        <v>13525.64</v>
      </c>
      <c r="H489" s="44">
        <f t="shared" si="23"/>
        <v>15824.9988</v>
      </c>
      <c r="I489" s="44"/>
      <c r="J489" s="44"/>
    </row>
    <row r="490" s="36" customFormat="1" ht="23" customHeight="1" spans="2:10">
      <c r="B490" s="42" t="s">
        <v>1379</v>
      </c>
      <c r="C490" s="42" t="s">
        <v>870</v>
      </c>
      <c r="D490" s="43" t="s">
        <v>687</v>
      </c>
      <c r="E490" s="43" t="s">
        <v>871</v>
      </c>
      <c r="F490" s="36">
        <v>2400</v>
      </c>
      <c r="G490" s="44">
        <v>33025.64</v>
      </c>
      <c r="H490" s="44">
        <f t="shared" si="23"/>
        <v>38639.9988</v>
      </c>
      <c r="I490" s="44"/>
      <c r="J490" s="44"/>
    </row>
    <row r="491" s="36" customFormat="1" ht="23" customHeight="1" spans="2:10">
      <c r="B491" s="42" t="s">
        <v>1379</v>
      </c>
      <c r="C491" s="42" t="s">
        <v>1370</v>
      </c>
      <c r="D491" s="43" t="s">
        <v>948</v>
      </c>
      <c r="E491" s="43" t="s">
        <v>1371</v>
      </c>
      <c r="F491" s="36">
        <v>2400</v>
      </c>
      <c r="G491" s="44">
        <v>44307.69</v>
      </c>
      <c r="H491" s="44">
        <f t="shared" si="23"/>
        <v>51839.9973</v>
      </c>
      <c r="I491" s="44"/>
      <c r="J491" s="44"/>
    </row>
    <row r="492" s="36" customFormat="1" ht="23" customHeight="1" spans="2:10">
      <c r="B492" s="42" t="s">
        <v>1379</v>
      </c>
      <c r="C492" s="42" t="s">
        <v>1383</v>
      </c>
      <c r="D492" s="43" t="s">
        <v>331</v>
      </c>
      <c r="E492" s="43" t="s">
        <v>1384</v>
      </c>
      <c r="F492" s="36">
        <v>720</v>
      </c>
      <c r="G492" s="44">
        <v>14523.08</v>
      </c>
      <c r="H492" s="44">
        <f t="shared" si="23"/>
        <v>16992.0036</v>
      </c>
      <c r="I492" s="44"/>
      <c r="J492" s="44"/>
    </row>
    <row r="493" s="36" customFormat="1" ht="23" customHeight="1" spans="2:10">
      <c r="B493" s="42" t="s">
        <v>1379</v>
      </c>
      <c r="C493" s="42" t="s">
        <v>1385</v>
      </c>
      <c r="D493" s="43" t="s">
        <v>799</v>
      </c>
      <c r="E493" s="43" t="s">
        <v>1386</v>
      </c>
      <c r="F493" s="36">
        <v>240</v>
      </c>
      <c r="G493" s="44">
        <v>3321.03</v>
      </c>
      <c r="H493" s="44">
        <f t="shared" si="23"/>
        <v>3885.6051</v>
      </c>
      <c r="I493" s="44"/>
      <c r="J493" s="44"/>
    </row>
    <row r="494" s="36" customFormat="1" ht="23" customHeight="1" spans="2:10">
      <c r="B494" s="42" t="s">
        <v>1379</v>
      </c>
      <c r="C494" s="42" t="s">
        <v>1387</v>
      </c>
      <c r="D494" s="43" t="s">
        <v>526</v>
      </c>
      <c r="E494" s="43" t="s">
        <v>1388</v>
      </c>
      <c r="F494" s="36">
        <v>4500</v>
      </c>
      <c r="G494" s="44">
        <v>16923.075</v>
      </c>
      <c r="H494" s="44">
        <f t="shared" si="23"/>
        <v>19799.99775</v>
      </c>
      <c r="I494" s="44"/>
      <c r="J494" s="44"/>
    </row>
    <row r="495" s="36" customFormat="1" ht="23" customHeight="1" spans="2:10">
      <c r="B495" s="42" t="s">
        <v>1379</v>
      </c>
      <c r="C495" s="42" t="s">
        <v>1389</v>
      </c>
      <c r="D495" s="43" t="s">
        <v>1390</v>
      </c>
      <c r="E495" s="43" t="s">
        <v>1391</v>
      </c>
      <c r="F495" s="36">
        <v>50</v>
      </c>
      <c r="G495" s="44">
        <v>1111.11</v>
      </c>
      <c r="H495" s="44">
        <f t="shared" si="23"/>
        <v>1299.9987</v>
      </c>
      <c r="I495" s="44">
        <f>SUM(H495:H501)</f>
        <v>312437.99574</v>
      </c>
      <c r="J495" s="44"/>
    </row>
    <row r="496" s="36" customFormat="1" ht="23" customHeight="1" spans="2:10">
      <c r="B496" s="42" t="s">
        <v>1379</v>
      </c>
      <c r="C496" s="42" t="s">
        <v>1392</v>
      </c>
      <c r="D496" s="43" t="s">
        <v>1393</v>
      </c>
      <c r="E496" s="43" t="s">
        <v>1394</v>
      </c>
      <c r="F496" s="36">
        <v>2700</v>
      </c>
      <c r="G496" s="44">
        <v>11076.92</v>
      </c>
      <c r="H496" s="44">
        <f t="shared" si="23"/>
        <v>12959.9964</v>
      </c>
      <c r="I496" s="44"/>
      <c r="J496" s="44"/>
    </row>
    <row r="497" s="36" customFormat="1" ht="23" customHeight="1" spans="2:10">
      <c r="B497" s="42" t="s">
        <v>1379</v>
      </c>
      <c r="C497" s="42" t="s">
        <v>971</v>
      </c>
      <c r="D497" s="43" t="s">
        <v>15</v>
      </c>
      <c r="E497" s="43" t="s">
        <v>1395</v>
      </c>
      <c r="F497" s="36">
        <v>4200</v>
      </c>
      <c r="G497" s="44">
        <v>52876.92</v>
      </c>
      <c r="H497" s="44">
        <f t="shared" si="23"/>
        <v>61865.9964</v>
      </c>
      <c r="I497" s="44"/>
      <c r="J497" s="44"/>
    </row>
    <row r="498" s="36" customFormat="1" ht="23" customHeight="1" spans="2:10">
      <c r="B498" s="42" t="s">
        <v>1379</v>
      </c>
      <c r="C498" s="42" t="s">
        <v>1396</v>
      </c>
      <c r="D498" s="43" t="s">
        <v>1397</v>
      </c>
      <c r="E498" s="43" t="s">
        <v>1398</v>
      </c>
      <c r="F498" s="36">
        <v>1200</v>
      </c>
      <c r="G498" s="44">
        <v>22564.1</v>
      </c>
      <c r="H498" s="44">
        <f t="shared" si="23"/>
        <v>26399.997</v>
      </c>
      <c r="I498" s="44"/>
      <c r="J498" s="44"/>
    </row>
    <row r="499" s="36" customFormat="1" ht="23" customHeight="1" spans="2:10">
      <c r="B499" s="42" t="s">
        <v>1379</v>
      </c>
      <c r="C499" s="42" t="s">
        <v>1383</v>
      </c>
      <c r="D499" s="43" t="s">
        <v>331</v>
      </c>
      <c r="E499" s="43" t="s">
        <v>1384</v>
      </c>
      <c r="F499" s="36">
        <v>3120</v>
      </c>
      <c r="G499" s="44">
        <v>62933.334</v>
      </c>
      <c r="H499" s="44">
        <f t="shared" si="23"/>
        <v>73632.00078</v>
      </c>
      <c r="I499" s="44"/>
      <c r="J499" s="44"/>
    </row>
    <row r="500" s="36" customFormat="1" ht="23" customHeight="1" spans="2:10">
      <c r="B500" s="42" t="s">
        <v>1379</v>
      </c>
      <c r="C500" s="42" t="s">
        <v>1387</v>
      </c>
      <c r="D500" s="43" t="s">
        <v>526</v>
      </c>
      <c r="E500" s="43" t="s">
        <v>1388</v>
      </c>
      <c r="F500" s="36">
        <v>9900</v>
      </c>
      <c r="G500" s="44">
        <v>37230.774</v>
      </c>
      <c r="H500" s="44">
        <f t="shared" si="23"/>
        <v>43560.00558</v>
      </c>
      <c r="I500" s="44"/>
      <c r="J500" s="44"/>
    </row>
    <row r="501" s="36" customFormat="1" ht="23" customHeight="1" spans="2:10">
      <c r="B501" s="42" t="s">
        <v>1379</v>
      </c>
      <c r="C501" s="42" t="s">
        <v>1375</v>
      </c>
      <c r="D501" s="43" t="s">
        <v>1376</v>
      </c>
      <c r="E501" s="43" t="s">
        <v>1377</v>
      </c>
      <c r="F501" s="36">
        <v>7600</v>
      </c>
      <c r="G501" s="44">
        <v>79247.864</v>
      </c>
      <c r="H501" s="44">
        <f t="shared" si="23"/>
        <v>92720.00088</v>
      </c>
      <c r="I501" s="44"/>
      <c r="J501" s="44"/>
    </row>
    <row r="502" s="36" customFormat="1" ht="23" customHeight="1" spans="2:10">
      <c r="B502" s="42" t="s">
        <v>1399</v>
      </c>
      <c r="C502" s="42" t="s">
        <v>1400</v>
      </c>
      <c r="D502" s="43" t="s">
        <v>1401</v>
      </c>
      <c r="E502" s="43" t="s">
        <v>1402</v>
      </c>
      <c r="F502" s="36">
        <v>400</v>
      </c>
      <c r="G502" s="44">
        <v>14064.96</v>
      </c>
      <c r="H502" s="44">
        <f t="shared" si="23"/>
        <v>16456.0032</v>
      </c>
      <c r="I502" s="44">
        <f t="shared" ref="I502:I508" si="24">H502</f>
        <v>16456.0032</v>
      </c>
      <c r="J502" s="44">
        <f>SUM(I502:I504)</f>
        <v>227596.005</v>
      </c>
    </row>
    <row r="503" s="36" customFormat="1" ht="23" customHeight="1" spans="2:11">
      <c r="B503" s="42" t="s">
        <v>1403</v>
      </c>
      <c r="C503" s="42" t="s">
        <v>696</v>
      </c>
      <c r="D503" s="43" t="s">
        <v>697</v>
      </c>
      <c r="E503" s="43" t="s">
        <v>1404</v>
      </c>
      <c r="F503" s="36">
        <v>3600</v>
      </c>
      <c r="G503" s="44">
        <v>92769.23</v>
      </c>
      <c r="H503" s="44">
        <f t="shared" si="23"/>
        <v>108539.9991</v>
      </c>
      <c r="I503" s="44">
        <f t="shared" si="24"/>
        <v>108539.9991</v>
      </c>
      <c r="J503" s="44"/>
      <c r="K503" s="36">
        <v>227596</v>
      </c>
    </row>
    <row r="504" s="36" customFormat="1" ht="23" customHeight="1" spans="2:10">
      <c r="B504" s="42" t="s">
        <v>1405</v>
      </c>
      <c r="C504" s="42" t="s">
        <v>696</v>
      </c>
      <c r="D504" s="43" t="s">
        <v>697</v>
      </c>
      <c r="E504" s="43" t="s">
        <v>1404</v>
      </c>
      <c r="F504" s="36">
        <v>3600</v>
      </c>
      <c r="G504" s="44">
        <v>87692.31</v>
      </c>
      <c r="H504" s="44">
        <f t="shared" si="23"/>
        <v>102600.0027</v>
      </c>
      <c r="I504" s="44">
        <f t="shared" si="24"/>
        <v>102600.0027</v>
      </c>
      <c r="J504" s="44"/>
    </row>
    <row r="505" s="36" customFormat="1" ht="23" customHeight="1" spans="2:10">
      <c r="B505" s="42" t="s">
        <v>161</v>
      </c>
      <c r="C505" s="42" t="s">
        <v>1406</v>
      </c>
      <c r="D505" s="43" t="s">
        <v>1407</v>
      </c>
      <c r="E505" s="54" t="s">
        <v>3801</v>
      </c>
      <c r="F505" s="36">
        <v>400</v>
      </c>
      <c r="G505" s="44">
        <v>8547.01</v>
      </c>
      <c r="H505" s="44">
        <f t="shared" si="23"/>
        <v>10000.0017</v>
      </c>
      <c r="I505" s="44">
        <f t="shared" si="24"/>
        <v>10000.0017</v>
      </c>
      <c r="J505" s="44">
        <f>SUM(I505:I512)</f>
        <v>138090.00348</v>
      </c>
    </row>
    <row r="506" s="36" customFormat="1" ht="23" customHeight="1" spans="2:10">
      <c r="B506" s="42" t="s">
        <v>1409</v>
      </c>
      <c r="C506" s="42" t="s">
        <v>861</v>
      </c>
      <c r="D506" s="43" t="s">
        <v>915</v>
      </c>
      <c r="E506" s="43" t="s">
        <v>1410</v>
      </c>
      <c r="F506" s="36">
        <v>400</v>
      </c>
      <c r="G506" s="44">
        <v>5897.44</v>
      </c>
      <c r="H506" s="44">
        <f t="shared" si="23"/>
        <v>6900.0048</v>
      </c>
      <c r="I506" s="44">
        <f t="shared" si="24"/>
        <v>6900.0048</v>
      </c>
      <c r="J506" s="44"/>
    </row>
    <row r="507" s="36" customFormat="1" ht="23" customHeight="1" spans="2:10">
      <c r="B507" s="42" t="s">
        <v>1409</v>
      </c>
      <c r="C507" s="42" t="s">
        <v>1411</v>
      </c>
      <c r="D507" s="43" t="s">
        <v>15</v>
      </c>
      <c r="E507" s="43" t="s">
        <v>1412</v>
      </c>
      <c r="F507" s="36">
        <v>1200</v>
      </c>
      <c r="G507" s="44">
        <v>20205.13</v>
      </c>
      <c r="H507" s="44">
        <f t="shared" si="23"/>
        <v>23640.0021</v>
      </c>
      <c r="I507" s="44">
        <f t="shared" si="24"/>
        <v>23640.0021</v>
      </c>
      <c r="J507" s="44"/>
    </row>
    <row r="508" s="36" customFormat="1" ht="23" customHeight="1" spans="2:10">
      <c r="B508" s="42" t="s">
        <v>1409</v>
      </c>
      <c r="C508" s="42" t="s">
        <v>682</v>
      </c>
      <c r="D508" s="43" t="s">
        <v>1413</v>
      </c>
      <c r="E508" s="43" t="s">
        <v>1414</v>
      </c>
      <c r="F508" s="36">
        <v>100</v>
      </c>
      <c r="G508" s="44">
        <v>11740.17</v>
      </c>
      <c r="H508" s="44">
        <f t="shared" si="23"/>
        <v>13735.9989</v>
      </c>
      <c r="I508" s="44">
        <f t="shared" si="24"/>
        <v>13735.9989</v>
      </c>
      <c r="J508" s="44"/>
    </row>
    <row r="509" s="36" customFormat="1" ht="23" customHeight="1" spans="2:10">
      <c r="B509" s="42" t="s">
        <v>1415</v>
      </c>
      <c r="C509" s="42" t="s">
        <v>1416</v>
      </c>
      <c r="D509" s="43" t="s">
        <v>1417</v>
      </c>
      <c r="E509" s="43" t="s">
        <v>1418</v>
      </c>
      <c r="F509" s="36">
        <v>600</v>
      </c>
      <c r="G509" s="44">
        <v>14938.46</v>
      </c>
      <c r="H509" s="44">
        <f t="shared" si="23"/>
        <v>17477.9982</v>
      </c>
      <c r="I509" s="44">
        <f>SUM(H509:H511)</f>
        <v>55733.99598</v>
      </c>
      <c r="J509" s="44"/>
    </row>
    <row r="510" s="36" customFormat="1" ht="23" customHeight="1" spans="2:10">
      <c r="B510" s="42" t="s">
        <v>1415</v>
      </c>
      <c r="C510" s="42" t="s">
        <v>968</v>
      </c>
      <c r="D510" s="43" t="s">
        <v>969</v>
      </c>
      <c r="E510" s="43" t="s">
        <v>970</v>
      </c>
      <c r="F510" s="36">
        <v>1350</v>
      </c>
      <c r="G510" s="44">
        <v>23076.92</v>
      </c>
      <c r="H510" s="44">
        <f t="shared" si="23"/>
        <v>26999.9964</v>
      </c>
      <c r="I510" s="44"/>
      <c r="J510" s="44"/>
    </row>
    <row r="511" s="36" customFormat="1" ht="23" customHeight="1" spans="2:10">
      <c r="B511" s="42" t="s">
        <v>1415</v>
      </c>
      <c r="C511" s="42" t="s">
        <v>1411</v>
      </c>
      <c r="D511" s="43" t="s">
        <v>15</v>
      </c>
      <c r="E511" s="43" t="s">
        <v>871</v>
      </c>
      <c r="F511" s="36">
        <v>600</v>
      </c>
      <c r="G511" s="44">
        <v>9620.514</v>
      </c>
      <c r="H511" s="44">
        <f t="shared" si="23"/>
        <v>11256.00138</v>
      </c>
      <c r="I511" s="44"/>
      <c r="J511" s="44"/>
    </row>
    <row r="512" s="36" customFormat="1" ht="23" customHeight="1" spans="2:10">
      <c r="B512" s="42" t="s">
        <v>1419</v>
      </c>
      <c r="C512" s="42" t="s">
        <v>1420</v>
      </c>
      <c r="D512" s="43" t="s">
        <v>1421</v>
      </c>
      <c r="E512" s="43" t="s">
        <v>1422</v>
      </c>
      <c r="F512" s="36">
        <v>800</v>
      </c>
      <c r="G512" s="44">
        <v>24000</v>
      </c>
      <c r="H512" s="44">
        <f t="shared" si="23"/>
        <v>28080</v>
      </c>
      <c r="I512" s="44">
        <f t="shared" ref="I512:I520" si="25">H512</f>
        <v>28080</v>
      </c>
      <c r="J512" s="44"/>
    </row>
    <row r="513" s="36" customFormat="1" ht="23" customHeight="1" spans="2:10">
      <c r="B513" s="42" t="s">
        <v>1423</v>
      </c>
      <c r="C513" s="42" t="s">
        <v>641</v>
      </c>
      <c r="D513" s="43" t="s">
        <v>642</v>
      </c>
      <c r="E513" s="43" t="s">
        <v>1424</v>
      </c>
      <c r="F513" s="36">
        <v>160</v>
      </c>
      <c r="G513" s="44">
        <f t="shared" ref="G513:G520" si="26">H513/1.17</f>
        <v>2133.33333333333</v>
      </c>
      <c r="H513" s="44">
        <v>2496</v>
      </c>
      <c r="I513" s="44">
        <f t="shared" si="25"/>
        <v>2496</v>
      </c>
      <c r="J513" s="44">
        <f>SUM(I513:I524)</f>
        <v>81876.00128</v>
      </c>
    </row>
    <row r="514" s="36" customFormat="1" ht="23" customHeight="1" spans="2:10">
      <c r="B514" s="42" t="s">
        <v>1423</v>
      </c>
      <c r="C514" s="57" t="s">
        <v>1425</v>
      </c>
      <c r="D514" s="43" t="s">
        <v>1426</v>
      </c>
      <c r="E514" s="43" t="s">
        <v>1427</v>
      </c>
      <c r="F514" s="36">
        <v>200</v>
      </c>
      <c r="G514" s="44">
        <f t="shared" si="26"/>
        <v>14529.9145299145</v>
      </c>
      <c r="H514" s="44">
        <v>17000</v>
      </c>
      <c r="I514" s="44">
        <f t="shared" si="25"/>
        <v>17000</v>
      </c>
      <c r="J514" s="44"/>
    </row>
    <row r="515" s="36" customFormat="1" ht="23" customHeight="1" spans="2:10">
      <c r="B515" s="42" t="s">
        <v>1423</v>
      </c>
      <c r="C515" s="42" t="s">
        <v>626</v>
      </c>
      <c r="D515" s="43" t="s">
        <v>627</v>
      </c>
      <c r="E515" s="43" t="s">
        <v>1424</v>
      </c>
      <c r="F515" s="36">
        <v>50</v>
      </c>
      <c r="G515" s="44">
        <f t="shared" si="26"/>
        <v>4059.82905982906</v>
      </c>
      <c r="H515" s="44">
        <v>4750</v>
      </c>
      <c r="I515" s="44">
        <f t="shared" si="25"/>
        <v>4750</v>
      </c>
      <c r="J515" s="44"/>
    </row>
    <row r="516" s="36" customFormat="1" ht="23" customHeight="1" spans="2:10">
      <c r="B516" s="42" t="s">
        <v>1428</v>
      </c>
      <c r="C516" s="42" t="s">
        <v>1429</v>
      </c>
      <c r="D516" s="43" t="s">
        <v>1430</v>
      </c>
      <c r="E516" s="43" t="s">
        <v>1431</v>
      </c>
      <c r="F516" s="36">
        <v>300</v>
      </c>
      <c r="G516" s="44">
        <f t="shared" si="26"/>
        <v>4871.79487179487</v>
      </c>
      <c r="H516" s="44">
        <v>5700</v>
      </c>
      <c r="I516" s="44">
        <f t="shared" si="25"/>
        <v>5700</v>
      </c>
      <c r="J516" s="44"/>
    </row>
    <row r="517" s="36" customFormat="1" ht="23" customHeight="1" spans="2:10">
      <c r="B517" s="42" t="s">
        <v>1428</v>
      </c>
      <c r="C517" s="42" t="s">
        <v>1429</v>
      </c>
      <c r="D517" s="43" t="s">
        <v>1430</v>
      </c>
      <c r="E517" s="43" t="s">
        <v>1431</v>
      </c>
      <c r="F517" s="36">
        <v>300</v>
      </c>
      <c r="G517" s="44">
        <f t="shared" si="26"/>
        <v>4871.79487179487</v>
      </c>
      <c r="H517" s="44">
        <v>5700</v>
      </c>
      <c r="I517" s="44">
        <f t="shared" si="25"/>
        <v>5700</v>
      </c>
      <c r="J517" s="44"/>
    </row>
    <row r="518" s="36" customFormat="1" ht="23" customHeight="1" spans="2:10">
      <c r="B518" s="42" t="s">
        <v>1428</v>
      </c>
      <c r="C518" s="42" t="s">
        <v>1432</v>
      </c>
      <c r="D518" s="43" t="s">
        <v>754</v>
      </c>
      <c r="E518" s="43" t="s">
        <v>1168</v>
      </c>
      <c r="F518" s="36">
        <v>10</v>
      </c>
      <c r="G518" s="44">
        <f t="shared" si="26"/>
        <v>76.9230769230769</v>
      </c>
      <c r="H518" s="44">
        <v>90</v>
      </c>
      <c r="I518" s="44">
        <f t="shared" si="25"/>
        <v>90</v>
      </c>
      <c r="J518" s="44"/>
    </row>
    <row r="519" s="36" customFormat="1" ht="23" customHeight="1" spans="2:10">
      <c r="B519" s="42" t="s">
        <v>1428</v>
      </c>
      <c r="C519" s="42" t="s">
        <v>1433</v>
      </c>
      <c r="D519" s="43" t="s">
        <v>754</v>
      </c>
      <c r="E519" s="43" t="s">
        <v>1434</v>
      </c>
      <c r="F519" s="36">
        <v>100</v>
      </c>
      <c r="G519" s="44">
        <f t="shared" si="26"/>
        <v>170.940170940171</v>
      </c>
      <c r="H519" s="44">
        <v>200</v>
      </c>
      <c r="I519" s="44">
        <f t="shared" si="25"/>
        <v>200</v>
      </c>
      <c r="J519" s="44"/>
    </row>
    <row r="520" s="36" customFormat="1" ht="23" customHeight="1" spans="2:10">
      <c r="B520" s="42" t="s">
        <v>1435</v>
      </c>
      <c r="C520" s="42" t="s">
        <v>1429</v>
      </c>
      <c r="D520" s="43" t="s">
        <v>1430</v>
      </c>
      <c r="E520" s="43" t="s">
        <v>1431</v>
      </c>
      <c r="F520" s="36">
        <v>1500</v>
      </c>
      <c r="G520" s="44">
        <f t="shared" si="26"/>
        <v>24358.9743589744</v>
      </c>
      <c r="H520" s="44">
        <v>28500</v>
      </c>
      <c r="I520" s="44">
        <f t="shared" si="25"/>
        <v>28500</v>
      </c>
      <c r="J520" s="44"/>
    </row>
    <row r="521" s="36" customFormat="1" ht="23" customHeight="1" spans="2:10">
      <c r="B521" s="42" t="s">
        <v>1435</v>
      </c>
      <c r="C521" s="42" t="s">
        <v>1436</v>
      </c>
      <c r="D521" s="43" t="s">
        <v>1437</v>
      </c>
      <c r="E521" s="43" t="s">
        <v>1438</v>
      </c>
      <c r="F521" s="36">
        <v>100</v>
      </c>
      <c r="G521" s="44">
        <v>512.82</v>
      </c>
      <c r="H521" s="44">
        <f t="shared" ref="H521:H524" si="27">G521*1.17</f>
        <v>599.9994</v>
      </c>
      <c r="I521" s="44">
        <f>SUM(H521:H522)</f>
        <v>940.0014</v>
      </c>
      <c r="J521" s="44"/>
    </row>
    <row r="522" s="36" customFormat="1" ht="23" customHeight="1" spans="2:10">
      <c r="B522" s="42" t="s">
        <v>1435</v>
      </c>
      <c r="C522" s="42" t="s">
        <v>1439</v>
      </c>
      <c r="D522" s="43" t="s">
        <v>754</v>
      </c>
      <c r="E522" s="43" t="s">
        <v>1440</v>
      </c>
      <c r="F522" s="36">
        <v>50</v>
      </c>
      <c r="G522" s="44">
        <v>290.6</v>
      </c>
      <c r="H522" s="44">
        <f t="shared" si="27"/>
        <v>340.002</v>
      </c>
      <c r="I522" s="44"/>
      <c r="J522" s="44"/>
    </row>
    <row r="523" s="36" customFormat="1" ht="23" customHeight="1" spans="2:10">
      <c r="B523" s="42" t="s">
        <v>1435</v>
      </c>
      <c r="C523" s="42" t="s">
        <v>1441</v>
      </c>
      <c r="D523" s="43" t="s">
        <v>77</v>
      </c>
      <c r="E523" s="54" t="s">
        <v>1442</v>
      </c>
      <c r="F523" s="36">
        <v>1200</v>
      </c>
      <c r="G523" s="44">
        <v>9230.77</v>
      </c>
      <c r="H523" s="44">
        <f t="shared" si="27"/>
        <v>10800.0009</v>
      </c>
      <c r="I523" s="44">
        <f t="shared" ref="I523:I527" si="28">H523</f>
        <v>10800.0009</v>
      </c>
      <c r="J523" s="44"/>
    </row>
    <row r="524" s="36" customFormat="1" ht="23" customHeight="1" spans="2:10">
      <c r="B524" s="42" t="s">
        <v>1435</v>
      </c>
      <c r="C524" s="42" t="s">
        <v>1443</v>
      </c>
      <c r="D524" s="43" t="s">
        <v>77</v>
      </c>
      <c r="E524" s="43" t="s">
        <v>1444</v>
      </c>
      <c r="F524" s="36">
        <v>300</v>
      </c>
      <c r="G524" s="44">
        <v>4871.794</v>
      </c>
      <c r="H524" s="44">
        <f t="shared" si="27"/>
        <v>5699.99898</v>
      </c>
      <c r="I524" s="44">
        <f t="shared" si="28"/>
        <v>5699.99898</v>
      </c>
      <c r="J524" s="44"/>
    </row>
    <row r="525" s="36" customFormat="1" ht="23" customHeight="1" spans="2:10">
      <c r="B525" s="42" t="s">
        <v>618</v>
      </c>
      <c r="C525" s="42" t="s">
        <v>1445</v>
      </c>
      <c r="D525" s="43" t="s">
        <v>123</v>
      </c>
      <c r="E525" s="43" t="s">
        <v>1446</v>
      </c>
      <c r="F525" s="36">
        <v>900</v>
      </c>
      <c r="G525" s="44">
        <f t="shared" ref="G525:G568" si="29">H525/1.17</f>
        <v>83846.1538461539</v>
      </c>
      <c r="H525" s="44">
        <v>98100</v>
      </c>
      <c r="I525" s="44">
        <f t="shared" si="28"/>
        <v>98100</v>
      </c>
      <c r="J525" s="44">
        <f>SUM(I525:I568)</f>
        <v>1306158</v>
      </c>
    </row>
    <row r="526" s="36" customFormat="1" ht="23" customHeight="1" spans="2:10">
      <c r="B526" s="42" t="s">
        <v>618</v>
      </c>
      <c r="C526" s="42" t="s">
        <v>1445</v>
      </c>
      <c r="D526" s="43" t="s">
        <v>123</v>
      </c>
      <c r="E526" s="43" t="s">
        <v>1446</v>
      </c>
      <c r="F526" s="36">
        <v>900</v>
      </c>
      <c r="G526" s="44">
        <f t="shared" si="29"/>
        <v>83846.1538461539</v>
      </c>
      <c r="H526" s="44">
        <v>98100</v>
      </c>
      <c r="I526" s="44">
        <f t="shared" si="28"/>
        <v>98100</v>
      </c>
      <c r="J526" s="44"/>
    </row>
    <row r="527" s="36" customFormat="1" ht="23" customHeight="1" spans="2:10">
      <c r="B527" s="42" t="s">
        <v>618</v>
      </c>
      <c r="C527" s="42" t="s">
        <v>1447</v>
      </c>
      <c r="D527" s="43" t="s">
        <v>1448</v>
      </c>
      <c r="E527" s="43" t="s">
        <v>715</v>
      </c>
      <c r="F527" s="36">
        <v>-60</v>
      </c>
      <c r="G527" s="44">
        <f t="shared" si="29"/>
        <v>-753.846153846154</v>
      </c>
      <c r="H527" s="44">
        <v>-882</v>
      </c>
      <c r="I527" s="44">
        <f t="shared" si="28"/>
        <v>-882</v>
      </c>
      <c r="J527" s="44"/>
    </row>
    <row r="528" s="36" customFormat="1" ht="23" customHeight="1" spans="2:10">
      <c r="B528" s="42" t="s">
        <v>618</v>
      </c>
      <c r="C528" s="42" t="s">
        <v>669</v>
      </c>
      <c r="D528" s="43" t="s">
        <v>764</v>
      </c>
      <c r="E528" s="43" t="s">
        <v>370</v>
      </c>
      <c r="F528" s="36">
        <v>12</v>
      </c>
      <c r="G528" s="44">
        <f t="shared" si="29"/>
        <v>-18.1538461538462</v>
      </c>
      <c r="H528" s="44">
        <v>-21.24</v>
      </c>
      <c r="I528" s="44">
        <f>SUM(H528:H529)</f>
        <v>-754.44</v>
      </c>
      <c r="J528" s="44"/>
    </row>
    <row r="529" s="36" customFormat="1" ht="23" customHeight="1" spans="2:10">
      <c r="B529" s="42" t="s">
        <v>618</v>
      </c>
      <c r="C529" s="42" t="s">
        <v>638</v>
      </c>
      <c r="D529" s="43" t="s">
        <v>639</v>
      </c>
      <c r="E529" s="43" t="s">
        <v>640</v>
      </c>
      <c r="F529" s="36">
        <v>156</v>
      </c>
      <c r="G529" s="44">
        <f t="shared" si="29"/>
        <v>-626.666666666667</v>
      </c>
      <c r="H529" s="44">
        <v>-733.2</v>
      </c>
      <c r="I529" s="44"/>
      <c r="J529" s="44"/>
    </row>
    <row r="530" s="36" customFormat="1" ht="23" customHeight="1" spans="2:10">
      <c r="B530" s="42" t="s">
        <v>618</v>
      </c>
      <c r="C530" s="42" t="s">
        <v>1449</v>
      </c>
      <c r="D530" s="43" t="s">
        <v>1450</v>
      </c>
      <c r="E530" s="43" t="s">
        <v>1451</v>
      </c>
      <c r="F530" s="36">
        <v>50</v>
      </c>
      <c r="G530" s="44">
        <f t="shared" si="29"/>
        <v>2876.06837606838</v>
      </c>
      <c r="H530" s="44">
        <v>3365</v>
      </c>
      <c r="I530" s="44">
        <f>SUM(H530:H532)</f>
        <v>5119</v>
      </c>
      <c r="J530" s="44"/>
    </row>
    <row r="531" s="36" customFormat="1" ht="23" customHeight="1" spans="2:10">
      <c r="B531" s="42" t="s">
        <v>618</v>
      </c>
      <c r="C531" s="42" t="s">
        <v>454</v>
      </c>
      <c r="D531" s="43" t="s">
        <v>1452</v>
      </c>
      <c r="E531" s="43" t="s">
        <v>1453</v>
      </c>
      <c r="F531" s="36">
        <v>50</v>
      </c>
      <c r="G531" s="44">
        <f t="shared" si="29"/>
        <v>829.059829059829</v>
      </c>
      <c r="H531" s="44">
        <v>970</v>
      </c>
      <c r="I531" s="44"/>
      <c r="J531" s="44"/>
    </row>
    <row r="532" s="36" customFormat="1" ht="23" customHeight="1" spans="2:10">
      <c r="B532" s="42" t="s">
        <v>618</v>
      </c>
      <c r="C532" s="42" t="s">
        <v>1454</v>
      </c>
      <c r="D532" s="43" t="s">
        <v>1455</v>
      </c>
      <c r="E532" s="43" t="s">
        <v>1456</v>
      </c>
      <c r="F532" s="36">
        <v>50</v>
      </c>
      <c r="G532" s="44">
        <f t="shared" si="29"/>
        <v>670.08547008547</v>
      </c>
      <c r="H532" s="44">
        <v>784</v>
      </c>
      <c r="I532" s="44"/>
      <c r="J532" s="44"/>
    </row>
    <row r="533" s="36" customFormat="1" ht="23" customHeight="1" spans="2:10">
      <c r="B533" s="42" t="s">
        <v>618</v>
      </c>
      <c r="C533" s="57" t="s">
        <v>1457</v>
      </c>
      <c r="D533" s="43" t="s">
        <v>1458</v>
      </c>
      <c r="E533" s="43" t="s">
        <v>1459</v>
      </c>
      <c r="F533" s="36">
        <v>20</v>
      </c>
      <c r="G533" s="44">
        <f t="shared" si="29"/>
        <v>12649.5726495727</v>
      </c>
      <c r="H533" s="44">
        <v>14800</v>
      </c>
      <c r="I533" s="44">
        <f t="shared" ref="I533:I543" si="30">H533</f>
        <v>14800</v>
      </c>
      <c r="J533" s="44"/>
    </row>
    <row r="534" s="36" customFormat="1" ht="23" customHeight="1" spans="2:10">
      <c r="B534" s="42" t="s">
        <v>618</v>
      </c>
      <c r="C534" s="42" t="s">
        <v>647</v>
      </c>
      <c r="D534" s="43" t="s">
        <v>1460</v>
      </c>
      <c r="E534" s="43" t="s">
        <v>1424</v>
      </c>
      <c r="F534" s="36">
        <v>100</v>
      </c>
      <c r="G534" s="44">
        <f t="shared" si="29"/>
        <v>4914.52991452992</v>
      </c>
      <c r="H534" s="44">
        <v>5750</v>
      </c>
      <c r="I534" s="44">
        <f>SUM(H534:H535)</f>
        <v>28072.5</v>
      </c>
      <c r="J534" s="44"/>
    </row>
    <row r="535" s="36" customFormat="1" ht="23" customHeight="1" spans="2:10">
      <c r="B535" s="42" t="s">
        <v>618</v>
      </c>
      <c r="C535" s="42" t="s">
        <v>626</v>
      </c>
      <c r="D535" s="43" t="s">
        <v>627</v>
      </c>
      <c r="E535" s="43" t="s">
        <v>1424</v>
      </c>
      <c r="F535" s="36">
        <v>250</v>
      </c>
      <c r="G535" s="44">
        <f t="shared" si="29"/>
        <v>19079.0598290598</v>
      </c>
      <c r="H535" s="44">
        <v>22322.5</v>
      </c>
      <c r="I535" s="44"/>
      <c r="J535" s="44"/>
    </row>
    <row r="536" s="36" customFormat="1" ht="23" customHeight="1" spans="2:10">
      <c r="B536" s="42" t="s">
        <v>618</v>
      </c>
      <c r="C536" s="42" t="s">
        <v>1420</v>
      </c>
      <c r="D536" s="43" t="s">
        <v>1461</v>
      </c>
      <c r="E536" s="43" t="s">
        <v>1422</v>
      </c>
      <c r="F536" s="36">
        <v>1200</v>
      </c>
      <c r="G536" s="44">
        <f t="shared" si="29"/>
        <v>95384.6153846154</v>
      </c>
      <c r="H536" s="44">
        <v>111600</v>
      </c>
      <c r="I536" s="44">
        <f t="shared" si="30"/>
        <v>111600</v>
      </c>
      <c r="J536" s="44"/>
    </row>
    <row r="537" s="36" customFormat="1" ht="23" customHeight="1" spans="2:10">
      <c r="B537" s="42" t="s">
        <v>618</v>
      </c>
      <c r="C537" s="42" t="s">
        <v>1420</v>
      </c>
      <c r="D537" s="43" t="s">
        <v>1461</v>
      </c>
      <c r="E537" s="43" t="s">
        <v>1422</v>
      </c>
      <c r="F537" s="36">
        <v>1200</v>
      </c>
      <c r="G537" s="44">
        <f t="shared" si="29"/>
        <v>95384.6153846154</v>
      </c>
      <c r="H537" s="44">
        <v>111600</v>
      </c>
      <c r="I537" s="44">
        <f t="shared" si="30"/>
        <v>111600</v>
      </c>
      <c r="J537" s="44"/>
    </row>
    <row r="538" s="36" customFormat="1" ht="23" customHeight="1" spans="2:10">
      <c r="B538" s="42" t="s">
        <v>618</v>
      </c>
      <c r="C538" s="42" t="s">
        <v>1420</v>
      </c>
      <c r="D538" s="43" t="s">
        <v>1461</v>
      </c>
      <c r="E538" s="43" t="s">
        <v>1422</v>
      </c>
      <c r="F538" s="36">
        <v>1200</v>
      </c>
      <c r="G538" s="44">
        <f t="shared" si="29"/>
        <v>95384.6153846154</v>
      </c>
      <c r="H538" s="44">
        <v>111600</v>
      </c>
      <c r="I538" s="44">
        <f t="shared" si="30"/>
        <v>111600</v>
      </c>
      <c r="J538" s="44"/>
    </row>
    <row r="539" s="36" customFormat="1" ht="23" customHeight="1" spans="2:10">
      <c r="B539" s="42" t="s">
        <v>618</v>
      </c>
      <c r="C539" s="42" t="s">
        <v>1420</v>
      </c>
      <c r="D539" s="43" t="s">
        <v>1461</v>
      </c>
      <c r="E539" s="43" t="s">
        <v>1422</v>
      </c>
      <c r="F539" s="36">
        <v>1200</v>
      </c>
      <c r="G539" s="44">
        <f t="shared" si="29"/>
        <v>95384.6153846154</v>
      </c>
      <c r="H539" s="44">
        <v>111600</v>
      </c>
      <c r="I539" s="44">
        <f t="shared" si="30"/>
        <v>111600</v>
      </c>
      <c r="J539" s="44"/>
    </row>
    <row r="540" s="36" customFormat="1" ht="23" customHeight="1" spans="2:10">
      <c r="B540" s="42" t="s">
        <v>618</v>
      </c>
      <c r="C540" s="42" t="s">
        <v>1420</v>
      </c>
      <c r="D540" s="43" t="s">
        <v>1461</v>
      </c>
      <c r="E540" s="43" t="s">
        <v>1422</v>
      </c>
      <c r="F540" s="36">
        <v>1200</v>
      </c>
      <c r="G540" s="44">
        <f t="shared" si="29"/>
        <v>95384.6153846154</v>
      </c>
      <c r="H540" s="44">
        <v>111600</v>
      </c>
      <c r="I540" s="44">
        <f t="shared" si="30"/>
        <v>111600</v>
      </c>
      <c r="J540" s="44"/>
    </row>
    <row r="541" s="36" customFormat="1" ht="23" customHeight="1" spans="2:10">
      <c r="B541" s="42" t="s">
        <v>618</v>
      </c>
      <c r="C541" s="42" t="s">
        <v>1076</v>
      </c>
      <c r="D541" s="43" t="s">
        <v>1077</v>
      </c>
      <c r="E541" s="43" t="s">
        <v>681</v>
      </c>
      <c r="F541" s="36">
        <v>360</v>
      </c>
      <c r="G541" s="44">
        <f t="shared" si="29"/>
        <v>20461.5384615385</v>
      </c>
      <c r="H541" s="44">
        <v>23940</v>
      </c>
      <c r="I541" s="44">
        <f t="shared" si="30"/>
        <v>23940</v>
      </c>
      <c r="J541" s="44"/>
    </row>
    <row r="542" s="36" customFormat="1" ht="23" customHeight="1" spans="2:10">
      <c r="B542" s="42" t="s">
        <v>618</v>
      </c>
      <c r="C542" s="42" t="s">
        <v>671</v>
      </c>
      <c r="D542" s="43" t="s">
        <v>672</v>
      </c>
      <c r="E542" s="43" t="s">
        <v>1462</v>
      </c>
      <c r="F542" s="36">
        <v>900</v>
      </c>
      <c r="G542" s="44">
        <f t="shared" si="29"/>
        <v>35584.6153846154</v>
      </c>
      <c r="H542" s="44">
        <v>41634</v>
      </c>
      <c r="I542" s="44">
        <f t="shared" si="30"/>
        <v>41634</v>
      </c>
      <c r="J542" s="44"/>
    </row>
    <row r="543" s="36" customFormat="1" ht="23" customHeight="1" spans="2:10">
      <c r="B543" s="42" t="s">
        <v>618</v>
      </c>
      <c r="C543" s="42" t="s">
        <v>1463</v>
      </c>
      <c r="D543" s="43" t="s">
        <v>1464</v>
      </c>
      <c r="E543" s="43" t="s">
        <v>1465</v>
      </c>
      <c r="F543" s="36">
        <v>120</v>
      </c>
      <c r="G543" s="44">
        <f t="shared" si="29"/>
        <v>23309.7435897436</v>
      </c>
      <c r="H543" s="44">
        <v>27272.4</v>
      </c>
      <c r="I543" s="44">
        <f t="shared" si="30"/>
        <v>27272.4</v>
      </c>
      <c r="J543" s="44"/>
    </row>
    <row r="544" s="36" customFormat="1" ht="23" customHeight="1" spans="2:10">
      <c r="B544" s="42" t="s">
        <v>618</v>
      </c>
      <c r="C544" s="42" t="s">
        <v>626</v>
      </c>
      <c r="D544" s="43" t="s">
        <v>627</v>
      </c>
      <c r="E544" s="43" t="s">
        <v>1424</v>
      </c>
      <c r="F544" s="36">
        <v>500</v>
      </c>
      <c r="G544" s="44">
        <f t="shared" si="29"/>
        <v>38158.1196581197</v>
      </c>
      <c r="H544" s="44">
        <v>44645</v>
      </c>
      <c r="I544" s="44">
        <f>SUM(H544:H545)</f>
        <v>75073</v>
      </c>
      <c r="J544" s="44"/>
    </row>
    <row r="545" s="36" customFormat="1" ht="23" customHeight="1" spans="2:10">
      <c r="B545" s="42" t="s">
        <v>618</v>
      </c>
      <c r="C545" s="42" t="s">
        <v>626</v>
      </c>
      <c r="D545" s="43" t="s">
        <v>629</v>
      </c>
      <c r="E545" s="43" t="s">
        <v>1424</v>
      </c>
      <c r="F545" s="36">
        <v>400</v>
      </c>
      <c r="G545" s="44">
        <f t="shared" si="29"/>
        <v>26006.8376068376</v>
      </c>
      <c r="H545" s="44">
        <v>30428</v>
      </c>
      <c r="I545" s="44"/>
      <c r="J545" s="44"/>
    </row>
    <row r="546" s="36" customFormat="1" ht="23" customHeight="1" spans="2:10">
      <c r="B546" s="42" t="s">
        <v>618</v>
      </c>
      <c r="C546" s="42" t="s">
        <v>674</v>
      </c>
      <c r="D546" s="43" t="s">
        <v>1002</v>
      </c>
      <c r="E546" s="43" t="s">
        <v>527</v>
      </c>
      <c r="F546" s="36">
        <v>60</v>
      </c>
      <c r="G546" s="44">
        <f t="shared" si="29"/>
        <v>815.384615384615</v>
      </c>
      <c r="H546" s="44">
        <v>954</v>
      </c>
      <c r="I546" s="44">
        <f>SUM(H546:H547)</f>
        <v>1170</v>
      </c>
      <c r="J546" s="44"/>
    </row>
    <row r="547" s="36" customFormat="1" ht="23" customHeight="1" spans="2:11">
      <c r="B547" s="42" t="s">
        <v>618</v>
      </c>
      <c r="C547" s="42" t="s">
        <v>693</v>
      </c>
      <c r="D547" s="43" t="s">
        <v>694</v>
      </c>
      <c r="E547" s="43" t="s">
        <v>1466</v>
      </c>
      <c r="F547" s="36">
        <v>20</v>
      </c>
      <c r="G547" s="44">
        <f t="shared" si="29"/>
        <v>184.615384615385</v>
      </c>
      <c r="H547" s="44">
        <v>216</v>
      </c>
      <c r="I547" s="44"/>
      <c r="J547" s="44"/>
      <c r="K547" s="36">
        <v>1306129.66</v>
      </c>
    </row>
    <row r="548" s="36" customFormat="1" ht="23" customHeight="1" spans="2:10">
      <c r="B548" s="42" t="s">
        <v>618</v>
      </c>
      <c r="C548" s="42" t="s">
        <v>1076</v>
      </c>
      <c r="D548" s="43" t="s">
        <v>1077</v>
      </c>
      <c r="E548" s="43" t="s">
        <v>681</v>
      </c>
      <c r="F548" s="36">
        <v>240</v>
      </c>
      <c r="G548" s="44">
        <f t="shared" si="29"/>
        <v>13641.0256410256</v>
      </c>
      <c r="H548" s="44">
        <v>15960</v>
      </c>
      <c r="I548" s="44">
        <f t="shared" ref="I548:I550" si="31">H548</f>
        <v>15960</v>
      </c>
      <c r="J548" s="44"/>
    </row>
    <row r="549" s="36" customFormat="1" ht="23" customHeight="1" spans="2:12">
      <c r="B549" s="42" t="s">
        <v>618</v>
      </c>
      <c r="C549" s="57" t="s">
        <v>1467</v>
      </c>
      <c r="D549" s="43" t="s">
        <v>650</v>
      </c>
      <c r="E549" s="43" t="s">
        <v>1468</v>
      </c>
      <c r="F549" s="36">
        <v>30</v>
      </c>
      <c r="G549" s="44">
        <f t="shared" si="29"/>
        <v>1327.69230769231</v>
      </c>
      <c r="H549" s="44">
        <v>1553.4</v>
      </c>
      <c r="I549" s="44">
        <f t="shared" si="31"/>
        <v>1553.4</v>
      </c>
      <c r="J549" s="44"/>
      <c r="K549" s="59">
        <f>SUM(I549:I552)</f>
        <v>50967.84</v>
      </c>
      <c r="L549" s="59">
        <v>50939.5</v>
      </c>
    </row>
    <row r="550" s="36" customFormat="1" ht="23" customHeight="1" spans="2:12">
      <c r="B550" s="42" t="s">
        <v>618</v>
      </c>
      <c r="C550" s="42" t="s">
        <v>1469</v>
      </c>
      <c r="D550" s="43" t="s">
        <v>812</v>
      </c>
      <c r="E550" s="43" t="s">
        <v>1470</v>
      </c>
      <c r="F550" s="36">
        <v>500</v>
      </c>
      <c r="G550" s="44">
        <f t="shared" si="29"/>
        <v>41589.7435897436</v>
      </c>
      <c r="H550" s="44">
        <v>48660</v>
      </c>
      <c r="I550" s="44">
        <f t="shared" si="31"/>
        <v>48660</v>
      </c>
      <c r="J550" s="44"/>
      <c r="K550" s="59"/>
      <c r="L550" s="59"/>
    </row>
    <row r="551" s="36" customFormat="1" ht="23" customHeight="1" spans="2:12">
      <c r="B551" s="42" t="s">
        <v>618</v>
      </c>
      <c r="C551" s="42" t="s">
        <v>669</v>
      </c>
      <c r="D551" s="43" t="s">
        <v>764</v>
      </c>
      <c r="E551" s="43" t="s">
        <v>370</v>
      </c>
      <c r="F551" s="36">
        <v>12</v>
      </c>
      <c r="G551" s="44">
        <f t="shared" si="29"/>
        <v>18.1538461538462</v>
      </c>
      <c r="H551" s="44">
        <v>21.24</v>
      </c>
      <c r="I551" s="44">
        <f t="shared" ref="I551:I556" si="32">SUM(H551:H552)</f>
        <v>754.44</v>
      </c>
      <c r="J551" s="44"/>
      <c r="K551" s="59"/>
      <c r="L551" s="59"/>
    </row>
    <row r="552" s="36" customFormat="1" ht="23" customHeight="1" spans="2:12">
      <c r="B552" s="42" t="s">
        <v>618</v>
      </c>
      <c r="C552" s="42" t="s">
        <v>638</v>
      </c>
      <c r="D552" s="43" t="s">
        <v>639</v>
      </c>
      <c r="E552" s="43" t="s">
        <v>640</v>
      </c>
      <c r="F552" s="36">
        <v>156</v>
      </c>
      <c r="G552" s="44">
        <f t="shared" si="29"/>
        <v>626.666666666667</v>
      </c>
      <c r="H552" s="44">
        <v>733.2</v>
      </c>
      <c r="I552" s="44"/>
      <c r="J552" s="44"/>
      <c r="K552" s="59"/>
      <c r="L552" s="59"/>
    </row>
    <row r="553" s="36" customFormat="1" ht="23" customHeight="1" spans="2:10">
      <c r="B553" s="42" t="s">
        <v>618</v>
      </c>
      <c r="C553" s="57" t="s">
        <v>1471</v>
      </c>
      <c r="D553" s="43" t="s">
        <v>637</v>
      </c>
      <c r="E553" s="43" t="s">
        <v>1472</v>
      </c>
      <c r="F553" s="36">
        <v>200</v>
      </c>
      <c r="G553" s="44">
        <f t="shared" si="29"/>
        <v>2017.09401709402</v>
      </c>
      <c r="H553" s="44">
        <v>2360</v>
      </c>
      <c r="I553" s="44">
        <f t="shared" si="32"/>
        <v>3340</v>
      </c>
      <c r="J553" s="44"/>
    </row>
    <row r="554" s="36" customFormat="1" ht="23" customHeight="1" spans="2:10">
      <c r="B554" s="42" t="s">
        <v>618</v>
      </c>
      <c r="C554" s="42" t="s">
        <v>1473</v>
      </c>
      <c r="D554" s="43" t="s">
        <v>1474</v>
      </c>
      <c r="E554" s="43" t="s">
        <v>1472</v>
      </c>
      <c r="F554" s="36">
        <v>50</v>
      </c>
      <c r="G554" s="44">
        <f t="shared" si="29"/>
        <v>837.606837606838</v>
      </c>
      <c r="H554" s="44">
        <v>980</v>
      </c>
      <c r="I554" s="44"/>
      <c r="J554" s="44"/>
    </row>
    <row r="555" s="36" customFormat="1" ht="23" customHeight="1" spans="2:10">
      <c r="B555" s="42" t="s">
        <v>618</v>
      </c>
      <c r="C555" s="42" t="s">
        <v>1467</v>
      </c>
      <c r="D555" s="43" t="s">
        <v>650</v>
      </c>
      <c r="E555" s="43" t="s">
        <v>1468</v>
      </c>
      <c r="F555" s="36">
        <v>60</v>
      </c>
      <c r="G555" s="44">
        <f t="shared" si="29"/>
        <v>2655.38461538462</v>
      </c>
      <c r="H555" s="44">
        <v>3106.8</v>
      </c>
      <c r="I555" s="44">
        <f>H555</f>
        <v>3106.8</v>
      </c>
      <c r="J555" s="44"/>
    </row>
    <row r="556" s="36" customFormat="1" ht="23" customHeight="1" spans="2:10">
      <c r="B556" s="42" t="s">
        <v>618</v>
      </c>
      <c r="C556" s="42" t="s">
        <v>645</v>
      </c>
      <c r="D556" s="43" t="s">
        <v>1475</v>
      </c>
      <c r="E556" s="43" t="s">
        <v>1424</v>
      </c>
      <c r="F556" s="36">
        <v>600</v>
      </c>
      <c r="G556" s="44">
        <f t="shared" si="29"/>
        <v>39010.2564102564</v>
      </c>
      <c r="H556" s="44">
        <f>30428+15214</f>
        <v>45642</v>
      </c>
      <c r="I556" s="44">
        <f t="shared" si="32"/>
        <v>76070</v>
      </c>
      <c r="J556" s="44"/>
    </row>
    <row r="557" s="36" customFormat="1" ht="23" customHeight="1" spans="2:10">
      <c r="B557" s="42" t="s">
        <v>618</v>
      </c>
      <c r="C557" s="42" t="s">
        <v>626</v>
      </c>
      <c r="D557" s="43" t="s">
        <v>629</v>
      </c>
      <c r="E557" s="43" t="s">
        <v>1424</v>
      </c>
      <c r="F557" s="36">
        <v>400</v>
      </c>
      <c r="G557" s="44">
        <f t="shared" si="29"/>
        <v>26006.8376068376</v>
      </c>
      <c r="H557" s="44">
        <v>30428</v>
      </c>
      <c r="I557" s="44"/>
      <c r="J557" s="44"/>
    </row>
    <row r="558" s="36" customFormat="1" ht="23" customHeight="1" spans="2:10">
      <c r="B558" s="42" t="s">
        <v>618</v>
      </c>
      <c r="C558" s="42" t="s">
        <v>647</v>
      </c>
      <c r="D558" s="43" t="s">
        <v>629</v>
      </c>
      <c r="E558" s="43" t="s">
        <v>1424</v>
      </c>
      <c r="F558" s="36">
        <v>100</v>
      </c>
      <c r="G558" s="44">
        <f t="shared" si="29"/>
        <v>4914.52991452992</v>
      </c>
      <c r="H558" s="44">
        <v>5750</v>
      </c>
      <c r="I558" s="44">
        <f t="shared" ref="I558:I563" si="33">SUM(H558:H559)</f>
        <v>14679</v>
      </c>
      <c r="J558" s="44"/>
    </row>
    <row r="559" s="36" customFormat="1" ht="23" customHeight="1" spans="2:10">
      <c r="B559" s="42" t="s">
        <v>618</v>
      </c>
      <c r="C559" s="42" t="s">
        <v>626</v>
      </c>
      <c r="D559" s="43" t="s">
        <v>627</v>
      </c>
      <c r="E559" s="43" t="s">
        <v>1424</v>
      </c>
      <c r="F559" s="36">
        <v>100</v>
      </c>
      <c r="G559" s="44">
        <f t="shared" si="29"/>
        <v>7631.62393162393</v>
      </c>
      <c r="H559" s="44">
        <v>8929</v>
      </c>
      <c r="I559" s="44"/>
      <c r="J559" s="44"/>
    </row>
    <row r="560" s="36" customFormat="1" ht="23" customHeight="1" spans="2:12">
      <c r="B560" s="42" t="s">
        <v>618</v>
      </c>
      <c r="C560" s="57" t="s">
        <v>1476</v>
      </c>
      <c r="D560" s="43" t="s">
        <v>812</v>
      </c>
      <c r="E560" s="43" t="s">
        <v>1470</v>
      </c>
      <c r="F560" s="36">
        <v>200</v>
      </c>
      <c r="G560" s="44">
        <f t="shared" si="29"/>
        <v>16635.8974358974</v>
      </c>
      <c r="H560" s="44">
        <v>19464</v>
      </c>
      <c r="I560" s="44">
        <f t="shared" si="33"/>
        <v>19719</v>
      </c>
      <c r="J560" s="44"/>
      <c r="K560" s="59">
        <f>SUM(I560:I564)</f>
        <v>136487.4</v>
      </c>
      <c r="L560" s="59">
        <v>49487.4</v>
      </c>
    </row>
    <row r="561" s="36" customFormat="1" ht="23" customHeight="1" spans="2:12">
      <c r="B561" s="42" t="s">
        <v>618</v>
      </c>
      <c r="C561" s="57" t="s">
        <v>1477</v>
      </c>
      <c r="D561" s="43" t="s">
        <v>1478</v>
      </c>
      <c r="E561" s="43" t="s">
        <v>1479</v>
      </c>
      <c r="F561" s="36">
        <v>10</v>
      </c>
      <c r="G561" s="44">
        <f t="shared" si="29"/>
        <v>217.948717948718</v>
      </c>
      <c r="H561" s="44">
        <v>255</v>
      </c>
      <c r="I561" s="44"/>
      <c r="J561" s="44"/>
      <c r="K561" s="59"/>
      <c r="L561" s="59"/>
    </row>
    <row r="562" s="36" customFormat="1" ht="23" customHeight="1" spans="2:12">
      <c r="B562" s="42" t="s">
        <v>618</v>
      </c>
      <c r="C562" s="42" t="s">
        <v>641</v>
      </c>
      <c r="D562" s="43" t="s">
        <v>642</v>
      </c>
      <c r="E562" s="43" t="s">
        <v>1424</v>
      </c>
      <c r="F562" s="36">
        <v>160</v>
      </c>
      <c r="G562" s="44">
        <f t="shared" si="29"/>
        <v>2133.33333333333</v>
      </c>
      <c r="H562" s="44">
        <v>2496</v>
      </c>
      <c r="I562" s="44">
        <f t="shared" ref="I562:I569" si="34">H562</f>
        <v>2496</v>
      </c>
      <c r="J562" s="44"/>
      <c r="K562" s="59"/>
      <c r="L562" s="59"/>
    </row>
    <row r="563" s="36" customFormat="1" ht="23" customHeight="1" spans="2:12">
      <c r="B563" s="42" t="s">
        <v>618</v>
      </c>
      <c r="C563" s="56" t="s">
        <v>1480</v>
      </c>
      <c r="D563" s="43" t="s">
        <v>1464</v>
      </c>
      <c r="E563" s="43" t="s">
        <v>1465</v>
      </c>
      <c r="F563" s="36">
        <v>120</v>
      </c>
      <c r="G563" s="44">
        <f t="shared" si="29"/>
        <v>23309.7435897436</v>
      </c>
      <c r="H563" s="44">
        <v>27272.4</v>
      </c>
      <c r="I563" s="44">
        <f t="shared" si="33"/>
        <v>114272.4</v>
      </c>
      <c r="J563" s="44"/>
      <c r="K563" s="59"/>
      <c r="L563" s="59"/>
    </row>
    <row r="564" s="36" customFormat="1" ht="23" customHeight="1" spans="2:12">
      <c r="B564" s="42" t="s">
        <v>618</v>
      </c>
      <c r="C564" s="56" t="s">
        <v>1481</v>
      </c>
      <c r="D564" s="43" t="s">
        <v>1482</v>
      </c>
      <c r="E564" s="43" t="s">
        <v>1465</v>
      </c>
      <c r="F564" s="36">
        <v>300</v>
      </c>
      <c r="G564" s="44">
        <f t="shared" si="29"/>
        <v>74358.9743589744</v>
      </c>
      <c r="H564" s="44">
        <v>87000</v>
      </c>
      <c r="I564" s="44"/>
      <c r="J564" s="44"/>
      <c r="K564" s="59"/>
      <c r="L564" s="59"/>
    </row>
    <row r="565" s="36" customFormat="1" ht="23" customHeight="1" spans="2:10">
      <c r="B565" s="42" t="s">
        <v>618</v>
      </c>
      <c r="C565" s="42" t="s">
        <v>666</v>
      </c>
      <c r="D565" s="43" t="s">
        <v>1483</v>
      </c>
      <c r="E565" s="43" t="s">
        <v>668</v>
      </c>
      <c r="F565" s="36">
        <v>100</v>
      </c>
      <c r="G565" s="44">
        <f t="shared" si="29"/>
        <v>19658.1196581197</v>
      </c>
      <c r="H565" s="44">
        <v>23000</v>
      </c>
      <c r="I565" s="44">
        <f t="shared" si="34"/>
        <v>23000</v>
      </c>
      <c r="J565" s="44"/>
    </row>
    <row r="566" s="36" customFormat="1" ht="23" customHeight="1" spans="2:10">
      <c r="B566" s="42" t="s">
        <v>618</v>
      </c>
      <c r="C566" s="42" t="s">
        <v>647</v>
      </c>
      <c r="D566" s="43" t="s">
        <v>629</v>
      </c>
      <c r="E566" s="43" t="s">
        <v>1424</v>
      </c>
      <c r="F566" s="36">
        <v>100</v>
      </c>
      <c r="G566" s="44">
        <f t="shared" si="29"/>
        <v>4914.52991452992</v>
      </c>
      <c r="H566" s="44">
        <v>5750</v>
      </c>
      <c r="I566" s="44">
        <f t="shared" si="34"/>
        <v>5750</v>
      </c>
      <c r="J566" s="44"/>
    </row>
    <row r="567" s="36" customFormat="1" ht="23" customHeight="1" spans="2:10">
      <c r="B567" s="42" t="s">
        <v>618</v>
      </c>
      <c r="C567" s="57" t="s">
        <v>1484</v>
      </c>
      <c r="D567" s="43" t="s">
        <v>1485</v>
      </c>
      <c r="E567" s="43" t="s">
        <v>1486</v>
      </c>
      <c r="F567" s="36">
        <v>5</v>
      </c>
      <c r="G567" s="44">
        <f t="shared" si="29"/>
        <v>87.6068376068376</v>
      </c>
      <c r="H567" s="44">
        <v>102.5</v>
      </c>
      <c r="I567" s="44">
        <f t="shared" si="34"/>
        <v>102.5</v>
      </c>
      <c r="J567" s="44"/>
    </row>
    <row r="568" s="36" customFormat="1" ht="23" customHeight="1" spans="2:10">
      <c r="B568" s="42" t="s">
        <v>618</v>
      </c>
      <c r="C568" s="57" t="s">
        <v>1487</v>
      </c>
      <c r="D568" s="43" t="s">
        <v>79</v>
      </c>
      <c r="E568" s="43" t="s">
        <v>1488</v>
      </c>
      <c r="F568" s="36">
        <v>300</v>
      </c>
      <c r="G568" s="44">
        <f t="shared" si="29"/>
        <v>6025.64102564103</v>
      </c>
      <c r="H568" s="44">
        <v>7050</v>
      </c>
      <c r="I568" s="44">
        <f t="shared" si="34"/>
        <v>7050</v>
      </c>
      <c r="J568" s="44"/>
    </row>
    <row r="569" s="37" customFormat="1" ht="23" customHeight="1" spans="2:10">
      <c r="B569" s="48" t="s">
        <v>1489</v>
      </c>
      <c r="C569" s="48" t="s">
        <v>1490</v>
      </c>
      <c r="D569" s="45" t="s">
        <v>1491</v>
      </c>
      <c r="E569" s="45" t="s">
        <v>1492</v>
      </c>
      <c r="F569" s="37">
        <v>2100</v>
      </c>
      <c r="G569" s="49">
        <v>14179.49</v>
      </c>
      <c r="H569" s="49">
        <f t="shared" ref="H569:H632" si="35">G569*1.17</f>
        <v>16590.0033</v>
      </c>
      <c r="I569" s="49">
        <f t="shared" si="34"/>
        <v>16590.0033</v>
      </c>
      <c r="J569" s="49">
        <f>I569</f>
        <v>16590.0033</v>
      </c>
    </row>
    <row r="570" s="36" customFormat="1" ht="23" customHeight="1" spans="2:10">
      <c r="B570" s="42" t="s">
        <v>1493</v>
      </c>
      <c r="C570" s="42" t="s">
        <v>32</v>
      </c>
      <c r="D570" s="43" t="s">
        <v>1390</v>
      </c>
      <c r="E570" s="43" t="s">
        <v>1494</v>
      </c>
      <c r="F570" s="36">
        <v>400</v>
      </c>
      <c r="G570" s="44">
        <v>813.675</v>
      </c>
      <c r="H570" s="44">
        <f t="shared" si="35"/>
        <v>951.99975</v>
      </c>
      <c r="I570" s="44">
        <f>SUM(H570:H571)</f>
        <v>34611.99885</v>
      </c>
      <c r="J570" s="44">
        <f>SUM(I570:I653)</f>
        <v>668900.20509</v>
      </c>
    </row>
    <row r="571" s="36" customFormat="1" ht="23" customHeight="1" spans="2:10">
      <c r="B571" s="42" t="s">
        <v>1493</v>
      </c>
      <c r="C571" s="42" t="s">
        <v>1495</v>
      </c>
      <c r="D571" s="43" t="s">
        <v>1496</v>
      </c>
      <c r="E571" s="43" t="s">
        <v>1497</v>
      </c>
      <c r="F571" s="36">
        <v>2000</v>
      </c>
      <c r="G571" s="44">
        <v>28769.23</v>
      </c>
      <c r="H571" s="44">
        <f t="shared" si="35"/>
        <v>33659.9991</v>
      </c>
      <c r="I571" s="44"/>
      <c r="J571" s="44"/>
    </row>
    <row r="572" s="36" customFormat="1" ht="23" customHeight="1" spans="2:10">
      <c r="B572" s="42" t="s">
        <v>1493</v>
      </c>
      <c r="C572" s="42" t="s">
        <v>1498</v>
      </c>
      <c r="D572" s="43" t="s">
        <v>1499</v>
      </c>
      <c r="E572" s="43" t="s">
        <v>1500</v>
      </c>
      <c r="F572" s="36">
        <v>800</v>
      </c>
      <c r="G572" s="44">
        <v>25435.9</v>
      </c>
      <c r="H572" s="44">
        <f t="shared" si="35"/>
        <v>29760.003</v>
      </c>
      <c r="I572" s="44">
        <f>SUM(H572:H574)</f>
        <v>49239.9999</v>
      </c>
      <c r="J572" s="44"/>
    </row>
    <row r="573" s="36" customFormat="1" ht="23" customHeight="1" spans="2:10">
      <c r="B573" s="42" t="s">
        <v>1493</v>
      </c>
      <c r="C573" s="42" t="s">
        <v>1501</v>
      </c>
      <c r="D573" s="43" t="s">
        <v>1192</v>
      </c>
      <c r="E573" s="43" t="s">
        <v>1502</v>
      </c>
      <c r="F573" s="36">
        <v>400</v>
      </c>
      <c r="G573" s="44">
        <v>3931.62</v>
      </c>
      <c r="H573" s="44">
        <f t="shared" si="35"/>
        <v>4599.9954</v>
      </c>
      <c r="I573" s="44"/>
      <c r="J573" s="44"/>
    </row>
    <row r="574" s="36" customFormat="1" ht="23" customHeight="1" spans="2:10">
      <c r="B574" s="42" t="s">
        <v>1493</v>
      </c>
      <c r="C574" s="42" t="s">
        <v>1503</v>
      </c>
      <c r="D574" s="43" t="s">
        <v>1504</v>
      </c>
      <c r="E574" s="43" t="s">
        <v>1505</v>
      </c>
      <c r="F574" s="36">
        <v>800</v>
      </c>
      <c r="G574" s="44">
        <v>12717.95</v>
      </c>
      <c r="H574" s="44">
        <f t="shared" si="35"/>
        <v>14880.0015</v>
      </c>
      <c r="I574" s="44"/>
      <c r="J574" s="44"/>
    </row>
    <row r="575" s="36" customFormat="1" ht="23" customHeight="1" spans="2:10">
      <c r="B575" s="42" t="s">
        <v>1493</v>
      </c>
      <c r="C575" s="42" t="s">
        <v>1506</v>
      </c>
      <c r="D575" s="43" t="s">
        <v>1507</v>
      </c>
      <c r="E575" s="43" t="s">
        <v>1508</v>
      </c>
      <c r="F575" s="36">
        <v>480</v>
      </c>
      <c r="G575" s="44">
        <v>8516.92</v>
      </c>
      <c r="H575" s="44">
        <f t="shared" si="35"/>
        <v>9964.7964</v>
      </c>
      <c r="I575" s="44">
        <f>H575</f>
        <v>9964.7964</v>
      </c>
      <c r="J575" s="44"/>
    </row>
    <row r="576" s="36" customFormat="1" ht="23" customHeight="1" spans="2:10">
      <c r="B576" s="42" t="s">
        <v>1493</v>
      </c>
      <c r="C576" s="42" t="s">
        <v>1509</v>
      </c>
      <c r="D576" s="43" t="s">
        <v>1510</v>
      </c>
      <c r="E576" s="43" t="s">
        <v>1511</v>
      </c>
      <c r="F576" s="36">
        <v>200</v>
      </c>
      <c r="G576" s="44">
        <v>9598.29</v>
      </c>
      <c r="H576" s="44">
        <f t="shared" si="35"/>
        <v>11229.9993</v>
      </c>
      <c r="I576" s="44">
        <f>H576</f>
        <v>11229.9993</v>
      </c>
      <c r="J576" s="44"/>
    </row>
    <row r="577" s="36" customFormat="1" ht="23" customHeight="1" spans="2:10">
      <c r="B577" s="42" t="s">
        <v>1493</v>
      </c>
      <c r="C577" s="42" t="s">
        <v>1512</v>
      </c>
      <c r="D577" s="43" t="s">
        <v>1513</v>
      </c>
      <c r="E577" s="43" t="s">
        <v>440</v>
      </c>
      <c r="F577" s="36">
        <v>200</v>
      </c>
      <c r="G577" s="44">
        <v>9452.99</v>
      </c>
      <c r="H577" s="44">
        <f t="shared" si="35"/>
        <v>11059.9983</v>
      </c>
      <c r="I577" s="44">
        <f t="shared" ref="I577:I581" si="36">SUM(H577:H578)</f>
        <v>44719.9974</v>
      </c>
      <c r="J577" s="44"/>
    </row>
    <row r="578" s="36" customFormat="1" ht="23" customHeight="1" spans="2:10">
      <c r="B578" s="42" t="s">
        <v>1493</v>
      </c>
      <c r="C578" s="42" t="s">
        <v>1495</v>
      </c>
      <c r="D578" s="43" t="s">
        <v>1496</v>
      </c>
      <c r="E578" s="43" t="s">
        <v>1497</v>
      </c>
      <c r="F578" s="36">
        <v>2000</v>
      </c>
      <c r="G578" s="44">
        <v>28769.23</v>
      </c>
      <c r="H578" s="44">
        <f t="shared" si="35"/>
        <v>33659.9991</v>
      </c>
      <c r="I578" s="44"/>
      <c r="J578" s="44"/>
    </row>
    <row r="579" s="36" customFormat="1" ht="23" customHeight="1" spans="2:10">
      <c r="B579" s="42" t="s">
        <v>1493</v>
      </c>
      <c r="C579" s="42" t="s">
        <v>32</v>
      </c>
      <c r="D579" s="43" t="s">
        <v>1390</v>
      </c>
      <c r="E579" s="43" t="s">
        <v>1494</v>
      </c>
      <c r="F579" s="36">
        <v>400</v>
      </c>
      <c r="G579" s="44">
        <v>813.675</v>
      </c>
      <c r="H579" s="44">
        <f t="shared" si="35"/>
        <v>951.99975</v>
      </c>
      <c r="I579" s="44">
        <f t="shared" si="36"/>
        <v>10311.99975</v>
      </c>
      <c r="J579" s="44"/>
    </row>
    <row r="580" s="36" customFormat="1" ht="23" customHeight="1" spans="2:10">
      <c r="B580" s="42" t="s">
        <v>1493</v>
      </c>
      <c r="C580" s="42" t="s">
        <v>1514</v>
      </c>
      <c r="D580" s="43" t="s">
        <v>1515</v>
      </c>
      <c r="E580" s="43" t="s">
        <v>715</v>
      </c>
      <c r="F580" s="36">
        <v>300</v>
      </c>
      <c r="G580" s="44">
        <v>8000</v>
      </c>
      <c r="H580" s="44">
        <f t="shared" si="35"/>
        <v>9360</v>
      </c>
      <c r="I580" s="44"/>
      <c r="J580" s="44"/>
    </row>
    <row r="581" s="36" customFormat="1" ht="23" customHeight="1" spans="2:10">
      <c r="B581" s="42" t="s">
        <v>1516</v>
      </c>
      <c r="C581" s="42" t="s">
        <v>1517</v>
      </c>
      <c r="D581" s="43" t="s">
        <v>44</v>
      </c>
      <c r="E581" s="43" t="s">
        <v>1518</v>
      </c>
      <c r="F581" s="36">
        <v>2000</v>
      </c>
      <c r="G581" s="44">
        <v>24034.185</v>
      </c>
      <c r="H581" s="44">
        <f t="shared" si="35"/>
        <v>28119.99645</v>
      </c>
      <c r="I581" s="44">
        <f t="shared" si="36"/>
        <v>36258.39945</v>
      </c>
      <c r="J581" s="44"/>
    </row>
    <row r="582" s="36" customFormat="1" ht="23" customHeight="1" spans="2:10">
      <c r="B582" s="42" t="s">
        <v>1516</v>
      </c>
      <c r="C582" s="42" t="s">
        <v>417</v>
      </c>
      <c r="D582" s="43" t="s">
        <v>564</v>
      </c>
      <c r="E582" s="43" t="s">
        <v>1519</v>
      </c>
      <c r="F582" s="36">
        <v>240</v>
      </c>
      <c r="G582" s="44">
        <v>6955.9</v>
      </c>
      <c r="H582" s="44">
        <f t="shared" si="35"/>
        <v>8138.403</v>
      </c>
      <c r="I582" s="44"/>
      <c r="J582" s="44"/>
    </row>
    <row r="583" s="36" customFormat="1" ht="23" customHeight="1" spans="2:10">
      <c r="B583" s="42" t="s">
        <v>1516</v>
      </c>
      <c r="C583" s="42" t="s">
        <v>1520</v>
      </c>
      <c r="D583" s="43" t="s">
        <v>954</v>
      </c>
      <c r="E583" s="43" t="s">
        <v>1521</v>
      </c>
      <c r="F583" s="36">
        <v>600</v>
      </c>
      <c r="G583" s="44">
        <v>9958.974</v>
      </c>
      <c r="H583" s="44">
        <f t="shared" si="35"/>
        <v>11651.99958</v>
      </c>
      <c r="I583" s="44">
        <f>SUM(H583:H588)</f>
        <v>80368.99884</v>
      </c>
      <c r="J583" s="44"/>
    </row>
    <row r="584" s="36" customFormat="1" ht="23" customHeight="1" spans="2:10">
      <c r="B584" s="42" t="s">
        <v>1516</v>
      </c>
      <c r="C584" s="42" t="s">
        <v>1522</v>
      </c>
      <c r="D584" s="43" t="s">
        <v>395</v>
      </c>
      <c r="E584" s="43" t="s">
        <v>1523</v>
      </c>
      <c r="F584" s="36">
        <v>400</v>
      </c>
      <c r="G584" s="44">
        <v>5278.634</v>
      </c>
      <c r="H584" s="44">
        <f t="shared" si="35"/>
        <v>6176.00178</v>
      </c>
      <c r="I584" s="44"/>
      <c r="J584" s="44"/>
    </row>
    <row r="585" s="36" customFormat="1" ht="23" customHeight="1" spans="2:10">
      <c r="B585" s="42" t="s">
        <v>1516</v>
      </c>
      <c r="C585" s="42" t="s">
        <v>1495</v>
      </c>
      <c r="D585" s="43" t="s">
        <v>1496</v>
      </c>
      <c r="E585" s="43" t="s">
        <v>1497</v>
      </c>
      <c r="F585" s="36">
        <v>400</v>
      </c>
      <c r="G585" s="44">
        <v>4430.77</v>
      </c>
      <c r="H585" s="44">
        <f t="shared" si="35"/>
        <v>5184.0009</v>
      </c>
      <c r="I585" s="44"/>
      <c r="J585" s="44"/>
    </row>
    <row r="586" s="36" customFormat="1" ht="23" customHeight="1" spans="2:10">
      <c r="B586" s="42" t="s">
        <v>1516</v>
      </c>
      <c r="C586" s="42" t="s">
        <v>1524</v>
      </c>
      <c r="D586" s="43" t="s">
        <v>1525</v>
      </c>
      <c r="E586" s="43" t="s">
        <v>1526</v>
      </c>
      <c r="F586" s="36">
        <v>240</v>
      </c>
      <c r="G586" s="44">
        <v>5415.384</v>
      </c>
      <c r="H586" s="44">
        <f t="shared" si="35"/>
        <v>6335.99928</v>
      </c>
      <c r="I586" s="44"/>
      <c r="J586" s="44"/>
    </row>
    <row r="587" s="36" customFormat="1" ht="23" customHeight="1" spans="2:10">
      <c r="B587" s="42" t="s">
        <v>1516</v>
      </c>
      <c r="C587" s="42" t="s">
        <v>1527</v>
      </c>
      <c r="D587" s="43" t="s">
        <v>1528</v>
      </c>
      <c r="E587" s="43" t="s">
        <v>1529</v>
      </c>
      <c r="F587" s="36">
        <v>100</v>
      </c>
      <c r="G587" s="44">
        <v>3248.72</v>
      </c>
      <c r="H587" s="44">
        <f t="shared" si="35"/>
        <v>3801.0024</v>
      </c>
      <c r="I587" s="44"/>
      <c r="J587" s="44"/>
    </row>
    <row r="588" s="36" customFormat="1" ht="23" customHeight="1" spans="2:10">
      <c r="B588" s="42" t="s">
        <v>1516</v>
      </c>
      <c r="C588" s="42" t="s">
        <v>973</v>
      </c>
      <c r="D588" s="43" t="s">
        <v>12</v>
      </c>
      <c r="E588" s="43" t="s">
        <v>952</v>
      </c>
      <c r="F588" s="36">
        <v>1200</v>
      </c>
      <c r="G588" s="44">
        <v>40358.97</v>
      </c>
      <c r="H588" s="44">
        <f t="shared" si="35"/>
        <v>47219.9949</v>
      </c>
      <c r="I588" s="44"/>
      <c r="J588" s="44"/>
    </row>
    <row r="589" s="36" customFormat="1" ht="23" customHeight="1" spans="2:10">
      <c r="B589" s="42" t="s">
        <v>1516</v>
      </c>
      <c r="C589" s="42" t="s">
        <v>1517</v>
      </c>
      <c r="D589" s="43" t="s">
        <v>44</v>
      </c>
      <c r="E589" s="43" t="s">
        <v>1518</v>
      </c>
      <c r="F589" s="36">
        <v>2500</v>
      </c>
      <c r="G589" s="44">
        <v>30042.74</v>
      </c>
      <c r="H589" s="44">
        <f t="shared" si="35"/>
        <v>35150.0058</v>
      </c>
      <c r="I589" s="44">
        <f>SUM(H589:H594)</f>
        <v>104691.9978</v>
      </c>
      <c r="J589" s="44"/>
    </row>
    <row r="590" s="36" customFormat="1" ht="23" customHeight="1" spans="2:10">
      <c r="B590" s="42" t="s">
        <v>1516</v>
      </c>
      <c r="C590" s="42" t="s">
        <v>417</v>
      </c>
      <c r="D590" s="43" t="s">
        <v>564</v>
      </c>
      <c r="E590" s="43" t="s">
        <v>1519</v>
      </c>
      <c r="F590" s="36">
        <v>480</v>
      </c>
      <c r="G590" s="44">
        <v>13911.79</v>
      </c>
      <c r="H590" s="44">
        <f t="shared" si="35"/>
        <v>16276.7943</v>
      </c>
      <c r="I590" s="44"/>
      <c r="J590" s="44"/>
    </row>
    <row r="591" s="36" customFormat="1" ht="23" customHeight="1" spans="2:10">
      <c r="B591" s="42" t="s">
        <v>1516</v>
      </c>
      <c r="C591" s="42" t="s">
        <v>1522</v>
      </c>
      <c r="D591" s="43" t="s">
        <v>395</v>
      </c>
      <c r="E591" s="43" t="s">
        <v>1523</v>
      </c>
      <c r="F591" s="36">
        <v>400</v>
      </c>
      <c r="G591" s="44">
        <v>5278.63</v>
      </c>
      <c r="H591" s="44">
        <f t="shared" si="35"/>
        <v>6175.9971</v>
      </c>
      <c r="I591" s="44"/>
      <c r="J591" s="44"/>
    </row>
    <row r="592" s="36" customFormat="1" ht="23" customHeight="1" spans="2:10">
      <c r="B592" s="42" t="s">
        <v>1516</v>
      </c>
      <c r="C592" s="42" t="s">
        <v>1520</v>
      </c>
      <c r="D592" s="43" t="s">
        <v>954</v>
      </c>
      <c r="E592" s="43" t="s">
        <v>1521</v>
      </c>
      <c r="F592" s="36">
        <v>600</v>
      </c>
      <c r="G592" s="44">
        <v>9958.97</v>
      </c>
      <c r="H592" s="44">
        <f t="shared" si="35"/>
        <v>11651.9949</v>
      </c>
      <c r="I592" s="44"/>
      <c r="J592" s="44"/>
    </row>
    <row r="593" s="36" customFormat="1" ht="23" customHeight="1" spans="2:10">
      <c r="B593" s="42" t="s">
        <v>1516</v>
      </c>
      <c r="C593" s="42" t="s">
        <v>973</v>
      </c>
      <c r="D593" s="43" t="s">
        <v>12</v>
      </c>
      <c r="E593" s="43" t="s">
        <v>952</v>
      </c>
      <c r="F593" s="36">
        <v>600</v>
      </c>
      <c r="G593" s="44">
        <v>20179.49</v>
      </c>
      <c r="H593" s="44">
        <f t="shared" si="35"/>
        <v>23610.0033</v>
      </c>
      <c r="I593" s="44"/>
      <c r="J593" s="44"/>
    </row>
    <row r="594" s="36" customFormat="1" ht="23" customHeight="1" spans="2:10">
      <c r="B594" s="42" t="s">
        <v>1516</v>
      </c>
      <c r="C594" s="42" t="s">
        <v>1530</v>
      </c>
      <c r="D594" s="43" t="s">
        <v>1531</v>
      </c>
      <c r="E594" s="45" t="s">
        <v>1532</v>
      </c>
      <c r="F594" s="36">
        <v>480</v>
      </c>
      <c r="G594" s="44">
        <v>10108.72</v>
      </c>
      <c r="H594" s="44">
        <f t="shared" si="35"/>
        <v>11827.2024</v>
      </c>
      <c r="I594" s="44"/>
      <c r="J594" s="44"/>
    </row>
    <row r="595" s="36" customFormat="1" ht="23" customHeight="1" spans="2:10">
      <c r="B595" s="42" t="s">
        <v>1516</v>
      </c>
      <c r="C595" s="42" t="s">
        <v>146</v>
      </c>
      <c r="D595" s="43" t="s">
        <v>1533</v>
      </c>
      <c r="E595" s="43" t="s">
        <v>871</v>
      </c>
      <c r="F595" s="36">
        <v>600</v>
      </c>
      <c r="G595" s="44">
        <v>5015.38</v>
      </c>
      <c r="H595" s="44">
        <f t="shared" si="35"/>
        <v>5867.9946</v>
      </c>
      <c r="I595" s="44">
        <f>SUM(H595:H596)</f>
        <v>18041.9967</v>
      </c>
      <c r="J595" s="44"/>
    </row>
    <row r="596" s="36" customFormat="1" ht="23" customHeight="1" spans="2:10">
      <c r="B596" s="42" t="s">
        <v>1516</v>
      </c>
      <c r="C596" s="42" t="s">
        <v>324</v>
      </c>
      <c r="D596" s="43" t="s">
        <v>12</v>
      </c>
      <c r="E596" s="43" t="s">
        <v>1534</v>
      </c>
      <c r="F596" s="36">
        <v>600</v>
      </c>
      <c r="G596" s="44">
        <v>10405.13</v>
      </c>
      <c r="H596" s="44">
        <f t="shared" si="35"/>
        <v>12174.0021</v>
      </c>
      <c r="I596" s="44"/>
      <c r="J596" s="44"/>
    </row>
    <row r="597" s="36" customFormat="1" ht="23" customHeight="1" spans="2:10">
      <c r="B597" s="42" t="s">
        <v>1516</v>
      </c>
      <c r="C597" s="42" t="s">
        <v>1517</v>
      </c>
      <c r="D597" s="43" t="s">
        <v>44</v>
      </c>
      <c r="E597" s="43" t="s">
        <v>1518</v>
      </c>
      <c r="F597" s="36">
        <v>2000</v>
      </c>
      <c r="G597" s="44">
        <v>24034.19</v>
      </c>
      <c r="H597" s="44">
        <f t="shared" si="35"/>
        <v>28120.0023</v>
      </c>
      <c r="I597" s="44">
        <f>SUM(H597:H602)</f>
        <v>79691.4027</v>
      </c>
      <c r="J597" s="44"/>
    </row>
    <row r="598" s="36" customFormat="1" ht="23" customHeight="1" spans="2:10">
      <c r="B598" s="42" t="s">
        <v>1516</v>
      </c>
      <c r="C598" s="42" t="s">
        <v>417</v>
      </c>
      <c r="D598" s="43" t="s">
        <v>65</v>
      </c>
      <c r="E598" s="43" t="s">
        <v>1519</v>
      </c>
      <c r="F598" s="36">
        <v>240</v>
      </c>
      <c r="G598" s="44">
        <v>6955.9</v>
      </c>
      <c r="H598" s="44">
        <f t="shared" si="35"/>
        <v>8138.403</v>
      </c>
      <c r="I598" s="44"/>
      <c r="J598" s="44"/>
    </row>
    <row r="599" s="36" customFormat="1" ht="23" customHeight="1" spans="2:10">
      <c r="B599" s="42" t="s">
        <v>1516</v>
      </c>
      <c r="C599" s="42" t="s">
        <v>1522</v>
      </c>
      <c r="D599" s="43" t="s">
        <v>395</v>
      </c>
      <c r="E599" s="43" t="s">
        <v>1523</v>
      </c>
      <c r="F599" s="36">
        <v>400</v>
      </c>
      <c r="G599" s="44">
        <v>5278.63</v>
      </c>
      <c r="H599" s="44">
        <f t="shared" si="35"/>
        <v>6175.9971</v>
      </c>
      <c r="I599" s="44"/>
      <c r="J599" s="44"/>
    </row>
    <row r="600" s="36" customFormat="1" ht="23" customHeight="1" spans="2:10">
      <c r="B600" s="42" t="s">
        <v>1516</v>
      </c>
      <c r="C600" s="42" t="s">
        <v>1520</v>
      </c>
      <c r="D600" s="43" t="s">
        <v>954</v>
      </c>
      <c r="E600" s="43" t="s">
        <v>1521</v>
      </c>
      <c r="F600" s="36">
        <v>600</v>
      </c>
      <c r="G600" s="44">
        <v>9958.97</v>
      </c>
      <c r="H600" s="44">
        <f t="shared" si="35"/>
        <v>11651.9949</v>
      </c>
      <c r="I600" s="44"/>
      <c r="J600" s="44"/>
    </row>
    <row r="601" s="36" customFormat="1" ht="23" customHeight="1" spans="2:10">
      <c r="B601" s="42" t="s">
        <v>1516</v>
      </c>
      <c r="C601" s="42" t="s">
        <v>973</v>
      </c>
      <c r="D601" s="43" t="s">
        <v>12</v>
      </c>
      <c r="E601" s="43" t="s">
        <v>952</v>
      </c>
      <c r="F601" s="36">
        <v>600</v>
      </c>
      <c r="G601" s="44">
        <v>20179.49</v>
      </c>
      <c r="H601" s="44">
        <f t="shared" si="35"/>
        <v>23610.0033</v>
      </c>
      <c r="I601" s="44"/>
      <c r="J601" s="44"/>
    </row>
    <row r="602" s="36" customFormat="1" ht="23" customHeight="1" spans="2:10">
      <c r="B602" s="42" t="s">
        <v>1516</v>
      </c>
      <c r="C602" s="42" t="s">
        <v>1535</v>
      </c>
      <c r="D602" s="43" t="s">
        <v>1536</v>
      </c>
      <c r="E602" s="43" t="s">
        <v>1537</v>
      </c>
      <c r="F602" s="36">
        <v>100</v>
      </c>
      <c r="G602" s="44">
        <v>1705.13</v>
      </c>
      <c r="H602" s="44">
        <f t="shared" si="35"/>
        <v>1995.0021</v>
      </c>
      <c r="I602" s="44"/>
      <c r="J602" s="44"/>
    </row>
    <row r="603" s="36" customFormat="1" ht="23" customHeight="1" spans="2:10">
      <c r="B603" s="42" t="s">
        <v>1538</v>
      </c>
      <c r="C603" s="42" t="s">
        <v>861</v>
      </c>
      <c r="D603" s="43" t="s">
        <v>915</v>
      </c>
      <c r="E603" s="43" t="s">
        <v>37</v>
      </c>
      <c r="F603" s="36">
        <v>400</v>
      </c>
      <c r="G603" s="44">
        <v>7182.91</v>
      </c>
      <c r="H603" s="44">
        <f t="shared" si="35"/>
        <v>8404.0047</v>
      </c>
      <c r="I603" s="44">
        <f t="shared" ref="I603:I608" si="37">H603</f>
        <v>8404.0047</v>
      </c>
      <c r="J603" s="44"/>
    </row>
    <row r="604" s="36" customFormat="1" ht="23" customHeight="1" spans="2:10">
      <c r="B604" s="42" t="s">
        <v>1538</v>
      </c>
      <c r="C604" s="42" t="s">
        <v>861</v>
      </c>
      <c r="D604" s="43" t="s">
        <v>915</v>
      </c>
      <c r="E604" s="43" t="s">
        <v>37</v>
      </c>
      <c r="F604" s="36">
        <v>-800</v>
      </c>
      <c r="G604" s="44">
        <v>-2229.06</v>
      </c>
      <c r="H604" s="44">
        <f t="shared" si="35"/>
        <v>-2608.0002</v>
      </c>
      <c r="I604" s="44">
        <f t="shared" si="37"/>
        <v>-2608.0002</v>
      </c>
      <c r="J604" s="44"/>
    </row>
    <row r="605" s="36" customFormat="1" ht="23" customHeight="1" spans="2:10">
      <c r="B605" s="42" t="s">
        <v>1538</v>
      </c>
      <c r="C605" s="42" t="s">
        <v>861</v>
      </c>
      <c r="D605" s="43" t="s">
        <v>915</v>
      </c>
      <c r="E605" s="43" t="s">
        <v>37</v>
      </c>
      <c r="F605" s="36">
        <v>-1000</v>
      </c>
      <c r="G605" s="44">
        <v>-2786.324</v>
      </c>
      <c r="H605" s="44">
        <f t="shared" si="35"/>
        <v>-3259.99908</v>
      </c>
      <c r="I605" s="44">
        <f t="shared" si="37"/>
        <v>-3259.99908</v>
      </c>
      <c r="J605" s="44"/>
    </row>
    <row r="606" s="36" customFormat="1" ht="23" customHeight="1" spans="2:10">
      <c r="B606" s="42" t="s">
        <v>1538</v>
      </c>
      <c r="C606" s="42" t="s">
        <v>861</v>
      </c>
      <c r="D606" s="43" t="s">
        <v>915</v>
      </c>
      <c r="E606" s="43" t="s">
        <v>37</v>
      </c>
      <c r="F606" s="36">
        <v>800</v>
      </c>
      <c r="G606" s="44">
        <v>14365.81</v>
      </c>
      <c r="H606" s="44">
        <f t="shared" si="35"/>
        <v>16807.9977</v>
      </c>
      <c r="I606" s="44">
        <f t="shared" si="37"/>
        <v>16807.9977</v>
      </c>
      <c r="J606" s="44"/>
    </row>
    <row r="607" s="36" customFormat="1" ht="23" customHeight="1" spans="2:10">
      <c r="B607" s="42" t="s">
        <v>1538</v>
      </c>
      <c r="C607" s="42" t="s">
        <v>861</v>
      </c>
      <c r="D607" s="43" t="s">
        <v>915</v>
      </c>
      <c r="E607" s="43" t="s">
        <v>37</v>
      </c>
      <c r="F607" s="36">
        <v>800</v>
      </c>
      <c r="G607" s="44">
        <v>14365.81</v>
      </c>
      <c r="H607" s="44">
        <f t="shared" si="35"/>
        <v>16807.9977</v>
      </c>
      <c r="I607" s="44">
        <f t="shared" si="37"/>
        <v>16807.9977</v>
      </c>
      <c r="J607" s="44"/>
    </row>
    <row r="608" s="36" customFormat="1" ht="23" customHeight="1" spans="2:10">
      <c r="B608" s="42" t="s">
        <v>1539</v>
      </c>
      <c r="C608" s="42" t="s">
        <v>1540</v>
      </c>
      <c r="D608" s="43" t="s">
        <v>123</v>
      </c>
      <c r="E608" s="43" t="s">
        <v>1541</v>
      </c>
      <c r="F608" s="36">
        <v>600</v>
      </c>
      <c r="G608" s="44">
        <v>76923.08</v>
      </c>
      <c r="H608" s="44">
        <f t="shared" si="35"/>
        <v>90000.0036</v>
      </c>
      <c r="I608" s="44">
        <f t="shared" si="37"/>
        <v>90000.0036</v>
      </c>
      <c r="J608" s="44"/>
    </row>
    <row r="609" s="36" customFormat="1" ht="23" customHeight="1" spans="2:10">
      <c r="B609" s="42" t="s">
        <v>1539</v>
      </c>
      <c r="C609" s="42" t="s">
        <v>1385</v>
      </c>
      <c r="D609" s="43" t="s">
        <v>799</v>
      </c>
      <c r="E609" s="43" t="s">
        <v>1542</v>
      </c>
      <c r="F609" s="36">
        <v>600</v>
      </c>
      <c r="G609" s="44">
        <v>13333.33</v>
      </c>
      <c r="H609" s="44">
        <f t="shared" si="35"/>
        <v>15599.9961</v>
      </c>
      <c r="I609" s="44">
        <f>SUM(H609:H612)</f>
        <v>69159.9987</v>
      </c>
      <c r="J609" s="44"/>
    </row>
    <row r="610" s="36" customFormat="1" ht="23" customHeight="1" spans="2:10">
      <c r="B610" s="42" t="s">
        <v>1539</v>
      </c>
      <c r="C610" s="42" t="s">
        <v>1543</v>
      </c>
      <c r="D610" s="43" t="s">
        <v>1544</v>
      </c>
      <c r="E610" s="43" t="s">
        <v>1545</v>
      </c>
      <c r="F610" s="36">
        <v>400</v>
      </c>
      <c r="G610" s="44">
        <v>5777.78</v>
      </c>
      <c r="H610" s="44">
        <f t="shared" si="35"/>
        <v>6760.0026</v>
      </c>
      <c r="I610" s="44"/>
      <c r="J610" s="44"/>
    </row>
    <row r="611" s="36" customFormat="1" ht="23" customHeight="1" spans="2:11">
      <c r="B611" s="42" t="s">
        <v>1539</v>
      </c>
      <c r="C611" s="42" t="s">
        <v>1517</v>
      </c>
      <c r="D611" s="43" t="s">
        <v>44</v>
      </c>
      <c r="E611" s="43" t="s">
        <v>1518</v>
      </c>
      <c r="F611" s="36">
        <v>1000</v>
      </c>
      <c r="G611" s="44">
        <v>15384.62</v>
      </c>
      <c r="H611" s="44">
        <f t="shared" si="35"/>
        <v>18000.0054</v>
      </c>
      <c r="I611" s="44"/>
      <c r="J611" s="44"/>
      <c r="K611" s="36">
        <v>668900.2</v>
      </c>
    </row>
    <row r="612" s="36" customFormat="1" ht="23" customHeight="1" spans="2:10">
      <c r="B612" s="42" t="s">
        <v>1539</v>
      </c>
      <c r="C612" s="42" t="s">
        <v>1546</v>
      </c>
      <c r="D612" s="43" t="s">
        <v>1533</v>
      </c>
      <c r="E612" s="43" t="s">
        <v>871</v>
      </c>
      <c r="F612" s="36">
        <v>2000</v>
      </c>
      <c r="G612" s="44">
        <v>24615.38</v>
      </c>
      <c r="H612" s="44">
        <f t="shared" si="35"/>
        <v>28799.9946</v>
      </c>
      <c r="I612" s="44"/>
      <c r="J612" s="44"/>
    </row>
    <row r="613" s="36" customFormat="1" ht="23" customHeight="1" spans="2:10">
      <c r="B613" s="42" t="s">
        <v>1539</v>
      </c>
      <c r="C613" s="42" t="s">
        <v>1546</v>
      </c>
      <c r="D613" s="43" t="s">
        <v>1533</v>
      </c>
      <c r="E613" s="43" t="s">
        <v>871</v>
      </c>
      <c r="F613" s="36">
        <v>400</v>
      </c>
      <c r="G613" s="44">
        <v>4923.08</v>
      </c>
      <c r="H613" s="44">
        <f t="shared" si="35"/>
        <v>5760.0036</v>
      </c>
      <c r="I613" s="44">
        <f t="shared" ref="I613:I624" si="38">H613</f>
        <v>5760.0036</v>
      </c>
      <c r="J613" s="44"/>
    </row>
    <row r="614" s="36" customFormat="1" ht="23" customHeight="1" spans="2:10">
      <c r="B614" s="42" t="s">
        <v>1539</v>
      </c>
      <c r="C614" s="42" t="s">
        <v>1547</v>
      </c>
      <c r="D614" s="43" t="s">
        <v>461</v>
      </c>
      <c r="E614" s="43" t="s">
        <v>1548</v>
      </c>
      <c r="F614" s="36">
        <v>400</v>
      </c>
      <c r="G614" s="44">
        <v>1948.72</v>
      </c>
      <c r="H614" s="44">
        <f t="shared" si="35"/>
        <v>2280.0024</v>
      </c>
      <c r="I614" s="44">
        <f>SUM(H614:H616)</f>
        <v>70280.0046</v>
      </c>
      <c r="J614" s="44"/>
    </row>
    <row r="615" s="36" customFormat="1" ht="23" customHeight="1" spans="2:10">
      <c r="B615" s="42" t="s">
        <v>1539</v>
      </c>
      <c r="C615" s="42" t="s">
        <v>1549</v>
      </c>
      <c r="D615" s="43" t="s">
        <v>1550</v>
      </c>
      <c r="E615" s="43" t="s">
        <v>1551</v>
      </c>
      <c r="F615" s="36">
        <v>400</v>
      </c>
      <c r="G615" s="44">
        <v>6837.61</v>
      </c>
      <c r="H615" s="44">
        <f t="shared" si="35"/>
        <v>8000.0037</v>
      </c>
      <c r="I615" s="44"/>
      <c r="J615" s="44"/>
    </row>
    <row r="616" s="36" customFormat="1" ht="23" customHeight="1" spans="2:10">
      <c r="B616" s="42" t="s">
        <v>1539</v>
      </c>
      <c r="C616" s="42" t="s">
        <v>1552</v>
      </c>
      <c r="D616" s="43" t="s">
        <v>1553</v>
      </c>
      <c r="E616" s="43" t="s">
        <v>1554</v>
      </c>
      <c r="F616" s="36">
        <v>3000</v>
      </c>
      <c r="G616" s="44">
        <v>51282.05</v>
      </c>
      <c r="H616" s="44">
        <f t="shared" si="35"/>
        <v>59999.9985</v>
      </c>
      <c r="I616" s="44"/>
      <c r="J616" s="44"/>
    </row>
    <row r="617" s="36" customFormat="1" ht="23" customHeight="1" spans="2:10">
      <c r="B617" s="42" t="s">
        <v>1539</v>
      </c>
      <c r="C617" s="42" t="s">
        <v>958</v>
      </c>
      <c r="D617" s="43" t="s">
        <v>212</v>
      </c>
      <c r="E617" s="43" t="s">
        <v>959</v>
      </c>
      <c r="F617" s="36">
        <v>420</v>
      </c>
      <c r="G617" s="44">
        <v>10625.64</v>
      </c>
      <c r="H617" s="44">
        <f t="shared" si="35"/>
        <v>12431.9988</v>
      </c>
      <c r="I617" s="44">
        <f t="shared" si="38"/>
        <v>12431.9988</v>
      </c>
      <c r="J617" s="44"/>
    </row>
    <row r="618" s="36" customFormat="1" ht="23" customHeight="1" spans="2:10">
      <c r="B618" s="42" t="s">
        <v>1539</v>
      </c>
      <c r="C618" s="42" t="s">
        <v>11</v>
      </c>
      <c r="D618" s="43" t="s">
        <v>12</v>
      </c>
      <c r="E618" s="43" t="s">
        <v>952</v>
      </c>
      <c r="F618" s="36">
        <v>-206</v>
      </c>
      <c r="G618" s="44">
        <v>-88.03</v>
      </c>
      <c r="H618" s="44">
        <f t="shared" si="35"/>
        <v>-102.9951</v>
      </c>
      <c r="I618" s="44">
        <f t="shared" si="38"/>
        <v>-102.9951</v>
      </c>
      <c r="J618" s="44"/>
    </row>
    <row r="619" s="36" customFormat="1" ht="23" customHeight="1" spans="2:10">
      <c r="B619" s="42" t="s">
        <v>1539</v>
      </c>
      <c r="C619" s="42" t="s">
        <v>1540</v>
      </c>
      <c r="D619" s="43" t="s">
        <v>123</v>
      </c>
      <c r="E619" s="43" t="s">
        <v>1541</v>
      </c>
      <c r="F619" s="36">
        <v>-467</v>
      </c>
      <c r="G619" s="44">
        <v>-2474.7</v>
      </c>
      <c r="H619" s="44">
        <f t="shared" si="35"/>
        <v>-2895.399</v>
      </c>
      <c r="I619" s="44">
        <f t="shared" si="38"/>
        <v>-2895.399</v>
      </c>
      <c r="J619" s="44"/>
    </row>
    <row r="620" s="36" customFormat="1" ht="23" customHeight="1" spans="2:10">
      <c r="B620" s="42" t="s">
        <v>1539</v>
      </c>
      <c r="C620" s="42" t="s">
        <v>1552</v>
      </c>
      <c r="D620" s="43" t="s">
        <v>1553</v>
      </c>
      <c r="E620" s="43" t="s">
        <v>1554</v>
      </c>
      <c r="F620" s="36">
        <v>-353</v>
      </c>
      <c r="G620" s="44">
        <v>-126.72</v>
      </c>
      <c r="H620" s="44">
        <f t="shared" si="35"/>
        <v>-148.2624</v>
      </c>
      <c r="I620" s="44">
        <f t="shared" si="38"/>
        <v>-148.2624</v>
      </c>
      <c r="J620" s="44"/>
    </row>
    <row r="621" s="36" customFormat="1" ht="23" customHeight="1" spans="2:10">
      <c r="B621" s="42" t="s">
        <v>1539</v>
      </c>
      <c r="C621" s="42" t="s">
        <v>1546</v>
      </c>
      <c r="D621" s="43" t="s">
        <v>1533</v>
      </c>
      <c r="E621" s="43" t="s">
        <v>871</v>
      </c>
      <c r="F621" s="36">
        <v>-1262</v>
      </c>
      <c r="G621" s="44">
        <v>-1725.81</v>
      </c>
      <c r="H621" s="44">
        <f t="shared" si="35"/>
        <v>-2019.1977</v>
      </c>
      <c r="I621" s="44">
        <f t="shared" si="38"/>
        <v>-2019.1977</v>
      </c>
      <c r="J621" s="44"/>
    </row>
    <row r="622" s="36" customFormat="1" ht="23" customHeight="1" spans="2:10">
      <c r="B622" s="42" t="s">
        <v>1539</v>
      </c>
      <c r="C622" s="42" t="s">
        <v>1555</v>
      </c>
      <c r="D622" s="43" t="s">
        <v>1556</v>
      </c>
      <c r="E622" s="43" t="s">
        <v>1557</v>
      </c>
      <c r="F622" s="36">
        <v>-314</v>
      </c>
      <c r="G622" s="44">
        <v>-858.8</v>
      </c>
      <c r="H622" s="44">
        <f t="shared" si="35"/>
        <v>-1004.796</v>
      </c>
      <c r="I622" s="44">
        <f t="shared" si="38"/>
        <v>-1004.796</v>
      </c>
      <c r="J622" s="44"/>
    </row>
    <row r="623" s="36" customFormat="1" ht="23" customHeight="1" spans="2:10">
      <c r="B623" s="42" t="s">
        <v>1539</v>
      </c>
      <c r="C623" s="42" t="s">
        <v>1558</v>
      </c>
      <c r="D623" s="43" t="s">
        <v>12</v>
      </c>
      <c r="E623" s="43" t="s">
        <v>952</v>
      </c>
      <c r="F623" s="36">
        <v>-3000</v>
      </c>
      <c r="G623" s="44">
        <v>-8974.36</v>
      </c>
      <c r="H623" s="44">
        <f t="shared" si="35"/>
        <v>-10500.0012</v>
      </c>
      <c r="I623" s="44">
        <f t="shared" si="38"/>
        <v>-10500.0012</v>
      </c>
      <c r="J623" s="44"/>
    </row>
    <row r="624" s="36" customFormat="1" ht="23" customHeight="1" spans="2:10">
      <c r="B624" s="42" t="s">
        <v>1539</v>
      </c>
      <c r="C624" s="42" t="s">
        <v>1549</v>
      </c>
      <c r="D624" s="43" t="s">
        <v>1550</v>
      </c>
      <c r="E624" s="43" t="s">
        <v>1551</v>
      </c>
      <c r="F624" s="36">
        <v>-390</v>
      </c>
      <c r="G624" s="44">
        <v>-1500</v>
      </c>
      <c r="H624" s="44">
        <f t="shared" si="35"/>
        <v>-1755</v>
      </c>
      <c r="I624" s="44">
        <f t="shared" si="38"/>
        <v>-1755</v>
      </c>
      <c r="J624" s="44"/>
    </row>
    <row r="625" s="36" customFormat="1" ht="23" customHeight="1" spans="2:10">
      <c r="B625" s="42" t="s">
        <v>1539</v>
      </c>
      <c r="C625" s="42" t="s">
        <v>1559</v>
      </c>
      <c r="D625" s="43" t="s">
        <v>940</v>
      </c>
      <c r="E625" s="43" t="s">
        <v>1560</v>
      </c>
      <c r="F625" s="36">
        <v>-320</v>
      </c>
      <c r="G625" s="44">
        <v>-218.8</v>
      </c>
      <c r="H625" s="44">
        <f t="shared" si="35"/>
        <v>-255.996</v>
      </c>
      <c r="I625" s="44">
        <f>SUM(H625:H627)</f>
        <v>-995.9976</v>
      </c>
      <c r="J625" s="44"/>
    </row>
    <row r="626" s="36" customFormat="1" ht="23" customHeight="1" spans="2:10">
      <c r="B626" s="42" t="s">
        <v>1539</v>
      </c>
      <c r="C626" s="42" t="s">
        <v>1385</v>
      </c>
      <c r="D626" s="43" t="s">
        <v>799</v>
      </c>
      <c r="E626" s="43" t="s">
        <v>1542</v>
      </c>
      <c r="F626" s="36">
        <v>-600</v>
      </c>
      <c r="G626" s="44">
        <v>-461.54</v>
      </c>
      <c r="H626" s="44">
        <f t="shared" si="35"/>
        <v>-540.0018</v>
      </c>
      <c r="I626" s="44"/>
      <c r="J626" s="44"/>
    </row>
    <row r="627" s="36" customFormat="1" ht="23" customHeight="1" spans="2:10">
      <c r="B627" s="42" t="s">
        <v>1539</v>
      </c>
      <c r="C627" s="42" t="s">
        <v>1517</v>
      </c>
      <c r="D627" s="43" t="s">
        <v>44</v>
      </c>
      <c r="E627" s="43" t="s">
        <v>1518</v>
      </c>
      <c r="F627" s="36">
        <v>-1000</v>
      </c>
      <c r="G627" s="44">
        <v>-170.94</v>
      </c>
      <c r="H627" s="44">
        <f t="shared" si="35"/>
        <v>-199.9998</v>
      </c>
      <c r="I627" s="44"/>
      <c r="J627" s="44"/>
    </row>
    <row r="628" s="36" customFormat="1" ht="23" customHeight="1" spans="2:10">
      <c r="B628" s="42" t="s">
        <v>1539</v>
      </c>
      <c r="C628" s="42" t="s">
        <v>1555</v>
      </c>
      <c r="D628" s="43" t="s">
        <v>1556</v>
      </c>
      <c r="E628" s="43" t="s">
        <v>1557</v>
      </c>
      <c r="F628" s="36">
        <v>-1200</v>
      </c>
      <c r="G628" s="44">
        <v>-3282.054</v>
      </c>
      <c r="H628" s="44">
        <f t="shared" si="35"/>
        <v>-3840.00318</v>
      </c>
      <c r="I628" s="44">
        <f>SUM(H628:H629)</f>
        <v>-3905.69868</v>
      </c>
      <c r="J628" s="44"/>
    </row>
    <row r="629" s="36" customFormat="1" ht="23" customHeight="1" spans="2:10">
      <c r="B629" s="42" t="s">
        <v>1539</v>
      </c>
      <c r="C629" s="42" t="s">
        <v>1552</v>
      </c>
      <c r="D629" s="43" t="s">
        <v>1553</v>
      </c>
      <c r="E629" s="43" t="s">
        <v>1554</v>
      </c>
      <c r="F629" s="36">
        <v>-146</v>
      </c>
      <c r="G629" s="44">
        <v>-56.15</v>
      </c>
      <c r="H629" s="44">
        <f t="shared" si="35"/>
        <v>-65.6955</v>
      </c>
      <c r="I629" s="44"/>
      <c r="J629" s="44"/>
    </row>
    <row r="630" s="36" customFormat="1" ht="23" customHeight="1" spans="2:10">
      <c r="B630" s="42" t="s">
        <v>1539</v>
      </c>
      <c r="C630" s="42" t="s">
        <v>1552</v>
      </c>
      <c r="D630" s="43" t="s">
        <v>1553</v>
      </c>
      <c r="E630" s="43" t="s">
        <v>1554</v>
      </c>
      <c r="F630" s="36">
        <v>-3000</v>
      </c>
      <c r="G630" s="44">
        <v>-1153.85</v>
      </c>
      <c r="H630" s="44">
        <f t="shared" si="35"/>
        <v>-1350.0045</v>
      </c>
      <c r="I630" s="44">
        <f>SUM(H630:H632)</f>
        <v>-5581.2042</v>
      </c>
      <c r="J630" s="44"/>
    </row>
    <row r="631" s="36" customFormat="1" ht="23" customHeight="1" spans="2:10">
      <c r="B631" s="42" t="s">
        <v>1539</v>
      </c>
      <c r="C631" s="42" t="s">
        <v>1558</v>
      </c>
      <c r="D631" s="43" t="s">
        <v>12</v>
      </c>
      <c r="E631" s="43" t="s">
        <v>952</v>
      </c>
      <c r="F631" s="36">
        <v>-1200</v>
      </c>
      <c r="G631" s="44">
        <v>-3589.74</v>
      </c>
      <c r="H631" s="44">
        <f t="shared" si="35"/>
        <v>-4199.9958</v>
      </c>
      <c r="I631" s="44"/>
      <c r="J631" s="44"/>
    </row>
    <row r="632" s="36" customFormat="1" ht="23" customHeight="1" spans="2:10">
      <c r="B632" s="42" t="s">
        <v>1539</v>
      </c>
      <c r="C632" s="42" t="s">
        <v>1517</v>
      </c>
      <c r="D632" s="43" t="s">
        <v>44</v>
      </c>
      <c r="E632" s="43" t="s">
        <v>1518</v>
      </c>
      <c r="F632" s="36">
        <v>-156</v>
      </c>
      <c r="G632" s="44">
        <v>-26.67</v>
      </c>
      <c r="H632" s="44">
        <f t="shared" si="35"/>
        <v>-31.2039</v>
      </c>
      <c r="I632" s="44"/>
      <c r="J632" s="44"/>
    </row>
    <row r="633" s="36" customFormat="1" ht="23" customHeight="1" spans="2:10">
      <c r="B633" s="42" t="s">
        <v>1539</v>
      </c>
      <c r="C633" s="42" t="s">
        <v>1546</v>
      </c>
      <c r="D633" s="43" t="s">
        <v>163</v>
      </c>
      <c r="E633" s="43" t="s">
        <v>1561</v>
      </c>
      <c r="F633" s="36">
        <v>-1461</v>
      </c>
      <c r="G633" s="44">
        <v>-998.974</v>
      </c>
      <c r="H633" s="44">
        <f t="shared" ref="H633:H696" si="39">G633*1.17</f>
        <v>-1168.79958</v>
      </c>
      <c r="I633" s="44">
        <f t="shared" ref="I633:I638" si="40">H633</f>
        <v>-1168.79958</v>
      </c>
      <c r="J633" s="44"/>
    </row>
    <row r="634" s="36" customFormat="1" ht="23" customHeight="1" spans="2:10">
      <c r="B634" s="42" t="s">
        <v>1539</v>
      </c>
      <c r="C634" s="42" t="s">
        <v>1543</v>
      </c>
      <c r="D634" s="43" t="s">
        <v>1544</v>
      </c>
      <c r="E634" s="43" t="s">
        <v>1545</v>
      </c>
      <c r="F634" s="43">
        <v>-400</v>
      </c>
      <c r="G634" s="44">
        <v>-2974.36</v>
      </c>
      <c r="H634" s="44">
        <f t="shared" si="39"/>
        <v>-3480.0012</v>
      </c>
      <c r="I634" s="44">
        <f>SUM(H634:H635)</f>
        <v>-11759.9976</v>
      </c>
      <c r="J634" s="44"/>
    </row>
    <row r="635" s="36" customFormat="1" ht="23" customHeight="1" spans="2:10">
      <c r="B635" s="42" t="s">
        <v>1539</v>
      </c>
      <c r="C635" s="42" t="s">
        <v>1540</v>
      </c>
      <c r="D635" s="43" t="s">
        <v>123</v>
      </c>
      <c r="E635" s="43" t="s">
        <v>1541</v>
      </c>
      <c r="F635" s="36">
        <v>-600</v>
      </c>
      <c r="G635" s="44">
        <v>-7076.92</v>
      </c>
      <c r="H635" s="44">
        <f t="shared" si="39"/>
        <v>-8279.9964</v>
      </c>
      <c r="I635" s="44"/>
      <c r="J635" s="44"/>
    </row>
    <row r="636" s="36" customFormat="1" ht="23" customHeight="1" spans="2:10">
      <c r="B636" s="42" t="s">
        <v>1539</v>
      </c>
      <c r="C636" s="42" t="s">
        <v>1562</v>
      </c>
      <c r="D636" s="43" t="s">
        <v>1563</v>
      </c>
      <c r="E636" s="43" t="s">
        <v>1564</v>
      </c>
      <c r="F636" s="36">
        <v>-400</v>
      </c>
      <c r="G636" s="44">
        <v>-837.61</v>
      </c>
      <c r="H636" s="44">
        <f t="shared" si="39"/>
        <v>-980.0037</v>
      </c>
      <c r="I636" s="44">
        <f t="shared" si="40"/>
        <v>-980.0037</v>
      </c>
      <c r="J636" s="44"/>
    </row>
    <row r="637" s="36" customFormat="1" ht="23" customHeight="1" spans="2:10">
      <c r="B637" s="42" t="s">
        <v>1539</v>
      </c>
      <c r="C637" s="42" t="s">
        <v>1540</v>
      </c>
      <c r="D637" s="43" t="s">
        <v>123</v>
      </c>
      <c r="E637" s="43" t="s">
        <v>1541</v>
      </c>
      <c r="F637" s="36">
        <v>-382</v>
      </c>
      <c r="G637" s="44">
        <v>-4505.64</v>
      </c>
      <c r="H637" s="44">
        <f t="shared" si="39"/>
        <v>-5271.5988</v>
      </c>
      <c r="I637" s="44">
        <f t="shared" si="40"/>
        <v>-5271.5988</v>
      </c>
      <c r="J637" s="44"/>
    </row>
    <row r="638" s="36" customFormat="1" ht="23" customHeight="1" spans="2:10">
      <c r="B638" s="42" t="s">
        <v>1539</v>
      </c>
      <c r="C638" s="42" t="s">
        <v>1559</v>
      </c>
      <c r="D638" s="43" t="s">
        <v>940</v>
      </c>
      <c r="E638" s="43" t="s">
        <v>1560</v>
      </c>
      <c r="F638" s="36">
        <v>-95</v>
      </c>
      <c r="G638" s="44">
        <v>-64.96</v>
      </c>
      <c r="H638" s="44">
        <f t="shared" si="39"/>
        <v>-76.0032</v>
      </c>
      <c r="I638" s="44">
        <f t="shared" si="40"/>
        <v>-76.0032</v>
      </c>
      <c r="J638" s="44"/>
    </row>
    <row r="639" s="36" customFormat="1" ht="23" customHeight="1" spans="2:10">
      <c r="B639" s="42" t="s">
        <v>1539</v>
      </c>
      <c r="C639" s="42" t="s">
        <v>1558</v>
      </c>
      <c r="D639" s="43" t="s">
        <v>12</v>
      </c>
      <c r="E639" s="43" t="s">
        <v>952</v>
      </c>
      <c r="F639" s="36">
        <v>-274</v>
      </c>
      <c r="G639" s="44">
        <v>-819.655</v>
      </c>
      <c r="H639" s="44">
        <f t="shared" si="39"/>
        <v>-958.99635</v>
      </c>
      <c r="I639" s="44">
        <f>SUM(H639:H640)</f>
        <v>-1493.10135</v>
      </c>
      <c r="J639" s="44"/>
    </row>
    <row r="640" s="36" customFormat="1" ht="23" customHeight="1" spans="2:10">
      <c r="B640" s="42" t="s">
        <v>1539</v>
      </c>
      <c r="C640" s="42" t="s">
        <v>1562</v>
      </c>
      <c r="D640" s="43" t="s">
        <v>1563</v>
      </c>
      <c r="E640" s="43" t="s">
        <v>1564</v>
      </c>
      <c r="F640" s="36">
        <v>-218</v>
      </c>
      <c r="G640" s="44">
        <v>-456.5</v>
      </c>
      <c r="H640" s="44">
        <f t="shared" si="39"/>
        <v>-534.105</v>
      </c>
      <c r="I640" s="44"/>
      <c r="J640" s="44"/>
    </row>
    <row r="641" s="36" customFormat="1" ht="23" customHeight="1" spans="2:10">
      <c r="B641" s="42" t="s">
        <v>1539</v>
      </c>
      <c r="C641" s="42" t="s">
        <v>1552</v>
      </c>
      <c r="D641" s="43" t="s">
        <v>1553</v>
      </c>
      <c r="E641" s="43" t="s">
        <v>1554</v>
      </c>
      <c r="F641" s="36">
        <v>-3000</v>
      </c>
      <c r="G641" s="44">
        <v>-1153.85</v>
      </c>
      <c r="H641" s="44">
        <f t="shared" si="39"/>
        <v>-1350.0045</v>
      </c>
      <c r="I641" s="44">
        <f t="shared" ref="I641:I660" si="41">H641</f>
        <v>-1350.0045</v>
      </c>
      <c r="J641" s="44"/>
    </row>
    <row r="642" s="36" customFormat="1" ht="23" customHeight="1" spans="2:10">
      <c r="B642" s="42" t="s">
        <v>1539</v>
      </c>
      <c r="C642" s="42" t="s">
        <v>1385</v>
      </c>
      <c r="D642" s="43" t="s">
        <v>799</v>
      </c>
      <c r="E642" s="43" t="s">
        <v>1542</v>
      </c>
      <c r="F642" s="36">
        <v>-719</v>
      </c>
      <c r="G642" s="44">
        <v>-553.075</v>
      </c>
      <c r="H642" s="44">
        <f t="shared" si="39"/>
        <v>-647.09775</v>
      </c>
      <c r="I642" s="44">
        <f>SUM(H642:H644)</f>
        <v>-4037.4009</v>
      </c>
      <c r="J642" s="44"/>
    </row>
    <row r="643" s="36" customFormat="1" ht="23" customHeight="1" spans="2:10">
      <c r="B643" s="42" t="s">
        <v>1539</v>
      </c>
      <c r="C643" s="42" t="s">
        <v>1543</v>
      </c>
      <c r="D643" s="43" t="s">
        <v>1544</v>
      </c>
      <c r="E643" s="43" t="s">
        <v>1545</v>
      </c>
      <c r="F643" s="36">
        <v>-169</v>
      </c>
      <c r="G643" s="44">
        <v>-1256.665</v>
      </c>
      <c r="H643" s="44">
        <f t="shared" si="39"/>
        <v>-1470.29805</v>
      </c>
      <c r="I643" s="44"/>
      <c r="J643" s="44"/>
    </row>
    <row r="644" s="36" customFormat="1" ht="23" customHeight="1" spans="2:10">
      <c r="B644" s="42" t="s">
        <v>1539</v>
      </c>
      <c r="C644" s="42" t="s">
        <v>1546</v>
      </c>
      <c r="D644" s="43" t="s">
        <v>1533</v>
      </c>
      <c r="E644" s="43" t="s">
        <v>871</v>
      </c>
      <c r="F644" s="36">
        <v>-1200</v>
      </c>
      <c r="G644" s="44">
        <v>-1641.03</v>
      </c>
      <c r="H644" s="44">
        <f t="shared" si="39"/>
        <v>-1920.0051</v>
      </c>
      <c r="I644" s="44"/>
      <c r="J644" s="44"/>
    </row>
    <row r="645" s="36" customFormat="1" ht="23" customHeight="1" spans="2:10">
      <c r="B645" s="42" t="s">
        <v>1539</v>
      </c>
      <c r="C645" s="42" t="s">
        <v>1562</v>
      </c>
      <c r="D645" s="43" t="s">
        <v>1563</v>
      </c>
      <c r="E645" s="43" t="s">
        <v>1564</v>
      </c>
      <c r="F645" s="36">
        <v>-62</v>
      </c>
      <c r="G645" s="44">
        <v>-2408.46</v>
      </c>
      <c r="H645" s="44">
        <f t="shared" si="39"/>
        <v>-2817.8982</v>
      </c>
      <c r="I645" s="44">
        <f t="shared" si="41"/>
        <v>-2817.8982</v>
      </c>
      <c r="J645" s="44"/>
    </row>
    <row r="646" s="36" customFormat="1" ht="23" customHeight="1" spans="2:10">
      <c r="B646" s="42" t="s">
        <v>1539</v>
      </c>
      <c r="C646" s="42" t="s">
        <v>1562</v>
      </c>
      <c r="D646" s="43" t="s">
        <v>1563</v>
      </c>
      <c r="E646" s="43" t="s">
        <v>1564</v>
      </c>
      <c r="F646" s="36">
        <v>-400</v>
      </c>
      <c r="G646" s="44">
        <v>-14700.854</v>
      </c>
      <c r="H646" s="44">
        <f t="shared" si="39"/>
        <v>-17199.99918</v>
      </c>
      <c r="I646" s="44">
        <f t="shared" si="41"/>
        <v>-17199.99918</v>
      </c>
      <c r="J646" s="44"/>
    </row>
    <row r="647" s="36" customFormat="1" ht="23" customHeight="1" spans="2:10">
      <c r="B647" s="42" t="s">
        <v>1539</v>
      </c>
      <c r="C647" s="42" t="s">
        <v>1562</v>
      </c>
      <c r="D647" s="43" t="s">
        <v>1563</v>
      </c>
      <c r="E647" s="43" t="s">
        <v>1564</v>
      </c>
      <c r="F647" s="36">
        <v>-8</v>
      </c>
      <c r="G647" s="44">
        <v>-310.77</v>
      </c>
      <c r="H647" s="44">
        <f t="shared" si="39"/>
        <v>-363.6009</v>
      </c>
      <c r="I647" s="44">
        <f t="shared" si="41"/>
        <v>-363.6009</v>
      </c>
      <c r="J647" s="44"/>
    </row>
    <row r="648" s="36" customFormat="1" ht="23" customHeight="1" spans="2:10">
      <c r="B648" s="42" t="s">
        <v>1539</v>
      </c>
      <c r="C648" s="42" t="s">
        <v>54</v>
      </c>
      <c r="D648" s="43" t="s">
        <v>564</v>
      </c>
      <c r="E648" s="43" t="s">
        <v>1565</v>
      </c>
      <c r="F648" s="36">
        <v>-1800</v>
      </c>
      <c r="G648" s="44">
        <v>-11230.77</v>
      </c>
      <c r="H648" s="44">
        <f t="shared" si="39"/>
        <v>-13140.0009</v>
      </c>
      <c r="I648" s="44">
        <f t="shared" si="41"/>
        <v>-13140.0009</v>
      </c>
      <c r="J648" s="44"/>
    </row>
    <row r="649" s="36" customFormat="1" ht="23" customHeight="1" spans="2:10">
      <c r="B649" s="42" t="s">
        <v>1539</v>
      </c>
      <c r="C649" s="42" t="s">
        <v>54</v>
      </c>
      <c r="D649" s="43" t="s">
        <v>564</v>
      </c>
      <c r="E649" s="43" t="s">
        <v>1565</v>
      </c>
      <c r="F649" s="36">
        <v>-358</v>
      </c>
      <c r="G649" s="44">
        <v>-2233.675</v>
      </c>
      <c r="H649" s="44">
        <f t="shared" si="39"/>
        <v>-2613.39975</v>
      </c>
      <c r="I649" s="44">
        <f t="shared" si="41"/>
        <v>-2613.39975</v>
      </c>
      <c r="J649" s="44"/>
    </row>
    <row r="650" s="36" customFormat="1" ht="23" customHeight="1" spans="2:10">
      <c r="B650" s="42" t="s">
        <v>1539</v>
      </c>
      <c r="C650" s="42" t="s">
        <v>958</v>
      </c>
      <c r="D650" s="43" t="s">
        <v>212</v>
      </c>
      <c r="E650" s="43" t="s">
        <v>959</v>
      </c>
      <c r="F650" s="36">
        <v>-172</v>
      </c>
      <c r="G650" s="44">
        <v>-735.04</v>
      </c>
      <c r="H650" s="44">
        <f t="shared" si="39"/>
        <v>-859.9968</v>
      </c>
      <c r="I650" s="44">
        <f t="shared" si="41"/>
        <v>-859.9968</v>
      </c>
      <c r="J650" s="44"/>
    </row>
    <row r="651" s="36" customFormat="1" ht="23" customHeight="1" spans="2:10">
      <c r="B651" s="42" t="s">
        <v>1539</v>
      </c>
      <c r="C651" s="42" t="s">
        <v>1547</v>
      </c>
      <c r="D651" s="43" t="s">
        <v>461</v>
      </c>
      <c r="E651" s="43" t="s">
        <v>1548</v>
      </c>
      <c r="F651" s="36">
        <v>-730</v>
      </c>
      <c r="G651" s="44">
        <v>-686.324</v>
      </c>
      <c r="H651" s="44">
        <f t="shared" si="39"/>
        <v>-802.99908</v>
      </c>
      <c r="I651" s="44">
        <f t="shared" si="41"/>
        <v>-802.99908</v>
      </c>
      <c r="J651" s="44"/>
    </row>
    <row r="652" s="36" customFormat="1" ht="23" customHeight="1" spans="2:10">
      <c r="B652" s="42" t="s">
        <v>1539</v>
      </c>
      <c r="C652" s="42" t="s">
        <v>1498</v>
      </c>
      <c r="D652" s="43" t="s">
        <v>1499</v>
      </c>
      <c r="E652" s="43" t="s">
        <v>1500</v>
      </c>
      <c r="F652" s="36">
        <v>-131</v>
      </c>
      <c r="G652" s="44">
        <v>-317.98</v>
      </c>
      <c r="H652" s="44">
        <f t="shared" si="39"/>
        <v>-372.0366</v>
      </c>
      <c r="I652" s="44">
        <f t="shared" si="41"/>
        <v>-372.0366</v>
      </c>
      <c r="J652" s="44"/>
    </row>
    <row r="653" s="36" customFormat="1" ht="23" customHeight="1" spans="2:10">
      <c r="B653" s="42" t="s">
        <v>1539</v>
      </c>
      <c r="C653" s="42" t="s">
        <v>1498</v>
      </c>
      <c r="D653" s="43" t="s">
        <v>1499</v>
      </c>
      <c r="E653" s="43" t="s">
        <v>1500</v>
      </c>
      <c r="F653" s="36">
        <v>-400</v>
      </c>
      <c r="G653" s="44">
        <v>-683.76</v>
      </c>
      <c r="H653" s="44">
        <f t="shared" si="39"/>
        <v>-799.9992</v>
      </c>
      <c r="I653" s="44">
        <f t="shared" si="41"/>
        <v>-799.9992</v>
      </c>
      <c r="J653" s="44"/>
    </row>
    <row r="654" s="36" customFormat="1" ht="23" customHeight="1" spans="2:10">
      <c r="B654" s="42" t="s">
        <v>1566</v>
      </c>
      <c r="C654" s="42" t="s">
        <v>1567</v>
      </c>
      <c r="D654" s="43" t="s">
        <v>1568</v>
      </c>
      <c r="E654" s="43" t="s">
        <v>1569</v>
      </c>
      <c r="F654" s="36">
        <v>1200</v>
      </c>
      <c r="G654" s="44">
        <v>21394.87</v>
      </c>
      <c r="H654" s="44">
        <f t="shared" si="39"/>
        <v>25031.9979</v>
      </c>
      <c r="I654" s="44">
        <f t="shared" si="41"/>
        <v>25031.9979</v>
      </c>
      <c r="J654" s="44">
        <f>SUM(I654:I676)</f>
        <v>1502743.99392</v>
      </c>
    </row>
    <row r="655" s="36" customFormat="1" ht="23" customHeight="1" spans="2:10">
      <c r="B655" s="42" t="s">
        <v>1566</v>
      </c>
      <c r="C655" s="42" t="s">
        <v>1570</v>
      </c>
      <c r="D655" s="43" t="s">
        <v>1421</v>
      </c>
      <c r="E655" s="43" t="s">
        <v>1565</v>
      </c>
      <c r="F655" s="36">
        <v>1600</v>
      </c>
      <c r="G655" s="44">
        <v>38003.42</v>
      </c>
      <c r="H655" s="44">
        <f t="shared" si="39"/>
        <v>44464.0014</v>
      </c>
      <c r="I655" s="44">
        <f t="shared" si="41"/>
        <v>44464.0014</v>
      </c>
      <c r="J655" s="44"/>
    </row>
    <row r="656" s="36" customFormat="1" ht="23" customHeight="1" spans="2:10">
      <c r="B656" s="42" t="s">
        <v>1566</v>
      </c>
      <c r="C656" s="42" t="s">
        <v>1571</v>
      </c>
      <c r="D656" s="43" t="s">
        <v>1572</v>
      </c>
      <c r="E656" s="43" t="s">
        <v>815</v>
      </c>
      <c r="F656" s="36">
        <v>2000</v>
      </c>
      <c r="G656" s="44">
        <v>65641.025</v>
      </c>
      <c r="H656" s="44">
        <f t="shared" si="39"/>
        <v>76799.99925</v>
      </c>
      <c r="I656" s="44">
        <f t="shared" si="41"/>
        <v>76799.99925</v>
      </c>
      <c r="J656" s="44"/>
    </row>
    <row r="657" s="36" customFormat="1" ht="23" customHeight="1" spans="2:10">
      <c r="B657" s="42" t="s">
        <v>1566</v>
      </c>
      <c r="C657" s="42" t="s">
        <v>953</v>
      </c>
      <c r="D657" s="43" t="s">
        <v>1573</v>
      </c>
      <c r="E657" s="43" t="s">
        <v>1574</v>
      </c>
      <c r="F657" s="36">
        <v>2400</v>
      </c>
      <c r="G657" s="44">
        <v>90584.615</v>
      </c>
      <c r="H657" s="44">
        <f t="shared" si="39"/>
        <v>105983.99955</v>
      </c>
      <c r="I657" s="44">
        <f t="shared" si="41"/>
        <v>105983.99955</v>
      </c>
      <c r="J657" s="44"/>
    </row>
    <row r="658" s="36" customFormat="1" ht="23" customHeight="1" spans="2:10">
      <c r="B658" s="42" t="s">
        <v>1566</v>
      </c>
      <c r="C658" s="42" t="s">
        <v>1575</v>
      </c>
      <c r="D658" s="43" t="s">
        <v>1576</v>
      </c>
      <c r="E658" s="43" t="s">
        <v>897</v>
      </c>
      <c r="F658" s="36">
        <v>5000</v>
      </c>
      <c r="G658" s="44">
        <v>114871.794</v>
      </c>
      <c r="H658" s="44">
        <f t="shared" si="39"/>
        <v>134399.99898</v>
      </c>
      <c r="I658" s="44">
        <f t="shared" si="41"/>
        <v>134399.99898</v>
      </c>
      <c r="J658" s="44"/>
    </row>
    <row r="659" s="36" customFormat="1" ht="23" customHeight="1" spans="2:10">
      <c r="B659" s="42" t="s">
        <v>1566</v>
      </c>
      <c r="C659" s="42" t="s">
        <v>1577</v>
      </c>
      <c r="D659" s="43" t="s">
        <v>1578</v>
      </c>
      <c r="E659" s="43" t="s">
        <v>1579</v>
      </c>
      <c r="F659" s="36">
        <v>3200</v>
      </c>
      <c r="G659" s="44">
        <v>82707.69</v>
      </c>
      <c r="H659" s="44">
        <f t="shared" si="39"/>
        <v>96767.9973</v>
      </c>
      <c r="I659" s="44">
        <f t="shared" si="41"/>
        <v>96767.9973</v>
      </c>
      <c r="J659" s="44"/>
    </row>
    <row r="660" s="36" customFormat="1" ht="23" customHeight="1" spans="2:10">
      <c r="B660" s="42" t="s">
        <v>1566</v>
      </c>
      <c r="C660" s="42" t="s">
        <v>1580</v>
      </c>
      <c r="D660" s="43" t="s">
        <v>1581</v>
      </c>
      <c r="E660" s="43" t="s">
        <v>1582</v>
      </c>
      <c r="F660" s="36">
        <v>800</v>
      </c>
      <c r="G660" s="44">
        <v>35671.794</v>
      </c>
      <c r="H660" s="44">
        <f t="shared" si="39"/>
        <v>41735.99898</v>
      </c>
      <c r="I660" s="44">
        <f t="shared" si="41"/>
        <v>41735.99898</v>
      </c>
      <c r="J660" s="44"/>
    </row>
    <row r="661" s="36" customFormat="1" ht="23" customHeight="1" spans="2:10">
      <c r="B661" s="42" t="s">
        <v>1566</v>
      </c>
      <c r="C661" s="42" t="s">
        <v>1571</v>
      </c>
      <c r="D661" s="43" t="s">
        <v>1583</v>
      </c>
      <c r="E661" s="43" t="s">
        <v>815</v>
      </c>
      <c r="F661" s="36">
        <v>3000</v>
      </c>
      <c r="G661" s="44">
        <v>47692.31</v>
      </c>
      <c r="H661" s="44">
        <f t="shared" si="39"/>
        <v>55800.0027</v>
      </c>
      <c r="I661" s="44">
        <f>SUM(H661:H662)</f>
        <v>132600.00195</v>
      </c>
      <c r="J661" s="44"/>
    </row>
    <row r="662" s="36" customFormat="1" ht="23" customHeight="1" spans="2:10">
      <c r="B662" s="42" t="s">
        <v>1566</v>
      </c>
      <c r="C662" s="42" t="s">
        <v>1571</v>
      </c>
      <c r="D662" s="43" t="s">
        <v>1572</v>
      </c>
      <c r="E662" s="43" t="s">
        <v>815</v>
      </c>
      <c r="F662" s="36">
        <v>2000</v>
      </c>
      <c r="G662" s="44">
        <v>65641.025</v>
      </c>
      <c r="H662" s="44">
        <f t="shared" si="39"/>
        <v>76799.99925</v>
      </c>
      <c r="I662" s="44"/>
      <c r="J662" s="44"/>
    </row>
    <row r="663" s="36" customFormat="1" ht="23" customHeight="1" spans="2:10">
      <c r="B663" s="42" t="s">
        <v>1566</v>
      </c>
      <c r="C663" s="42" t="s">
        <v>1584</v>
      </c>
      <c r="D663" s="43" t="s">
        <v>147</v>
      </c>
      <c r="E663" s="43" t="s">
        <v>1585</v>
      </c>
      <c r="F663" s="36">
        <v>400</v>
      </c>
      <c r="G663" s="44">
        <v>21176.07</v>
      </c>
      <c r="H663" s="44">
        <f t="shared" si="39"/>
        <v>24776.0019</v>
      </c>
      <c r="I663" s="44">
        <f t="shared" ref="I663:I684" si="42">H663</f>
        <v>24776.0019</v>
      </c>
      <c r="J663" s="44"/>
    </row>
    <row r="664" s="36" customFormat="1" ht="23" customHeight="1" spans="2:10">
      <c r="B664" s="42" t="s">
        <v>1566</v>
      </c>
      <c r="C664" s="42" t="s">
        <v>1586</v>
      </c>
      <c r="D664" s="43" t="s">
        <v>677</v>
      </c>
      <c r="E664" s="43" t="s">
        <v>1587</v>
      </c>
      <c r="F664" s="36">
        <v>200</v>
      </c>
      <c r="G664" s="44">
        <v>25623.93</v>
      </c>
      <c r="H664" s="44">
        <f t="shared" si="39"/>
        <v>29979.9981</v>
      </c>
      <c r="I664" s="44">
        <f t="shared" si="42"/>
        <v>29979.9981</v>
      </c>
      <c r="J664" s="44"/>
    </row>
    <row r="665" s="36" customFormat="1" ht="23" customHeight="1" spans="2:11">
      <c r="B665" s="42" t="s">
        <v>1566</v>
      </c>
      <c r="C665" s="42" t="s">
        <v>863</v>
      </c>
      <c r="D665" s="43" t="s">
        <v>864</v>
      </c>
      <c r="E665" s="43" t="s">
        <v>874</v>
      </c>
      <c r="F665" s="36">
        <v>800</v>
      </c>
      <c r="G665" s="44">
        <v>24943.59</v>
      </c>
      <c r="H665" s="44">
        <f t="shared" si="39"/>
        <v>29184.0003</v>
      </c>
      <c r="I665" s="44">
        <f t="shared" si="42"/>
        <v>29184.0003</v>
      </c>
      <c r="J665" s="44"/>
      <c r="K665" s="36">
        <v>1502744</v>
      </c>
    </row>
    <row r="666" s="36" customFormat="1" ht="23" customHeight="1" spans="2:10">
      <c r="B666" s="42" t="s">
        <v>1566</v>
      </c>
      <c r="C666" s="42" t="s">
        <v>953</v>
      </c>
      <c r="D666" s="43" t="s">
        <v>1573</v>
      </c>
      <c r="E666" s="43" t="s">
        <v>1574</v>
      </c>
      <c r="F666" s="36">
        <v>4800</v>
      </c>
      <c r="G666" s="44">
        <v>181169.23</v>
      </c>
      <c r="H666" s="44">
        <f t="shared" si="39"/>
        <v>211967.9991</v>
      </c>
      <c r="I666" s="44">
        <f t="shared" si="42"/>
        <v>211967.9991</v>
      </c>
      <c r="J666" s="44"/>
    </row>
    <row r="667" s="36" customFormat="1" ht="23" customHeight="1" spans="2:10">
      <c r="B667" s="42" t="s">
        <v>1566</v>
      </c>
      <c r="C667" s="42" t="s">
        <v>870</v>
      </c>
      <c r="D667" s="43" t="s">
        <v>163</v>
      </c>
      <c r="E667" s="45" t="s">
        <v>1588</v>
      </c>
      <c r="F667" s="36">
        <v>1800</v>
      </c>
      <c r="G667" s="44">
        <v>41461.54</v>
      </c>
      <c r="H667" s="44">
        <f t="shared" si="39"/>
        <v>48510.0018</v>
      </c>
      <c r="I667" s="44">
        <f t="shared" si="42"/>
        <v>48510.0018</v>
      </c>
      <c r="J667" s="44"/>
    </row>
    <row r="668" s="36" customFormat="1" ht="23" customHeight="1" spans="2:10">
      <c r="B668" s="42" t="s">
        <v>1566</v>
      </c>
      <c r="C668" s="42" t="s">
        <v>1589</v>
      </c>
      <c r="D668" s="43" t="s">
        <v>1590</v>
      </c>
      <c r="E668" s="45" t="s">
        <v>1591</v>
      </c>
      <c r="F668" s="36">
        <v>800</v>
      </c>
      <c r="G668" s="44">
        <v>11295.73</v>
      </c>
      <c r="H668" s="44">
        <f t="shared" si="39"/>
        <v>13216.0041</v>
      </c>
      <c r="I668" s="44">
        <f t="shared" si="42"/>
        <v>13216.0041</v>
      </c>
      <c r="J668" s="44"/>
    </row>
    <row r="669" s="36" customFormat="1" ht="23" customHeight="1" spans="2:10">
      <c r="B669" s="42" t="s">
        <v>1566</v>
      </c>
      <c r="C669" s="42" t="s">
        <v>172</v>
      </c>
      <c r="D669" s="43" t="s">
        <v>1592</v>
      </c>
      <c r="E669" s="43" t="s">
        <v>1593</v>
      </c>
      <c r="F669" s="36">
        <v>9600</v>
      </c>
      <c r="G669" s="44">
        <v>59158.974</v>
      </c>
      <c r="H669" s="44">
        <f t="shared" si="39"/>
        <v>69215.99958</v>
      </c>
      <c r="I669" s="44">
        <f t="shared" si="42"/>
        <v>69215.99958</v>
      </c>
      <c r="J669" s="44"/>
    </row>
    <row r="670" s="36" customFormat="1" ht="23" customHeight="1" spans="2:10">
      <c r="B670" s="42" t="s">
        <v>1566</v>
      </c>
      <c r="C670" s="42" t="s">
        <v>1594</v>
      </c>
      <c r="D670" s="43" t="s">
        <v>1595</v>
      </c>
      <c r="E670" s="43" t="s">
        <v>1596</v>
      </c>
      <c r="F670" s="36">
        <v>3000</v>
      </c>
      <c r="G670" s="44">
        <v>63256.41</v>
      </c>
      <c r="H670" s="44">
        <f t="shared" si="39"/>
        <v>74009.9997</v>
      </c>
      <c r="I670" s="44">
        <f t="shared" si="42"/>
        <v>74009.9997</v>
      </c>
      <c r="J670" s="44"/>
    </row>
    <row r="671" s="36" customFormat="1" ht="23" customHeight="1" spans="2:10">
      <c r="B671" s="42" t="s">
        <v>1566</v>
      </c>
      <c r="C671" s="42" t="s">
        <v>1597</v>
      </c>
      <c r="D671" s="43" t="s">
        <v>1595</v>
      </c>
      <c r="E671" s="43" t="s">
        <v>1598</v>
      </c>
      <c r="F671" s="36">
        <v>1500</v>
      </c>
      <c r="G671" s="44">
        <v>43397.44</v>
      </c>
      <c r="H671" s="44">
        <f t="shared" si="39"/>
        <v>50775.0048</v>
      </c>
      <c r="I671" s="44">
        <f t="shared" si="42"/>
        <v>50775.0048</v>
      </c>
      <c r="J671" s="44"/>
    </row>
    <row r="672" s="36" customFormat="1" ht="23" customHeight="1" spans="2:10">
      <c r="B672" s="42" t="s">
        <v>1566</v>
      </c>
      <c r="C672" s="42" t="s">
        <v>1599</v>
      </c>
      <c r="D672" s="43" t="s">
        <v>725</v>
      </c>
      <c r="E672" s="43" t="s">
        <v>1600</v>
      </c>
      <c r="F672" s="36">
        <v>2400</v>
      </c>
      <c r="G672" s="44">
        <v>46871.794</v>
      </c>
      <c r="H672" s="44">
        <f t="shared" si="39"/>
        <v>54839.99898</v>
      </c>
      <c r="I672" s="44">
        <f t="shared" si="42"/>
        <v>54839.99898</v>
      </c>
      <c r="J672" s="44"/>
    </row>
    <row r="673" s="36" customFormat="1" ht="23" customHeight="1" spans="2:10">
      <c r="B673" s="42" t="s">
        <v>1566</v>
      </c>
      <c r="C673" s="42" t="s">
        <v>1601</v>
      </c>
      <c r="D673" s="43" t="s">
        <v>1602</v>
      </c>
      <c r="E673" s="43" t="s">
        <v>111</v>
      </c>
      <c r="F673" s="36">
        <v>1500</v>
      </c>
      <c r="G673" s="44">
        <v>36807.69</v>
      </c>
      <c r="H673" s="44">
        <f t="shared" si="39"/>
        <v>43064.9973</v>
      </c>
      <c r="I673" s="44">
        <f t="shared" si="42"/>
        <v>43064.9973</v>
      </c>
      <c r="J673" s="44"/>
    </row>
    <row r="674" s="36" customFormat="1" ht="23" customHeight="1" spans="2:10">
      <c r="B674" s="42" t="s">
        <v>1566</v>
      </c>
      <c r="C674" s="42" t="s">
        <v>1131</v>
      </c>
      <c r="D674" s="43" t="s">
        <v>1603</v>
      </c>
      <c r="E674" s="43" t="s">
        <v>1133</v>
      </c>
      <c r="F674" s="36">
        <v>2000</v>
      </c>
      <c r="G674" s="44">
        <v>66820.51</v>
      </c>
      <c r="H674" s="44">
        <f t="shared" si="39"/>
        <v>78179.9967</v>
      </c>
      <c r="I674" s="44">
        <f t="shared" si="42"/>
        <v>78179.9967</v>
      </c>
      <c r="J674" s="44"/>
    </row>
    <row r="675" s="36" customFormat="1" ht="23" customHeight="1" spans="2:10">
      <c r="B675" s="42" t="s">
        <v>1566</v>
      </c>
      <c r="C675" s="42" t="s">
        <v>1131</v>
      </c>
      <c r="D675" s="43" t="s">
        <v>1603</v>
      </c>
      <c r="E675" s="43" t="s">
        <v>1133</v>
      </c>
      <c r="F675" s="36">
        <v>2000</v>
      </c>
      <c r="G675" s="44">
        <v>66820.51</v>
      </c>
      <c r="H675" s="44">
        <f t="shared" si="39"/>
        <v>78179.9967</v>
      </c>
      <c r="I675" s="44">
        <f t="shared" si="42"/>
        <v>78179.9967</v>
      </c>
      <c r="J675" s="44"/>
    </row>
    <row r="676" s="36" customFormat="1" ht="23" customHeight="1" spans="2:10">
      <c r="B676" s="42" t="s">
        <v>1604</v>
      </c>
      <c r="C676" s="42" t="s">
        <v>1605</v>
      </c>
      <c r="D676" s="43" t="s">
        <v>1606</v>
      </c>
      <c r="E676" s="43" t="s">
        <v>1607</v>
      </c>
      <c r="F676" s="36">
        <v>1200</v>
      </c>
      <c r="G676" s="44">
        <v>33384.615</v>
      </c>
      <c r="H676" s="44">
        <f t="shared" si="39"/>
        <v>39059.99955</v>
      </c>
      <c r="I676" s="44">
        <f t="shared" si="42"/>
        <v>39059.99955</v>
      </c>
      <c r="J676" s="44"/>
    </row>
    <row r="677" s="36" customFormat="1" ht="23" customHeight="1" spans="2:10">
      <c r="B677" s="42" t="s">
        <v>1608</v>
      </c>
      <c r="C677" s="42" t="s">
        <v>179</v>
      </c>
      <c r="D677" s="43" t="s">
        <v>957</v>
      </c>
      <c r="E677" s="43" t="s">
        <v>1609</v>
      </c>
      <c r="F677" s="36">
        <v>4000</v>
      </c>
      <c r="G677" s="44">
        <v>71726.495</v>
      </c>
      <c r="H677" s="44">
        <f t="shared" si="39"/>
        <v>83919.99915</v>
      </c>
      <c r="I677" s="44">
        <f t="shared" si="42"/>
        <v>83919.99915</v>
      </c>
      <c r="J677" s="44">
        <f>SUM(I677:I686)</f>
        <v>1760482.01043</v>
      </c>
    </row>
    <row r="678" s="36" customFormat="1" ht="23" customHeight="1" spans="2:10">
      <c r="B678" s="42" t="s">
        <v>1608</v>
      </c>
      <c r="C678" s="42" t="s">
        <v>169</v>
      </c>
      <c r="D678" s="43" t="s">
        <v>1610</v>
      </c>
      <c r="E678" s="43" t="s">
        <v>1611</v>
      </c>
      <c r="F678" s="36">
        <v>12000</v>
      </c>
      <c r="G678" s="44">
        <v>309948.72</v>
      </c>
      <c r="H678" s="44">
        <f t="shared" si="39"/>
        <v>362640.0024</v>
      </c>
      <c r="I678" s="44">
        <f t="shared" si="42"/>
        <v>362640.0024</v>
      </c>
      <c r="J678" s="44"/>
    </row>
    <row r="679" s="36" customFormat="1" ht="23" customHeight="1" spans="2:10">
      <c r="B679" s="42" t="s">
        <v>1608</v>
      </c>
      <c r="C679" s="42" t="s">
        <v>1605</v>
      </c>
      <c r="D679" s="43" t="s">
        <v>1606</v>
      </c>
      <c r="E679" s="43" t="s">
        <v>1607</v>
      </c>
      <c r="F679" s="36">
        <v>2000</v>
      </c>
      <c r="G679" s="44">
        <v>62000</v>
      </c>
      <c r="H679" s="44">
        <f t="shared" si="39"/>
        <v>72540</v>
      </c>
      <c r="I679" s="44">
        <f t="shared" si="42"/>
        <v>72540</v>
      </c>
      <c r="J679" s="44"/>
    </row>
    <row r="680" s="36" customFormat="1" ht="23" customHeight="1" spans="2:10">
      <c r="B680" s="42" t="s">
        <v>1608</v>
      </c>
      <c r="C680" s="42" t="s">
        <v>1605</v>
      </c>
      <c r="D680" s="43" t="s">
        <v>1606</v>
      </c>
      <c r="E680" s="43" t="s">
        <v>1607</v>
      </c>
      <c r="F680" s="36">
        <v>4800</v>
      </c>
      <c r="G680" s="44">
        <v>148800</v>
      </c>
      <c r="H680" s="44">
        <f t="shared" si="39"/>
        <v>174096</v>
      </c>
      <c r="I680" s="44">
        <f t="shared" si="42"/>
        <v>174096</v>
      </c>
      <c r="J680" s="44"/>
    </row>
    <row r="681" s="36" customFormat="1" ht="23" customHeight="1" spans="2:10">
      <c r="B681" s="42" t="s">
        <v>1608</v>
      </c>
      <c r="C681" s="42" t="s">
        <v>1584</v>
      </c>
      <c r="D681" s="43" t="s">
        <v>147</v>
      </c>
      <c r="E681" s="43" t="s">
        <v>1585</v>
      </c>
      <c r="F681" s="36">
        <v>10000</v>
      </c>
      <c r="G681" s="44">
        <v>489059.83</v>
      </c>
      <c r="H681" s="44">
        <f t="shared" si="39"/>
        <v>572200.0011</v>
      </c>
      <c r="I681" s="44">
        <f t="shared" si="42"/>
        <v>572200.0011</v>
      </c>
      <c r="J681" s="44"/>
    </row>
    <row r="682" s="36" customFormat="1" ht="23" customHeight="1" spans="2:11">
      <c r="B682" s="42" t="s">
        <v>1608</v>
      </c>
      <c r="C682" s="42" t="s">
        <v>1584</v>
      </c>
      <c r="D682" s="43" t="s">
        <v>147</v>
      </c>
      <c r="E682" s="43" t="s">
        <v>1585</v>
      </c>
      <c r="F682" s="36">
        <v>5000</v>
      </c>
      <c r="G682" s="44">
        <v>244529.914</v>
      </c>
      <c r="H682" s="44">
        <f t="shared" si="39"/>
        <v>286099.99938</v>
      </c>
      <c r="I682" s="44">
        <f t="shared" si="42"/>
        <v>286099.99938</v>
      </c>
      <c r="J682" s="44"/>
      <c r="K682" s="36">
        <v>1760482</v>
      </c>
    </row>
    <row r="683" s="36" customFormat="1" ht="23" customHeight="1" spans="2:10">
      <c r="B683" s="42" t="s">
        <v>1608</v>
      </c>
      <c r="C683" s="42" t="s">
        <v>1612</v>
      </c>
      <c r="D683" s="43" t="s">
        <v>427</v>
      </c>
      <c r="E683" s="43" t="s">
        <v>1613</v>
      </c>
      <c r="F683" s="36">
        <v>4000</v>
      </c>
      <c r="G683" s="44">
        <v>151179.49</v>
      </c>
      <c r="H683" s="44">
        <f t="shared" si="39"/>
        <v>176880.0033</v>
      </c>
      <c r="I683" s="44">
        <f t="shared" si="42"/>
        <v>176880.0033</v>
      </c>
      <c r="J683" s="44"/>
    </row>
    <row r="684" s="36" customFormat="1" ht="23" customHeight="1" spans="2:10">
      <c r="B684" s="42" t="s">
        <v>1614</v>
      </c>
      <c r="C684" s="42" t="s">
        <v>953</v>
      </c>
      <c r="D684" s="43" t="s">
        <v>1615</v>
      </c>
      <c r="E684" s="43" t="s">
        <v>955</v>
      </c>
      <c r="F684" s="36">
        <v>600</v>
      </c>
      <c r="G684" s="44">
        <v>11379.49</v>
      </c>
      <c r="H684" s="44">
        <f t="shared" si="39"/>
        <v>13314.0033</v>
      </c>
      <c r="I684" s="44">
        <f t="shared" si="42"/>
        <v>13314.0033</v>
      </c>
      <c r="J684" s="44"/>
    </row>
    <row r="685" s="36" customFormat="1" ht="23" customHeight="1" spans="2:10">
      <c r="B685" s="42" t="s">
        <v>1614</v>
      </c>
      <c r="C685" s="42" t="s">
        <v>953</v>
      </c>
      <c r="D685" s="43" t="s">
        <v>1615</v>
      </c>
      <c r="E685" s="43" t="s">
        <v>955</v>
      </c>
      <c r="F685" s="36">
        <v>600</v>
      </c>
      <c r="G685" s="44">
        <v>11379.49</v>
      </c>
      <c r="H685" s="44">
        <f t="shared" si="39"/>
        <v>13314.0033</v>
      </c>
      <c r="I685" s="44">
        <f>SUM(H685:H686)</f>
        <v>18792.0018</v>
      </c>
      <c r="J685" s="44"/>
    </row>
    <row r="686" s="36" customFormat="1" ht="23" customHeight="1" spans="2:10">
      <c r="B686" s="42" t="s">
        <v>1614</v>
      </c>
      <c r="C686" s="42" t="s">
        <v>1616</v>
      </c>
      <c r="D686" s="43" t="s">
        <v>1617</v>
      </c>
      <c r="E686" s="43" t="s">
        <v>1618</v>
      </c>
      <c r="F686" s="36">
        <v>200</v>
      </c>
      <c r="G686" s="44">
        <v>4682.05</v>
      </c>
      <c r="H686" s="44">
        <f t="shared" si="39"/>
        <v>5477.9985</v>
      </c>
      <c r="I686" s="44"/>
      <c r="J686" s="44"/>
    </row>
    <row r="687" s="36" customFormat="1" ht="23" customHeight="1" spans="2:10">
      <c r="B687" s="42" t="s">
        <v>1619</v>
      </c>
      <c r="C687" s="42" t="s">
        <v>14</v>
      </c>
      <c r="D687" s="43" t="s">
        <v>15</v>
      </c>
      <c r="E687" s="43" t="s">
        <v>1620</v>
      </c>
      <c r="F687" s="36">
        <v>400</v>
      </c>
      <c r="G687" s="44">
        <v>7863.25</v>
      </c>
      <c r="H687" s="44">
        <f t="shared" si="39"/>
        <v>9200.0025</v>
      </c>
      <c r="I687" s="44">
        <f>H687</f>
        <v>9200.0025</v>
      </c>
      <c r="J687" s="44">
        <f>SUM(I687:I714)</f>
        <v>445607.64729</v>
      </c>
    </row>
    <row r="688" s="36" customFormat="1" ht="23" customHeight="1" spans="2:10">
      <c r="B688" s="42" t="s">
        <v>1619</v>
      </c>
      <c r="C688" s="42" t="s">
        <v>17</v>
      </c>
      <c r="D688" s="43" t="s">
        <v>18</v>
      </c>
      <c r="E688" s="43" t="s">
        <v>1621</v>
      </c>
      <c r="F688" s="36">
        <v>240</v>
      </c>
      <c r="G688" s="44">
        <v>3708.715</v>
      </c>
      <c r="H688" s="44">
        <f t="shared" si="39"/>
        <v>4339.19655</v>
      </c>
      <c r="I688" s="44">
        <f>SUM(H688:H689)</f>
        <v>5619.19995</v>
      </c>
      <c r="J688" s="44"/>
    </row>
    <row r="689" s="36" customFormat="1" ht="23" customHeight="1" spans="2:10">
      <c r="B689" s="42" t="s">
        <v>1619</v>
      </c>
      <c r="C689" s="42" t="s">
        <v>54</v>
      </c>
      <c r="D689" s="43" t="s">
        <v>55</v>
      </c>
      <c r="E689" s="43" t="s">
        <v>1565</v>
      </c>
      <c r="F689" s="36">
        <v>100</v>
      </c>
      <c r="G689" s="44">
        <v>1094.02</v>
      </c>
      <c r="H689" s="44">
        <f t="shared" si="39"/>
        <v>1280.0034</v>
      </c>
      <c r="I689" s="44"/>
      <c r="J689" s="44"/>
    </row>
    <row r="690" s="36" customFormat="1" ht="23" customHeight="1" spans="2:10">
      <c r="B690" s="42" t="s">
        <v>1619</v>
      </c>
      <c r="C690" s="42" t="s">
        <v>1622</v>
      </c>
      <c r="D690" s="43" t="s">
        <v>1623</v>
      </c>
      <c r="E690" s="43" t="s">
        <v>1624</v>
      </c>
      <c r="F690" s="36">
        <v>100</v>
      </c>
      <c r="G690" s="44">
        <v>1564.96</v>
      </c>
      <c r="H690" s="44">
        <f t="shared" si="39"/>
        <v>1831.0032</v>
      </c>
      <c r="I690" s="44">
        <f>SUM(H690:H692)</f>
        <v>13420.9998</v>
      </c>
      <c r="J690" s="44"/>
    </row>
    <row r="691" s="36" customFormat="1" ht="23" customHeight="1" spans="2:10">
      <c r="B691" s="42" t="s">
        <v>1619</v>
      </c>
      <c r="C691" s="42" t="s">
        <v>1625</v>
      </c>
      <c r="D691" s="43" t="s">
        <v>783</v>
      </c>
      <c r="E691" s="43" t="s">
        <v>1626</v>
      </c>
      <c r="F691" s="36">
        <v>100</v>
      </c>
      <c r="G691" s="44">
        <v>2042.735</v>
      </c>
      <c r="H691" s="44">
        <f t="shared" si="39"/>
        <v>2389.99995</v>
      </c>
      <c r="I691" s="44"/>
      <c r="J691" s="44"/>
    </row>
    <row r="692" s="36" customFormat="1" ht="23" customHeight="1" spans="2:10">
      <c r="B692" s="42" t="s">
        <v>1619</v>
      </c>
      <c r="C692" s="42" t="s">
        <v>14</v>
      </c>
      <c r="D692" s="43" t="s">
        <v>15</v>
      </c>
      <c r="E692" s="43" t="s">
        <v>1620</v>
      </c>
      <c r="F692" s="36">
        <v>400</v>
      </c>
      <c r="G692" s="44">
        <v>7863.245</v>
      </c>
      <c r="H692" s="44">
        <f t="shared" si="39"/>
        <v>9199.99665</v>
      </c>
      <c r="I692" s="44"/>
      <c r="J692" s="44"/>
    </row>
    <row r="693" s="36" customFormat="1" ht="23" customHeight="1" spans="2:10">
      <c r="B693" s="42" t="s">
        <v>1619</v>
      </c>
      <c r="C693" s="42" t="s">
        <v>14</v>
      </c>
      <c r="D693" s="43" t="s">
        <v>15</v>
      </c>
      <c r="E693" s="43" t="s">
        <v>1620</v>
      </c>
      <c r="F693" s="36">
        <v>400</v>
      </c>
      <c r="G693" s="44">
        <v>7863.245</v>
      </c>
      <c r="H693" s="44">
        <f t="shared" si="39"/>
        <v>9199.99665</v>
      </c>
      <c r="I693" s="44">
        <f t="shared" ref="I693:I702" si="43">H693</f>
        <v>9199.99665</v>
      </c>
      <c r="J693" s="44"/>
    </row>
    <row r="694" s="36" customFormat="1" ht="23" customHeight="1" spans="2:10">
      <c r="B694" s="42" t="s">
        <v>20</v>
      </c>
      <c r="C694" s="42" t="s">
        <v>1627</v>
      </c>
      <c r="D694" s="43" t="s">
        <v>1628</v>
      </c>
      <c r="E694" s="43" t="s">
        <v>1629</v>
      </c>
      <c r="F694" s="36">
        <v>240</v>
      </c>
      <c r="G694" s="44">
        <v>4646.15</v>
      </c>
      <c r="H694" s="44">
        <f t="shared" si="39"/>
        <v>5435.9955</v>
      </c>
      <c r="I694" s="44">
        <f>SUM(H694:H695)</f>
        <v>14723.99838</v>
      </c>
      <c r="J694" s="44"/>
    </row>
    <row r="695" s="36" customFormat="1" ht="23" customHeight="1" spans="2:10">
      <c r="B695" s="42" t="s">
        <v>20</v>
      </c>
      <c r="C695" s="42" t="s">
        <v>21</v>
      </c>
      <c r="D695" s="43" t="s">
        <v>1630</v>
      </c>
      <c r="E695" s="43" t="s">
        <v>23</v>
      </c>
      <c r="F695" s="36">
        <v>240</v>
      </c>
      <c r="G695" s="44">
        <v>7938.464</v>
      </c>
      <c r="H695" s="44">
        <f t="shared" si="39"/>
        <v>9288.00288</v>
      </c>
      <c r="I695" s="44"/>
      <c r="J695" s="44"/>
    </row>
    <row r="696" s="36" customFormat="1" ht="23" customHeight="1" spans="2:10">
      <c r="B696" s="42" t="s">
        <v>20</v>
      </c>
      <c r="C696" s="42" t="s">
        <v>38</v>
      </c>
      <c r="D696" s="43" t="s">
        <v>948</v>
      </c>
      <c r="E696" s="43" t="s">
        <v>37</v>
      </c>
      <c r="F696" s="36">
        <v>400</v>
      </c>
      <c r="G696" s="44">
        <v>8700.854</v>
      </c>
      <c r="H696" s="44">
        <f t="shared" si="39"/>
        <v>10179.99918</v>
      </c>
      <c r="I696" s="44">
        <f t="shared" si="43"/>
        <v>10179.99918</v>
      </c>
      <c r="J696" s="44"/>
    </row>
    <row r="697" s="36" customFormat="1" ht="23" customHeight="1" spans="2:10">
      <c r="B697" s="42" t="s">
        <v>20</v>
      </c>
      <c r="C697" s="42" t="s">
        <v>38</v>
      </c>
      <c r="D697" s="43" t="s">
        <v>948</v>
      </c>
      <c r="E697" s="43" t="s">
        <v>37</v>
      </c>
      <c r="F697" s="36">
        <v>-400</v>
      </c>
      <c r="G697" s="44">
        <v>-967.52</v>
      </c>
      <c r="H697" s="44">
        <f t="shared" ref="H697:H760" si="44">G697*1.17</f>
        <v>-1131.9984</v>
      </c>
      <c r="I697" s="44">
        <f t="shared" si="43"/>
        <v>-1131.9984</v>
      </c>
      <c r="J697" s="44"/>
    </row>
    <row r="698" s="36" customFormat="1" ht="23" customHeight="1" spans="2:10">
      <c r="B698" s="42" t="s">
        <v>20</v>
      </c>
      <c r="C698" s="42" t="s">
        <v>38</v>
      </c>
      <c r="D698" s="43" t="s">
        <v>948</v>
      </c>
      <c r="E698" s="43" t="s">
        <v>37</v>
      </c>
      <c r="F698" s="36">
        <v>-382</v>
      </c>
      <c r="G698" s="44">
        <v>-923.98</v>
      </c>
      <c r="H698" s="44">
        <f t="shared" si="44"/>
        <v>-1081.0566</v>
      </c>
      <c r="I698" s="44">
        <f t="shared" si="43"/>
        <v>-1081.0566</v>
      </c>
      <c r="J698" s="44"/>
    </row>
    <row r="699" s="36" customFormat="1" ht="23" customHeight="1" spans="2:10">
      <c r="B699" s="42" t="s">
        <v>20</v>
      </c>
      <c r="C699" s="42" t="s">
        <v>1627</v>
      </c>
      <c r="D699" s="43" t="s">
        <v>1628</v>
      </c>
      <c r="E699" s="43" t="s">
        <v>1629</v>
      </c>
      <c r="F699" s="36">
        <v>240</v>
      </c>
      <c r="G699" s="44">
        <v>4646.15</v>
      </c>
      <c r="H699" s="44">
        <f t="shared" si="44"/>
        <v>5435.9955</v>
      </c>
      <c r="I699" s="44">
        <f t="shared" si="43"/>
        <v>5435.9955</v>
      </c>
      <c r="J699" s="44"/>
    </row>
    <row r="700" s="36" customFormat="1" ht="23" customHeight="1" spans="2:10">
      <c r="B700" s="42" t="s">
        <v>20</v>
      </c>
      <c r="C700" s="42" t="s">
        <v>38</v>
      </c>
      <c r="D700" s="43" t="s">
        <v>948</v>
      </c>
      <c r="E700" s="43" t="s">
        <v>37</v>
      </c>
      <c r="F700" s="36">
        <v>400</v>
      </c>
      <c r="G700" s="44">
        <v>8700.854</v>
      </c>
      <c r="H700" s="44">
        <f t="shared" si="44"/>
        <v>10179.99918</v>
      </c>
      <c r="I700" s="44">
        <f t="shared" si="43"/>
        <v>10179.99918</v>
      </c>
      <c r="J700" s="44"/>
    </row>
    <row r="701" s="36" customFormat="1" ht="23" customHeight="1" spans="2:11">
      <c r="B701" s="42" t="s">
        <v>28</v>
      </c>
      <c r="C701" s="42" t="s">
        <v>25</v>
      </c>
      <c r="D701" s="43" t="s">
        <v>26</v>
      </c>
      <c r="E701" s="43" t="s">
        <v>1631</v>
      </c>
      <c r="F701" s="36">
        <v>2000</v>
      </c>
      <c r="G701" s="44">
        <v>81128.205</v>
      </c>
      <c r="H701" s="44">
        <f t="shared" si="44"/>
        <v>94919.99985</v>
      </c>
      <c r="I701" s="44">
        <f t="shared" si="43"/>
        <v>94919.99985</v>
      </c>
      <c r="J701" s="44"/>
      <c r="K701" s="36">
        <v>445607.64</v>
      </c>
    </row>
    <row r="702" s="36" customFormat="1" ht="23" customHeight="1" spans="2:10">
      <c r="B702" s="42" t="s">
        <v>28</v>
      </c>
      <c r="C702" s="42" t="s">
        <v>17</v>
      </c>
      <c r="D702" s="43" t="s">
        <v>18</v>
      </c>
      <c r="E702" s="43" t="s">
        <v>1621</v>
      </c>
      <c r="F702" s="36">
        <v>1600</v>
      </c>
      <c r="G702" s="44">
        <v>24724.79</v>
      </c>
      <c r="H702" s="44">
        <f t="shared" si="44"/>
        <v>28928.0043</v>
      </c>
      <c r="I702" s="44">
        <f t="shared" si="43"/>
        <v>28928.0043</v>
      </c>
      <c r="J702" s="44"/>
    </row>
    <row r="703" s="36" customFormat="1" ht="23" customHeight="1" spans="2:10">
      <c r="B703" s="42" t="s">
        <v>28</v>
      </c>
      <c r="C703" s="42" t="s">
        <v>38</v>
      </c>
      <c r="D703" s="43" t="s">
        <v>36</v>
      </c>
      <c r="E703" s="43" t="s">
        <v>37</v>
      </c>
      <c r="F703" s="36">
        <v>50</v>
      </c>
      <c r="G703" s="44">
        <v>592.74</v>
      </c>
      <c r="H703" s="44">
        <f t="shared" si="44"/>
        <v>693.5058</v>
      </c>
      <c r="I703" s="44">
        <f>SUM(H703:H704)</f>
        <v>22389.50025</v>
      </c>
      <c r="J703" s="44"/>
    </row>
    <row r="704" s="36" customFormat="1" ht="23" customHeight="1" spans="2:10">
      <c r="B704" s="42" t="s">
        <v>28</v>
      </c>
      <c r="C704" s="42" t="s">
        <v>17</v>
      </c>
      <c r="D704" s="43" t="s">
        <v>18</v>
      </c>
      <c r="E704" s="43" t="s">
        <v>1621</v>
      </c>
      <c r="F704" s="36">
        <v>1200</v>
      </c>
      <c r="G704" s="44">
        <v>18543.585</v>
      </c>
      <c r="H704" s="44">
        <f t="shared" si="44"/>
        <v>21695.99445</v>
      </c>
      <c r="I704" s="44"/>
      <c r="J704" s="44"/>
    </row>
    <row r="705" s="36" customFormat="1" ht="23" customHeight="1" spans="2:10">
      <c r="B705" s="42" t="s">
        <v>28</v>
      </c>
      <c r="C705" s="42" t="s">
        <v>35</v>
      </c>
      <c r="D705" s="43" t="s">
        <v>36</v>
      </c>
      <c r="E705" s="43" t="s">
        <v>37</v>
      </c>
      <c r="F705" s="36">
        <v>250</v>
      </c>
      <c r="G705" s="44">
        <v>2963.68</v>
      </c>
      <c r="H705" s="44">
        <f t="shared" si="44"/>
        <v>3467.5056</v>
      </c>
      <c r="I705" s="44">
        <f>SUM(H705:H709)</f>
        <v>76170.50415</v>
      </c>
      <c r="J705" s="44"/>
    </row>
    <row r="706" s="36" customFormat="1" ht="23" customHeight="1" spans="2:10">
      <c r="B706" s="42" t="s">
        <v>28</v>
      </c>
      <c r="C706" s="42" t="s">
        <v>43</v>
      </c>
      <c r="D706" s="43" t="s">
        <v>44</v>
      </c>
      <c r="E706" s="43" t="s">
        <v>63</v>
      </c>
      <c r="F706" s="36">
        <v>150</v>
      </c>
      <c r="G706" s="44">
        <v>2217.95</v>
      </c>
      <c r="H706" s="44">
        <f t="shared" si="44"/>
        <v>2595.0015</v>
      </c>
      <c r="I706" s="44"/>
      <c r="J706" s="44"/>
    </row>
    <row r="707" s="36" customFormat="1" ht="23" customHeight="1" spans="2:10">
      <c r="B707" s="42" t="s">
        <v>28</v>
      </c>
      <c r="C707" s="42" t="s">
        <v>14</v>
      </c>
      <c r="D707" s="43" t="s">
        <v>15</v>
      </c>
      <c r="E707" s="43" t="s">
        <v>1620</v>
      </c>
      <c r="F707" s="36">
        <v>1000</v>
      </c>
      <c r="G707" s="44">
        <v>24427.35</v>
      </c>
      <c r="H707" s="44">
        <f t="shared" si="44"/>
        <v>28579.9995</v>
      </c>
      <c r="I707" s="44"/>
      <c r="J707" s="44"/>
    </row>
    <row r="708" s="36" customFormat="1" ht="23" customHeight="1" spans="2:10">
      <c r="B708" s="42" t="s">
        <v>28</v>
      </c>
      <c r="C708" s="42" t="s">
        <v>17</v>
      </c>
      <c r="D708" s="43" t="s">
        <v>18</v>
      </c>
      <c r="E708" s="43" t="s">
        <v>1621</v>
      </c>
      <c r="F708" s="36">
        <v>1600</v>
      </c>
      <c r="G708" s="44">
        <v>24724.79</v>
      </c>
      <c r="H708" s="44">
        <f t="shared" si="44"/>
        <v>28928.0043</v>
      </c>
      <c r="I708" s="44"/>
      <c r="J708" s="44"/>
    </row>
    <row r="709" s="36" customFormat="1" ht="23" customHeight="1" spans="2:10">
      <c r="B709" s="42" t="s">
        <v>28</v>
      </c>
      <c r="C709" s="42" t="s">
        <v>29</v>
      </c>
      <c r="D709" s="43" t="s">
        <v>30</v>
      </c>
      <c r="E709" s="43" t="s">
        <v>31</v>
      </c>
      <c r="F709" s="36">
        <v>900</v>
      </c>
      <c r="G709" s="44">
        <v>10769.225</v>
      </c>
      <c r="H709" s="44">
        <f t="shared" si="44"/>
        <v>12599.99325</v>
      </c>
      <c r="I709" s="44"/>
      <c r="J709" s="44"/>
    </row>
    <row r="710" s="36" customFormat="1" ht="23" customHeight="1" spans="2:10">
      <c r="B710" s="42" t="s">
        <v>28</v>
      </c>
      <c r="C710" s="42" t="s">
        <v>35</v>
      </c>
      <c r="D710" s="43" t="s">
        <v>36</v>
      </c>
      <c r="E710" s="43" t="s">
        <v>37</v>
      </c>
      <c r="F710" s="36">
        <v>150</v>
      </c>
      <c r="G710" s="44">
        <v>1778.21</v>
      </c>
      <c r="H710" s="44">
        <f t="shared" si="44"/>
        <v>2080.5057</v>
      </c>
      <c r="I710" s="44">
        <f>SUM(H710:H713)</f>
        <v>63032.4981</v>
      </c>
      <c r="J710" s="44"/>
    </row>
    <row r="711" s="36" customFormat="1" ht="23" customHeight="1" spans="2:10">
      <c r="B711" s="42" t="s">
        <v>28</v>
      </c>
      <c r="C711" s="42" t="s">
        <v>14</v>
      </c>
      <c r="D711" s="43" t="s">
        <v>15</v>
      </c>
      <c r="E711" s="43" t="s">
        <v>1620</v>
      </c>
      <c r="F711" s="36">
        <v>1000</v>
      </c>
      <c r="G711" s="44">
        <v>24427.35</v>
      </c>
      <c r="H711" s="44">
        <f t="shared" si="44"/>
        <v>28579.9995</v>
      </c>
      <c r="I711" s="44"/>
      <c r="J711" s="44"/>
    </row>
    <row r="712" s="36" customFormat="1" ht="23" customHeight="1" spans="2:10">
      <c r="B712" s="42" t="s">
        <v>28</v>
      </c>
      <c r="C712" s="42" t="s">
        <v>17</v>
      </c>
      <c r="D712" s="43" t="s">
        <v>18</v>
      </c>
      <c r="E712" s="43" t="s">
        <v>1621</v>
      </c>
      <c r="F712" s="36">
        <v>1600</v>
      </c>
      <c r="G712" s="44">
        <v>24711.11</v>
      </c>
      <c r="H712" s="44">
        <f t="shared" si="44"/>
        <v>28911.9987</v>
      </c>
      <c r="I712" s="44"/>
      <c r="J712" s="44"/>
    </row>
    <row r="713" s="36" customFormat="1" ht="23" customHeight="1" spans="2:10">
      <c r="B713" s="42" t="s">
        <v>28</v>
      </c>
      <c r="C713" s="42" t="s">
        <v>43</v>
      </c>
      <c r="D713" s="43" t="s">
        <v>44</v>
      </c>
      <c r="E713" s="43" t="s">
        <v>63</v>
      </c>
      <c r="F713" s="36">
        <v>200</v>
      </c>
      <c r="G713" s="44">
        <v>2957.26</v>
      </c>
      <c r="H713" s="44">
        <f t="shared" si="44"/>
        <v>3459.9942</v>
      </c>
      <c r="I713" s="44"/>
      <c r="J713" s="44"/>
    </row>
    <row r="714" s="36" customFormat="1" ht="23" customHeight="1" spans="2:10">
      <c r="B714" s="42" t="s">
        <v>24</v>
      </c>
      <c r="C714" s="42" t="s">
        <v>25</v>
      </c>
      <c r="D714" s="43" t="s">
        <v>26</v>
      </c>
      <c r="E714" s="43" t="s">
        <v>27</v>
      </c>
      <c r="F714" s="36">
        <v>1800</v>
      </c>
      <c r="G714" s="44">
        <v>72153.85</v>
      </c>
      <c r="H714" s="44">
        <f t="shared" si="44"/>
        <v>84420.0045</v>
      </c>
      <c r="I714" s="44">
        <f t="shared" ref="I714:I719" si="45">H714</f>
        <v>84420.0045</v>
      </c>
      <c r="J714" s="44"/>
    </row>
    <row r="715" s="36" customFormat="1" ht="23" customHeight="1" spans="2:10">
      <c r="B715" s="42" t="s">
        <v>46</v>
      </c>
      <c r="C715" s="42" t="s">
        <v>50</v>
      </c>
      <c r="D715" s="43" t="s">
        <v>51</v>
      </c>
      <c r="E715" s="43" t="s">
        <v>1632</v>
      </c>
      <c r="F715" s="36">
        <v>2817</v>
      </c>
      <c r="G715" s="44">
        <v>19670.845</v>
      </c>
      <c r="H715" s="44">
        <f t="shared" si="44"/>
        <v>23014.88865</v>
      </c>
      <c r="I715" s="44">
        <f>SUM(H715:H717)</f>
        <v>72070.1514</v>
      </c>
      <c r="J715" s="44">
        <f>SUM(I715:I751)</f>
        <v>280598.14575</v>
      </c>
    </row>
    <row r="716" s="36" customFormat="1" ht="23" customHeight="1" spans="2:10">
      <c r="B716" s="42" t="s">
        <v>46</v>
      </c>
      <c r="C716" s="42" t="s">
        <v>50</v>
      </c>
      <c r="D716" s="43" t="s">
        <v>51</v>
      </c>
      <c r="E716" s="43" t="s">
        <v>1632</v>
      </c>
      <c r="F716" s="36">
        <v>2183</v>
      </c>
      <c r="G716" s="44">
        <v>17202.79</v>
      </c>
      <c r="H716" s="44">
        <f t="shared" si="44"/>
        <v>20127.2643</v>
      </c>
      <c r="I716" s="44"/>
      <c r="J716" s="44"/>
    </row>
    <row r="717" s="36" customFormat="1" ht="23" customHeight="1" spans="2:10">
      <c r="B717" s="42" t="s">
        <v>46</v>
      </c>
      <c r="C717" s="42" t="s">
        <v>17</v>
      </c>
      <c r="D717" s="43" t="s">
        <v>257</v>
      </c>
      <c r="E717" s="43" t="s">
        <v>1621</v>
      </c>
      <c r="F717" s="36">
        <v>1600</v>
      </c>
      <c r="G717" s="44">
        <v>24724.785</v>
      </c>
      <c r="H717" s="44">
        <f t="shared" si="44"/>
        <v>28927.99845</v>
      </c>
      <c r="I717" s="44"/>
      <c r="J717" s="44"/>
    </row>
    <row r="718" s="36" customFormat="1" ht="23" customHeight="1" spans="2:10">
      <c r="B718" s="42" t="s">
        <v>46</v>
      </c>
      <c r="C718" s="42" t="s">
        <v>1633</v>
      </c>
      <c r="D718" s="43" t="s">
        <v>1634</v>
      </c>
      <c r="E718" s="43" t="s">
        <v>1635</v>
      </c>
      <c r="F718" s="36">
        <v>-79</v>
      </c>
      <c r="G718" s="44">
        <v>-854.82</v>
      </c>
      <c r="H718" s="44">
        <f t="shared" si="44"/>
        <v>-1000.1394</v>
      </c>
      <c r="I718" s="44">
        <f t="shared" si="45"/>
        <v>-1000.1394</v>
      </c>
      <c r="J718" s="44"/>
    </row>
    <row r="719" s="36" customFormat="1" ht="23" customHeight="1" spans="2:10">
      <c r="B719" s="42" t="s">
        <v>46</v>
      </c>
      <c r="C719" s="42" t="s">
        <v>17</v>
      </c>
      <c r="D719" s="43" t="s">
        <v>257</v>
      </c>
      <c r="E719" s="43" t="s">
        <v>1621</v>
      </c>
      <c r="F719" s="36">
        <v>-96</v>
      </c>
      <c r="G719" s="44">
        <v>-50.87</v>
      </c>
      <c r="H719" s="44">
        <f t="shared" si="44"/>
        <v>-59.5179</v>
      </c>
      <c r="I719" s="44">
        <f t="shared" si="45"/>
        <v>-59.5179</v>
      </c>
      <c r="J719" s="44"/>
    </row>
    <row r="720" s="36" customFormat="1" ht="23" customHeight="1" spans="2:10">
      <c r="B720" s="42" t="s">
        <v>53</v>
      </c>
      <c r="C720" s="42" t="s">
        <v>54</v>
      </c>
      <c r="D720" s="43" t="s">
        <v>55</v>
      </c>
      <c r="E720" s="43" t="s">
        <v>1565</v>
      </c>
      <c r="F720" s="36">
        <v>1200</v>
      </c>
      <c r="G720" s="44">
        <v>13128.21</v>
      </c>
      <c r="H720" s="44">
        <f t="shared" si="44"/>
        <v>15360.0057</v>
      </c>
      <c r="I720" s="44">
        <f>SUM(H720:H721)</f>
        <v>36630.00315</v>
      </c>
      <c r="J720" s="44"/>
    </row>
    <row r="721" s="36" customFormat="1" ht="23" customHeight="1" spans="2:10">
      <c r="B721" s="42" t="s">
        <v>53</v>
      </c>
      <c r="C721" s="42" t="s">
        <v>57</v>
      </c>
      <c r="D721" s="43" t="s">
        <v>58</v>
      </c>
      <c r="E721" s="43" t="s">
        <v>1636</v>
      </c>
      <c r="F721" s="36">
        <v>600</v>
      </c>
      <c r="G721" s="44">
        <v>18179.485</v>
      </c>
      <c r="H721" s="44">
        <f t="shared" si="44"/>
        <v>21269.99745</v>
      </c>
      <c r="I721" s="44"/>
      <c r="J721" s="44"/>
    </row>
    <row r="722" s="36" customFormat="1" ht="23" customHeight="1" spans="2:10">
      <c r="B722" s="42" t="s">
        <v>53</v>
      </c>
      <c r="C722" s="42" t="s">
        <v>54</v>
      </c>
      <c r="D722" s="43" t="s">
        <v>55</v>
      </c>
      <c r="E722" s="43" t="s">
        <v>1565</v>
      </c>
      <c r="F722" s="36">
        <v>600</v>
      </c>
      <c r="G722" s="44">
        <v>8384.615</v>
      </c>
      <c r="H722" s="44">
        <f t="shared" si="44"/>
        <v>9809.99955</v>
      </c>
      <c r="I722" s="44">
        <f>H722</f>
        <v>9809.99955</v>
      </c>
      <c r="J722" s="44"/>
    </row>
    <row r="723" s="36" customFormat="1" ht="23" customHeight="1" spans="2:10">
      <c r="B723" s="42" t="s">
        <v>53</v>
      </c>
      <c r="C723" s="42" t="s">
        <v>57</v>
      </c>
      <c r="D723" s="43" t="s">
        <v>58</v>
      </c>
      <c r="E723" s="43" t="s">
        <v>1636</v>
      </c>
      <c r="F723" s="36">
        <v>-271</v>
      </c>
      <c r="G723" s="44">
        <v>-382.18</v>
      </c>
      <c r="H723" s="44">
        <f t="shared" si="44"/>
        <v>-447.1506</v>
      </c>
      <c r="I723" s="44">
        <f>SUM(H723:H724)</f>
        <v>-1742.9022</v>
      </c>
      <c r="J723" s="44"/>
    </row>
    <row r="724" s="36" customFormat="1" ht="23" customHeight="1" spans="2:10">
      <c r="B724" s="42" t="s">
        <v>53</v>
      </c>
      <c r="C724" s="42" t="s">
        <v>54</v>
      </c>
      <c r="D724" s="43" t="s">
        <v>55</v>
      </c>
      <c r="E724" s="43" t="s">
        <v>1565</v>
      </c>
      <c r="F724" s="36">
        <v>-365</v>
      </c>
      <c r="G724" s="44">
        <v>-1107.48</v>
      </c>
      <c r="H724" s="44">
        <f t="shared" si="44"/>
        <v>-1295.7516</v>
      </c>
      <c r="I724" s="44"/>
      <c r="J724" s="44"/>
    </row>
    <row r="725" s="36" customFormat="1" ht="23" customHeight="1" spans="2:10">
      <c r="B725" s="42" t="s">
        <v>1637</v>
      </c>
      <c r="C725" s="42" t="s">
        <v>1638</v>
      </c>
      <c r="D725" s="43" t="s">
        <v>1639</v>
      </c>
      <c r="E725" s="43" t="s">
        <v>1640</v>
      </c>
      <c r="F725" s="36">
        <v>60</v>
      </c>
      <c r="G725" s="44">
        <v>1397.44</v>
      </c>
      <c r="H725" s="44">
        <f t="shared" si="44"/>
        <v>1635.0048</v>
      </c>
      <c r="I725" s="44">
        <f>SUM(H725:H732)</f>
        <v>58813.70157</v>
      </c>
      <c r="J725" s="44"/>
    </row>
    <row r="726" s="36" customFormat="1" ht="23" customHeight="1" spans="2:10">
      <c r="B726" s="42" t="s">
        <v>1637</v>
      </c>
      <c r="C726" s="42" t="s">
        <v>1641</v>
      </c>
      <c r="D726" s="43" t="s">
        <v>302</v>
      </c>
      <c r="E726" s="43" t="s">
        <v>1642</v>
      </c>
      <c r="F726" s="36">
        <v>200</v>
      </c>
      <c r="G726" s="44">
        <v>4432.48</v>
      </c>
      <c r="H726" s="44">
        <f t="shared" si="44"/>
        <v>5186.0016</v>
      </c>
      <c r="I726" s="44"/>
      <c r="J726" s="44"/>
    </row>
    <row r="727" s="36" customFormat="1" ht="23" customHeight="1" spans="2:10">
      <c r="B727" s="42" t="s">
        <v>1637</v>
      </c>
      <c r="C727" s="42" t="s">
        <v>1622</v>
      </c>
      <c r="D727" s="43" t="s">
        <v>1623</v>
      </c>
      <c r="E727" s="43" t="s">
        <v>1624</v>
      </c>
      <c r="F727" s="36">
        <v>50</v>
      </c>
      <c r="G727" s="44">
        <v>782.48</v>
      </c>
      <c r="H727" s="44">
        <f t="shared" si="44"/>
        <v>915.5016</v>
      </c>
      <c r="I727" s="44"/>
      <c r="J727" s="44"/>
    </row>
    <row r="728" s="36" customFormat="1" ht="23" customHeight="1" spans="2:10">
      <c r="B728" s="42" t="s">
        <v>1637</v>
      </c>
      <c r="C728" s="42" t="s">
        <v>17</v>
      </c>
      <c r="D728" s="43" t="s">
        <v>18</v>
      </c>
      <c r="E728" s="43" t="s">
        <v>1621</v>
      </c>
      <c r="F728" s="36">
        <v>160</v>
      </c>
      <c r="G728" s="44">
        <v>2430.09</v>
      </c>
      <c r="H728" s="44">
        <f t="shared" si="44"/>
        <v>2843.2053</v>
      </c>
      <c r="I728" s="44"/>
      <c r="J728" s="44"/>
    </row>
    <row r="729" s="36" customFormat="1" ht="23" customHeight="1" spans="2:10">
      <c r="B729" s="42" t="s">
        <v>1637</v>
      </c>
      <c r="C729" s="42" t="s">
        <v>94</v>
      </c>
      <c r="D729" s="43" t="s">
        <v>1087</v>
      </c>
      <c r="E729" s="43" t="s">
        <v>1643</v>
      </c>
      <c r="F729" s="36">
        <v>480</v>
      </c>
      <c r="G729" s="44">
        <v>9189.74</v>
      </c>
      <c r="H729" s="44">
        <f t="shared" si="44"/>
        <v>10751.9958</v>
      </c>
      <c r="I729" s="44"/>
      <c r="J729" s="44"/>
    </row>
    <row r="730" s="36" customFormat="1" ht="23" customHeight="1" spans="2:10">
      <c r="B730" s="42" t="s">
        <v>1637</v>
      </c>
      <c r="C730" s="42" t="s">
        <v>25</v>
      </c>
      <c r="D730" s="43" t="s">
        <v>49</v>
      </c>
      <c r="E730" s="43" t="s">
        <v>27</v>
      </c>
      <c r="F730" s="36">
        <v>800</v>
      </c>
      <c r="G730" s="44">
        <v>21695.73</v>
      </c>
      <c r="H730" s="44">
        <f t="shared" si="44"/>
        <v>25384.0041</v>
      </c>
      <c r="I730" s="44"/>
      <c r="J730" s="44"/>
    </row>
    <row r="731" s="36" customFormat="1" ht="23" customHeight="1" spans="2:10">
      <c r="B731" s="42" t="s">
        <v>1637</v>
      </c>
      <c r="C731" s="42" t="s">
        <v>38</v>
      </c>
      <c r="D731" s="43" t="s">
        <v>1644</v>
      </c>
      <c r="E731" s="43" t="s">
        <v>37</v>
      </c>
      <c r="F731" s="36">
        <v>400</v>
      </c>
      <c r="G731" s="44">
        <v>9186.315</v>
      </c>
      <c r="H731" s="44">
        <f t="shared" si="44"/>
        <v>10747.98855</v>
      </c>
      <c r="I731" s="44"/>
      <c r="J731" s="44"/>
    </row>
    <row r="732" s="36" customFormat="1" ht="23" customHeight="1" spans="2:10">
      <c r="B732" s="42" t="s">
        <v>1637</v>
      </c>
      <c r="C732" s="42" t="s">
        <v>973</v>
      </c>
      <c r="D732" s="43" t="s">
        <v>12</v>
      </c>
      <c r="E732" s="43" t="s">
        <v>871</v>
      </c>
      <c r="F732" s="36">
        <v>1000</v>
      </c>
      <c r="G732" s="44">
        <v>1153.846</v>
      </c>
      <c r="H732" s="44">
        <f t="shared" si="44"/>
        <v>1349.99982</v>
      </c>
      <c r="I732" s="44"/>
      <c r="J732" s="44"/>
    </row>
    <row r="733" s="36" customFormat="1" ht="23" customHeight="1" spans="2:11">
      <c r="B733" s="42" t="s">
        <v>1637</v>
      </c>
      <c r="C733" s="42" t="s">
        <v>559</v>
      </c>
      <c r="D733" s="43" t="s">
        <v>560</v>
      </c>
      <c r="E733" s="43" t="s">
        <v>63</v>
      </c>
      <c r="F733" s="36">
        <v>100</v>
      </c>
      <c r="G733" s="44">
        <v>503.42</v>
      </c>
      <c r="H733" s="44">
        <f t="shared" si="44"/>
        <v>589.0014</v>
      </c>
      <c r="I733" s="44">
        <f>SUM(H733:H740)</f>
        <v>42360.0021</v>
      </c>
      <c r="J733" s="44"/>
      <c r="K733" s="36">
        <v>280598.14</v>
      </c>
    </row>
    <row r="734" s="36" customFormat="1" ht="23" customHeight="1" spans="2:10">
      <c r="B734" s="42" t="s">
        <v>1637</v>
      </c>
      <c r="C734" s="42" t="s">
        <v>1139</v>
      </c>
      <c r="D734" s="43" t="s">
        <v>1645</v>
      </c>
      <c r="E734" s="43" t="s">
        <v>1141</v>
      </c>
      <c r="F734" s="36">
        <v>40</v>
      </c>
      <c r="G734" s="44">
        <v>2256.41</v>
      </c>
      <c r="H734" s="44">
        <f t="shared" si="44"/>
        <v>2639.9997</v>
      </c>
      <c r="I734" s="44"/>
      <c r="J734" s="44"/>
    </row>
    <row r="735" s="36" customFormat="1" ht="23" customHeight="1" spans="2:10">
      <c r="B735" s="42" t="s">
        <v>1637</v>
      </c>
      <c r="C735" s="42" t="s">
        <v>1641</v>
      </c>
      <c r="D735" s="43" t="s">
        <v>302</v>
      </c>
      <c r="E735" s="43" t="s">
        <v>1642</v>
      </c>
      <c r="F735" s="36">
        <v>200</v>
      </c>
      <c r="G735" s="44">
        <v>4432.475</v>
      </c>
      <c r="H735" s="44">
        <f t="shared" si="44"/>
        <v>5185.99575</v>
      </c>
      <c r="I735" s="44"/>
      <c r="J735" s="44"/>
    </row>
    <row r="736" s="36" customFormat="1" ht="23" customHeight="1" spans="2:10">
      <c r="B736" s="42" t="s">
        <v>1637</v>
      </c>
      <c r="C736" s="42" t="s">
        <v>140</v>
      </c>
      <c r="D736" s="43" t="s">
        <v>3802</v>
      </c>
      <c r="E736" s="45"/>
      <c r="F736" s="36">
        <v>500</v>
      </c>
      <c r="G736" s="44">
        <v>9440.165</v>
      </c>
      <c r="H736" s="44">
        <f t="shared" si="44"/>
        <v>11044.99305</v>
      </c>
      <c r="I736" s="44"/>
      <c r="J736" s="44"/>
    </row>
    <row r="737" s="36" customFormat="1" ht="23" customHeight="1" spans="2:10">
      <c r="B737" s="42" t="s">
        <v>1637</v>
      </c>
      <c r="C737" s="42" t="s">
        <v>1059</v>
      </c>
      <c r="D737" s="43" t="s">
        <v>1646</v>
      </c>
      <c r="E737" s="43" t="s">
        <v>1647</v>
      </c>
      <c r="F737" s="36">
        <v>480</v>
      </c>
      <c r="G737" s="44">
        <v>10728.21</v>
      </c>
      <c r="H737" s="44">
        <f t="shared" si="44"/>
        <v>12552.0057</v>
      </c>
      <c r="I737" s="44"/>
      <c r="J737" s="44"/>
    </row>
    <row r="738" s="36" customFormat="1" ht="23" customHeight="1" spans="2:10">
      <c r="B738" s="42" t="s">
        <v>1637</v>
      </c>
      <c r="C738" s="42" t="s">
        <v>1648</v>
      </c>
      <c r="D738" s="43" t="s">
        <v>754</v>
      </c>
      <c r="E738" s="43" t="s">
        <v>1649</v>
      </c>
      <c r="F738" s="36">
        <v>50</v>
      </c>
      <c r="G738" s="44">
        <v>334.62</v>
      </c>
      <c r="H738" s="44">
        <f t="shared" si="44"/>
        <v>391.5054</v>
      </c>
      <c r="I738" s="44"/>
      <c r="J738" s="44"/>
    </row>
    <row r="739" s="36" customFormat="1" ht="23" customHeight="1" spans="2:10">
      <c r="B739" s="42" t="s">
        <v>1637</v>
      </c>
      <c r="C739" s="42" t="s">
        <v>1650</v>
      </c>
      <c r="D739" s="43" t="s">
        <v>395</v>
      </c>
      <c r="E739" s="43" t="s">
        <v>1651</v>
      </c>
      <c r="F739" s="36">
        <v>50</v>
      </c>
      <c r="G739" s="44">
        <v>39.74</v>
      </c>
      <c r="H739" s="44">
        <f t="shared" si="44"/>
        <v>46.4958</v>
      </c>
      <c r="I739" s="44"/>
      <c r="J739" s="44"/>
    </row>
    <row r="740" s="36" customFormat="1" ht="23" customHeight="1" spans="2:10">
      <c r="B740" s="42" t="s">
        <v>1637</v>
      </c>
      <c r="C740" s="42" t="s">
        <v>47</v>
      </c>
      <c r="D740" s="43" t="s">
        <v>48</v>
      </c>
      <c r="E740" s="43" t="s">
        <v>31</v>
      </c>
      <c r="F740" s="36">
        <v>1000</v>
      </c>
      <c r="G740" s="44">
        <v>8470.09</v>
      </c>
      <c r="H740" s="44">
        <f t="shared" si="44"/>
        <v>9910.0053</v>
      </c>
      <c r="I740" s="44"/>
      <c r="J740" s="44"/>
    </row>
    <row r="741" s="36" customFormat="1" ht="23" customHeight="1" spans="2:10">
      <c r="B741" s="42" t="s">
        <v>1637</v>
      </c>
      <c r="C741" s="42" t="s">
        <v>1652</v>
      </c>
      <c r="D741" s="43" t="s">
        <v>1653</v>
      </c>
      <c r="E741" s="43" t="s">
        <v>1654</v>
      </c>
      <c r="F741" s="36">
        <v>150</v>
      </c>
      <c r="G741" s="44">
        <v>2224.364</v>
      </c>
      <c r="H741" s="44">
        <f t="shared" si="44"/>
        <v>2602.50588</v>
      </c>
      <c r="I741" s="44">
        <f>SUM(H741:H748)</f>
        <v>62849.74878</v>
      </c>
      <c r="J741" s="44"/>
    </row>
    <row r="742" s="36" customFormat="1" ht="23" customHeight="1" spans="2:10">
      <c r="B742" s="42" t="s">
        <v>1637</v>
      </c>
      <c r="C742" s="42" t="s">
        <v>1387</v>
      </c>
      <c r="D742" s="43" t="s">
        <v>1655</v>
      </c>
      <c r="E742" s="43" t="s">
        <v>31</v>
      </c>
      <c r="F742" s="36">
        <v>4200</v>
      </c>
      <c r="G742" s="44">
        <v>23656.41</v>
      </c>
      <c r="H742" s="44">
        <f t="shared" si="44"/>
        <v>27677.9997</v>
      </c>
      <c r="I742" s="44"/>
      <c r="J742" s="44"/>
    </row>
    <row r="743" s="36" customFormat="1" ht="23" customHeight="1" spans="2:10">
      <c r="B743" s="42" t="s">
        <v>1637</v>
      </c>
      <c r="C743" s="42" t="s">
        <v>1641</v>
      </c>
      <c r="D743" s="43" t="s">
        <v>302</v>
      </c>
      <c r="E743" s="43" t="s">
        <v>1642</v>
      </c>
      <c r="F743" s="36">
        <v>800</v>
      </c>
      <c r="G743" s="44">
        <v>17729.91</v>
      </c>
      <c r="H743" s="44">
        <f t="shared" si="44"/>
        <v>20743.9947</v>
      </c>
      <c r="I743" s="44"/>
      <c r="J743" s="44"/>
    </row>
    <row r="744" s="36" customFormat="1" ht="23" customHeight="1" spans="2:10">
      <c r="B744" s="42" t="s">
        <v>1637</v>
      </c>
      <c r="C744" s="42" t="s">
        <v>1656</v>
      </c>
      <c r="D744" s="43" t="s">
        <v>1657</v>
      </c>
      <c r="E744" s="45"/>
      <c r="F744" s="36">
        <v>50</v>
      </c>
      <c r="G744" s="44">
        <v>1187.61</v>
      </c>
      <c r="H744" s="44">
        <f t="shared" si="44"/>
        <v>1389.5037</v>
      </c>
      <c r="I744" s="44"/>
      <c r="J744" s="44"/>
    </row>
    <row r="745" s="36" customFormat="1" ht="23" customHeight="1" spans="2:10">
      <c r="B745" s="42" t="s">
        <v>1637</v>
      </c>
      <c r="C745" s="42" t="s">
        <v>470</v>
      </c>
      <c r="D745" s="43" t="s">
        <v>851</v>
      </c>
      <c r="E745" s="43" t="s">
        <v>1564</v>
      </c>
      <c r="F745" s="36">
        <v>240</v>
      </c>
      <c r="G745" s="44">
        <v>2123.08</v>
      </c>
      <c r="H745" s="44">
        <f t="shared" si="44"/>
        <v>2484.0036</v>
      </c>
      <c r="I745" s="44"/>
      <c r="J745" s="44"/>
    </row>
    <row r="746" s="36" customFormat="1" ht="23" customHeight="1" spans="2:10">
      <c r="B746" s="42" t="s">
        <v>1637</v>
      </c>
      <c r="C746" s="42" t="s">
        <v>1139</v>
      </c>
      <c r="D746" s="43" t="s">
        <v>1645</v>
      </c>
      <c r="E746" s="43" t="s">
        <v>1141</v>
      </c>
      <c r="F746" s="36">
        <v>50</v>
      </c>
      <c r="G746" s="44">
        <v>2846.15</v>
      </c>
      <c r="H746" s="44">
        <f t="shared" si="44"/>
        <v>3329.9955</v>
      </c>
      <c r="I746" s="44"/>
      <c r="J746" s="44"/>
    </row>
    <row r="747" s="36" customFormat="1" ht="23" customHeight="1" spans="2:10">
      <c r="B747" s="42" t="s">
        <v>1637</v>
      </c>
      <c r="C747" s="42" t="s">
        <v>1658</v>
      </c>
      <c r="D747" s="43" t="s">
        <v>1659</v>
      </c>
      <c r="E747" s="43" t="s">
        <v>891</v>
      </c>
      <c r="F747" s="36">
        <v>75</v>
      </c>
      <c r="G747" s="44">
        <v>3495.51</v>
      </c>
      <c r="H747" s="44">
        <f t="shared" si="44"/>
        <v>4089.7467</v>
      </c>
      <c r="I747" s="44"/>
      <c r="J747" s="44"/>
    </row>
    <row r="748" s="36" customFormat="1" ht="23" customHeight="1" spans="2:10">
      <c r="B748" s="42" t="s">
        <v>1637</v>
      </c>
      <c r="C748" s="42" t="s">
        <v>1660</v>
      </c>
      <c r="D748" s="43" t="s">
        <v>49</v>
      </c>
      <c r="E748" s="43" t="s">
        <v>111</v>
      </c>
      <c r="F748" s="36">
        <v>100</v>
      </c>
      <c r="G748" s="44">
        <v>454.7</v>
      </c>
      <c r="H748" s="44">
        <f t="shared" si="44"/>
        <v>531.999</v>
      </c>
      <c r="I748" s="44"/>
      <c r="J748" s="44"/>
    </row>
    <row r="749" s="36" customFormat="1" ht="23" customHeight="1" spans="2:10">
      <c r="B749" s="42" t="s">
        <v>154</v>
      </c>
      <c r="C749" s="42" t="s">
        <v>88</v>
      </c>
      <c r="D749" s="43" t="s">
        <v>89</v>
      </c>
      <c r="E749" s="43" t="s">
        <v>90</v>
      </c>
      <c r="F749" s="36">
        <v>-94</v>
      </c>
      <c r="G749" s="44">
        <v>-232.99</v>
      </c>
      <c r="H749" s="44">
        <f t="shared" si="44"/>
        <v>-272.5983</v>
      </c>
      <c r="I749" s="44">
        <f t="shared" ref="I749:I751" si="46">H749</f>
        <v>-272.5983</v>
      </c>
      <c r="J749" s="44"/>
    </row>
    <row r="750" s="36" customFormat="1" ht="23" customHeight="1" spans="2:10">
      <c r="B750" s="42" t="s">
        <v>154</v>
      </c>
      <c r="C750" s="42" t="s">
        <v>1641</v>
      </c>
      <c r="D750" s="43" t="s">
        <v>302</v>
      </c>
      <c r="E750" s="43" t="s">
        <v>1642</v>
      </c>
      <c r="F750" s="43">
        <v>-45</v>
      </c>
      <c r="G750" s="44">
        <v>-51.54</v>
      </c>
      <c r="H750" s="44">
        <f t="shared" si="44"/>
        <v>-60.3018</v>
      </c>
      <c r="I750" s="44">
        <f t="shared" si="46"/>
        <v>-60.3018</v>
      </c>
      <c r="J750" s="44"/>
    </row>
    <row r="751" s="36" customFormat="1" ht="23" customHeight="1" spans="2:10">
      <c r="B751" s="42" t="s">
        <v>154</v>
      </c>
      <c r="C751" s="42" t="s">
        <v>88</v>
      </c>
      <c r="D751" s="43" t="s">
        <v>89</v>
      </c>
      <c r="E751" s="43" t="s">
        <v>90</v>
      </c>
      <c r="F751" s="36">
        <v>100</v>
      </c>
      <c r="G751" s="44">
        <v>1025.64</v>
      </c>
      <c r="H751" s="44">
        <f t="shared" si="44"/>
        <v>1199.9988</v>
      </c>
      <c r="I751" s="44">
        <f t="shared" si="46"/>
        <v>1199.9988</v>
      </c>
      <c r="J751" s="44"/>
    </row>
    <row r="752" s="36" customFormat="1" ht="23" customHeight="1" spans="2:10">
      <c r="B752" s="42" t="s">
        <v>161</v>
      </c>
      <c r="C752" s="42" t="s">
        <v>17</v>
      </c>
      <c r="D752" s="43" t="s">
        <v>18</v>
      </c>
      <c r="E752" s="43" t="s">
        <v>1621</v>
      </c>
      <c r="F752" s="36">
        <v>400</v>
      </c>
      <c r="G752" s="44">
        <v>6181.2</v>
      </c>
      <c r="H752" s="44">
        <f t="shared" si="44"/>
        <v>7232.004</v>
      </c>
      <c r="I752" s="44">
        <f>SUM(H752:H753)</f>
        <v>22592.00385</v>
      </c>
      <c r="J752" s="44">
        <f>SUM(I752:I772)</f>
        <v>403465.99762053</v>
      </c>
    </row>
    <row r="753" s="36" customFormat="1" ht="23" customHeight="1" spans="2:10">
      <c r="B753" s="42" t="s">
        <v>161</v>
      </c>
      <c r="C753" s="42" t="s">
        <v>54</v>
      </c>
      <c r="D753" s="43" t="s">
        <v>55</v>
      </c>
      <c r="E753" s="43" t="s">
        <v>1565</v>
      </c>
      <c r="F753" s="36">
        <v>1200</v>
      </c>
      <c r="G753" s="44">
        <v>13128.205</v>
      </c>
      <c r="H753" s="44">
        <f t="shared" si="44"/>
        <v>15359.99985</v>
      </c>
      <c r="I753" s="44"/>
      <c r="J753" s="44"/>
    </row>
    <row r="754" s="36" customFormat="1" ht="23" customHeight="1" spans="2:10">
      <c r="B754" s="42" t="s">
        <v>161</v>
      </c>
      <c r="C754" s="42" t="s">
        <v>54</v>
      </c>
      <c r="D754" s="43" t="s">
        <v>55</v>
      </c>
      <c r="E754" s="43" t="s">
        <v>1565</v>
      </c>
      <c r="F754" s="36">
        <v>600</v>
      </c>
      <c r="G754" s="44">
        <v>6564.1</v>
      </c>
      <c r="H754" s="44">
        <f t="shared" si="44"/>
        <v>7679.997</v>
      </c>
      <c r="I754" s="44">
        <f>H754</f>
        <v>7679.997</v>
      </c>
      <c r="J754" s="44"/>
    </row>
    <row r="755" s="36" customFormat="1" ht="23" customHeight="1" spans="2:10">
      <c r="B755" s="42" t="s">
        <v>161</v>
      </c>
      <c r="C755" s="42" t="s">
        <v>17</v>
      </c>
      <c r="D755" s="43" t="s">
        <v>18</v>
      </c>
      <c r="E755" s="43" t="s">
        <v>1621</v>
      </c>
      <c r="F755" s="36">
        <v>800</v>
      </c>
      <c r="G755" s="44">
        <v>12362.39</v>
      </c>
      <c r="H755" s="44">
        <f t="shared" si="44"/>
        <v>14463.9963</v>
      </c>
      <c r="I755" s="44">
        <f>SUM(H755:H756)</f>
        <v>56823.9984</v>
      </c>
      <c r="J755" s="44"/>
    </row>
    <row r="756" s="36" customFormat="1" ht="23" customHeight="1" spans="2:10">
      <c r="B756" s="42" t="s">
        <v>161</v>
      </c>
      <c r="C756" s="42" t="s">
        <v>162</v>
      </c>
      <c r="D756" s="43" t="s">
        <v>163</v>
      </c>
      <c r="E756" s="43" t="s">
        <v>1661</v>
      </c>
      <c r="F756" s="36">
        <v>1000</v>
      </c>
      <c r="G756" s="44">
        <v>36205.13</v>
      </c>
      <c r="H756" s="44">
        <f t="shared" si="44"/>
        <v>42360.0021</v>
      </c>
      <c r="I756" s="44"/>
      <c r="J756" s="44"/>
    </row>
    <row r="757" s="36" customFormat="1" ht="23" customHeight="1" spans="2:10">
      <c r="B757" s="42" t="s">
        <v>161</v>
      </c>
      <c r="C757" s="42" t="s">
        <v>57</v>
      </c>
      <c r="D757" s="43" t="s">
        <v>58</v>
      </c>
      <c r="E757" s="43" t="s">
        <v>1636</v>
      </c>
      <c r="F757" s="36">
        <v>2000</v>
      </c>
      <c r="G757" s="44">
        <v>60598.29</v>
      </c>
      <c r="H757" s="44">
        <f t="shared" si="44"/>
        <v>70899.9993</v>
      </c>
      <c r="I757" s="44">
        <f>H757</f>
        <v>70899.9993</v>
      </c>
      <c r="J757" s="44"/>
    </row>
    <row r="758" s="36" customFormat="1" ht="23" customHeight="1" spans="2:10">
      <c r="B758" s="42" t="s">
        <v>168</v>
      </c>
      <c r="C758" s="42" t="s">
        <v>172</v>
      </c>
      <c r="D758" s="43" t="s">
        <v>1592</v>
      </c>
      <c r="E758" s="43" t="s">
        <v>772</v>
      </c>
      <c r="F758" s="36">
        <v>1200</v>
      </c>
      <c r="G758" s="44">
        <v>14871.79</v>
      </c>
      <c r="H758" s="44">
        <f t="shared" si="44"/>
        <v>17399.9943</v>
      </c>
      <c r="I758" s="44">
        <f>SUM(H758:H762)</f>
        <v>63189.99648</v>
      </c>
      <c r="J758" s="44"/>
    </row>
    <row r="759" s="36" customFormat="1" ht="23" customHeight="1" spans="2:10">
      <c r="B759" s="42" t="s">
        <v>168</v>
      </c>
      <c r="C759" s="42" t="s">
        <v>1662</v>
      </c>
      <c r="D759" s="43" t="s">
        <v>1372</v>
      </c>
      <c r="E759" s="43" t="s">
        <v>1663</v>
      </c>
      <c r="F759" s="36">
        <v>400</v>
      </c>
      <c r="G759" s="44">
        <v>7760.68</v>
      </c>
      <c r="H759" s="44">
        <f t="shared" si="44"/>
        <v>9079.9956</v>
      </c>
      <c r="I759" s="44"/>
      <c r="J759" s="44"/>
    </row>
    <row r="760" s="36" customFormat="1" ht="23" customHeight="1" spans="2:10">
      <c r="B760" s="42" t="s">
        <v>168</v>
      </c>
      <c r="C760" s="42" t="s">
        <v>1664</v>
      </c>
      <c r="D760" s="43" t="s">
        <v>677</v>
      </c>
      <c r="E760" s="43" t="s">
        <v>1665</v>
      </c>
      <c r="F760" s="36">
        <v>100</v>
      </c>
      <c r="G760" s="44">
        <v>1273.5</v>
      </c>
      <c r="H760" s="44">
        <f t="shared" si="44"/>
        <v>1489.995</v>
      </c>
      <c r="I760" s="44"/>
      <c r="J760" s="44"/>
    </row>
    <row r="761" s="36" customFormat="1" ht="23" customHeight="1" spans="2:10">
      <c r="B761" s="42" t="s">
        <v>168</v>
      </c>
      <c r="C761" s="42" t="s">
        <v>1495</v>
      </c>
      <c r="D761" s="43" t="s">
        <v>1666</v>
      </c>
      <c r="E761" s="43" t="s">
        <v>1497</v>
      </c>
      <c r="F761" s="36">
        <v>600</v>
      </c>
      <c r="G761" s="44">
        <v>16461.544</v>
      </c>
      <c r="H761" s="44">
        <f t="shared" ref="H761:H824" si="47">G761*1.17</f>
        <v>19260.00648</v>
      </c>
      <c r="I761" s="44"/>
      <c r="J761" s="44"/>
    </row>
    <row r="762" s="36" customFormat="1" ht="23" customHeight="1" spans="2:10">
      <c r="B762" s="42" t="s">
        <v>168</v>
      </c>
      <c r="C762" s="42" t="s">
        <v>169</v>
      </c>
      <c r="D762" s="43" t="s">
        <v>170</v>
      </c>
      <c r="E762" s="43" t="s">
        <v>1611</v>
      </c>
      <c r="F762" s="36">
        <v>600</v>
      </c>
      <c r="G762" s="44">
        <v>13641.03</v>
      </c>
      <c r="H762" s="44">
        <f t="shared" si="47"/>
        <v>15960.0051</v>
      </c>
      <c r="I762" s="44"/>
      <c r="J762" s="44"/>
    </row>
    <row r="763" s="36" customFormat="1" ht="23" customHeight="1" spans="2:10">
      <c r="B763" s="42" t="s">
        <v>168</v>
      </c>
      <c r="C763" s="42" t="s">
        <v>159</v>
      </c>
      <c r="D763" s="43" t="s">
        <v>160</v>
      </c>
      <c r="E763" s="43" t="s">
        <v>37</v>
      </c>
      <c r="F763" s="36">
        <v>1200</v>
      </c>
      <c r="G763" s="44">
        <v>31282.05</v>
      </c>
      <c r="H763" s="44">
        <f t="shared" si="47"/>
        <v>36599.9985</v>
      </c>
      <c r="I763" s="44">
        <f>H763</f>
        <v>36599.9985</v>
      </c>
      <c r="J763" s="44"/>
    </row>
    <row r="764" s="36" customFormat="1" ht="23" customHeight="1" spans="2:10">
      <c r="B764" s="42" t="s">
        <v>168</v>
      </c>
      <c r="C764" s="42" t="s">
        <v>1667</v>
      </c>
      <c r="D764" s="43" t="s">
        <v>1628</v>
      </c>
      <c r="E764" s="43" t="s">
        <v>1600</v>
      </c>
      <c r="F764" s="36">
        <v>600</v>
      </c>
      <c r="G764" s="44">
        <v>12358.974</v>
      </c>
      <c r="H764" s="44">
        <f t="shared" si="47"/>
        <v>14459.99958</v>
      </c>
      <c r="I764" s="44">
        <f>H764</f>
        <v>14459.99958</v>
      </c>
      <c r="J764" s="44"/>
    </row>
    <row r="765" s="36" customFormat="1" ht="23" customHeight="1" spans="2:10">
      <c r="B765" s="42" t="s">
        <v>176</v>
      </c>
      <c r="C765" s="42" t="s">
        <v>1622</v>
      </c>
      <c r="D765" s="43" t="s">
        <v>1668</v>
      </c>
      <c r="E765" s="43" t="s">
        <v>1624</v>
      </c>
      <c r="F765" s="36">
        <v>600</v>
      </c>
      <c r="G765" s="44">
        <v>15641.025</v>
      </c>
      <c r="H765" s="44">
        <f t="shared" si="47"/>
        <v>18299.99925</v>
      </c>
      <c r="I765" s="44">
        <f t="shared" ref="I765:I770" si="48">SUM(H765:H766)</f>
        <v>49899.99925053</v>
      </c>
      <c r="J765" s="44"/>
    </row>
    <row r="766" s="36" customFormat="1" ht="23" customHeight="1" spans="2:10">
      <c r="B766" s="42" t="s">
        <v>176</v>
      </c>
      <c r="C766" s="42" t="s">
        <v>1669</v>
      </c>
      <c r="D766" s="43" t="s">
        <v>1670</v>
      </c>
      <c r="E766" s="43" t="s">
        <v>1671</v>
      </c>
      <c r="F766" s="36">
        <v>1000</v>
      </c>
      <c r="G766" s="44">
        <v>27008.547009</v>
      </c>
      <c r="H766" s="44">
        <f t="shared" si="47"/>
        <v>31600.00000053</v>
      </c>
      <c r="I766" s="44"/>
      <c r="J766" s="44"/>
    </row>
    <row r="767" s="36" customFormat="1" ht="23" customHeight="1" spans="2:10">
      <c r="B767" s="42" t="s">
        <v>1493</v>
      </c>
      <c r="C767" s="42" t="s">
        <v>1672</v>
      </c>
      <c r="D767" s="43" t="s">
        <v>1673</v>
      </c>
      <c r="E767" s="43" t="s">
        <v>1674</v>
      </c>
      <c r="F767" s="36">
        <v>30</v>
      </c>
      <c r="G767" s="44">
        <v>14871.794</v>
      </c>
      <c r="H767" s="44">
        <f t="shared" si="47"/>
        <v>17399.99898</v>
      </c>
      <c r="I767" s="44">
        <f t="shared" si="48"/>
        <v>28999.99908</v>
      </c>
      <c r="J767" s="44"/>
    </row>
    <row r="768" s="36" customFormat="1" ht="23" customHeight="1" spans="2:10">
      <c r="B768" s="42" t="s">
        <v>1493</v>
      </c>
      <c r="C768" s="42" t="s">
        <v>1672</v>
      </c>
      <c r="D768" s="43" t="s">
        <v>1675</v>
      </c>
      <c r="E768" s="43" t="s">
        <v>1674</v>
      </c>
      <c r="F768" s="36">
        <v>20</v>
      </c>
      <c r="G768" s="44">
        <v>9914.53</v>
      </c>
      <c r="H768" s="44">
        <f t="shared" si="47"/>
        <v>11600.0001</v>
      </c>
      <c r="I768" s="44"/>
      <c r="J768" s="44"/>
    </row>
    <row r="769" s="36" customFormat="1" ht="23" customHeight="1" spans="2:10">
      <c r="B769" s="42" t="s">
        <v>1493</v>
      </c>
      <c r="C769" s="42" t="s">
        <v>1672</v>
      </c>
      <c r="D769" s="43" t="s">
        <v>1676</v>
      </c>
      <c r="E769" s="43" t="s">
        <v>1674</v>
      </c>
      <c r="F769" s="36">
        <v>30</v>
      </c>
      <c r="G769" s="44">
        <v>14871.794</v>
      </c>
      <c r="H769" s="44">
        <f t="shared" si="47"/>
        <v>17399.99898</v>
      </c>
      <c r="I769" s="44">
        <f>H769</f>
        <v>17399.99898</v>
      </c>
      <c r="J769" s="44"/>
    </row>
    <row r="770" s="36" customFormat="1" ht="23" customHeight="1" spans="2:10">
      <c r="B770" s="42" t="s">
        <v>185</v>
      </c>
      <c r="C770" s="42" t="s">
        <v>186</v>
      </c>
      <c r="D770" s="43" t="s">
        <v>1677</v>
      </c>
      <c r="E770" s="43" t="s">
        <v>1678</v>
      </c>
      <c r="F770" s="36">
        <v>600</v>
      </c>
      <c r="G770" s="44">
        <v>12923.08</v>
      </c>
      <c r="H770" s="44">
        <f t="shared" si="47"/>
        <v>15120.0036</v>
      </c>
      <c r="I770" s="44">
        <f t="shared" si="48"/>
        <v>19800.0036</v>
      </c>
      <c r="J770" s="44"/>
    </row>
    <row r="771" s="36" customFormat="1" ht="23" customHeight="1" spans="2:10">
      <c r="B771" s="42" t="s">
        <v>185</v>
      </c>
      <c r="C771" s="42" t="s">
        <v>1679</v>
      </c>
      <c r="D771" s="43" t="s">
        <v>1680</v>
      </c>
      <c r="E771" s="43" t="s">
        <v>1626</v>
      </c>
      <c r="F771" s="36">
        <v>200</v>
      </c>
      <c r="G771" s="44">
        <v>4000</v>
      </c>
      <c r="H771" s="44">
        <f t="shared" si="47"/>
        <v>4680</v>
      </c>
      <c r="I771" s="44"/>
      <c r="J771" s="44"/>
    </row>
    <row r="772" s="36" customFormat="1" ht="23" customHeight="1" spans="2:10">
      <c r="B772" s="42" t="s">
        <v>185</v>
      </c>
      <c r="C772" s="42" t="s">
        <v>186</v>
      </c>
      <c r="D772" s="43" t="s">
        <v>1677</v>
      </c>
      <c r="E772" s="43" t="s">
        <v>1678</v>
      </c>
      <c r="F772" s="36">
        <v>600</v>
      </c>
      <c r="G772" s="44">
        <v>12923.08</v>
      </c>
      <c r="H772" s="44">
        <f t="shared" si="47"/>
        <v>15120.0036</v>
      </c>
      <c r="I772" s="44">
        <f>H772</f>
        <v>15120.0036</v>
      </c>
      <c r="J772" s="44"/>
    </row>
    <row r="773" s="36" customFormat="1" ht="23" customHeight="1" spans="2:10">
      <c r="B773" s="42" t="s">
        <v>60</v>
      </c>
      <c r="C773" s="42" t="s">
        <v>68</v>
      </c>
      <c r="D773" s="43" t="s">
        <v>67</v>
      </c>
      <c r="E773" s="43" t="s">
        <v>63</v>
      </c>
      <c r="F773" s="36">
        <v>5000</v>
      </c>
      <c r="G773" s="44">
        <v>12179.49</v>
      </c>
      <c r="H773" s="44">
        <f t="shared" si="47"/>
        <v>14250.0033</v>
      </c>
      <c r="I773" s="44">
        <f>SUM(H773:H778)</f>
        <v>63888.0021</v>
      </c>
      <c r="J773" s="44">
        <f>SUM(I773:I901)</f>
        <v>1091774.35609</v>
      </c>
    </row>
    <row r="774" s="36" customFormat="1" ht="23" customHeight="1" spans="2:10">
      <c r="B774" s="42" t="s">
        <v>60</v>
      </c>
      <c r="C774" s="42" t="s">
        <v>1681</v>
      </c>
      <c r="D774" s="43" t="s">
        <v>1682</v>
      </c>
      <c r="E774" s="43" t="s">
        <v>63</v>
      </c>
      <c r="F774" s="36">
        <v>1200</v>
      </c>
      <c r="G774" s="44">
        <v>3476.92</v>
      </c>
      <c r="H774" s="44">
        <f t="shared" si="47"/>
        <v>4067.9964</v>
      </c>
      <c r="I774" s="44"/>
      <c r="J774" s="44"/>
    </row>
    <row r="775" s="36" customFormat="1" ht="23" customHeight="1" spans="2:10">
      <c r="B775" s="42" t="s">
        <v>60</v>
      </c>
      <c r="C775" s="42" t="s">
        <v>68</v>
      </c>
      <c r="D775" s="43" t="s">
        <v>69</v>
      </c>
      <c r="E775" s="43" t="s">
        <v>63</v>
      </c>
      <c r="F775" s="36">
        <v>5000</v>
      </c>
      <c r="G775" s="44">
        <v>5769.23</v>
      </c>
      <c r="H775" s="44">
        <f t="shared" si="47"/>
        <v>6749.9991</v>
      </c>
      <c r="I775" s="44"/>
      <c r="J775" s="44"/>
    </row>
    <row r="776" s="36" customFormat="1" ht="23" customHeight="1" spans="2:10">
      <c r="B776" s="42" t="s">
        <v>60</v>
      </c>
      <c r="C776" s="42" t="s">
        <v>70</v>
      </c>
      <c r="D776" s="43" t="s">
        <v>71</v>
      </c>
      <c r="E776" s="43" t="s">
        <v>63</v>
      </c>
      <c r="F776" s="36">
        <v>3000</v>
      </c>
      <c r="G776" s="44">
        <v>9897.44</v>
      </c>
      <c r="H776" s="44">
        <f t="shared" si="47"/>
        <v>11580.0048</v>
      </c>
      <c r="I776" s="44"/>
      <c r="J776" s="44"/>
    </row>
    <row r="777" s="36" customFormat="1" ht="23" customHeight="1" spans="2:10">
      <c r="B777" s="42" t="s">
        <v>60</v>
      </c>
      <c r="C777" s="42" t="s">
        <v>70</v>
      </c>
      <c r="D777" s="43" t="s">
        <v>75</v>
      </c>
      <c r="E777" s="43" t="s">
        <v>63</v>
      </c>
      <c r="F777" s="36">
        <v>4000</v>
      </c>
      <c r="G777" s="44">
        <v>11589.74</v>
      </c>
      <c r="H777" s="44">
        <f t="shared" si="47"/>
        <v>13559.9958</v>
      </c>
      <c r="I777" s="44"/>
      <c r="J777" s="44"/>
    </row>
    <row r="778" s="36" customFormat="1" ht="23" customHeight="1" spans="2:10">
      <c r="B778" s="42" t="s">
        <v>60</v>
      </c>
      <c r="C778" s="42" t="s">
        <v>68</v>
      </c>
      <c r="D778" s="43" t="s">
        <v>73</v>
      </c>
      <c r="E778" s="43" t="s">
        <v>63</v>
      </c>
      <c r="F778" s="36">
        <v>4000</v>
      </c>
      <c r="G778" s="44">
        <v>11692.31</v>
      </c>
      <c r="H778" s="44">
        <f t="shared" si="47"/>
        <v>13680.0027</v>
      </c>
      <c r="I778" s="44"/>
      <c r="J778" s="44"/>
    </row>
    <row r="779" s="36" customFormat="1" ht="23" customHeight="1" spans="2:10">
      <c r="B779" s="42" t="s">
        <v>60</v>
      </c>
      <c r="C779" s="42" t="s">
        <v>68</v>
      </c>
      <c r="D779" s="43" t="s">
        <v>67</v>
      </c>
      <c r="E779" s="43" t="s">
        <v>63</v>
      </c>
      <c r="F779" s="36">
        <v>15000</v>
      </c>
      <c r="G779" s="44">
        <v>36538.46</v>
      </c>
      <c r="H779" s="44">
        <f t="shared" si="47"/>
        <v>42749.9982</v>
      </c>
      <c r="I779" s="44">
        <f>SUM(H779:H784)</f>
        <v>86520.0024</v>
      </c>
      <c r="J779" s="44"/>
    </row>
    <row r="780" s="36" customFormat="1" ht="23" customHeight="1" spans="2:10">
      <c r="B780" s="42" t="s">
        <v>60</v>
      </c>
      <c r="C780" s="42" t="s">
        <v>1681</v>
      </c>
      <c r="D780" s="43" t="s">
        <v>1682</v>
      </c>
      <c r="E780" s="43" t="s">
        <v>63</v>
      </c>
      <c r="F780" s="36">
        <v>2000</v>
      </c>
      <c r="G780" s="44">
        <v>5794.87</v>
      </c>
      <c r="H780" s="44">
        <f t="shared" si="47"/>
        <v>6779.9979</v>
      </c>
      <c r="I780" s="44"/>
      <c r="J780" s="44"/>
    </row>
    <row r="781" s="36" customFormat="1" ht="23" customHeight="1" spans="2:10">
      <c r="B781" s="42" t="s">
        <v>60</v>
      </c>
      <c r="C781" s="42" t="s">
        <v>68</v>
      </c>
      <c r="D781" s="43" t="s">
        <v>69</v>
      </c>
      <c r="E781" s="43" t="s">
        <v>63</v>
      </c>
      <c r="F781" s="36">
        <v>4400</v>
      </c>
      <c r="G781" s="44">
        <v>5076.92</v>
      </c>
      <c r="H781" s="44">
        <f t="shared" si="47"/>
        <v>5939.9964</v>
      </c>
      <c r="I781" s="44"/>
      <c r="J781" s="44"/>
    </row>
    <row r="782" s="36" customFormat="1" ht="23" customHeight="1" spans="2:10">
      <c r="B782" s="42" t="s">
        <v>60</v>
      </c>
      <c r="C782" s="42" t="s">
        <v>70</v>
      </c>
      <c r="D782" s="43" t="s">
        <v>71</v>
      </c>
      <c r="E782" s="43" t="s">
        <v>63</v>
      </c>
      <c r="F782" s="36">
        <v>3000</v>
      </c>
      <c r="G782" s="44">
        <v>9897.44</v>
      </c>
      <c r="H782" s="44">
        <f t="shared" si="47"/>
        <v>11580.0048</v>
      </c>
      <c r="I782" s="44"/>
      <c r="J782" s="44"/>
    </row>
    <row r="783" s="36" customFormat="1" ht="23" customHeight="1" spans="2:10">
      <c r="B783" s="42" t="s">
        <v>60</v>
      </c>
      <c r="C783" s="42" t="s">
        <v>68</v>
      </c>
      <c r="D783" s="43" t="s">
        <v>73</v>
      </c>
      <c r="E783" s="43" t="s">
        <v>63</v>
      </c>
      <c r="F783" s="36">
        <v>4000</v>
      </c>
      <c r="G783" s="44">
        <v>11692.31</v>
      </c>
      <c r="H783" s="44">
        <f t="shared" si="47"/>
        <v>13680.0027</v>
      </c>
      <c r="I783" s="44"/>
      <c r="J783" s="44"/>
    </row>
    <row r="784" s="36" customFormat="1" ht="23" customHeight="1" spans="2:10">
      <c r="B784" s="42" t="s">
        <v>60</v>
      </c>
      <c r="C784" s="42" t="s">
        <v>1681</v>
      </c>
      <c r="D784" s="43" t="s">
        <v>77</v>
      </c>
      <c r="E784" s="43" t="s">
        <v>63</v>
      </c>
      <c r="F784" s="36">
        <v>1500</v>
      </c>
      <c r="G784" s="44">
        <v>4948.72</v>
      </c>
      <c r="H784" s="44">
        <f t="shared" si="47"/>
        <v>5790.0024</v>
      </c>
      <c r="I784" s="44"/>
      <c r="J784" s="44"/>
    </row>
    <row r="785" s="36" customFormat="1" ht="23" customHeight="1" spans="2:10">
      <c r="B785" s="42" t="s">
        <v>60</v>
      </c>
      <c r="C785" s="42" t="s">
        <v>558</v>
      </c>
      <c r="D785" s="43" t="s">
        <v>77</v>
      </c>
      <c r="E785" s="43" t="s">
        <v>63</v>
      </c>
      <c r="F785" s="36">
        <v>-3000</v>
      </c>
      <c r="G785" s="44">
        <v>-1358.974</v>
      </c>
      <c r="H785" s="44">
        <f t="shared" si="47"/>
        <v>-1589.99958</v>
      </c>
      <c r="I785" s="44">
        <f t="shared" ref="I785:I789" si="49">H785</f>
        <v>-1589.99958</v>
      </c>
      <c r="J785" s="44"/>
    </row>
    <row r="786" s="36" customFormat="1" ht="23" customHeight="1" spans="2:10">
      <c r="B786" s="42" t="s">
        <v>60</v>
      </c>
      <c r="C786" s="42" t="s">
        <v>1683</v>
      </c>
      <c r="D786" s="43" t="s">
        <v>75</v>
      </c>
      <c r="E786" s="43" t="s">
        <v>63</v>
      </c>
      <c r="F786" s="36">
        <v>-2942</v>
      </c>
      <c r="G786" s="44">
        <v>-1961.33</v>
      </c>
      <c r="H786" s="44">
        <f t="shared" si="47"/>
        <v>-2294.7561</v>
      </c>
      <c r="I786" s="44">
        <f t="shared" si="49"/>
        <v>-2294.7561</v>
      </c>
      <c r="J786" s="44"/>
    </row>
    <row r="787" s="36" customFormat="1" ht="23" customHeight="1" spans="2:10">
      <c r="B787" s="42" t="s">
        <v>60</v>
      </c>
      <c r="C787" s="42" t="s">
        <v>558</v>
      </c>
      <c r="D787" s="43" t="s">
        <v>77</v>
      </c>
      <c r="E787" s="43" t="s">
        <v>63</v>
      </c>
      <c r="F787" s="36">
        <v>-3000</v>
      </c>
      <c r="G787" s="44">
        <v>-1358.974</v>
      </c>
      <c r="H787" s="44">
        <f t="shared" si="47"/>
        <v>-1589.99958</v>
      </c>
      <c r="I787" s="44">
        <f t="shared" si="49"/>
        <v>-1589.99958</v>
      </c>
      <c r="J787" s="44"/>
    </row>
    <row r="788" s="36" customFormat="1" ht="23" customHeight="1" spans="2:10">
      <c r="B788" s="42" t="s">
        <v>60</v>
      </c>
      <c r="C788" s="42" t="s">
        <v>1683</v>
      </c>
      <c r="D788" s="43" t="s">
        <v>75</v>
      </c>
      <c r="E788" s="43" t="s">
        <v>63</v>
      </c>
      <c r="F788" s="36">
        <v>-2000</v>
      </c>
      <c r="G788" s="44">
        <v>-1333.33</v>
      </c>
      <c r="H788" s="44">
        <f t="shared" si="47"/>
        <v>-1559.9961</v>
      </c>
      <c r="I788" s="44">
        <f t="shared" si="49"/>
        <v>-1559.9961</v>
      </c>
      <c r="J788" s="44"/>
    </row>
    <row r="789" s="36" customFormat="1" ht="23" customHeight="1" spans="2:10">
      <c r="B789" s="42" t="s">
        <v>60</v>
      </c>
      <c r="C789" s="42" t="s">
        <v>64</v>
      </c>
      <c r="D789" s="43" t="s">
        <v>1684</v>
      </c>
      <c r="E789" s="43" t="s">
        <v>63</v>
      </c>
      <c r="F789" s="36">
        <v>-2462</v>
      </c>
      <c r="G789" s="44">
        <v>-820.67</v>
      </c>
      <c r="H789" s="44">
        <f t="shared" si="47"/>
        <v>-960.1839</v>
      </c>
      <c r="I789" s="44">
        <f t="shared" si="49"/>
        <v>-960.1839</v>
      </c>
      <c r="J789" s="44"/>
    </row>
    <row r="790" s="36" customFormat="1" ht="23" customHeight="1" spans="2:10">
      <c r="B790" s="42" t="s">
        <v>60</v>
      </c>
      <c r="C790" s="42" t="s">
        <v>70</v>
      </c>
      <c r="D790" s="43" t="s">
        <v>71</v>
      </c>
      <c r="E790" s="43" t="s">
        <v>63</v>
      </c>
      <c r="F790" s="36">
        <v>-6000</v>
      </c>
      <c r="G790" s="44">
        <v>-3128.205</v>
      </c>
      <c r="H790" s="44">
        <f t="shared" si="47"/>
        <v>-3659.99985</v>
      </c>
      <c r="I790" s="44">
        <f>SUM(H790:H791)</f>
        <v>-3757.2795</v>
      </c>
      <c r="J790" s="44"/>
    </row>
    <row r="791" s="36" customFormat="1" ht="23" customHeight="1" spans="2:10">
      <c r="B791" s="42" t="s">
        <v>60</v>
      </c>
      <c r="C791" s="42" t="s">
        <v>70</v>
      </c>
      <c r="D791" s="43" t="s">
        <v>75</v>
      </c>
      <c r="E791" s="43" t="s">
        <v>63</v>
      </c>
      <c r="F791" s="36">
        <v>-128</v>
      </c>
      <c r="G791" s="44">
        <v>-83.145</v>
      </c>
      <c r="H791" s="44">
        <f t="shared" si="47"/>
        <v>-97.27965</v>
      </c>
      <c r="I791" s="44"/>
      <c r="J791" s="44"/>
    </row>
    <row r="792" s="36" customFormat="1" ht="23" customHeight="1" spans="2:10">
      <c r="B792" s="42" t="s">
        <v>60</v>
      </c>
      <c r="C792" s="42" t="s">
        <v>70</v>
      </c>
      <c r="D792" s="43" t="s">
        <v>71</v>
      </c>
      <c r="E792" s="43" t="s">
        <v>63</v>
      </c>
      <c r="F792" s="36">
        <v>-389</v>
      </c>
      <c r="G792" s="44">
        <v>-202.81</v>
      </c>
      <c r="H792" s="44">
        <f t="shared" si="47"/>
        <v>-237.2877</v>
      </c>
      <c r="I792" s="44">
        <f t="shared" ref="I792:I795" si="50">H792</f>
        <v>-237.2877</v>
      </c>
      <c r="J792" s="44"/>
    </row>
    <row r="793" s="36" customFormat="1" ht="23" customHeight="1" spans="2:10">
      <c r="B793" s="42" t="s">
        <v>60</v>
      </c>
      <c r="C793" s="42" t="s">
        <v>68</v>
      </c>
      <c r="D793" s="43" t="s">
        <v>73</v>
      </c>
      <c r="E793" s="43" t="s">
        <v>63</v>
      </c>
      <c r="F793" s="36">
        <v>-3375</v>
      </c>
      <c r="G793" s="44">
        <v>-2048.08</v>
      </c>
      <c r="H793" s="44">
        <f t="shared" si="47"/>
        <v>-2396.2536</v>
      </c>
      <c r="I793" s="44">
        <f t="shared" si="50"/>
        <v>-2396.2536</v>
      </c>
      <c r="J793" s="44"/>
    </row>
    <row r="794" s="36" customFormat="1" ht="23" customHeight="1" spans="2:10">
      <c r="B794" s="42" t="s">
        <v>60</v>
      </c>
      <c r="C794" s="42" t="s">
        <v>558</v>
      </c>
      <c r="D794" s="43" t="s">
        <v>77</v>
      </c>
      <c r="E794" s="43" t="s">
        <v>63</v>
      </c>
      <c r="F794" s="36">
        <v>-39</v>
      </c>
      <c r="G794" s="44">
        <v>-17.67</v>
      </c>
      <c r="H794" s="44">
        <f t="shared" si="47"/>
        <v>-20.6739</v>
      </c>
      <c r="I794" s="44">
        <f t="shared" si="50"/>
        <v>-20.6739</v>
      </c>
      <c r="J794" s="44"/>
    </row>
    <row r="795" s="36" customFormat="1" ht="23" customHeight="1" spans="2:10">
      <c r="B795" s="42" t="s">
        <v>60</v>
      </c>
      <c r="C795" s="42" t="s">
        <v>68</v>
      </c>
      <c r="D795" s="43" t="s">
        <v>73</v>
      </c>
      <c r="E795" s="43" t="s">
        <v>63</v>
      </c>
      <c r="F795" s="36">
        <v>-4000</v>
      </c>
      <c r="G795" s="44">
        <v>-2427.35</v>
      </c>
      <c r="H795" s="44">
        <f t="shared" si="47"/>
        <v>-2839.9995</v>
      </c>
      <c r="I795" s="44">
        <f t="shared" si="50"/>
        <v>-2839.9995</v>
      </c>
      <c r="J795" s="44"/>
    </row>
    <row r="796" s="36" customFormat="1" ht="23" customHeight="1" spans="2:10">
      <c r="B796" s="42" t="s">
        <v>60</v>
      </c>
      <c r="C796" s="42" t="s">
        <v>70</v>
      </c>
      <c r="D796" s="43" t="s">
        <v>75</v>
      </c>
      <c r="E796" s="43" t="s">
        <v>63</v>
      </c>
      <c r="F796" s="36">
        <v>-3000</v>
      </c>
      <c r="G796" s="44">
        <v>-1948.72</v>
      </c>
      <c r="H796" s="44">
        <f t="shared" si="47"/>
        <v>-2280.0024</v>
      </c>
      <c r="I796" s="44">
        <f>SUM(H796:H798)</f>
        <v>-5890.0023</v>
      </c>
      <c r="J796" s="44"/>
    </row>
    <row r="797" s="36" customFormat="1" ht="23" customHeight="1" spans="2:10">
      <c r="B797" s="42" t="s">
        <v>60</v>
      </c>
      <c r="C797" s="42" t="s">
        <v>64</v>
      </c>
      <c r="D797" s="43" t="s">
        <v>65</v>
      </c>
      <c r="E797" s="43" t="s">
        <v>63</v>
      </c>
      <c r="F797" s="36">
        <v>-10000</v>
      </c>
      <c r="G797" s="44">
        <v>-1367.52</v>
      </c>
      <c r="H797" s="44">
        <f t="shared" si="47"/>
        <v>-1599.9984</v>
      </c>
      <c r="I797" s="44"/>
      <c r="J797" s="44"/>
    </row>
    <row r="798" s="36" customFormat="1" ht="23" customHeight="1" spans="2:10">
      <c r="B798" s="42" t="s">
        <v>60</v>
      </c>
      <c r="C798" s="42" t="s">
        <v>1683</v>
      </c>
      <c r="D798" s="43" t="s">
        <v>77</v>
      </c>
      <c r="E798" s="43" t="s">
        <v>63</v>
      </c>
      <c r="F798" s="36">
        <v>-3000</v>
      </c>
      <c r="G798" s="44">
        <v>-1717.95</v>
      </c>
      <c r="H798" s="44">
        <f t="shared" si="47"/>
        <v>-2010.0015</v>
      </c>
      <c r="I798" s="44"/>
      <c r="J798" s="44"/>
    </row>
    <row r="799" s="36" customFormat="1" ht="23" customHeight="1" spans="2:10">
      <c r="B799" s="42" t="s">
        <v>60</v>
      </c>
      <c r="C799" s="42" t="s">
        <v>1683</v>
      </c>
      <c r="D799" s="43" t="s">
        <v>77</v>
      </c>
      <c r="E799" s="43" t="s">
        <v>63</v>
      </c>
      <c r="F799" s="36">
        <v>-1278</v>
      </c>
      <c r="G799" s="44">
        <v>-731.85</v>
      </c>
      <c r="H799" s="44">
        <f t="shared" si="47"/>
        <v>-856.2645</v>
      </c>
      <c r="I799" s="44">
        <f>H799</f>
        <v>-856.2645</v>
      </c>
      <c r="J799" s="44"/>
    </row>
    <row r="800" s="36" customFormat="1" ht="23" customHeight="1" spans="2:10">
      <c r="B800" s="42" t="s">
        <v>60</v>
      </c>
      <c r="C800" s="42" t="s">
        <v>1683</v>
      </c>
      <c r="D800" s="43" t="s">
        <v>77</v>
      </c>
      <c r="E800" s="43" t="s">
        <v>63</v>
      </c>
      <c r="F800" s="36">
        <v>-1500</v>
      </c>
      <c r="G800" s="44">
        <v>-858.97</v>
      </c>
      <c r="H800" s="44">
        <f t="shared" si="47"/>
        <v>-1004.9949</v>
      </c>
      <c r="I800" s="44">
        <f>SUM(H800:H801)</f>
        <v>-4592.9988</v>
      </c>
      <c r="J800" s="44"/>
    </row>
    <row r="801" s="36" customFormat="1" ht="23" customHeight="1" spans="2:10">
      <c r="B801" s="42" t="s">
        <v>60</v>
      </c>
      <c r="C801" s="42" t="s">
        <v>64</v>
      </c>
      <c r="D801" s="43" t="s">
        <v>1685</v>
      </c>
      <c r="E801" s="43" t="s">
        <v>63</v>
      </c>
      <c r="F801" s="36">
        <v>-9200</v>
      </c>
      <c r="G801" s="44">
        <v>-3066.67</v>
      </c>
      <c r="H801" s="44">
        <f t="shared" si="47"/>
        <v>-3588.0039</v>
      </c>
      <c r="I801" s="44"/>
      <c r="J801" s="44"/>
    </row>
    <row r="802" s="36" customFormat="1" ht="23" customHeight="1" spans="2:10">
      <c r="B802" s="42" t="s">
        <v>60</v>
      </c>
      <c r="C802" s="42" t="s">
        <v>68</v>
      </c>
      <c r="D802" s="43" t="s">
        <v>73</v>
      </c>
      <c r="E802" s="43" t="s">
        <v>63</v>
      </c>
      <c r="F802" s="36">
        <v>-1139</v>
      </c>
      <c r="G802" s="44">
        <v>-632.78</v>
      </c>
      <c r="H802" s="44">
        <f t="shared" si="47"/>
        <v>-740.3526</v>
      </c>
      <c r="I802" s="44">
        <f>H802</f>
        <v>-740.3526</v>
      </c>
      <c r="J802" s="44"/>
    </row>
    <row r="803" s="36" customFormat="1" ht="23" customHeight="1" spans="2:10">
      <c r="B803" s="42" t="s">
        <v>60</v>
      </c>
      <c r="C803" s="42" t="s">
        <v>70</v>
      </c>
      <c r="D803" s="43" t="s">
        <v>71</v>
      </c>
      <c r="E803" s="43" t="s">
        <v>63</v>
      </c>
      <c r="F803" s="36">
        <v>-3000</v>
      </c>
      <c r="G803" s="44">
        <v>-1564.1</v>
      </c>
      <c r="H803" s="44">
        <f t="shared" si="47"/>
        <v>-1829.997</v>
      </c>
      <c r="I803" s="44">
        <f>SUM(H803:H804)</f>
        <v>-5956.0371</v>
      </c>
      <c r="J803" s="44"/>
    </row>
    <row r="804" s="36" customFormat="1" ht="23" customHeight="1" spans="2:10">
      <c r="B804" s="42" t="s">
        <v>60</v>
      </c>
      <c r="C804" s="42" t="s">
        <v>70</v>
      </c>
      <c r="D804" s="43" t="s">
        <v>75</v>
      </c>
      <c r="E804" s="43" t="s">
        <v>63</v>
      </c>
      <c r="F804" s="36">
        <v>-5429</v>
      </c>
      <c r="G804" s="44">
        <v>-3526.53</v>
      </c>
      <c r="H804" s="44">
        <f t="shared" si="47"/>
        <v>-4126.0401</v>
      </c>
      <c r="I804" s="44"/>
      <c r="J804" s="44"/>
    </row>
    <row r="805" s="36" customFormat="1" ht="23" customHeight="1" spans="2:10">
      <c r="B805" s="42" t="s">
        <v>60</v>
      </c>
      <c r="C805" s="42" t="s">
        <v>558</v>
      </c>
      <c r="D805" s="43" t="s">
        <v>77</v>
      </c>
      <c r="E805" s="43" t="s">
        <v>63</v>
      </c>
      <c r="F805" s="36">
        <v>1500</v>
      </c>
      <c r="G805" s="44">
        <v>4910.26</v>
      </c>
      <c r="H805" s="44">
        <f t="shared" si="47"/>
        <v>5745.0042</v>
      </c>
      <c r="I805" s="44">
        <f>SUM(H805:H807)</f>
        <v>79424.99955</v>
      </c>
      <c r="J805" s="44"/>
    </row>
    <row r="806" s="36" customFormat="1" ht="23" customHeight="1" spans="2:10">
      <c r="B806" s="42" t="s">
        <v>60</v>
      </c>
      <c r="C806" s="42" t="s">
        <v>68</v>
      </c>
      <c r="D806" s="43" t="s">
        <v>74</v>
      </c>
      <c r="E806" s="43" t="s">
        <v>63</v>
      </c>
      <c r="F806" s="36">
        <v>20000</v>
      </c>
      <c r="G806" s="44">
        <v>51282.05</v>
      </c>
      <c r="H806" s="44">
        <f t="shared" si="47"/>
        <v>59999.9985</v>
      </c>
      <c r="I806" s="44"/>
      <c r="J806" s="44"/>
    </row>
    <row r="807" s="36" customFormat="1" ht="23" customHeight="1" spans="2:10">
      <c r="B807" s="42" t="s">
        <v>60</v>
      </c>
      <c r="C807" s="42" t="s">
        <v>68</v>
      </c>
      <c r="D807" s="43" t="s">
        <v>73</v>
      </c>
      <c r="E807" s="43" t="s">
        <v>63</v>
      </c>
      <c r="F807" s="36">
        <v>4000</v>
      </c>
      <c r="G807" s="44">
        <v>11692.305</v>
      </c>
      <c r="H807" s="44">
        <f t="shared" si="47"/>
        <v>13679.99685</v>
      </c>
      <c r="I807" s="44"/>
      <c r="J807" s="44"/>
    </row>
    <row r="808" s="36" customFormat="1" ht="23" customHeight="1" spans="2:10">
      <c r="B808" s="42" t="s">
        <v>60</v>
      </c>
      <c r="C808" s="42" t="s">
        <v>1683</v>
      </c>
      <c r="D808" s="43" t="s">
        <v>1686</v>
      </c>
      <c r="E808" s="43" t="s">
        <v>63</v>
      </c>
      <c r="F808" s="36">
        <v>2000</v>
      </c>
      <c r="G808" s="44">
        <v>5777.777</v>
      </c>
      <c r="H808" s="44">
        <f t="shared" si="47"/>
        <v>6759.99909</v>
      </c>
      <c r="I808" s="44">
        <f>SUM(H808:H813)</f>
        <v>53394.99984</v>
      </c>
      <c r="J808" s="44"/>
    </row>
    <row r="809" s="36" customFormat="1" ht="23" customHeight="1" spans="2:10">
      <c r="B809" s="42" t="s">
        <v>60</v>
      </c>
      <c r="C809" s="42" t="s">
        <v>1683</v>
      </c>
      <c r="D809" s="43" t="s">
        <v>77</v>
      </c>
      <c r="E809" s="43" t="s">
        <v>63</v>
      </c>
      <c r="F809" s="36">
        <v>1500</v>
      </c>
      <c r="G809" s="44">
        <v>4910.26</v>
      </c>
      <c r="H809" s="44">
        <f t="shared" si="47"/>
        <v>5745.0042</v>
      </c>
      <c r="I809" s="44"/>
      <c r="J809" s="44"/>
    </row>
    <row r="810" s="36" customFormat="1" ht="23" customHeight="1" spans="2:10">
      <c r="B810" s="42" t="s">
        <v>60</v>
      </c>
      <c r="C810" s="42" t="s">
        <v>1681</v>
      </c>
      <c r="D810" s="43" t="s">
        <v>77</v>
      </c>
      <c r="E810" s="43" t="s">
        <v>63</v>
      </c>
      <c r="F810" s="36">
        <v>1500</v>
      </c>
      <c r="G810" s="44">
        <v>4948.715</v>
      </c>
      <c r="H810" s="44">
        <f t="shared" si="47"/>
        <v>5789.99655</v>
      </c>
      <c r="I810" s="44"/>
      <c r="J810" s="44"/>
    </row>
    <row r="811" s="36" customFormat="1" ht="23" customHeight="1" spans="2:10">
      <c r="B811" s="42" t="s">
        <v>60</v>
      </c>
      <c r="C811" s="42" t="s">
        <v>70</v>
      </c>
      <c r="D811" s="43" t="s">
        <v>75</v>
      </c>
      <c r="E811" s="43" t="s">
        <v>63</v>
      </c>
      <c r="F811" s="36">
        <v>6000</v>
      </c>
      <c r="G811" s="44">
        <v>17384.615</v>
      </c>
      <c r="H811" s="44">
        <f t="shared" si="47"/>
        <v>20339.99955</v>
      </c>
      <c r="I811" s="44"/>
      <c r="J811" s="44"/>
    </row>
    <row r="812" s="36" customFormat="1" ht="23" customHeight="1" spans="2:10">
      <c r="B812" s="42" t="s">
        <v>60</v>
      </c>
      <c r="C812" s="42" t="s">
        <v>70</v>
      </c>
      <c r="D812" s="43" t="s">
        <v>71</v>
      </c>
      <c r="E812" s="43" t="s">
        <v>63</v>
      </c>
      <c r="F812" s="36">
        <v>1500</v>
      </c>
      <c r="G812" s="44">
        <v>4948.715</v>
      </c>
      <c r="H812" s="44">
        <f t="shared" si="47"/>
        <v>5789.99655</v>
      </c>
      <c r="I812" s="44"/>
      <c r="J812" s="44"/>
    </row>
    <row r="813" s="36" customFormat="1" ht="23" customHeight="1" spans="2:10">
      <c r="B813" s="42" t="s">
        <v>60</v>
      </c>
      <c r="C813" s="42" t="s">
        <v>64</v>
      </c>
      <c r="D813" s="43" t="s">
        <v>65</v>
      </c>
      <c r="E813" s="43" t="s">
        <v>63</v>
      </c>
      <c r="F813" s="36">
        <v>3000</v>
      </c>
      <c r="G813" s="44">
        <v>7666.67</v>
      </c>
      <c r="H813" s="44">
        <f t="shared" si="47"/>
        <v>8970.0039</v>
      </c>
      <c r="I813" s="44"/>
      <c r="J813" s="44"/>
    </row>
    <row r="814" s="36" customFormat="1" ht="23" customHeight="1" spans="2:10">
      <c r="B814" s="42" t="s">
        <v>60</v>
      </c>
      <c r="C814" s="42" t="s">
        <v>558</v>
      </c>
      <c r="D814" s="43" t="s">
        <v>77</v>
      </c>
      <c r="E814" s="43" t="s">
        <v>63</v>
      </c>
      <c r="F814" s="36">
        <v>3000</v>
      </c>
      <c r="G814" s="44">
        <v>9820.51</v>
      </c>
      <c r="H814" s="44">
        <f t="shared" si="47"/>
        <v>11489.9967</v>
      </c>
      <c r="I814" s="44">
        <f>SUM(H814:H817)</f>
        <v>105610.0032</v>
      </c>
      <c r="J814" s="44"/>
    </row>
    <row r="815" s="36" customFormat="1" ht="23" customHeight="1" spans="2:10">
      <c r="B815" s="42" t="s">
        <v>60</v>
      </c>
      <c r="C815" s="42" t="s">
        <v>68</v>
      </c>
      <c r="D815" s="43" t="s">
        <v>74</v>
      </c>
      <c r="E815" s="43" t="s">
        <v>63</v>
      </c>
      <c r="F815" s="36">
        <v>20000</v>
      </c>
      <c r="G815" s="44">
        <v>51282.05</v>
      </c>
      <c r="H815" s="44">
        <f t="shared" si="47"/>
        <v>59999.9985</v>
      </c>
      <c r="I815" s="44"/>
      <c r="J815" s="44"/>
    </row>
    <row r="816" s="36" customFormat="1" ht="23" customHeight="1" spans="2:10">
      <c r="B816" s="42" t="s">
        <v>60</v>
      </c>
      <c r="C816" s="42" t="s">
        <v>68</v>
      </c>
      <c r="D816" s="43" t="s">
        <v>73</v>
      </c>
      <c r="E816" s="43" t="s">
        <v>63</v>
      </c>
      <c r="F816" s="36">
        <v>8000</v>
      </c>
      <c r="G816" s="44">
        <v>23384.62</v>
      </c>
      <c r="H816" s="44">
        <f t="shared" si="47"/>
        <v>27360.0054</v>
      </c>
      <c r="I816" s="44"/>
      <c r="J816" s="44"/>
    </row>
    <row r="817" s="36" customFormat="1" ht="23" customHeight="1" spans="2:10">
      <c r="B817" s="42" t="s">
        <v>60</v>
      </c>
      <c r="C817" s="42" t="s">
        <v>1683</v>
      </c>
      <c r="D817" s="43" t="s">
        <v>1686</v>
      </c>
      <c r="E817" s="43" t="s">
        <v>63</v>
      </c>
      <c r="F817" s="36">
        <v>2000</v>
      </c>
      <c r="G817" s="44">
        <v>5777.78</v>
      </c>
      <c r="H817" s="44">
        <f t="shared" si="47"/>
        <v>6760.0026</v>
      </c>
      <c r="I817" s="44"/>
      <c r="J817" s="44"/>
    </row>
    <row r="818" s="36" customFormat="1" ht="23" customHeight="1" spans="2:10">
      <c r="B818" s="42" t="s">
        <v>60</v>
      </c>
      <c r="C818" s="42" t="s">
        <v>1683</v>
      </c>
      <c r="D818" s="43" t="s">
        <v>77</v>
      </c>
      <c r="E818" s="43" t="s">
        <v>63</v>
      </c>
      <c r="F818" s="36">
        <v>4500</v>
      </c>
      <c r="G818" s="44">
        <v>14730.77</v>
      </c>
      <c r="H818" s="44">
        <f t="shared" si="47"/>
        <v>17235.0009</v>
      </c>
      <c r="I818" s="44">
        <f>SUM(H818:H822)</f>
        <v>68904.9972</v>
      </c>
      <c r="J818" s="44"/>
    </row>
    <row r="819" s="36" customFormat="1" ht="23" customHeight="1" spans="2:10">
      <c r="B819" s="42" t="s">
        <v>60</v>
      </c>
      <c r="C819" s="42" t="s">
        <v>1681</v>
      </c>
      <c r="D819" s="43" t="s">
        <v>77</v>
      </c>
      <c r="E819" s="43" t="s">
        <v>63</v>
      </c>
      <c r="F819" s="36">
        <v>1500</v>
      </c>
      <c r="G819" s="44">
        <v>4948.72</v>
      </c>
      <c r="H819" s="44">
        <f t="shared" si="47"/>
        <v>5790.0024</v>
      </c>
      <c r="I819" s="44"/>
      <c r="J819" s="44"/>
    </row>
    <row r="820" s="36" customFormat="1" ht="23" customHeight="1" spans="2:10">
      <c r="B820" s="42" t="s">
        <v>60</v>
      </c>
      <c r="C820" s="42" t="s">
        <v>70</v>
      </c>
      <c r="D820" s="43" t="s">
        <v>75</v>
      </c>
      <c r="E820" s="43" t="s">
        <v>63</v>
      </c>
      <c r="F820" s="36">
        <v>4000</v>
      </c>
      <c r="G820" s="44">
        <v>11589.74</v>
      </c>
      <c r="H820" s="44">
        <f t="shared" si="47"/>
        <v>13559.9958</v>
      </c>
      <c r="I820" s="44"/>
      <c r="J820" s="44"/>
    </row>
    <row r="821" s="36" customFormat="1" ht="23" customHeight="1" spans="2:10">
      <c r="B821" s="42" t="s">
        <v>60</v>
      </c>
      <c r="C821" s="42" t="s">
        <v>70</v>
      </c>
      <c r="D821" s="43" t="s">
        <v>71</v>
      </c>
      <c r="E821" s="43" t="s">
        <v>63</v>
      </c>
      <c r="F821" s="36">
        <v>4500</v>
      </c>
      <c r="G821" s="44">
        <v>14846.15</v>
      </c>
      <c r="H821" s="44">
        <f t="shared" si="47"/>
        <v>17369.9955</v>
      </c>
      <c r="I821" s="44"/>
      <c r="J821" s="44"/>
    </row>
    <row r="822" s="36" customFormat="1" ht="23" customHeight="1" spans="2:10">
      <c r="B822" s="42" t="s">
        <v>60</v>
      </c>
      <c r="C822" s="42" t="s">
        <v>64</v>
      </c>
      <c r="D822" s="43" t="s">
        <v>65</v>
      </c>
      <c r="E822" s="43" t="s">
        <v>63</v>
      </c>
      <c r="F822" s="36">
        <v>5000</v>
      </c>
      <c r="G822" s="44">
        <v>12777.78</v>
      </c>
      <c r="H822" s="44">
        <f t="shared" si="47"/>
        <v>14950.0026</v>
      </c>
      <c r="I822" s="44"/>
      <c r="J822" s="44"/>
    </row>
    <row r="823" s="36" customFormat="1" ht="23" customHeight="1" spans="2:10">
      <c r="B823" s="42" t="s">
        <v>60</v>
      </c>
      <c r="C823" s="42" t="s">
        <v>68</v>
      </c>
      <c r="D823" s="43" t="s">
        <v>73</v>
      </c>
      <c r="E823" s="43" t="s">
        <v>63</v>
      </c>
      <c r="F823" s="36">
        <v>-4000</v>
      </c>
      <c r="G823" s="44">
        <v>-2427.35</v>
      </c>
      <c r="H823" s="44">
        <f t="shared" si="47"/>
        <v>-2839.9995</v>
      </c>
      <c r="I823" s="44">
        <f>SUM(H823:H824)</f>
        <v>-2862.5571</v>
      </c>
      <c r="J823" s="44"/>
    </row>
    <row r="824" s="36" customFormat="1" ht="23" customHeight="1" spans="2:10">
      <c r="B824" s="42" t="s">
        <v>60</v>
      </c>
      <c r="C824" s="42" t="s">
        <v>64</v>
      </c>
      <c r="D824" s="43" t="s">
        <v>65</v>
      </c>
      <c r="E824" s="43" t="s">
        <v>63</v>
      </c>
      <c r="F824" s="36">
        <v>-141</v>
      </c>
      <c r="G824" s="44">
        <v>-19.28</v>
      </c>
      <c r="H824" s="44">
        <f t="shared" si="47"/>
        <v>-22.5576</v>
      </c>
      <c r="I824" s="44"/>
      <c r="J824" s="44"/>
    </row>
    <row r="825" s="36" customFormat="1" ht="23" customHeight="1" spans="2:10">
      <c r="B825" s="42" t="s">
        <v>60</v>
      </c>
      <c r="C825" s="42" t="s">
        <v>68</v>
      </c>
      <c r="D825" s="43" t="s">
        <v>73</v>
      </c>
      <c r="E825" s="43" t="s">
        <v>63</v>
      </c>
      <c r="F825" s="36">
        <v>-4000</v>
      </c>
      <c r="G825" s="44">
        <v>-2427.35</v>
      </c>
      <c r="H825" s="44">
        <f t="shared" ref="H825:H867" si="51">G825*1.17</f>
        <v>-2839.9995</v>
      </c>
      <c r="I825" s="44">
        <f>H825</f>
        <v>-2839.9995</v>
      </c>
      <c r="J825" s="44"/>
    </row>
    <row r="826" s="36" customFormat="1" ht="23" customHeight="1" spans="2:10">
      <c r="B826" s="42" t="s">
        <v>60</v>
      </c>
      <c r="C826" s="42" t="s">
        <v>1683</v>
      </c>
      <c r="D826" s="43" t="s">
        <v>77</v>
      </c>
      <c r="E826" s="43" t="s">
        <v>63</v>
      </c>
      <c r="F826" s="36">
        <v>-3000</v>
      </c>
      <c r="G826" s="44">
        <v>-1717.95</v>
      </c>
      <c r="H826" s="44">
        <f t="shared" si="51"/>
        <v>-2010.0015</v>
      </c>
      <c r="I826" s="44">
        <f>SUM(H826:H828)</f>
        <v>-6033.92985</v>
      </c>
      <c r="J826" s="44"/>
    </row>
    <row r="827" s="36" customFormat="1" ht="23" customHeight="1" spans="2:10">
      <c r="B827" s="42" t="s">
        <v>60</v>
      </c>
      <c r="C827" s="42" t="s">
        <v>70</v>
      </c>
      <c r="D827" s="43" t="s">
        <v>71</v>
      </c>
      <c r="E827" s="43" t="s">
        <v>63</v>
      </c>
      <c r="F827" s="36">
        <v>-1613</v>
      </c>
      <c r="G827" s="44">
        <v>-840.97</v>
      </c>
      <c r="H827" s="44">
        <f t="shared" si="51"/>
        <v>-983.9349</v>
      </c>
      <c r="I827" s="44"/>
      <c r="J827" s="44"/>
    </row>
    <row r="828" s="36" customFormat="1" ht="23" customHeight="1" spans="2:10">
      <c r="B828" s="42" t="s">
        <v>60</v>
      </c>
      <c r="C828" s="42" t="s">
        <v>70</v>
      </c>
      <c r="D828" s="43" t="s">
        <v>75</v>
      </c>
      <c r="E828" s="43" t="s">
        <v>63</v>
      </c>
      <c r="F828" s="36">
        <v>-4000</v>
      </c>
      <c r="G828" s="44">
        <v>-2598.285</v>
      </c>
      <c r="H828" s="44">
        <f t="shared" si="51"/>
        <v>-3039.99345</v>
      </c>
      <c r="I828" s="44"/>
      <c r="J828" s="44"/>
    </row>
    <row r="829" s="36" customFormat="1" ht="23" customHeight="1" spans="2:10">
      <c r="B829" s="42" t="s">
        <v>60</v>
      </c>
      <c r="C829" s="42" t="s">
        <v>68</v>
      </c>
      <c r="D829" s="43" t="s">
        <v>69</v>
      </c>
      <c r="E829" s="43" t="s">
        <v>63</v>
      </c>
      <c r="F829" s="36">
        <v>-6698</v>
      </c>
      <c r="G829" s="44">
        <v>-4808.82</v>
      </c>
      <c r="H829" s="44">
        <f t="shared" si="51"/>
        <v>-5626.3194</v>
      </c>
      <c r="I829" s="44">
        <f>SUM(H829:H830)</f>
        <v>-6601.3155</v>
      </c>
      <c r="J829" s="44"/>
    </row>
    <row r="830" s="36" customFormat="1" ht="23" customHeight="1" spans="2:10">
      <c r="B830" s="42" t="s">
        <v>60</v>
      </c>
      <c r="C830" s="42" t="s">
        <v>68</v>
      </c>
      <c r="D830" s="43" t="s">
        <v>73</v>
      </c>
      <c r="E830" s="43" t="s">
        <v>63</v>
      </c>
      <c r="F830" s="36">
        <v>-1500</v>
      </c>
      <c r="G830" s="44">
        <v>-833.33</v>
      </c>
      <c r="H830" s="44">
        <f t="shared" si="51"/>
        <v>-974.9961</v>
      </c>
      <c r="I830" s="44"/>
      <c r="J830" s="44"/>
    </row>
    <row r="831" s="36" customFormat="1" ht="23" customHeight="1" spans="2:10">
      <c r="B831" s="42" t="s">
        <v>60</v>
      </c>
      <c r="C831" s="42" t="s">
        <v>68</v>
      </c>
      <c r="D831" s="43" t="s">
        <v>1687</v>
      </c>
      <c r="E831" s="43" t="s">
        <v>63</v>
      </c>
      <c r="F831" s="36">
        <v>-8807</v>
      </c>
      <c r="G831" s="44">
        <v>-2107.66</v>
      </c>
      <c r="H831" s="44">
        <f t="shared" si="51"/>
        <v>-2465.9622</v>
      </c>
      <c r="I831" s="44">
        <f t="shared" ref="I831:I836" si="52">H831</f>
        <v>-2465.9622</v>
      </c>
      <c r="J831" s="44"/>
    </row>
    <row r="832" s="36" customFormat="1" ht="23" customHeight="1" spans="2:10">
      <c r="B832" s="42" t="s">
        <v>60</v>
      </c>
      <c r="C832" s="42" t="s">
        <v>76</v>
      </c>
      <c r="D832" s="43" t="s">
        <v>77</v>
      </c>
      <c r="E832" s="43" t="s">
        <v>63</v>
      </c>
      <c r="F832" s="36">
        <v>-2289</v>
      </c>
      <c r="G832" s="44">
        <v>-1036.9</v>
      </c>
      <c r="H832" s="44">
        <f t="shared" si="51"/>
        <v>-1213.173</v>
      </c>
      <c r="I832" s="44">
        <f t="shared" si="52"/>
        <v>-1213.173</v>
      </c>
      <c r="J832" s="44"/>
    </row>
    <row r="833" s="36" customFormat="1" ht="23" customHeight="1" spans="2:10">
      <c r="B833" s="42" t="s">
        <v>60</v>
      </c>
      <c r="C833" s="42" t="s">
        <v>68</v>
      </c>
      <c r="D833" s="43" t="s">
        <v>74</v>
      </c>
      <c r="E833" s="43" t="s">
        <v>63</v>
      </c>
      <c r="F833" s="36">
        <v>-5000</v>
      </c>
      <c r="G833" s="44">
        <v>-1623.93</v>
      </c>
      <c r="H833" s="44">
        <f t="shared" si="51"/>
        <v>-1899.9981</v>
      </c>
      <c r="I833" s="44">
        <f t="shared" si="52"/>
        <v>-1899.9981</v>
      </c>
      <c r="J833" s="44"/>
    </row>
    <row r="834" s="36" customFormat="1" ht="23" customHeight="1" spans="2:10">
      <c r="B834" s="42" t="s">
        <v>60</v>
      </c>
      <c r="C834" s="42" t="s">
        <v>64</v>
      </c>
      <c r="D834" s="43" t="s">
        <v>1685</v>
      </c>
      <c r="E834" s="43" t="s">
        <v>63</v>
      </c>
      <c r="F834" s="36">
        <v>-5000</v>
      </c>
      <c r="G834" s="44">
        <v>-1666.67</v>
      </c>
      <c r="H834" s="44">
        <f t="shared" si="51"/>
        <v>-1950.0039</v>
      </c>
      <c r="I834" s="44">
        <f t="shared" si="52"/>
        <v>-1950.0039</v>
      </c>
      <c r="J834" s="44"/>
    </row>
    <row r="835" s="36" customFormat="1" ht="23" customHeight="1" spans="2:10">
      <c r="B835" s="42" t="s">
        <v>60</v>
      </c>
      <c r="C835" s="42" t="s">
        <v>68</v>
      </c>
      <c r="D835" s="43" t="s">
        <v>74</v>
      </c>
      <c r="E835" s="43" t="s">
        <v>63</v>
      </c>
      <c r="F835" s="36">
        <v>-19218</v>
      </c>
      <c r="G835" s="44">
        <v>-6241.74</v>
      </c>
      <c r="H835" s="44">
        <f t="shared" si="51"/>
        <v>-7302.8358</v>
      </c>
      <c r="I835" s="44">
        <f t="shared" si="52"/>
        <v>-7302.8358</v>
      </c>
      <c r="J835" s="44"/>
    </row>
    <row r="836" s="36" customFormat="1" ht="23" customHeight="1" spans="2:10">
      <c r="B836" s="42" t="s">
        <v>60</v>
      </c>
      <c r="C836" s="42" t="s">
        <v>68</v>
      </c>
      <c r="D836" s="43" t="s">
        <v>74</v>
      </c>
      <c r="E836" s="43" t="s">
        <v>63</v>
      </c>
      <c r="F836" s="36">
        <v>-10000</v>
      </c>
      <c r="G836" s="44">
        <v>-3247.86</v>
      </c>
      <c r="H836" s="44">
        <f t="shared" si="51"/>
        <v>-3799.9962</v>
      </c>
      <c r="I836" s="44">
        <f t="shared" si="52"/>
        <v>-3799.9962</v>
      </c>
      <c r="J836" s="44"/>
    </row>
    <row r="837" s="36" customFormat="1" ht="23" customHeight="1" spans="2:11">
      <c r="B837" s="42" t="s">
        <v>60</v>
      </c>
      <c r="C837" s="42" t="s">
        <v>102</v>
      </c>
      <c r="D837" s="43" t="s">
        <v>103</v>
      </c>
      <c r="E837" s="43" t="s">
        <v>1688</v>
      </c>
      <c r="F837" s="36">
        <v>4200</v>
      </c>
      <c r="G837" s="44">
        <v>42430.77</v>
      </c>
      <c r="H837" s="44">
        <f t="shared" si="51"/>
        <v>49644.0009</v>
      </c>
      <c r="I837" s="44">
        <f>SUM(H837:H843)</f>
        <v>64698.4026</v>
      </c>
      <c r="J837" s="44"/>
      <c r="K837" s="36">
        <v>1091774.33</v>
      </c>
    </row>
    <row r="838" s="36" customFormat="1" ht="23" customHeight="1" spans="2:10">
      <c r="B838" s="42" t="s">
        <v>60</v>
      </c>
      <c r="C838" s="42" t="s">
        <v>81</v>
      </c>
      <c r="D838" s="43" t="s">
        <v>1689</v>
      </c>
      <c r="E838" s="43" t="s">
        <v>1690</v>
      </c>
      <c r="F838" s="36">
        <v>100</v>
      </c>
      <c r="G838" s="44">
        <v>980.34</v>
      </c>
      <c r="H838" s="44">
        <f t="shared" si="51"/>
        <v>1146.9978</v>
      </c>
      <c r="I838" s="44"/>
      <c r="J838" s="44"/>
    </row>
    <row r="839" s="36" customFormat="1" ht="23" customHeight="1" spans="2:10">
      <c r="B839" s="42" t="s">
        <v>60</v>
      </c>
      <c r="C839" s="42" t="s">
        <v>88</v>
      </c>
      <c r="D839" s="43" t="s">
        <v>89</v>
      </c>
      <c r="E839" s="43" t="s">
        <v>90</v>
      </c>
      <c r="F839" s="36">
        <v>900</v>
      </c>
      <c r="G839" s="44">
        <v>9230.77</v>
      </c>
      <c r="H839" s="44">
        <f t="shared" si="51"/>
        <v>10800.0009</v>
      </c>
      <c r="I839" s="44"/>
      <c r="J839" s="44"/>
    </row>
    <row r="840" s="36" customFormat="1" ht="23" customHeight="1" spans="2:10">
      <c r="B840" s="42" t="s">
        <v>60</v>
      </c>
      <c r="C840" s="42" t="s">
        <v>50</v>
      </c>
      <c r="D840" s="43" t="s">
        <v>51</v>
      </c>
      <c r="E840" s="43" t="s">
        <v>1632</v>
      </c>
      <c r="F840" s="36">
        <v>20</v>
      </c>
      <c r="G840" s="44">
        <v>139.66</v>
      </c>
      <c r="H840" s="44">
        <f t="shared" si="51"/>
        <v>163.4022</v>
      </c>
      <c r="I840" s="44"/>
      <c r="J840" s="44"/>
    </row>
    <row r="841" s="36" customFormat="1" ht="23" customHeight="1" spans="2:10">
      <c r="B841" s="42" t="s">
        <v>60</v>
      </c>
      <c r="C841" s="42" t="s">
        <v>1691</v>
      </c>
      <c r="D841" s="43" t="s">
        <v>1190</v>
      </c>
      <c r="E841" s="43" t="s">
        <v>1173</v>
      </c>
      <c r="F841" s="36">
        <v>120</v>
      </c>
      <c r="G841" s="44">
        <v>800</v>
      </c>
      <c r="H841" s="44">
        <f t="shared" si="51"/>
        <v>936</v>
      </c>
      <c r="I841" s="44"/>
      <c r="J841" s="44"/>
    </row>
    <row r="842" s="36" customFormat="1" ht="23" customHeight="1" spans="2:10">
      <c r="B842" s="42" t="s">
        <v>60</v>
      </c>
      <c r="C842" s="42" t="s">
        <v>84</v>
      </c>
      <c r="D842" s="43" t="s">
        <v>85</v>
      </c>
      <c r="E842" s="43" t="s">
        <v>1173</v>
      </c>
      <c r="F842" s="36">
        <v>80</v>
      </c>
      <c r="G842" s="44">
        <v>1237.61</v>
      </c>
      <c r="H842" s="44">
        <f t="shared" si="51"/>
        <v>1448.0037</v>
      </c>
      <c r="I842" s="44"/>
      <c r="J842" s="44"/>
    </row>
    <row r="843" s="36" customFormat="1" ht="23" customHeight="1" spans="2:10">
      <c r="B843" s="42" t="s">
        <v>60</v>
      </c>
      <c r="C843" s="42" t="s">
        <v>1142</v>
      </c>
      <c r="D843" s="43" t="s">
        <v>1143</v>
      </c>
      <c r="E843" s="43" t="s">
        <v>548</v>
      </c>
      <c r="F843" s="36">
        <v>200</v>
      </c>
      <c r="G843" s="44">
        <v>478.63</v>
      </c>
      <c r="H843" s="44">
        <f t="shared" si="51"/>
        <v>559.9971</v>
      </c>
      <c r="I843" s="44"/>
      <c r="J843" s="44"/>
    </row>
    <row r="844" s="36" customFormat="1" ht="23" customHeight="1" spans="2:10">
      <c r="B844" s="42" t="s">
        <v>60</v>
      </c>
      <c r="C844" s="42" t="s">
        <v>1142</v>
      </c>
      <c r="D844" s="43" t="s">
        <v>1143</v>
      </c>
      <c r="E844" s="43" t="s">
        <v>548</v>
      </c>
      <c r="F844" s="36">
        <v>96</v>
      </c>
      <c r="G844" s="44">
        <v>229.74</v>
      </c>
      <c r="H844" s="44">
        <f t="shared" si="51"/>
        <v>268.7958</v>
      </c>
      <c r="I844" s="44">
        <f>SUM(H844:H847)</f>
        <v>93787.19766</v>
      </c>
      <c r="J844" s="44"/>
    </row>
    <row r="845" s="36" customFormat="1" ht="23" customHeight="1" spans="2:10">
      <c r="B845" s="42" t="s">
        <v>60</v>
      </c>
      <c r="C845" s="42" t="s">
        <v>38</v>
      </c>
      <c r="D845" s="43" t="s">
        <v>948</v>
      </c>
      <c r="E845" s="43" t="s">
        <v>37</v>
      </c>
      <c r="F845" s="36">
        <v>2800</v>
      </c>
      <c r="G845" s="44">
        <v>60905.984</v>
      </c>
      <c r="H845" s="44">
        <f t="shared" si="51"/>
        <v>71260.00128</v>
      </c>
      <c r="I845" s="44"/>
      <c r="J845" s="44"/>
    </row>
    <row r="846" s="36" customFormat="1" ht="23" customHeight="1" spans="2:10">
      <c r="B846" s="42" t="s">
        <v>60</v>
      </c>
      <c r="C846" s="42" t="s">
        <v>97</v>
      </c>
      <c r="D846" s="43" t="s">
        <v>98</v>
      </c>
      <c r="E846" s="43" t="s">
        <v>23</v>
      </c>
      <c r="F846" s="36">
        <v>720</v>
      </c>
      <c r="G846" s="44">
        <v>10375.384</v>
      </c>
      <c r="H846" s="44">
        <f t="shared" si="51"/>
        <v>12139.19928</v>
      </c>
      <c r="I846" s="44"/>
      <c r="J846" s="44"/>
    </row>
    <row r="847" s="36" customFormat="1" ht="23" customHeight="1" spans="2:10">
      <c r="B847" s="42" t="s">
        <v>60</v>
      </c>
      <c r="C847" s="42" t="s">
        <v>17</v>
      </c>
      <c r="D847" s="43" t="s">
        <v>18</v>
      </c>
      <c r="E847" s="43" t="s">
        <v>1621</v>
      </c>
      <c r="F847" s="36">
        <v>560</v>
      </c>
      <c r="G847" s="44">
        <v>8648.89</v>
      </c>
      <c r="H847" s="44">
        <f t="shared" si="51"/>
        <v>10119.2013</v>
      </c>
      <c r="I847" s="44"/>
      <c r="J847" s="44"/>
    </row>
    <row r="848" s="36" customFormat="1" ht="23" customHeight="1" spans="2:10">
      <c r="B848" s="42" t="s">
        <v>60</v>
      </c>
      <c r="C848" s="42" t="s">
        <v>25</v>
      </c>
      <c r="D848" s="43" t="s">
        <v>49</v>
      </c>
      <c r="E848" s="43" t="s">
        <v>27</v>
      </c>
      <c r="F848" s="36">
        <v>2400</v>
      </c>
      <c r="G848" s="44">
        <v>65641.025</v>
      </c>
      <c r="H848" s="44">
        <f t="shared" si="51"/>
        <v>76799.99925</v>
      </c>
      <c r="I848" s="44">
        <f>H848</f>
        <v>76799.99925</v>
      </c>
      <c r="J848" s="44"/>
    </row>
    <row r="849" s="36" customFormat="1" ht="23" customHeight="1" spans="2:10">
      <c r="B849" s="42" t="s">
        <v>60</v>
      </c>
      <c r="C849" s="42" t="s">
        <v>25</v>
      </c>
      <c r="D849" s="43" t="s">
        <v>49</v>
      </c>
      <c r="E849" s="43" t="s">
        <v>27</v>
      </c>
      <c r="F849" s="36">
        <v>2400</v>
      </c>
      <c r="G849" s="44">
        <v>65641.025</v>
      </c>
      <c r="H849" s="44">
        <f t="shared" si="51"/>
        <v>76799.99925</v>
      </c>
      <c r="I849" s="44">
        <f>H849</f>
        <v>76799.99925</v>
      </c>
      <c r="J849" s="44"/>
    </row>
    <row r="850" s="36" customFormat="1" ht="23" customHeight="1" spans="2:10">
      <c r="B850" s="42" t="s">
        <v>60</v>
      </c>
      <c r="C850" s="42" t="s">
        <v>17</v>
      </c>
      <c r="D850" s="43" t="s">
        <v>18</v>
      </c>
      <c r="E850" s="43" t="s">
        <v>1621</v>
      </c>
      <c r="F850" s="36">
        <v>1440</v>
      </c>
      <c r="G850" s="44">
        <v>22240</v>
      </c>
      <c r="H850" s="44">
        <f t="shared" si="51"/>
        <v>26020.8</v>
      </c>
      <c r="I850" s="44">
        <f>SUM(H850:H854)</f>
        <v>69295.8006</v>
      </c>
      <c r="J850" s="44"/>
    </row>
    <row r="851" s="36" customFormat="1" ht="23" customHeight="1" spans="2:10">
      <c r="B851" s="42" t="s">
        <v>60</v>
      </c>
      <c r="C851" s="42" t="s">
        <v>78</v>
      </c>
      <c r="D851" s="43" t="s">
        <v>79</v>
      </c>
      <c r="E851" s="43" t="s">
        <v>80</v>
      </c>
      <c r="F851" s="36">
        <v>1500</v>
      </c>
      <c r="G851" s="44">
        <v>29230.77</v>
      </c>
      <c r="H851" s="44">
        <f t="shared" si="51"/>
        <v>34200.0009</v>
      </c>
      <c r="I851" s="44"/>
      <c r="J851" s="44"/>
    </row>
    <row r="852" s="36" customFormat="1" ht="23" customHeight="1" spans="2:10">
      <c r="B852" s="42" t="s">
        <v>60</v>
      </c>
      <c r="C852" s="42" t="s">
        <v>94</v>
      </c>
      <c r="D852" s="43" t="s">
        <v>1087</v>
      </c>
      <c r="E852" s="43" t="s">
        <v>1643</v>
      </c>
      <c r="F852" s="36">
        <v>80</v>
      </c>
      <c r="G852" s="44">
        <v>1630.77</v>
      </c>
      <c r="H852" s="44">
        <f t="shared" si="51"/>
        <v>1908.0009</v>
      </c>
      <c r="I852" s="44"/>
      <c r="J852" s="44"/>
    </row>
    <row r="853" s="36" customFormat="1" ht="23" customHeight="1" spans="2:10">
      <c r="B853" s="42" t="s">
        <v>60</v>
      </c>
      <c r="C853" s="42" t="s">
        <v>91</v>
      </c>
      <c r="D853" s="43" t="s">
        <v>48</v>
      </c>
      <c r="E853" s="43" t="s">
        <v>1692</v>
      </c>
      <c r="F853" s="36">
        <v>600</v>
      </c>
      <c r="G853" s="44">
        <v>3702.56</v>
      </c>
      <c r="H853" s="44">
        <f t="shared" si="51"/>
        <v>4331.9952</v>
      </c>
      <c r="I853" s="44"/>
      <c r="J853" s="44"/>
    </row>
    <row r="854" s="36" customFormat="1" ht="23" customHeight="1" spans="2:10">
      <c r="B854" s="42" t="s">
        <v>60</v>
      </c>
      <c r="C854" s="42" t="s">
        <v>99</v>
      </c>
      <c r="D854" s="43" t="s">
        <v>100</v>
      </c>
      <c r="E854" s="43" t="s">
        <v>1693</v>
      </c>
      <c r="F854" s="36">
        <v>270</v>
      </c>
      <c r="G854" s="44">
        <v>2423.08</v>
      </c>
      <c r="H854" s="44">
        <f t="shared" si="51"/>
        <v>2835.0036</v>
      </c>
      <c r="I854" s="44"/>
      <c r="J854" s="44"/>
    </row>
    <row r="855" s="36" customFormat="1" ht="23" customHeight="1" spans="2:10">
      <c r="B855" s="42" t="s">
        <v>60</v>
      </c>
      <c r="C855" s="42" t="s">
        <v>84</v>
      </c>
      <c r="D855" s="43" t="s">
        <v>85</v>
      </c>
      <c r="E855" s="43" t="s">
        <v>1173</v>
      </c>
      <c r="F855" s="36">
        <v>-44</v>
      </c>
      <c r="G855" s="44">
        <v>-41.37</v>
      </c>
      <c r="H855" s="44">
        <f t="shared" si="51"/>
        <v>-48.4029</v>
      </c>
      <c r="I855" s="44">
        <f t="shared" ref="I855:I857" si="53">H855</f>
        <v>-48.4029</v>
      </c>
      <c r="J855" s="44"/>
    </row>
    <row r="856" s="36" customFormat="1" ht="23" customHeight="1" spans="2:10">
      <c r="B856" s="42" t="s">
        <v>60</v>
      </c>
      <c r="C856" s="42" t="s">
        <v>102</v>
      </c>
      <c r="D856" s="43" t="s">
        <v>103</v>
      </c>
      <c r="E856" s="43" t="s">
        <v>1688</v>
      </c>
      <c r="F856" s="36">
        <v>-971</v>
      </c>
      <c r="G856" s="44">
        <v>-854.81</v>
      </c>
      <c r="H856" s="44">
        <f t="shared" si="51"/>
        <v>-1000.1277</v>
      </c>
      <c r="I856" s="44">
        <f t="shared" si="53"/>
        <v>-1000.1277</v>
      </c>
      <c r="J856" s="44"/>
    </row>
    <row r="857" s="36" customFormat="1" ht="23" customHeight="1" spans="2:10">
      <c r="B857" s="42" t="s">
        <v>60</v>
      </c>
      <c r="C857" s="42" t="s">
        <v>88</v>
      </c>
      <c r="D857" s="43" t="s">
        <v>89</v>
      </c>
      <c r="E857" s="43" t="s">
        <v>90</v>
      </c>
      <c r="F857" s="36">
        <v>-600</v>
      </c>
      <c r="G857" s="44">
        <v>-1487.18</v>
      </c>
      <c r="H857" s="44">
        <f t="shared" si="51"/>
        <v>-1740.0006</v>
      </c>
      <c r="I857" s="44">
        <f t="shared" si="53"/>
        <v>-1740.0006</v>
      </c>
      <c r="J857" s="44"/>
    </row>
    <row r="858" s="36" customFormat="1" ht="23" customHeight="1" spans="2:10">
      <c r="B858" s="42" t="s">
        <v>60</v>
      </c>
      <c r="C858" s="42" t="s">
        <v>78</v>
      </c>
      <c r="D858" s="43" t="s">
        <v>79</v>
      </c>
      <c r="E858" s="43" t="s">
        <v>80</v>
      </c>
      <c r="F858" s="36">
        <v>-402</v>
      </c>
      <c r="G858" s="44">
        <v>-876.15</v>
      </c>
      <c r="H858" s="44">
        <f t="shared" si="51"/>
        <v>-1025.0955</v>
      </c>
      <c r="I858" s="44">
        <f t="shared" ref="I858:I863" si="54">SUM(H858:H859)</f>
        <v>-1178.7984</v>
      </c>
      <c r="J858" s="44"/>
    </row>
    <row r="859" s="36" customFormat="1" ht="23" customHeight="1" spans="2:10">
      <c r="B859" s="42" t="s">
        <v>60</v>
      </c>
      <c r="C859" s="42" t="s">
        <v>88</v>
      </c>
      <c r="D859" s="43" t="s">
        <v>89</v>
      </c>
      <c r="E859" s="43" t="s">
        <v>90</v>
      </c>
      <c r="F859" s="36">
        <v>-53</v>
      </c>
      <c r="G859" s="44">
        <v>-131.37</v>
      </c>
      <c r="H859" s="44">
        <f t="shared" si="51"/>
        <v>-153.7029</v>
      </c>
      <c r="I859" s="44"/>
      <c r="J859" s="44"/>
    </row>
    <row r="860" s="36" customFormat="1" ht="23" customHeight="1" spans="2:10">
      <c r="B860" s="42" t="s">
        <v>60</v>
      </c>
      <c r="C860" s="42" t="s">
        <v>91</v>
      </c>
      <c r="D860" s="43" t="s">
        <v>48</v>
      </c>
      <c r="E860" s="43" t="s">
        <v>1692</v>
      </c>
      <c r="F860" s="36">
        <v>-394</v>
      </c>
      <c r="G860" s="44">
        <v>-279.5</v>
      </c>
      <c r="H860" s="44">
        <f t="shared" si="51"/>
        <v>-327.015</v>
      </c>
      <c r="I860" s="44">
        <f t="shared" si="54"/>
        <v>-328.2552</v>
      </c>
      <c r="J860" s="44"/>
    </row>
    <row r="861" s="36" customFormat="1" ht="23" customHeight="1" spans="2:10">
      <c r="B861" s="42" t="s">
        <v>60</v>
      </c>
      <c r="C861" s="42" t="s">
        <v>17</v>
      </c>
      <c r="D861" s="43" t="s">
        <v>18</v>
      </c>
      <c r="E861" s="43" t="s">
        <v>1621</v>
      </c>
      <c r="F861" s="36">
        <v>-2</v>
      </c>
      <c r="G861" s="44">
        <v>-1.06</v>
      </c>
      <c r="H861" s="44">
        <f t="shared" si="51"/>
        <v>-1.2402</v>
      </c>
      <c r="I861" s="44"/>
      <c r="J861" s="44"/>
    </row>
    <row r="862" s="36" customFormat="1" ht="23" customHeight="1" spans="2:10">
      <c r="B862" s="42" t="s">
        <v>60</v>
      </c>
      <c r="C862" s="42" t="s">
        <v>25</v>
      </c>
      <c r="D862" s="43" t="s">
        <v>49</v>
      </c>
      <c r="E862" s="43" t="s">
        <v>27</v>
      </c>
      <c r="F862" s="36">
        <v>-2700</v>
      </c>
      <c r="G862" s="44">
        <v>-1153.85</v>
      </c>
      <c r="H862" s="44">
        <f t="shared" si="51"/>
        <v>-1350.0045</v>
      </c>
      <c r="I862" s="44">
        <f>H862</f>
        <v>-1350.0045</v>
      </c>
      <c r="J862" s="44"/>
    </row>
    <row r="863" s="36" customFormat="1" ht="23" customHeight="1" spans="2:10">
      <c r="B863" s="42" t="s">
        <v>60</v>
      </c>
      <c r="C863" s="42" t="s">
        <v>81</v>
      </c>
      <c r="D863" s="43" t="s">
        <v>1689</v>
      </c>
      <c r="E863" s="43" t="s">
        <v>1690</v>
      </c>
      <c r="F863" s="36">
        <v>-70</v>
      </c>
      <c r="G863" s="44">
        <v>-180.68</v>
      </c>
      <c r="H863" s="44">
        <f t="shared" si="51"/>
        <v>-211.3956</v>
      </c>
      <c r="I863" s="44">
        <f t="shared" si="54"/>
        <v>-236.1177</v>
      </c>
      <c r="J863" s="44"/>
    </row>
    <row r="864" s="36" customFormat="1" ht="23" customHeight="1" spans="2:10">
      <c r="B864" s="42" t="s">
        <v>60</v>
      </c>
      <c r="C864" s="42" t="s">
        <v>50</v>
      </c>
      <c r="D864" s="43" t="s">
        <v>51</v>
      </c>
      <c r="E864" s="43" t="s">
        <v>1632</v>
      </c>
      <c r="F864" s="36">
        <v>-24</v>
      </c>
      <c r="G864" s="44">
        <v>-21.13</v>
      </c>
      <c r="H864" s="44">
        <f t="shared" si="51"/>
        <v>-24.7221</v>
      </c>
      <c r="I864" s="44"/>
      <c r="J864" s="44"/>
    </row>
    <row r="865" s="36" customFormat="1" ht="23" customHeight="1" spans="2:10">
      <c r="B865" s="42" t="s">
        <v>60</v>
      </c>
      <c r="C865" s="42" t="s">
        <v>50</v>
      </c>
      <c r="D865" s="43" t="s">
        <v>51</v>
      </c>
      <c r="E865" s="43" t="s">
        <v>1632</v>
      </c>
      <c r="F865" s="36">
        <v>-100</v>
      </c>
      <c r="G865" s="44">
        <v>-88.03</v>
      </c>
      <c r="H865" s="44">
        <f t="shared" si="51"/>
        <v>-102.9951</v>
      </c>
      <c r="I865" s="44">
        <f>H865</f>
        <v>-102.9951</v>
      </c>
      <c r="J865" s="44"/>
    </row>
    <row r="866" s="36" customFormat="1" ht="23" customHeight="1" spans="2:10">
      <c r="B866" s="42" t="s">
        <v>60</v>
      </c>
      <c r="C866" s="42" t="s">
        <v>81</v>
      </c>
      <c r="D866" s="43" t="s">
        <v>1689</v>
      </c>
      <c r="E866" s="43" t="s">
        <v>1690</v>
      </c>
      <c r="F866" s="36">
        <v>-300</v>
      </c>
      <c r="G866" s="44">
        <v>-774.36</v>
      </c>
      <c r="H866" s="44">
        <f t="shared" si="51"/>
        <v>-906.0012</v>
      </c>
      <c r="I866" s="44">
        <f>SUM(H866:H867)</f>
        <v>-961.0029</v>
      </c>
      <c r="J866" s="44"/>
    </row>
    <row r="867" s="36" customFormat="1" ht="23" customHeight="1" spans="2:10">
      <c r="B867" s="42" t="s">
        <v>60</v>
      </c>
      <c r="C867" s="42" t="s">
        <v>84</v>
      </c>
      <c r="D867" s="43" t="s">
        <v>85</v>
      </c>
      <c r="E867" s="43" t="s">
        <v>1173</v>
      </c>
      <c r="F867" s="36">
        <v>-50</v>
      </c>
      <c r="G867" s="44">
        <v>-47.01</v>
      </c>
      <c r="H867" s="44">
        <f t="shared" si="51"/>
        <v>-55.0017</v>
      </c>
      <c r="I867" s="44"/>
      <c r="J867" s="44"/>
    </row>
    <row r="868" s="36" customFormat="1" ht="23" customHeight="1" spans="2:10">
      <c r="B868" s="42" t="s">
        <v>105</v>
      </c>
      <c r="C868" s="42" t="s">
        <v>1694</v>
      </c>
      <c r="D868" s="43" t="s">
        <v>1695</v>
      </c>
      <c r="E868" s="43" t="s">
        <v>111</v>
      </c>
      <c r="F868" s="36">
        <v>100</v>
      </c>
      <c r="G868" s="44">
        <f t="shared" ref="G868:G889" si="55">H868/1.17</f>
        <v>1996.5811965812</v>
      </c>
      <c r="H868" s="44">
        <v>2336</v>
      </c>
      <c r="I868" s="44">
        <f t="shared" ref="I868:I873" si="56">H868</f>
        <v>2336</v>
      </c>
      <c r="J868" s="44"/>
    </row>
    <row r="869" s="36" customFormat="1" ht="23" customHeight="1" spans="2:10">
      <c r="B869" s="42" t="s">
        <v>105</v>
      </c>
      <c r="C869" s="42" t="s">
        <v>1696</v>
      </c>
      <c r="D869" s="43" t="s">
        <v>764</v>
      </c>
      <c r="E869" s="43" t="s">
        <v>925</v>
      </c>
      <c r="F869" s="36">
        <v>400</v>
      </c>
      <c r="G869" s="44">
        <f t="shared" si="55"/>
        <v>9275.21367521368</v>
      </c>
      <c r="H869" s="44">
        <v>10852</v>
      </c>
      <c r="I869" s="44">
        <f>SUM(H869:H871)</f>
        <v>23640</v>
      </c>
      <c r="J869" s="44"/>
    </row>
    <row r="870" s="36" customFormat="1" ht="23" customHeight="1" spans="2:10">
      <c r="B870" s="42" t="s">
        <v>105</v>
      </c>
      <c r="C870" s="42" t="s">
        <v>1697</v>
      </c>
      <c r="D870" s="43" t="s">
        <v>1698</v>
      </c>
      <c r="E870" s="43" t="s">
        <v>1699</v>
      </c>
      <c r="F870" s="36">
        <v>100</v>
      </c>
      <c r="G870" s="44">
        <f t="shared" si="55"/>
        <v>2229.05982905983</v>
      </c>
      <c r="H870" s="44">
        <v>2608</v>
      </c>
      <c r="I870" s="44"/>
      <c r="J870" s="44"/>
    </row>
    <row r="871" s="36" customFormat="1" ht="23" customHeight="1" spans="2:10">
      <c r="B871" s="42" t="s">
        <v>105</v>
      </c>
      <c r="C871" s="42" t="s">
        <v>38</v>
      </c>
      <c r="D871" s="43" t="s">
        <v>948</v>
      </c>
      <c r="E871" s="43" t="s">
        <v>37</v>
      </c>
      <c r="F871" s="36">
        <v>400</v>
      </c>
      <c r="G871" s="44">
        <f t="shared" si="55"/>
        <v>8700.8547008547</v>
      </c>
      <c r="H871" s="44">
        <v>10180</v>
      </c>
      <c r="I871" s="44"/>
      <c r="J871" s="44"/>
    </row>
    <row r="872" s="36" customFormat="1" ht="23" customHeight="1" spans="2:10">
      <c r="B872" s="42" t="s">
        <v>105</v>
      </c>
      <c r="C872" s="42" t="s">
        <v>903</v>
      </c>
      <c r="D872" s="43" t="s">
        <v>138</v>
      </c>
      <c r="E872" s="43" t="s">
        <v>31</v>
      </c>
      <c r="F872" s="36">
        <v>50</v>
      </c>
      <c r="G872" s="44">
        <f t="shared" si="55"/>
        <v>5823.07692307692</v>
      </c>
      <c r="H872" s="44">
        <v>6813</v>
      </c>
      <c r="I872" s="44">
        <f t="shared" si="56"/>
        <v>6813</v>
      </c>
      <c r="J872" s="44"/>
    </row>
    <row r="873" s="36" customFormat="1" ht="23" customHeight="1" spans="2:10">
      <c r="B873" s="42" t="s">
        <v>105</v>
      </c>
      <c r="C873" s="42" t="s">
        <v>1700</v>
      </c>
      <c r="D873" s="43" t="s">
        <v>107</v>
      </c>
      <c r="E873" s="43" t="s">
        <v>1701</v>
      </c>
      <c r="F873" s="36">
        <v>100</v>
      </c>
      <c r="G873" s="44">
        <f t="shared" si="55"/>
        <v>2033.33333333333</v>
      </c>
      <c r="H873" s="44">
        <v>2379</v>
      </c>
      <c r="I873" s="44">
        <f t="shared" si="56"/>
        <v>2379</v>
      </c>
      <c r="J873" s="44"/>
    </row>
    <row r="874" s="36" customFormat="1" ht="23" customHeight="1" spans="2:10">
      <c r="B874" s="42" t="s">
        <v>105</v>
      </c>
      <c r="C874" s="42" t="s">
        <v>1702</v>
      </c>
      <c r="D874" s="43" t="s">
        <v>1703</v>
      </c>
      <c r="E874" s="43" t="s">
        <v>1704</v>
      </c>
      <c r="F874" s="36">
        <v>720</v>
      </c>
      <c r="G874" s="44">
        <f t="shared" si="55"/>
        <v>40418.4615384615</v>
      </c>
      <c r="H874" s="44">
        <v>47289.6</v>
      </c>
      <c r="I874" s="44">
        <f>SUM(H874:H877)</f>
        <v>51107</v>
      </c>
      <c r="J874" s="44"/>
    </row>
    <row r="875" s="36" customFormat="1" ht="23" customHeight="1" spans="2:10">
      <c r="B875" s="42" t="s">
        <v>105</v>
      </c>
      <c r="C875" s="42" t="s">
        <v>1705</v>
      </c>
      <c r="D875" s="43" t="s">
        <v>1040</v>
      </c>
      <c r="E875" s="43" t="s">
        <v>1706</v>
      </c>
      <c r="F875" s="36">
        <v>60</v>
      </c>
      <c r="G875" s="44">
        <f t="shared" si="55"/>
        <v>1641.02564102564</v>
      </c>
      <c r="H875" s="44">
        <v>1920</v>
      </c>
      <c r="I875" s="44"/>
      <c r="J875" s="44"/>
    </row>
    <row r="876" s="36" customFormat="1" ht="23" customHeight="1" spans="2:10">
      <c r="B876" s="42" t="s">
        <v>105</v>
      </c>
      <c r="C876" s="42" t="s">
        <v>35</v>
      </c>
      <c r="D876" s="43" t="s">
        <v>36</v>
      </c>
      <c r="E876" s="43" t="s">
        <v>37</v>
      </c>
      <c r="F876" s="36">
        <v>20</v>
      </c>
      <c r="G876" s="44">
        <f t="shared" si="55"/>
        <v>237.094017094017</v>
      </c>
      <c r="H876" s="44">
        <v>277.4</v>
      </c>
      <c r="I876" s="44"/>
      <c r="J876" s="44"/>
    </row>
    <row r="877" s="36" customFormat="1" ht="23" customHeight="1" spans="2:10">
      <c r="B877" s="42" t="s">
        <v>105</v>
      </c>
      <c r="C877" s="42" t="s">
        <v>1679</v>
      </c>
      <c r="D877" s="43" t="s">
        <v>1680</v>
      </c>
      <c r="E877" s="43" t="s">
        <v>1626</v>
      </c>
      <c r="F877" s="36">
        <v>90</v>
      </c>
      <c r="G877" s="44">
        <f t="shared" si="55"/>
        <v>1384.61538461538</v>
      </c>
      <c r="H877" s="44">
        <v>1620</v>
      </c>
      <c r="I877" s="44"/>
      <c r="J877" s="44"/>
    </row>
    <row r="878" s="36" customFormat="1" ht="23" customHeight="1" spans="2:10">
      <c r="B878" s="42" t="s">
        <v>105</v>
      </c>
      <c r="C878" s="42" t="s">
        <v>1707</v>
      </c>
      <c r="D878" s="43" t="s">
        <v>1708</v>
      </c>
      <c r="E878" s="43" t="s">
        <v>874</v>
      </c>
      <c r="F878" s="36">
        <v>120</v>
      </c>
      <c r="G878" s="44">
        <f t="shared" si="55"/>
        <v>2701.53846153846</v>
      </c>
      <c r="H878" s="44">
        <v>3160.8</v>
      </c>
      <c r="I878" s="44">
        <f t="shared" ref="I878:I881" si="57">H878</f>
        <v>3160.8</v>
      </c>
      <c r="J878" s="44"/>
    </row>
    <row r="879" s="36" customFormat="1" ht="23" customHeight="1" spans="2:10">
      <c r="B879" s="42" t="s">
        <v>105</v>
      </c>
      <c r="C879" s="42" t="s">
        <v>1700</v>
      </c>
      <c r="D879" s="43" t="s">
        <v>107</v>
      </c>
      <c r="E879" s="43" t="s">
        <v>1701</v>
      </c>
      <c r="F879" s="36">
        <v>100</v>
      </c>
      <c r="G879" s="44">
        <f t="shared" si="55"/>
        <v>2033.33333333333</v>
      </c>
      <c r="H879" s="44">
        <v>2379</v>
      </c>
      <c r="I879" s="44">
        <f t="shared" si="57"/>
        <v>2379</v>
      </c>
      <c r="J879" s="44"/>
    </row>
    <row r="880" s="36" customFormat="1" ht="23" customHeight="1" spans="2:10">
      <c r="B880" s="42" t="s">
        <v>105</v>
      </c>
      <c r="C880" s="42" t="s">
        <v>3803</v>
      </c>
      <c r="D880" s="43" t="s">
        <v>49</v>
      </c>
      <c r="E880" s="43" t="s">
        <v>111</v>
      </c>
      <c r="F880" s="36">
        <v>100</v>
      </c>
      <c r="G880" s="44">
        <f t="shared" si="55"/>
        <v>454.700854700855</v>
      </c>
      <c r="H880" s="44">
        <v>532</v>
      </c>
      <c r="I880" s="44">
        <f t="shared" si="57"/>
        <v>532</v>
      </c>
      <c r="J880" s="44"/>
    </row>
    <row r="881" s="36" customFormat="1" ht="23" customHeight="1" spans="2:10">
      <c r="B881" s="42" t="s">
        <v>105</v>
      </c>
      <c r="C881" s="42" t="s">
        <v>730</v>
      </c>
      <c r="D881" s="43" t="s">
        <v>731</v>
      </c>
      <c r="E881" s="43" t="s">
        <v>1709</v>
      </c>
      <c r="F881" s="36">
        <v>200</v>
      </c>
      <c r="G881" s="44">
        <f t="shared" si="55"/>
        <v>2548.71794871795</v>
      </c>
      <c r="H881" s="44">
        <v>2982</v>
      </c>
      <c r="I881" s="44">
        <f t="shared" si="57"/>
        <v>2982</v>
      </c>
      <c r="J881" s="44"/>
    </row>
    <row r="882" s="36" customFormat="1" ht="23" customHeight="1" spans="2:10">
      <c r="B882" s="42" t="s">
        <v>105</v>
      </c>
      <c r="C882" s="42" t="s">
        <v>140</v>
      </c>
      <c r="D882" s="43" t="s">
        <v>3802</v>
      </c>
      <c r="E882" s="43" t="s">
        <v>142</v>
      </c>
      <c r="F882" s="36">
        <v>100</v>
      </c>
      <c r="G882" s="44">
        <f t="shared" si="55"/>
        <v>1723.93162393162</v>
      </c>
      <c r="H882" s="44">
        <v>2017</v>
      </c>
      <c r="I882" s="44">
        <f>SUM(H882:H885)</f>
        <v>9292.2</v>
      </c>
      <c r="J882" s="44"/>
    </row>
    <row r="883" s="36" customFormat="1" ht="23" customHeight="1" spans="2:10">
      <c r="B883" s="42" t="s">
        <v>105</v>
      </c>
      <c r="C883" s="42" t="s">
        <v>1641</v>
      </c>
      <c r="D883" s="43" t="s">
        <v>302</v>
      </c>
      <c r="E883" s="43" t="s">
        <v>1642</v>
      </c>
      <c r="F883" s="36">
        <v>200</v>
      </c>
      <c r="G883" s="44">
        <f t="shared" si="55"/>
        <v>4435.89743589744</v>
      </c>
      <c r="H883" s="44">
        <v>5190</v>
      </c>
      <c r="I883" s="44"/>
      <c r="J883" s="44"/>
    </row>
    <row r="884" s="36" customFormat="1" ht="23" customHeight="1" spans="2:10">
      <c r="B884" s="42" t="s">
        <v>105</v>
      </c>
      <c r="C884" s="42" t="s">
        <v>1139</v>
      </c>
      <c r="D884" s="43" t="s">
        <v>1140</v>
      </c>
      <c r="E884" s="43" t="s">
        <v>1141</v>
      </c>
      <c r="F884" s="36">
        <v>20</v>
      </c>
      <c r="G884" s="44">
        <f t="shared" si="55"/>
        <v>1128.20512820513</v>
      </c>
      <c r="H884" s="44">
        <v>1320</v>
      </c>
      <c r="I884" s="44"/>
      <c r="J884" s="44"/>
    </row>
    <row r="885" s="36" customFormat="1" ht="23" customHeight="1" spans="2:10">
      <c r="B885" s="42" t="s">
        <v>105</v>
      </c>
      <c r="C885" s="42" t="s">
        <v>1710</v>
      </c>
      <c r="D885" s="43" t="s">
        <v>1711</v>
      </c>
      <c r="E885" s="43" t="s">
        <v>63</v>
      </c>
      <c r="F885" s="36">
        <v>40</v>
      </c>
      <c r="G885" s="44">
        <f t="shared" si="55"/>
        <v>654.017094017094</v>
      </c>
      <c r="H885" s="44">
        <v>765.2</v>
      </c>
      <c r="I885" s="44"/>
      <c r="J885" s="44"/>
    </row>
    <row r="886" s="36" customFormat="1" ht="23" customHeight="1" spans="2:10">
      <c r="B886" s="42" t="s">
        <v>105</v>
      </c>
      <c r="C886" s="42" t="s">
        <v>159</v>
      </c>
      <c r="D886" s="43" t="s">
        <v>160</v>
      </c>
      <c r="E886" s="43" t="s">
        <v>37</v>
      </c>
      <c r="F886" s="36">
        <v>100</v>
      </c>
      <c r="G886" s="44">
        <f t="shared" si="55"/>
        <v>2136.75213675214</v>
      </c>
      <c r="H886" s="44">
        <v>2500</v>
      </c>
      <c r="I886" s="44">
        <f>SUM(H886:H889)</f>
        <v>8331.5</v>
      </c>
      <c r="J886" s="44"/>
    </row>
    <row r="887" s="36" customFormat="1" ht="23" customHeight="1" spans="2:10">
      <c r="B887" s="42" t="s">
        <v>105</v>
      </c>
      <c r="C887" s="42" t="s">
        <v>35</v>
      </c>
      <c r="D887" s="43" t="s">
        <v>36</v>
      </c>
      <c r="E887" s="43" t="s">
        <v>37</v>
      </c>
      <c r="F887" s="36">
        <v>50</v>
      </c>
      <c r="G887" s="44">
        <f t="shared" si="55"/>
        <v>592.735042735043</v>
      </c>
      <c r="H887" s="44">
        <v>693.5</v>
      </c>
      <c r="I887" s="44"/>
      <c r="J887" s="44"/>
    </row>
    <row r="888" s="36" customFormat="1" ht="23" customHeight="1" spans="2:10">
      <c r="B888" s="42" t="s">
        <v>105</v>
      </c>
      <c r="C888" s="42" t="s">
        <v>1616</v>
      </c>
      <c r="D888" s="43" t="s">
        <v>1617</v>
      </c>
      <c r="E888" s="43" t="s">
        <v>1618</v>
      </c>
      <c r="F888" s="36">
        <v>200</v>
      </c>
      <c r="G888" s="44">
        <f t="shared" si="55"/>
        <v>4160.68376068376</v>
      </c>
      <c r="H888" s="44">
        <v>4868</v>
      </c>
      <c r="I888" s="44"/>
      <c r="J888" s="44"/>
    </row>
    <row r="889" s="36" customFormat="1" ht="23" customHeight="1" spans="2:10">
      <c r="B889" s="42" t="s">
        <v>105</v>
      </c>
      <c r="C889" s="42" t="s">
        <v>1633</v>
      </c>
      <c r="D889" s="43" t="s">
        <v>1712</v>
      </c>
      <c r="E889" s="43" t="s">
        <v>1635</v>
      </c>
      <c r="F889" s="36">
        <v>100</v>
      </c>
      <c r="G889" s="44">
        <f t="shared" si="55"/>
        <v>230.769230769231</v>
      </c>
      <c r="H889" s="44">
        <v>270</v>
      </c>
      <c r="I889" s="44"/>
      <c r="J889" s="44"/>
    </row>
    <row r="890" s="36" customFormat="1" ht="23" customHeight="1" spans="2:10">
      <c r="B890" s="42" t="s">
        <v>105</v>
      </c>
      <c r="C890" s="42" t="s">
        <v>892</v>
      </c>
      <c r="D890" s="43" t="s">
        <v>893</v>
      </c>
      <c r="E890" s="43" t="s">
        <v>894</v>
      </c>
      <c r="F890" s="36">
        <v>200</v>
      </c>
      <c r="G890" s="44">
        <v>3764.1</v>
      </c>
      <c r="H890" s="44">
        <f t="shared" ref="H890:H953" si="58">G890*1.17</f>
        <v>4403.997</v>
      </c>
      <c r="I890" s="44">
        <f>SUM(H890:H895)</f>
        <v>18330.0039</v>
      </c>
      <c r="J890" s="44"/>
    </row>
    <row r="891" s="36" customFormat="1" ht="23" customHeight="1" spans="2:10">
      <c r="B891" s="42" t="s">
        <v>105</v>
      </c>
      <c r="C891" s="42" t="s">
        <v>119</v>
      </c>
      <c r="D891" s="43" t="s">
        <v>1713</v>
      </c>
      <c r="E891" s="43" t="s">
        <v>1155</v>
      </c>
      <c r="F891" s="36">
        <v>300</v>
      </c>
      <c r="G891" s="44">
        <v>4461.54</v>
      </c>
      <c r="H891" s="44">
        <f t="shared" si="58"/>
        <v>5220.0018</v>
      </c>
      <c r="I891" s="44"/>
      <c r="J891" s="44"/>
    </row>
    <row r="892" s="36" customFormat="1" ht="23" customHeight="1" spans="2:10">
      <c r="B892" s="42" t="s">
        <v>105</v>
      </c>
      <c r="C892" s="42" t="s">
        <v>1714</v>
      </c>
      <c r="D892" s="43" t="s">
        <v>152</v>
      </c>
      <c r="E892" s="43" t="s">
        <v>1715</v>
      </c>
      <c r="F892" s="36">
        <v>100</v>
      </c>
      <c r="G892" s="44">
        <v>3014.53</v>
      </c>
      <c r="H892" s="44">
        <f t="shared" si="58"/>
        <v>3527.0001</v>
      </c>
      <c r="I892" s="44"/>
      <c r="J892" s="44"/>
    </row>
    <row r="893" s="36" customFormat="1" ht="23" customHeight="1" spans="2:10">
      <c r="B893" s="42" t="s">
        <v>105</v>
      </c>
      <c r="C893" s="42" t="s">
        <v>730</v>
      </c>
      <c r="D893" s="43" t="s">
        <v>731</v>
      </c>
      <c r="E893" s="43" t="s">
        <v>1709</v>
      </c>
      <c r="F893" s="36">
        <v>100</v>
      </c>
      <c r="G893" s="44">
        <v>1274.36</v>
      </c>
      <c r="H893" s="44">
        <f t="shared" si="58"/>
        <v>1491.0012</v>
      </c>
      <c r="I893" s="44"/>
      <c r="J893" s="44"/>
    </row>
    <row r="894" s="36" customFormat="1" ht="23" customHeight="1" spans="2:10">
      <c r="B894" s="42" t="s">
        <v>105</v>
      </c>
      <c r="C894" s="42" t="s">
        <v>1716</v>
      </c>
      <c r="D894" s="43" t="s">
        <v>144</v>
      </c>
      <c r="E894" s="43" t="s">
        <v>1717</v>
      </c>
      <c r="F894" s="36">
        <v>60</v>
      </c>
      <c r="G894" s="44">
        <v>1538.46</v>
      </c>
      <c r="H894" s="44">
        <f t="shared" si="58"/>
        <v>1799.9982</v>
      </c>
      <c r="I894" s="44"/>
      <c r="J894" s="44"/>
    </row>
    <row r="895" s="36" customFormat="1" ht="23" customHeight="1" spans="2:10">
      <c r="B895" s="42" t="s">
        <v>105</v>
      </c>
      <c r="C895" s="42" t="s">
        <v>25</v>
      </c>
      <c r="D895" s="43" t="s">
        <v>49</v>
      </c>
      <c r="E895" s="43" t="s">
        <v>27</v>
      </c>
      <c r="F895" s="36">
        <v>59</v>
      </c>
      <c r="G895" s="44">
        <v>1613.68</v>
      </c>
      <c r="H895" s="44">
        <f t="shared" si="58"/>
        <v>1888.0056</v>
      </c>
      <c r="I895" s="44"/>
      <c r="J895" s="44"/>
    </row>
    <row r="896" s="36" customFormat="1" ht="23" customHeight="1" spans="2:10">
      <c r="B896" s="42" t="s">
        <v>175</v>
      </c>
      <c r="C896" s="42" t="s">
        <v>17</v>
      </c>
      <c r="D896" s="43" t="s">
        <v>18</v>
      </c>
      <c r="E896" s="43" t="s">
        <v>1621</v>
      </c>
      <c r="F896" s="36">
        <v>2400</v>
      </c>
      <c r="G896" s="44">
        <v>36923.08</v>
      </c>
      <c r="H896" s="44">
        <f t="shared" si="58"/>
        <v>43200.0036</v>
      </c>
      <c r="I896" s="44">
        <f t="shared" ref="I896:I900" si="59">SUM(H896:H897)</f>
        <v>52140.00285</v>
      </c>
      <c r="J896" s="44"/>
    </row>
    <row r="897" s="36" customFormat="1" ht="23" customHeight="1" spans="2:10">
      <c r="B897" s="42" t="s">
        <v>175</v>
      </c>
      <c r="C897" s="42" t="s">
        <v>1664</v>
      </c>
      <c r="D897" s="43" t="s">
        <v>677</v>
      </c>
      <c r="E897" s="43" t="s">
        <v>1665</v>
      </c>
      <c r="F897" s="36">
        <v>600</v>
      </c>
      <c r="G897" s="44">
        <v>7641.025</v>
      </c>
      <c r="H897" s="44">
        <f t="shared" si="58"/>
        <v>8939.99925</v>
      </c>
      <c r="I897" s="44"/>
      <c r="J897" s="44"/>
    </row>
    <row r="898" s="36" customFormat="1" ht="23" customHeight="1" spans="2:10">
      <c r="B898" s="42" t="s">
        <v>158</v>
      </c>
      <c r="C898" s="42" t="s">
        <v>159</v>
      </c>
      <c r="D898" s="43" t="s">
        <v>160</v>
      </c>
      <c r="E898" s="43" t="s">
        <v>37</v>
      </c>
      <c r="F898" s="36">
        <v>700</v>
      </c>
      <c r="G898" s="44">
        <v>18792.31</v>
      </c>
      <c r="H898" s="44">
        <f t="shared" si="58"/>
        <v>21987.0027</v>
      </c>
      <c r="I898" s="44">
        <f t="shared" si="59"/>
        <v>68451.0021</v>
      </c>
      <c r="J898" s="44"/>
    </row>
    <row r="899" s="36" customFormat="1" ht="23" customHeight="1" spans="2:10">
      <c r="B899" s="42" t="s">
        <v>158</v>
      </c>
      <c r="C899" s="42" t="s">
        <v>25</v>
      </c>
      <c r="D899" s="43" t="s">
        <v>49</v>
      </c>
      <c r="E899" s="43" t="s">
        <v>27</v>
      </c>
      <c r="F899" s="36">
        <v>1600</v>
      </c>
      <c r="G899" s="44">
        <v>39712.82</v>
      </c>
      <c r="H899" s="44">
        <f t="shared" si="58"/>
        <v>46463.9994</v>
      </c>
      <c r="I899" s="44"/>
      <c r="J899" s="44"/>
    </row>
    <row r="900" s="36" customFormat="1" ht="23" customHeight="1" spans="2:10">
      <c r="B900" s="42" t="s">
        <v>158</v>
      </c>
      <c r="C900" s="42" t="s">
        <v>25</v>
      </c>
      <c r="D900" s="43" t="s">
        <v>26</v>
      </c>
      <c r="E900" s="43" t="s">
        <v>27</v>
      </c>
      <c r="F900" s="36">
        <v>1800</v>
      </c>
      <c r="G900" s="44">
        <v>64092.31</v>
      </c>
      <c r="H900" s="44">
        <f t="shared" si="58"/>
        <v>74988.0027</v>
      </c>
      <c r="I900" s="44">
        <f t="shared" si="59"/>
        <v>79974.0045</v>
      </c>
      <c r="J900" s="44"/>
    </row>
    <row r="901" s="36" customFormat="1" ht="23" customHeight="1" spans="2:10">
      <c r="B901" s="42" t="s">
        <v>158</v>
      </c>
      <c r="C901" s="42" t="s">
        <v>1718</v>
      </c>
      <c r="D901" s="43" t="s">
        <v>1719</v>
      </c>
      <c r="E901" s="43" t="s">
        <v>1066</v>
      </c>
      <c r="F901" s="36">
        <v>300</v>
      </c>
      <c r="G901" s="44">
        <v>4261.54</v>
      </c>
      <c r="H901" s="44">
        <f t="shared" si="58"/>
        <v>4986.0018</v>
      </c>
      <c r="I901" s="44"/>
      <c r="J901" s="44"/>
    </row>
    <row r="902" s="37" customFormat="1" ht="23" customHeight="1" spans="2:10">
      <c r="B902" s="48" t="s">
        <v>1379</v>
      </c>
      <c r="C902" s="48" t="s">
        <v>201</v>
      </c>
      <c r="D902" s="45" t="s">
        <v>202</v>
      </c>
      <c r="E902" s="45" t="s">
        <v>203</v>
      </c>
      <c r="F902" s="37">
        <v>2040</v>
      </c>
      <c r="G902" s="49">
        <v>46379.485</v>
      </c>
      <c r="H902" s="49">
        <f t="shared" si="58"/>
        <v>54263.99745</v>
      </c>
      <c r="I902" s="49">
        <f>SUM(H902:H905)</f>
        <v>95141.5218</v>
      </c>
      <c r="J902" s="49">
        <f>SUM(I902:I1084)</f>
        <v>1592692.65381845</v>
      </c>
    </row>
    <row r="903" s="36" customFormat="1" ht="23" customHeight="1" spans="2:10">
      <c r="B903" s="56" t="s">
        <v>1379</v>
      </c>
      <c r="C903" s="42" t="s">
        <v>194</v>
      </c>
      <c r="D903" s="43" t="s">
        <v>1720</v>
      </c>
      <c r="E903" s="43" t="s">
        <v>1721</v>
      </c>
      <c r="F903" s="36">
        <v>1100</v>
      </c>
      <c r="G903" s="44">
        <v>14384.615</v>
      </c>
      <c r="H903" s="44">
        <f t="shared" si="58"/>
        <v>16829.99955</v>
      </c>
      <c r="I903" s="60"/>
      <c r="J903" s="60"/>
    </row>
    <row r="904" s="36" customFormat="1" ht="23" customHeight="1" spans="2:10">
      <c r="B904" s="56" t="s">
        <v>1379</v>
      </c>
      <c r="C904" s="42" t="s">
        <v>294</v>
      </c>
      <c r="D904" s="43" t="s">
        <v>957</v>
      </c>
      <c r="E904" s="43" t="s">
        <v>296</v>
      </c>
      <c r="F904" s="36">
        <v>1056</v>
      </c>
      <c r="G904" s="44">
        <v>19784.21</v>
      </c>
      <c r="H904" s="44">
        <f t="shared" si="58"/>
        <v>23147.5257</v>
      </c>
      <c r="I904" s="60"/>
      <c r="J904" s="60"/>
    </row>
    <row r="905" s="36" customFormat="1" ht="23" customHeight="1" spans="2:10">
      <c r="B905" s="56" t="s">
        <v>1379</v>
      </c>
      <c r="C905" s="42" t="s">
        <v>1722</v>
      </c>
      <c r="D905" s="43" t="s">
        <v>1723</v>
      </c>
      <c r="E905" s="43" t="s">
        <v>1724</v>
      </c>
      <c r="F905" s="36">
        <v>50</v>
      </c>
      <c r="G905" s="44">
        <v>769.23</v>
      </c>
      <c r="H905" s="44">
        <f t="shared" si="58"/>
        <v>899.9991</v>
      </c>
      <c r="I905" s="60"/>
      <c r="J905" s="60"/>
    </row>
    <row r="906" s="36" customFormat="1" ht="23" customHeight="1" spans="2:10">
      <c r="B906" s="42" t="s">
        <v>1725</v>
      </c>
      <c r="C906" s="42" t="s">
        <v>1726</v>
      </c>
      <c r="D906" s="43" t="s">
        <v>809</v>
      </c>
      <c r="E906" s="43" t="s">
        <v>1721</v>
      </c>
      <c r="F906" s="36">
        <v>144</v>
      </c>
      <c r="G906" s="44">
        <v>3680</v>
      </c>
      <c r="H906" s="44">
        <f t="shared" si="58"/>
        <v>4305.6</v>
      </c>
      <c r="I906" s="44">
        <f>SUM(H906:H914)</f>
        <v>247938.60195</v>
      </c>
      <c r="J906" s="60"/>
    </row>
    <row r="907" s="36" customFormat="1" ht="23" customHeight="1" spans="2:10">
      <c r="B907" s="42" t="s">
        <v>1725</v>
      </c>
      <c r="C907" s="42" t="s">
        <v>1727</v>
      </c>
      <c r="D907" s="43" t="s">
        <v>202</v>
      </c>
      <c r="E907" s="43" t="s">
        <v>203</v>
      </c>
      <c r="F907" s="36">
        <v>4200</v>
      </c>
      <c r="G907" s="44">
        <v>139497.44</v>
      </c>
      <c r="H907" s="44">
        <f t="shared" si="58"/>
        <v>163212.0048</v>
      </c>
      <c r="I907" s="44"/>
      <c r="J907" s="60"/>
    </row>
    <row r="908" s="36" customFormat="1" ht="23" customHeight="1" spans="2:10">
      <c r="B908" s="42" t="s">
        <v>1725</v>
      </c>
      <c r="C908" s="42" t="s">
        <v>278</v>
      </c>
      <c r="D908" s="43" t="s">
        <v>1504</v>
      </c>
      <c r="E908" s="43" t="s">
        <v>203</v>
      </c>
      <c r="F908" s="36">
        <v>1080</v>
      </c>
      <c r="G908" s="44">
        <v>11880</v>
      </c>
      <c r="H908" s="44">
        <f t="shared" si="58"/>
        <v>13899.6</v>
      </c>
      <c r="I908" s="44"/>
      <c r="J908" s="60"/>
    </row>
    <row r="909" s="36" customFormat="1" ht="23" customHeight="1" spans="2:10">
      <c r="B909" s="42" t="s">
        <v>1725</v>
      </c>
      <c r="C909" s="42" t="s">
        <v>1728</v>
      </c>
      <c r="D909" s="43" t="s">
        <v>302</v>
      </c>
      <c r="E909" s="43" t="s">
        <v>1721</v>
      </c>
      <c r="F909" s="36">
        <v>800</v>
      </c>
      <c r="G909" s="44">
        <v>14222.22</v>
      </c>
      <c r="H909" s="44">
        <f t="shared" si="58"/>
        <v>16639.9974</v>
      </c>
      <c r="I909" s="44"/>
      <c r="J909" s="60"/>
    </row>
    <row r="910" s="36" customFormat="1" ht="23" customHeight="1" spans="2:10">
      <c r="B910" s="42" t="s">
        <v>1725</v>
      </c>
      <c r="C910" s="42" t="s">
        <v>1729</v>
      </c>
      <c r="D910" s="43" t="s">
        <v>1730</v>
      </c>
      <c r="E910" s="43" t="s">
        <v>1721</v>
      </c>
      <c r="F910" s="36">
        <v>240</v>
      </c>
      <c r="G910" s="44">
        <v>6133.33</v>
      </c>
      <c r="H910" s="44">
        <f t="shared" si="58"/>
        <v>7175.9961</v>
      </c>
      <c r="I910" s="44"/>
      <c r="J910" s="60"/>
    </row>
    <row r="911" s="36" customFormat="1" ht="23" customHeight="1" spans="2:10">
      <c r="B911" s="42" t="s">
        <v>1725</v>
      </c>
      <c r="C911" s="42" t="s">
        <v>261</v>
      </c>
      <c r="D911" s="43" t="s">
        <v>262</v>
      </c>
      <c r="E911" s="43" t="s">
        <v>1721</v>
      </c>
      <c r="F911" s="36">
        <v>346</v>
      </c>
      <c r="G911" s="44">
        <v>4997.78</v>
      </c>
      <c r="H911" s="44">
        <f t="shared" si="58"/>
        <v>5847.4026</v>
      </c>
      <c r="I911" s="44"/>
      <c r="J911" s="60"/>
    </row>
    <row r="912" s="36" customFormat="1" ht="23" customHeight="1" spans="2:10">
      <c r="B912" s="42" t="s">
        <v>1725</v>
      </c>
      <c r="C912" s="42" t="s">
        <v>1731</v>
      </c>
      <c r="D912" s="43" t="s">
        <v>1732</v>
      </c>
      <c r="E912" s="43" t="s">
        <v>1733</v>
      </c>
      <c r="F912" s="36">
        <v>300</v>
      </c>
      <c r="G912" s="44">
        <v>9666.665</v>
      </c>
      <c r="H912" s="44">
        <f t="shared" si="58"/>
        <v>11309.99805</v>
      </c>
      <c r="I912" s="44"/>
      <c r="J912" s="60"/>
    </row>
    <row r="913" s="36" customFormat="1" ht="23" customHeight="1" spans="2:10">
      <c r="B913" s="42" t="s">
        <v>1725</v>
      </c>
      <c r="C913" s="42" t="s">
        <v>274</v>
      </c>
      <c r="D913" s="43" t="s">
        <v>293</v>
      </c>
      <c r="E913" s="36" t="s">
        <v>1734</v>
      </c>
      <c r="F913" s="36">
        <v>600</v>
      </c>
      <c r="G913" s="44">
        <v>9835.9</v>
      </c>
      <c r="H913" s="44">
        <f t="shared" si="58"/>
        <v>11508.003</v>
      </c>
      <c r="I913" s="44"/>
      <c r="J913" s="60"/>
    </row>
    <row r="914" s="36" customFormat="1" ht="23" customHeight="1" spans="2:10">
      <c r="B914" s="42" t="s">
        <v>1725</v>
      </c>
      <c r="C914" s="42" t="s">
        <v>1731</v>
      </c>
      <c r="D914" s="43" t="s">
        <v>1735</v>
      </c>
      <c r="E914" s="36" t="s">
        <v>1733</v>
      </c>
      <c r="F914" s="36">
        <v>200</v>
      </c>
      <c r="G914" s="44">
        <v>12000</v>
      </c>
      <c r="H914" s="44">
        <f t="shared" si="58"/>
        <v>14040</v>
      </c>
      <c r="I914" s="44"/>
      <c r="J914" s="60"/>
    </row>
    <row r="915" s="36" customFormat="1" ht="23" customHeight="1" spans="2:10">
      <c r="B915" s="42" t="s">
        <v>1366</v>
      </c>
      <c r="C915" s="42" t="s">
        <v>221</v>
      </c>
      <c r="D915" s="43" t="s">
        <v>222</v>
      </c>
      <c r="E915" s="36" t="s">
        <v>1651</v>
      </c>
      <c r="F915" s="36">
        <v>3200</v>
      </c>
      <c r="G915" s="44">
        <v>18598.29</v>
      </c>
      <c r="H915" s="44">
        <f t="shared" si="58"/>
        <v>21759.9993</v>
      </c>
      <c r="I915" s="44">
        <f t="shared" ref="I915:I918" si="60">H915</f>
        <v>21759.9993</v>
      </c>
      <c r="J915" s="60"/>
    </row>
    <row r="916" s="36" customFormat="1" ht="23" customHeight="1" spans="2:10">
      <c r="B916" s="42" t="s">
        <v>1736</v>
      </c>
      <c r="C916" s="42" t="s">
        <v>225</v>
      </c>
      <c r="D916" s="43" t="s">
        <v>1737</v>
      </c>
      <c r="E916" s="36" t="s">
        <v>1738</v>
      </c>
      <c r="F916" s="36">
        <v>1200</v>
      </c>
      <c r="G916" s="44">
        <v>6666.67</v>
      </c>
      <c r="H916" s="44">
        <f t="shared" si="58"/>
        <v>7800.0039</v>
      </c>
      <c r="I916" s="44">
        <f t="shared" si="60"/>
        <v>7800.0039</v>
      </c>
      <c r="J916" s="60"/>
    </row>
    <row r="917" s="36" customFormat="1" ht="23" customHeight="1" spans="2:10">
      <c r="B917" s="42" t="s">
        <v>220</v>
      </c>
      <c r="C917" s="42" t="s">
        <v>1739</v>
      </c>
      <c r="D917" s="43" t="s">
        <v>147</v>
      </c>
      <c r="E917" s="36" t="s">
        <v>1740</v>
      </c>
      <c r="F917" s="36">
        <v>160</v>
      </c>
      <c r="G917" s="44">
        <v>6479.32</v>
      </c>
      <c r="H917" s="44">
        <f t="shared" si="58"/>
        <v>7580.8044</v>
      </c>
      <c r="I917" s="44">
        <f t="shared" si="60"/>
        <v>7580.8044</v>
      </c>
      <c r="J917" s="60"/>
    </row>
    <row r="918" s="36" customFormat="1" ht="23" customHeight="1" spans="2:10">
      <c r="B918" s="42" t="s">
        <v>252</v>
      </c>
      <c r="C918" s="42" t="s">
        <v>229</v>
      </c>
      <c r="D918" s="43" t="s">
        <v>1741</v>
      </c>
      <c r="E918" s="36" t="s">
        <v>1742</v>
      </c>
      <c r="F918" s="36">
        <v>400</v>
      </c>
      <c r="G918" s="44">
        <v>4786.324</v>
      </c>
      <c r="H918" s="44">
        <f t="shared" si="58"/>
        <v>5599.99908</v>
      </c>
      <c r="I918" s="44">
        <f t="shared" si="60"/>
        <v>5599.99908</v>
      </c>
      <c r="J918" s="60"/>
    </row>
    <row r="919" s="36" customFormat="1" ht="23" customHeight="1" spans="2:10">
      <c r="B919" s="42" t="s">
        <v>1743</v>
      </c>
      <c r="C919" s="42" t="s">
        <v>1744</v>
      </c>
      <c r="D919" s="43" t="s">
        <v>1730</v>
      </c>
      <c r="E919" s="36" t="s">
        <v>1721</v>
      </c>
      <c r="F919" s="36">
        <v>96</v>
      </c>
      <c r="G919" s="44">
        <v>4332.31</v>
      </c>
      <c r="H919" s="44">
        <f t="shared" si="58"/>
        <v>5068.8027</v>
      </c>
      <c r="I919" s="44">
        <f>SUM(H919:H923)</f>
        <v>83533.7997</v>
      </c>
      <c r="J919" s="60"/>
    </row>
    <row r="920" s="36" customFormat="1" ht="23" customHeight="1" spans="2:10">
      <c r="B920" s="42" t="s">
        <v>1743</v>
      </c>
      <c r="C920" s="42" t="s">
        <v>190</v>
      </c>
      <c r="D920" s="43" t="s">
        <v>1397</v>
      </c>
      <c r="E920" s="36" t="s">
        <v>1734</v>
      </c>
      <c r="F920" s="36">
        <v>100</v>
      </c>
      <c r="G920" s="44">
        <v>2478.63</v>
      </c>
      <c r="H920" s="44">
        <f t="shared" si="58"/>
        <v>2899.9971</v>
      </c>
      <c r="I920" s="44"/>
      <c r="J920" s="60"/>
    </row>
    <row r="921" s="36" customFormat="1" ht="23" customHeight="1" spans="2:10">
      <c r="B921" s="42" t="s">
        <v>1743</v>
      </c>
      <c r="C921" s="42" t="s">
        <v>201</v>
      </c>
      <c r="D921" s="43" t="s">
        <v>202</v>
      </c>
      <c r="E921" s="36" t="s">
        <v>203</v>
      </c>
      <c r="F921" s="36">
        <v>2100</v>
      </c>
      <c r="G921" s="44">
        <v>62820.51</v>
      </c>
      <c r="H921" s="44">
        <f t="shared" si="58"/>
        <v>73499.9967</v>
      </c>
      <c r="I921" s="44"/>
      <c r="J921" s="60"/>
    </row>
    <row r="922" s="36" customFormat="1" ht="23" customHeight="1" spans="2:10">
      <c r="B922" s="42" t="s">
        <v>1743</v>
      </c>
      <c r="C922" s="42" t="s">
        <v>266</v>
      </c>
      <c r="D922" s="43" t="s">
        <v>272</v>
      </c>
      <c r="E922" s="36" t="s">
        <v>1721</v>
      </c>
      <c r="F922" s="36">
        <v>149</v>
      </c>
      <c r="G922" s="44">
        <v>2037.61</v>
      </c>
      <c r="H922" s="44">
        <f t="shared" si="58"/>
        <v>2384.0037</v>
      </c>
      <c r="I922" s="44"/>
      <c r="J922" s="60"/>
    </row>
    <row r="923" s="36" customFormat="1" ht="23" customHeight="1" spans="2:10">
      <c r="B923" s="42" t="s">
        <v>1743</v>
      </c>
      <c r="C923" s="42" t="s">
        <v>1745</v>
      </c>
      <c r="D923" s="43"/>
      <c r="G923" s="44">
        <v>-272.65</v>
      </c>
      <c r="H923" s="44">
        <f t="shared" si="58"/>
        <v>-319.0005</v>
      </c>
      <c r="I923" s="44"/>
      <c r="J923" s="60"/>
    </row>
    <row r="924" s="36" customFormat="1" ht="23" customHeight="1" spans="2:10">
      <c r="B924" s="42" t="s">
        <v>1746</v>
      </c>
      <c r="C924" s="42" t="s">
        <v>190</v>
      </c>
      <c r="D924" s="43" t="s">
        <v>825</v>
      </c>
      <c r="E924" s="36" t="s">
        <v>1734</v>
      </c>
      <c r="F924" s="36">
        <v>200</v>
      </c>
      <c r="G924" s="44">
        <v>4102.56</v>
      </c>
      <c r="H924" s="44">
        <f t="shared" si="58"/>
        <v>4799.9952</v>
      </c>
      <c r="I924" s="44">
        <f>H924</f>
        <v>4799.9952</v>
      </c>
      <c r="J924" s="60"/>
    </row>
    <row r="925" s="36" customFormat="1" ht="23" customHeight="1" spans="2:10">
      <c r="B925" s="42" t="s">
        <v>1747</v>
      </c>
      <c r="C925" s="42" t="s">
        <v>201</v>
      </c>
      <c r="D925" s="43" t="s">
        <v>202</v>
      </c>
      <c r="E925" s="36" t="s">
        <v>203</v>
      </c>
      <c r="F925" s="36">
        <v>1200</v>
      </c>
      <c r="G925" s="44">
        <v>42461.54</v>
      </c>
      <c r="H925" s="44">
        <f t="shared" si="58"/>
        <v>49680.0018</v>
      </c>
      <c r="I925" s="44">
        <f>H925</f>
        <v>49680.0018</v>
      </c>
      <c r="J925" s="60"/>
    </row>
    <row r="926" s="36" customFormat="1" ht="23" customHeight="1" spans="2:10">
      <c r="B926" s="42" t="s">
        <v>1748</v>
      </c>
      <c r="C926" s="42" t="s">
        <v>266</v>
      </c>
      <c r="D926" s="43" t="s">
        <v>272</v>
      </c>
      <c r="E926" s="36" t="s">
        <v>1721</v>
      </c>
      <c r="F926" s="36">
        <v>200</v>
      </c>
      <c r="G926" s="44">
        <v>2735.04</v>
      </c>
      <c r="H926" s="44">
        <f t="shared" si="58"/>
        <v>3199.9968</v>
      </c>
      <c r="I926" s="44">
        <f>SUM(H926:H932)</f>
        <v>161997.99876</v>
      </c>
      <c r="J926" s="60"/>
    </row>
    <row r="927" s="36" customFormat="1" ht="23" customHeight="1" spans="2:10">
      <c r="B927" s="42" t="s">
        <v>1748</v>
      </c>
      <c r="C927" s="42" t="s">
        <v>201</v>
      </c>
      <c r="D927" s="43" t="s">
        <v>202</v>
      </c>
      <c r="E927" s="36" t="s">
        <v>203</v>
      </c>
      <c r="F927" s="36">
        <v>3300</v>
      </c>
      <c r="G927" s="44">
        <v>81794.87</v>
      </c>
      <c r="H927" s="44">
        <f t="shared" si="58"/>
        <v>95699.9979</v>
      </c>
      <c r="I927" s="44"/>
      <c r="J927" s="60"/>
    </row>
    <row r="928" s="36" customFormat="1" ht="23" customHeight="1" spans="2:10">
      <c r="B928" s="42" t="s">
        <v>1748</v>
      </c>
      <c r="C928" s="42" t="s">
        <v>294</v>
      </c>
      <c r="D928" s="43" t="s">
        <v>295</v>
      </c>
      <c r="E928" s="36" t="s">
        <v>296</v>
      </c>
      <c r="F928" s="36">
        <v>50</v>
      </c>
      <c r="G928" s="44">
        <v>897.44</v>
      </c>
      <c r="H928" s="44">
        <f t="shared" si="58"/>
        <v>1050.0048</v>
      </c>
      <c r="I928" s="44"/>
      <c r="J928" s="60"/>
    </row>
    <row r="929" s="36" customFormat="1" ht="23" customHeight="1" spans="2:10">
      <c r="B929" s="42" t="s">
        <v>1748</v>
      </c>
      <c r="C929" s="42" t="s">
        <v>285</v>
      </c>
      <c r="D929" s="43" t="s">
        <v>286</v>
      </c>
      <c r="E929" s="36" t="s">
        <v>1749</v>
      </c>
      <c r="F929" s="36">
        <v>80</v>
      </c>
      <c r="G929" s="44">
        <v>676.92</v>
      </c>
      <c r="H929" s="44">
        <f t="shared" si="58"/>
        <v>791.9964</v>
      </c>
      <c r="I929" s="44"/>
      <c r="J929" s="60"/>
    </row>
    <row r="930" s="36" customFormat="1" ht="23" customHeight="1" spans="2:10">
      <c r="B930" s="42" t="s">
        <v>1748</v>
      </c>
      <c r="C930" s="42" t="s">
        <v>1744</v>
      </c>
      <c r="D930" s="43" t="s">
        <v>1730</v>
      </c>
      <c r="E930" s="36" t="s">
        <v>1721</v>
      </c>
      <c r="F930" s="36">
        <v>144</v>
      </c>
      <c r="G930" s="44">
        <v>5415.384</v>
      </c>
      <c r="H930" s="44">
        <f t="shared" si="58"/>
        <v>6335.99928</v>
      </c>
      <c r="I930" s="44"/>
      <c r="J930" s="60"/>
    </row>
    <row r="931" s="36" customFormat="1" ht="23" customHeight="1" spans="2:10">
      <c r="B931" s="42" t="s">
        <v>1748</v>
      </c>
      <c r="C931" s="42" t="s">
        <v>1731</v>
      </c>
      <c r="D931" s="43" t="s">
        <v>1735</v>
      </c>
      <c r="E931" s="36" t="s">
        <v>1733</v>
      </c>
      <c r="F931" s="36">
        <v>1000</v>
      </c>
      <c r="G931" s="44">
        <v>46153.85</v>
      </c>
      <c r="H931" s="44">
        <f t="shared" si="58"/>
        <v>54000.0045</v>
      </c>
      <c r="I931" s="44"/>
      <c r="J931" s="60"/>
    </row>
    <row r="932" s="36" customFormat="1" ht="23" customHeight="1" spans="2:10">
      <c r="B932" s="42" t="s">
        <v>1748</v>
      </c>
      <c r="C932" s="42" t="s">
        <v>1729</v>
      </c>
      <c r="D932" s="43" t="s">
        <v>1730</v>
      </c>
      <c r="E932" s="36" t="s">
        <v>1721</v>
      </c>
      <c r="F932" s="36">
        <v>40</v>
      </c>
      <c r="G932" s="44">
        <v>786.324</v>
      </c>
      <c r="H932" s="44">
        <f t="shared" si="58"/>
        <v>919.99908</v>
      </c>
      <c r="I932" s="44"/>
      <c r="J932" s="60"/>
    </row>
    <row r="933" s="36" customFormat="1" ht="23" customHeight="1" spans="2:10">
      <c r="B933" s="42" t="s">
        <v>1750</v>
      </c>
      <c r="C933" s="42" t="s">
        <v>1722</v>
      </c>
      <c r="D933" s="43" t="s">
        <v>825</v>
      </c>
      <c r="E933" s="36" t="s">
        <v>1724</v>
      </c>
      <c r="F933" s="36">
        <v>10</v>
      </c>
      <c r="G933" s="44">
        <v>153.85</v>
      </c>
      <c r="H933" s="44">
        <f t="shared" si="58"/>
        <v>180.0045</v>
      </c>
      <c r="I933" s="44">
        <f>SUM(H933:H952)</f>
        <v>31794.0012</v>
      </c>
      <c r="J933" s="60"/>
    </row>
    <row r="934" s="36" customFormat="1" ht="23" customHeight="1" spans="2:10">
      <c r="B934" s="42" t="s">
        <v>1750</v>
      </c>
      <c r="C934" s="42" t="s">
        <v>266</v>
      </c>
      <c r="D934" s="43" t="s">
        <v>272</v>
      </c>
      <c r="E934" s="36" t="s">
        <v>1721</v>
      </c>
      <c r="F934" s="36">
        <v>80</v>
      </c>
      <c r="G934" s="44">
        <v>1483.76</v>
      </c>
      <c r="H934" s="44">
        <f t="shared" si="58"/>
        <v>1735.9992</v>
      </c>
      <c r="I934" s="44"/>
      <c r="J934" s="60"/>
    </row>
    <row r="935" s="36" customFormat="1" ht="23" customHeight="1" spans="2:10">
      <c r="B935" s="42" t="s">
        <v>1750</v>
      </c>
      <c r="C935" s="42" t="s">
        <v>236</v>
      </c>
      <c r="D935" s="43" t="s">
        <v>293</v>
      </c>
      <c r="E935" s="36" t="s">
        <v>1734</v>
      </c>
      <c r="F935" s="36">
        <v>10</v>
      </c>
      <c r="G935" s="44">
        <v>170.94</v>
      </c>
      <c r="H935" s="44">
        <f t="shared" si="58"/>
        <v>199.9998</v>
      </c>
      <c r="I935" s="44"/>
      <c r="J935" s="60"/>
    </row>
    <row r="936" s="36" customFormat="1" ht="23" customHeight="1" spans="2:10">
      <c r="B936" s="42" t="s">
        <v>1750</v>
      </c>
      <c r="C936" s="42" t="s">
        <v>233</v>
      </c>
      <c r="D936" s="43" t="s">
        <v>293</v>
      </c>
      <c r="E936" s="36" t="s">
        <v>1734</v>
      </c>
      <c r="F936" s="36">
        <v>10</v>
      </c>
      <c r="G936" s="44">
        <v>170.94</v>
      </c>
      <c r="H936" s="44">
        <f t="shared" si="58"/>
        <v>199.9998</v>
      </c>
      <c r="I936" s="44"/>
      <c r="J936" s="60"/>
    </row>
    <row r="937" s="36" customFormat="1" ht="23" customHeight="1" spans="2:10">
      <c r="B937" s="42" t="s">
        <v>1750</v>
      </c>
      <c r="C937" s="42" t="s">
        <v>201</v>
      </c>
      <c r="D937" s="43" t="s">
        <v>202</v>
      </c>
      <c r="E937" s="36" t="s">
        <v>203</v>
      </c>
      <c r="F937" s="36">
        <v>180</v>
      </c>
      <c r="G937" s="44">
        <v>7138.46</v>
      </c>
      <c r="H937" s="44">
        <f t="shared" si="58"/>
        <v>8351.9982</v>
      </c>
      <c r="I937" s="44"/>
      <c r="J937" s="60"/>
    </row>
    <row r="938" s="36" customFormat="1" ht="23" customHeight="1" spans="2:10">
      <c r="B938" s="42" t="s">
        <v>1750</v>
      </c>
      <c r="C938" s="42" t="s">
        <v>1751</v>
      </c>
      <c r="D938" s="43" t="s">
        <v>1680</v>
      </c>
      <c r="E938" s="36" t="s">
        <v>1721</v>
      </c>
      <c r="F938" s="36">
        <v>50</v>
      </c>
      <c r="G938" s="44">
        <v>632.48</v>
      </c>
      <c r="H938" s="44">
        <f t="shared" si="58"/>
        <v>740.0016</v>
      </c>
      <c r="I938" s="44"/>
      <c r="J938" s="60"/>
    </row>
    <row r="939" s="36" customFormat="1" ht="23" customHeight="1" spans="2:10">
      <c r="B939" s="42" t="s">
        <v>1750</v>
      </c>
      <c r="C939" s="42" t="s">
        <v>248</v>
      </c>
      <c r="D939" s="43" t="s">
        <v>212</v>
      </c>
      <c r="E939" s="43" t="s">
        <v>1752</v>
      </c>
      <c r="F939" s="36">
        <v>20</v>
      </c>
      <c r="G939" s="44">
        <v>427.35</v>
      </c>
      <c r="H939" s="44">
        <f t="shared" si="58"/>
        <v>499.9995</v>
      </c>
      <c r="I939" s="44"/>
      <c r="J939" s="60"/>
    </row>
    <row r="940" s="36" customFormat="1" ht="23" customHeight="1" spans="2:10">
      <c r="B940" s="42" t="s">
        <v>1750</v>
      </c>
      <c r="C940" s="42" t="s">
        <v>1753</v>
      </c>
      <c r="D940" s="43" t="s">
        <v>1754</v>
      </c>
      <c r="E940" s="43" t="s">
        <v>1755</v>
      </c>
      <c r="F940" s="36">
        <v>40</v>
      </c>
      <c r="G940" s="44">
        <v>324.79</v>
      </c>
      <c r="H940" s="44">
        <f t="shared" si="58"/>
        <v>380.0043</v>
      </c>
      <c r="I940" s="44"/>
      <c r="J940" s="60"/>
    </row>
    <row r="941" s="36" customFormat="1" ht="23" customHeight="1" spans="2:10">
      <c r="B941" s="42" t="s">
        <v>1750</v>
      </c>
      <c r="C941" s="42" t="s">
        <v>283</v>
      </c>
      <c r="D941" s="43" t="s">
        <v>284</v>
      </c>
      <c r="E941" s="36" t="s">
        <v>1721</v>
      </c>
      <c r="F941" s="36">
        <v>120</v>
      </c>
      <c r="G941" s="44">
        <v>1076.92</v>
      </c>
      <c r="H941" s="44">
        <f t="shared" si="58"/>
        <v>1259.9964</v>
      </c>
      <c r="I941" s="44"/>
      <c r="J941" s="60"/>
    </row>
    <row r="942" s="36" customFormat="1" ht="23" customHeight="1" spans="2:10">
      <c r="B942" s="42" t="s">
        <v>1750</v>
      </c>
      <c r="C942" s="42" t="s">
        <v>1726</v>
      </c>
      <c r="D942" s="43" t="s">
        <v>1756</v>
      </c>
      <c r="E942" s="36" t="s">
        <v>1721</v>
      </c>
      <c r="F942" s="36">
        <v>2</v>
      </c>
      <c r="G942" s="44">
        <v>182.91</v>
      </c>
      <c r="H942" s="44">
        <f t="shared" si="58"/>
        <v>214.0047</v>
      </c>
      <c r="I942" s="44"/>
      <c r="J942" s="60"/>
    </row>
    <row r="943" s="36" customFormat="1" ht="23" customHeight="1" spans="2:10">
      <c r="B943" s="42" t="s">
        <v>1750</v>
      </c>
      <c r="C943" s="42" t="s">
        <v>1757</v>
      </c>
      <c r="D943" s="43" t="s">
        <v>644</v>
      </c>
      <c r="E943" s="36" t="s">
        <v>1721</v>
      </c>
      <c r="F943" s="36">
        <v>800</v>
      </c>
      <c r="G943" s="44">
        <v>6495.73</v>
      </c>
      <c r="H943" s="44">
        <f t="shared" si="58"/>
        <v>7600.0041</v>
      </c>
      <c r="I943" s="44"/>
      <c r="J943" s="60"/>
    </row>
    <row r="944" s="36" customFormat="1" ht="23" customHeight="1" spans="2:10">
      <c r="B944" s="42" t="s">
        <v>1750</v>
      </c>
      <c r="C944" s="42" t="s">
        <v>1758</v>
      </c>
      <c r="D944" s="43" t="s">
        <v>1125</v>
      </c>
      <c r="E944" s="43" t="s">
        <v>1755</v>
      </c>
      <c r="F944" s="36">
        <v>350</v>
      </c>
      <c r="G944" s="44">
        <v>2393.16</v>
      </c>
      <c r="H944" s="44">
        <f t="shared" si="58"/>
        <v>2799.9972</v>
      </c>
      <c r="I944" s="44"/>
      <c r="J944" s="60"/>
    </row>
    <row r="945" s="36" customFormat="1" ht="23" customHeight="1" spans="2:10">
      <c r="B945" s="42" t="s">
        <v>1750</v>
      </c>
      <c r="C945" s="42" t="s">
        <v>285</v>
      </c>
      <c r="D945" s="43" t="s">
        <v>286</v>
      </c>
      <c r="E945" s="43" t="s">
        <v>1749</v>
      </c>
      <c r="F945" s="36">
        <v>70</v>
      </c>
      <c r="G945" s="44">
        <v>777.78</v>
      </c>
      <c r="H945" s="44">
        <f t="shared" si="58"/>
        <v>910.0026</v>
      </c>
      <c r="I945" s="44"/>
      <c r="J945" s="60"/>
    </row>
    <row r="946" s="36" customFormat="1" ht="23" customHeight="1" spans="2:10">
      <c r="B946" s="42" t="s">
        <v>1750</v>
      </c>
      <c r="C946" s="42" t="s">
        <v>1744</v>
      </c>
      <c r="D946" s="43" t="s">
        <v>1730</v>
      </c>
      <c r="E946" s="36" t="s">
        <v>1721</v>
      </c>
      <c r="F946" s="36">
        <v>10</v>
      </c>
      <c r="G946" s="44">
        <v>451.28</v>
      </c>
      <c r="H946" s="44">
        <f t="shared" si="58"/>
        <v>527.9976</v>
      </c>
      <c r="I946" s="44"/>
      <c r="J946" s="60"/>
    </row>
    <row r="947" s="36" customFormat="1" ht="23" customHeight="1" spans="2:10">
      <c r="B947" s="42" t="s">
        <v>1750</v>
      </c>
      <c r="C947" s="42" t="s">
        <v>1727</v>
      </c>
      <c r="D947" s="43" t="s">
        <v>212</v>
      </c>
      <c r="E947" s="43" t="s">
        <v>1759</v>
      </c>
      <c r="F947" s="36">
        <v>20</v>
      </c>
      <c r="G947" s="44">
        <v>136.75</v>
      </c>
      <c r="H947" s="44">
        <f t="shared" si="58"/>
        <v>159.9975</v>
      </c>
      <c r="I947" s="44"/>
      <c r="J947" s="60"/>
    </row>
    <row r="948" s="36" customFormat="1" ht="23" customHeight="1" spans="2:10">
      <c r="B948" s="42" t="s">
        <v>1750</v>
      </c>
      <c r="C948" s="42" t="s">
        <v>761</v>
      </c>
      <c r="D948" s="43" t="s">
        <v>795</v>
      </c>
      <c r="E948" s="43" t="s">
        <v>1734</v>
      </c>
      <c r="F948" s="36">
        <v>10</v>
      </c>
      <c r="G948" s="44">
        <v>341.88</v>
      </c>
      <c r="H948" s="44">
        <f t="shared" si="58"/>
        <v>399.9996</v>
      </c>
      <c r="I948" s="44"/>
      <c r="J948" s="60"/>
    </row>
    <row r="949" s="36" customFormat="1" ht="23" customHeight="1" spans="2:10">
      <c r="B949" s="42" t="s">
        <v>1750</v>
      </c>
      <c r="C949" s="42" t="s">
        <v>1760</v>
      </c>
      <c r="D949" s="43" t="s">
        <v>716</v>
      </c>
      <c r="E949" s="36" t="s">
        <v>1721</v>
      </c>
      <c r="F949" s="36">
        <v>40</v>
      </c>
      <c r="G949" s="44">
        <v>420.51</v>
      </c>
      <c r="H949" s="44">
        <f t="shared" si="58"/>
        <v>491.9967</v>
      </c>
      <c r="I949" s="44"/>
      <c r="J949" s="60"/>
    </row>
    <row r="950" s="36" customFormat="1" ht="23" customHeight="1" spans="2:10">
      <c r="B950" s="42" t="s">
        <v>1750</v>
      </c>
      <c r="C950" s="42" t="s">
        <v>1731</v>
      </c>
      <c r="D950" s="43" t="s">
        <v>1732</v>
      </c>
      <c r="E950" s="36" t="s">
        <v>1733</v>
      </c>
      <c r="F950" s="36">
        <v>60</v>
      </c>
      <c r="G950" s="44">
        <v>1779.49</v>
      </c>
      <c r="H950" s="44">
        <f t="shared" si="58"/>
        <v>2082.0033</v>
      </c>
      <c r="I950" s="44"/>
      <c r="J950" s="60"/>
    </row>
    <row r="951" s="36" customFormat="1" ht="23" customHeight="1" spans="2:10">
      <c r="B951" s="42" t="s">
        <v>1750</v>
      </c>
      <c r="C951" s="42" t="s">
        <v>194</v>
      </c>
      <c r="D951" s="43" t="s">
        <v>1720</v>
      </c>
      <c r="E951" s="36" t="s">
        <v>1721</v>
      </c>
      <c r="F951" s="36">
        <v>70</v>
      </c>
      <c r="G951" s="44">
        <v>1076.92</v>
      </c>
      <c r="H951" s="44">
        <f t="shared" si="58"/>
        <v>1259.9964</v>
      </c>
      <c r="I951" s="44"/>
      <c r="J951" s="60"/>
    </row>
    <row r="952" s="36" customFormat="1" ht="23" customHeight="1" spans="2:10">
      <c r="B952" s="42" t="s">
        <v>1750</v>
      </c>
      <c r="C952" s="42" t="s">
        <v>199</v>
      </c>
      <c r="D952" s="43" t="s">
        <v>302</v>
      </c>
      <c r="E952" s="36" t="s">
        <v>1721</v>
      </c>
      <c r="F952" s="36">
        <v>100</v>
      </c>
      <c r="G952" s="44">
        <v>1538.46</v>
      </c>
      <c r="H952" s="44">
        <f t="shared" si="58"/>
        <v>1799.9982</v>
      </c>
      <c r="I952" s="44"/>
      <c r="J952" s="60"/>
    </row>
    <row r="953" s="36" customFormat="1" ht="23" customHeight="1" spans="2:10">
      <c r="B953" s="42" t="s">
        <v>1761</v>
      </c>
      <c r="C953" s="42" t="s">
        <v>201</v>
      </c>
      <c r="D953" s="43" t="s">
        <v>202</v>
      </c>
      <c r="E953" s="43" t="s">
        <v>203</v>
      </c>
      <c r="F953" s="36">
        <v>1320</v>
      </c>
      <c r="G953" s="44">
        <v>42871.79</v>
      </c>
      <c r="H953" s="44">
        <f t="shared" si="58"/>
        <v>50159.9943</v>
      </c>
      <c r="I953" s="44">
        <f>SUM(H953:H954)</f>
        <v>65279.9979</v>
      </c>
      <c r="J953" s="60"/>
    </row>
    <row r="954" s="36" customFormat="1" ht="23" customHeight="1" spans="2:10">
      <c r="B954" s="42" t="s">
        <v>1761</v>
      </c>
      <c r="C954" s="42" t="s">
        <v>201</v>
      </c>
      <c r="D954" s="43" t="s">
        <v>212</v>
      </c>
      <c r="E954" s="43" t="s">
        <v>203</v>
      </c>
      <c r="F954" s="36">
        <v>720</v>
      </c>
      <c r="G954" s="44">
        <v>12923.08</v>
      </c>
      <c r="H954" s="44">
        <f t="shared" ref="H954:H1017" si="61">G954*1.17</f>
        <v>15120.0036</v>
      </c>
      <c r="I954" s="44"/>
      <c r="J954" s="60"/>
    </row>
    <row r="955" s="36" customFormat="1" ht="23" customHeight="1" spans="2:10">
      <c r="B955" s="42" t="s">
        <v>1762</v>
      </c>
      <c r="C955" s="42" t="s">
        <v>201</v>
      </c>
      <c r="D955" s="43" t="s">
        <v>202</v>
      </c>
      <c r="E955" s="43" t="s">
        <v>203</v>
      </c>
      <c r="F955" s="36">
        <v>2395</v>
      </c>
      <c r="G955" s="44">
        <v>45443.59</v>
      </c>
      <c r="H955" s="44">
        <f t="shared" si="61"/>
        <v>53169.0003</v>
      </c>
      <c r="I955" s="44">
        <f>H955</f>
        <v>53169.0003</v>
      </c>
      <c r="J955" s="60"/>
    </row>
    <row r="956" s="36" customFormat="1" ht="23" customHeight="1" spans="2:10">
      <c r="B956" s="42" t="s">
        <v>220</v>
      </c>
      <c r="C956" s="42" t="s">
        <v>1763</v>
      </c>
      <c r="D956" s="43" t="s">
        <v>1116</v>
      </c>
      <c r="E956" s="43" t="s">
        <v>1764</v>
      </c>
      <c r="F956" s="36">
        <v>200</v>
      </c>
      <c r="G956" s="44">
        <v>7658.12</v>
      </c>
      <c r="H956" s="44">
        <f t="shared" si="61"/>
        <v>8960.0004</v>
      </c>
      <c r="I956" s="44">
        <f>SUM(H956:H957)</f>
        <v>64879.9983</v>
      </c>
      <c r="J956" s="60"/>
    </row>
    <row r="957" s="36" customFormat="1" ht="23" customHeight="1" spans="2:10">
      <c r="B957" s="42" t="s">
        <v>220</v>
      </c>
      <c r="C957" s="42" t="s">
        <v>1765</v>
      </c>
      <c r="D957" s="43" t="s">
        <v>147</v>
      </c>
      <c r="E957" s="43" t="s">
        <v>1766</v>
      </c>
      <c r="F957" s="36">
        <v>1200</v>
      </c>
      <c r="G957" s="44">
        <v>47794.87</v>
      </c>
      <c r="H957" s="44">
        <f t="shared" si="61"/>
        <v>55919.9979</v>
      </c>
      <c r="I957" s="44"/>
      <c r="J957" s="60"/>
    </row>
    <row r="958" s="36" customFormat="1" ht="23" customHeight="1" spans="2:10">
      <c r="B958" s="42" t="s">
        <v>269</v>
      </c>
      <c r="C958" s="42" t="s">
        <v>229</v>
      </c>
      <c r="D958" s="43" t="s">
        <v>1741</v>
      </c>
      <c r="E958" s="43" t="s">
        <v>1742</v>
      </c>
      <c r="F958" s="36">
        <v>200</v>
      </c>
      <c r="G958" s="44">
        <v>2393.16</v>
      </c>
      <c r="H958" s="44">
        <f t="shared" si="61"/>
        <v>2799.9972</v>
      </c>
      <c r="I958" s="44">
        <f>H958</f>
        <v>2799.9972</v>
      </c>
      <c r="J958" s="60"/>
    </row>
    <row r="959" s="36" customFormat="1" ht="23" customHeight="1" spans="2:10">
      <c r="B959" s="42" t="s">
        <v>281</v>
      </c>
      <c r="C959" s="42" t="s">
        <v>201</v>
      </c>
      <c r="D959" s="43" t="s">
        <v>202</v>
      </c>
      <c r="E959" s="43" t="s">
        <v>203</v>
      </c>
      <c r="F959" s="36">
        <v>120</v>
      </c>
      <c r="G959" s="44">
        <v>4102.56</v>
      </c>
      <c r="H959" s="44">
        <f t="shared" si="61"/>
        <v>4799.9952</v>
      </c>
      <c r="I959" s="44">
        <f>SUM(H959:H961)</f>
        <v>11351.9952</v>
      </c>
      <c r="J959" s="60"/>
    </row>
    <row r="960" s="36" customFormat="1" ht="23" customHeight="1" spans="2:10">
      <c r="B960" s="42" t="s">
        <v>281</v>
      </c>
      <c r="C960" s="42" t="s">
        <v>201</v>
      </c>
      <c r="D960" s="43" t="s">
        <v>212</v>
      </c>
      <c r="E960" s="43" t="s">
        <v>203</v>
      </c>
      <c r="F960" s="36">
        <v>120</v>
      </c>
      <c r="G960" s="44">
        <v>2153.85</v>
      </c>
      <c r="H960" s="44">
        <f t="shared" si="61"/>
        <v>2520.0045</v>
      </c>
      <c r="I960" s="44"/>
      <c r="J960" s="60"/>
    </row>
    <row r="961" s="36" customFormat="1" ht="23" customHeight="1" spans="2:10">
      <c r="B961" s="42" t="s">
        <v>281</v>
      </c>
      <c r="C961" s="42" t="s">
        <v>274</v>
      </c>
      <c r="D961" s="43" t="s">
        <v>293</v>
      </c>
      <c r="E961" s="43" t="s">
        <v>1767</v>
      </c>
      <c r="F961" s="36">
        <v>240</v>
      </c>
      <c r="G961" s="44">
        <v>3446.15</v>
      </c>
      <c r="H961" s="44">
        <f t="shared" si="61"/>
        <v>4031.9955</v>
      </c>
      <c r="I961" s="44"/>
      <c r="J961" s="60"/>
    </row>
    <row r="962" s="36" customFormat="1" ht="23" customHeight="1" spans="2:10">
      <c r="B962" s="42" t="s">
        <v>247</v>
      </c>
      <c r="C962" s="42" t="s">
        <v>1744</v>
      </c>
      <c r="D962" s="43" t="s">
        <v>1730</v>
      </c>
      <c r="E962" s="43" t="s">
        <v>1721</v>
      </c>
      <c r="F962" s="36">
        <v>144</v>
      </c>
      <c r="G962" s="44">
        <v>6400</v>
      </c>
      <c r="H962" s="44">
        <f t="shared" si="61"/>
        <v>7488</v>
      </c>
      <c r="I962" s="44">
        <f>SUM(H962:H968)</f>
        <v>38525.99985</v>
      </c>
      <c r="J962" s="60"/>
    </row>
    <row r="963" s="36" customFormat="1" ht="23" customHeight="1" spans="2:10">
      <c r="B963" s="42" t="s">
        <v>247</v>
      </c>
      <c r="C963" s="42" t="s">
        <v>204</v>
      </c>
      <c r="D963" s="43" t="s">
        <v>1768</v>
      </c>
      <c r="E963" s="43" t="s">
        <v>1721</v>
      </c>
      <c r="F963" s="36">
        <v>400</v>
      </c>
      <c r="G963" s="44">
        <v>5811.97</v>
      </c>
      <c r="H963" s="44">
        <f t="shared" si="61"/>
        <v>6800.0049</v>
      </c>
      <c r="I963" s="44"/>
      <c r="J963" s="60"/>
    </row>
    <row r="964" s="36" customFormat="1" ht="23" customHeight="1" spans="2:10">
      <c r="B964" s="42" t="s">
        <v>247</v>
      </c>
      <c r="C964" s="42" t="s">
        <v>196</v>
      </c>
      <c r="D964" s="43" t="s">
        <v>1769</v>
      </c>
      <c r="E964" s="43" t="s">
        <v>198</v>
      </c>
      <c r="F964" s="36">
        <v>48</v>
      </c>
      <c r="G964" s="44">
        <v>3979.485</v>
      </c>
      <c r="H964" s="44">
        <f t="shared" si="61"/>
        <v>4655.99745</v>
      </c>
      <c r="I964" s="44"/>
      <c r="J964" s="60"/>
    </row>
    <row r="965" s="36" customFormat="1" ht="23" customHeight="1" spans="2:10">
      <c r="B965" s="42" t="s">
        <v>247</v>
      </c>
      <c r="C965" s="42" t="s">
        <v>194</v>
      </c>
      <c r="D965" s="43" t="s">
        <v>1720</v>
      </c>
      <c r="E965" s="43" t="s">
        <v>1721</v>
      </c>
      <c r="F965" s="36">
        <v>200</v>
      </c>
      <c r="G965" s="44">
        <v>2632.475</v>
      </c>
      <c r="H965" s="44">
        <f t="shared" si="61"/>
        <v>3079.99575</v>
      </c>
      <c r="I965" s="44"/>
      <c r="J965" s="60"/>
    </row>
    <row r="966" s="36" customFormat="1" ht="23" customHeight="1" spans="2:10">
      <c r="B966" s="42" t="s">
        <v>247</v>
      </c>
      <c r="C966" s="42" t="s">
        <v>285</v>
      </c>
      <c r="D966" s="43" t="s">
        <v>286</v>
      </c>
      <c r="E966" s="43" t="s">
        <v>1749</v>
      </c>
      <c r="F966" s="36">
        <v>160</v>
      </c>
      <c r="G966" s="44">
        <v>2707.69</v>
      </c>
      <c r="H966" s="44">
        <f t="shared" si="61"/>
        <v>3167.9973</v>
      </c>
      <c r="I966" s="44"/>
      <c r="J966" s="60"/>
    </row>
    <row r="967" s="36" customFormat="1" ht="23" customHeight="1" spans="2:10">
      <c r="B967" s="42" t="s">
        <v>247</v>
      </c>
      <c r="C967" s="42" t="s">
        <v>190</v>
      </c>
      <c r="D967" s="43" t="s">
        <v>1397</v>
      </c>
      <c r="E967" s="43" t="s">
        <v>1734</v>
      </c>
      <c r="F967" s="36">
        <v>200</v>
      </c>
      <c r="G967" s="44">
        <v>5811.965</v>
      </c>
      <c r="H967" s="44">
        <f t="shared" si="61"/>
        <v>6799.99905</v>
      </c>
      <c r="I967" s="44"/>
      <c r="J967" s="60"/>
    </row>
    <row r="968" s="36" customFormat="1" ht="23" customHeight="1" spans="2:10">
      <c r="B968" s="42" t="s">
        <v>247</v>
      </c>
      <c r="C968" s="42" t="s">
        <v>201</v>
      </c>
      <c r="D968" s="43" t="s">
        <v>202</v>
      </c>
      <c r="E968" s="43" t="s">
        <v>203</v>
      </c>
      <c r="F968" s="36">
        <v>300</v>
      </c>
      <c r="G968" s="44">
        <v>5584.62</v>
      </c>
      <c r="H968" s="44">
        <f t="shared" si="61"/>
        <v>6534.0054</v>
      </c>
      <c r="I968" s="44"/>
      <c r="J968" s="60"/>
    </row>
    <row r="969" s="36" customFormat="1" ht="23" customHeight="1" spans="2:10">
      <c r="B969" s="42" t="s">
        <v>1770</v>
      </c>
      <c r="C969" s="42" t="s">
        <v>248</v>
      </c>
      <c r="D969" s="43" t="s">
        <v>212</v>
      </c>
      <c r="E969" s="43" t="s">
        <v>1752</v>
      </c>
      <c r="F969" s="36">
        <v>10</v>
      </c>
      <c r="G969" s="44">
        <v>136.75</v>
      </c>
      <c r="H969" s="44">
        <f t="shared" si="61"/>
        <v>159.9975</v>
      </c>
      <c r="I969" s="44">
        <f>SUM(H969:H973)</f>
        <v>38077.00065</v>
      </c>
      <c r="J969" s="60"/>
    </row>
    <row r="970" s="36" customFormat="1" ht="23" customHeight="1" spans="2:10">
      <c r="B970" s="42" t="s">
        <v>1770</v>
      </c>
      <c r="C970" s="42" t="s">
        <v>204</v>
      </c>
      <c r="D970" s="43" t="s">
        <v>1768</v>
      </c>
      <c r="E970" s="43" t="s">
        <v>1721</v>
      </c>
      <c r="F970" s="36">
        <v>10</v>
      </c>
      <c r="G970" s="44">
        <v>132.475</v>
      </c>
      <c r="H970" s="44">
        <f t="shared" si="61"/>
        <v>154.99575</v>
      </c>
      <c r="I970" s="44"/>
      <c r="J970" s="60"/>
    </row>
    <row r="971" s="36" customFormat="1" ht="23" customHeight="1" spans="2:10">
      <c r="B971" s="42" t="s">
        <v>1770</v>
      </c>
      <c r="C971" s="42" t="s">
        <v>201</v>
      </c>
      <c r="D971" s="43" t="s">
        <v>202</v>
      </c>
      <c r="E971" s="43" t="s">
        <v>203</v>
      </c>
      <c r="F971" s="36">
        <v>1166</v>
      </c>
      <c r="G971" s="44">
        <v>31890.6</v>
      </c>
      <c r="H971" s="44">
        <f t="shared" si="61"/>
        <v>37312.002</v>
      </c>
      <c r="I971" s="44"/>
      <c r="J971" s="60"/>
    </row>
    <row r="972" s="36" customFormat="1" ht="23" customHeight="1" spans="2:10">
      <c r="B972" s="42" t="s">
        <v>1770</v>
      </c>
      <c r="C972" s="42" t="s">
        <v>1729</v>
      </c>
      <c r="D972" s="43" t="s">
        <v>1730</v>
      </c>
      <c r="E972" s="43" t="s">
        <v>1721</v>
      </c>
      <c r="F972" s="36">
        <v>10</v>
      </c>
      <c r="G972" s="44">
        <v>179.49</v>
      </c>
      <c r="H972" s="44">
        <f t="shared" si="61"/>
        <v>210.0033</v>
      </c>
      <c r="I972" s="44"/>
      <c r="J972" s="60"/>
    </row>
    <row r="973" s="36" customFormat="1" ht="23" customHeight="1" spans="2:10">
      <c r="B973" s="42" t="s">
        <v>1770</v>
      </c>
      <c r="C973" s="42" t="s">
        <v>1771</v>
      </c>
      <c r="D973" s="43" t="s">
        <v>1680</v>
      </c>
      <c r="E973" s="43" t="s">
        <v>1721</v>
      </c>
      <c r="F973" s="36">
        <v>20</v>
      </c>
      <c r="G973" s="44">
        <v>205.13</v>
      </c>
      <c r="H973" s="44">
        <f t="shared" si="61"/>
        <v>240.0021</v>
      </c>
      <c r="I973" s="44"/>
      <c r="J973" s="60"/>
    </row>
    <row r="974" s="36" customFormat="1" ht="23" customHeight="1" spans="2:10">
      <c r="B974" s="42" t="s">
        <v>1772</v>
      </c>
      <c r="C974" s="42" t="s">
        <v>201</v>
      </c>
      <c r="D974" s="43" t="s">
        <v>202</v>
      </c>
      <c r="E974" s="43" t="s">
        <v>203</v>
      </c>
      <c r="F974" s="36">
        <v>180</v>
      </c>
      <c r="G974" s="44">
        <v>4907.69</v>
      </c>
      <c r="H974" s="44">
        <f t="shared" si="61"/>
        <v>5741.9973</v>
      </c>
      <c r="I974" s="44">
        <f>SUM(H974:H975)</f>
        <v>6126.9975</v>
      </c>
      <c r="J974" s="60"/>
    </row>
    <row r="975" s="36" customFormat="1" ht="23" customHeight="1" spans="2:10">
      <c r="B975" s="42" t="s">
        <v>1772</v>
      </c>
      <c r="C975" s="42" t="s">
        <v>248</v>
      </c>
      <c r="D975" s="43" t="s">
        <v>212</v>
      </c>
      <c r="E975" s="43" t="s">
        <v>1752</v>
      </c>
      <c r="F975" s="36">
        <v>20</v>
      </c>
      <c r="G975" s="44">
        <v>329.06</v>
      </c>
      <c r="H975" s="44">
        <f t="shared" si="61"/>
        <v>385.0002</v>
      </c>
      <c r="I975" s="44"/>
      <c r="J975" s="60"/>
    </row>
    <row r="976" s="36" customFormat="1" ht="23" customHeight="1" spans="2:10">
      <c r="B976" s="42" t="s">
        <v>1773</v>
      </c>
      <c r="C976" s="42" t="s">
        <v>201</v>
      </c>
      <c r="D976" s="43" t="s">
        <v>202</v>
      </c>
      <c r="E976" s="43" t="s">
        <v>203</v>
      </c>
      <c r="F976" s="36">
        <v>169</v>
      </c>
      <c r="G976" s="44">
        <v>5864.443</v>
      </c>
      <c r="H976" s="44">
        <f t="shared" si="61"/>
        <v>6861.39831</v>
      </c>
      <c r="I976" s="44">
        <f>H976</f>
        <v>6861.39831</v>
      </c>
      <c r="J976" s="60"/>
    </row>
    <row r="977" s="36" customFormat="1" ht="23" customHeight="1" spans="2:10">
      <c r="B977" s="42" t="s">
        <v>1773</v>
      </c>
      <c r="C977" s="42" t="s">
        <v>274</v>
      </c>
      <c r="D977" s="43" t="s">
        <v>293</v>
      </c>
      <c r="E977" s="43" t="s">
        <v>1767</v>
      </c>
      <c r="F977" s="36">
        <v>240</v>
      </c>
      <c r="G977" s="44">
        <v>3958.97</v>
      </c>
      <c r="H977" s="44">
        <f t="shared" si="61"/>
        <v>4631.9949</v>
      </c>
      <c r="I977" s="44">
        <f>SUM(H977:H992)</f>
        <v>141439.19634</v>
      </c>
      <c r="J977" s="60"/>
    </row>
    <row r="978" s="36" customFormat="1" ht="23" customHeight="1" spans="2:10">
      <c r="B978" s="42" t="s">
        <v>1773</v>
      </c>
      <c r="C978" s="42" t="s">
        <v>233</v>
      </c>
      <c r="D978" s="43" t="s">
        <v>293</v>
      </c>
      <c r="E978" s="43" t="s">
        <v>1734</v>
      </c>
      <c r="F978" s="36">
        <v>600</v>
      </c>
      <c r="G978" s="44">
        <v>10589.74</v>
      </c>
      <c r="H978" s="44">
        <f t="shared" si="61"/>
        <v>12389.9958</v>
      </c>
      <c r="I978" s="44"/>
      <c r="J978" s="60"/>
    </row>
    <row r="979" s="36" customFormat="1" ht="23" customHeight="1" spans="2:10">
      <c r="B979" s="42" t="s">
        <v>1773</v>
      </c>
      <c r="C979" s="42" t="s">
        <v>1727</v>
      </c>
      <c r="D979" s="43" t="s">
        <v>212</v>
      </c>
      <c r="E979" s="43" t="s">
        <v>1759</v>
      </c>
      <c r="F979" s="36">
        <v>720</v>
      </c>
      <c r="G979" s="44">
        <v>6892.31</v>
      </c>
      <c r="H979" s="44">
        <f t="shared" si="61"/>
        <v>8064.0027</v>
      </c>
      <c r="I979" s="44"/>
      <c r="J979" s="60"/>
    </row>
    <row r="980" s="36" customFormat="1" ht="23" customHeight="1" spans="2:10">
      <c r="B980" s="42" t="s">
        <v>1773</v>
      </c>
      <c r="C980" s="42" t="s">
        <v>194</v>
      </c>
      <c r="D980" s="43" t="s">
        <v>1720</v>
      </c>
      <c r="E980" s="43" t="s">
        <v>1721</v>
      </c>
      <c r="F980" s="36">
        <v>400</v>
      </c>
      <c r="G980" s="44">
        <v>7829.06</v>
      </c>
      <c r="H980" s="44">
        <f t="shared" si="61"/>
        <v>9160.0002</v>
      </c>
      <c r="I980" s="44"/>
      <c r="J980" s="60"/>
    </row>
    <row r="981" s="36" customFormat="1" ht="23" customHeight="1" spans="2:10">
      <c r="B981" s="42" t="s">
        <v>1773</v>
      </c>
      <c r="C981" s="42" t="s">
        <v>201</v>
      </c>
      <c r="D981" s="43" t="s">
        <v>212</v>
      </c>
      <c r="E981" s="43" t="s">
        <v>203</v>
      </c>
      <c r="F981" s="36">
        <v>1200</v>
      </c>
      <c r="G981" s="44">
        <v>21025.64</v>
      </c>
      <c r="H981" s="44">
        <f t="shared" si="61"/>
        <v>24599.9988</v>
      </c>
      <c r="I981" s="44"/>
      <c r="J981" s="60"/>
    </row>
    <row r="982" s="36" customFormat="1" ht="23" customHeight="1" spans="2:10">
      <c r="B982" s="42" t="s">
        <v>1773</v>
      </c>
      <c r="C982" s="42" t="s">
        <v>38</v>
      </c>
      <c r="D982" s="43" t="s">
        <v>1774</v>
      </c>
      <c r="E982" s="43" t="s">
        <v>1775</v>
      </c>
      <c r="F982" s="36">
        <v>400</v>
      </c>
      <c r="G982" s="44">
        <v>7350.43</v>
      </c>
      <c r="H982" s="44">
        <f t="shared" si="61"/>
        <v>8600.0031</v>
      </c>
      <c r="I982" s="44"/>
      <c r="J982" s="60"/>
    </row>
    <row r="983" s="36" customFormat="1" ht="23" customHeight="1" spans="2:10">
      <c r="B983" s="42" t="s">
        <v>1773</v>
      </c>
      <c r="C983" s="42" t="s">
        <v>266</v>
      </c>
      <c r="D983" s="43" t="s">
        <v>267</v>
      </c>
      <c r="E983" s="43" t="s">
        <v>1721</v>
      </c>
      <c r="F983" s="36">
        <v>200</v>
      </c>
      <c r="G983" s="44">
        <v>4307.69</v>
      </c>
      <c r="H983" s="44">
        <f t="shared" si="61"/>
        <v>5039.9973</v>
      </c>
      <c r="I983" s="44"/>
      <c r="J983" s="60"/>
    </row>
    <row r="984" s="36" customFormat="1" ht="23" customHeight="1" spans="2:10">
      <c r="B984" s="42" t="s">
        <v>1773</v>
      </c>
      <c r="C984" s="42" t="s">
        <v>1722</v>
      </c>
      <c r="D984" s="43" t="s">
        <v>1401</v>
      </c>
      <c r="E984" s="43" t="s">
        <v>1724</v>
      </c>
      <c r="F984" s="36">
        <v>400</v>
      </c>
      <c r="G984" s="44">
        <v>6222.22</v>
      </c>
      <c r="H984" s="44">
        <f t="shared" si="61"/>
        <v>7279.9974</v>
      </c>
      <c r="I984" s="44"/>
      <c r="J984" s="60"/>
    </row>
    <row r="985" s="36" customFormat="1" ht="23" customHeight="1" spans="2:10">
      <c r="B985" s="42" t="s">
        <v>1773</v>
      </c>
      <c r="C985" s="42" t="s">
        <v>1722</v>
      </c>
      <c r="D985" s="43" t="s">
        <v>1776</v>
      </c>
      <c r="E985" s="43" t="s">
        <v>1724</v>
      </c>
      <c r="F985" s="36">
        <v>200</v>
      </c>
      <c r="G985" s="44">
        <v>4615.38</v>
      </c>
      <c r="H985" s="44">
        <f t="shared" si="61"/>
        <v>5399.9946</v>
      </c>
      <c r="I985" s="44"/>
      <c r="J985" s="60"/>
    </row>
    <row r="986" s="36" customFormat="1" ht="23" customHeight="1" spans="2:10">
      <c r="B986" s="42" t="s">
        <v>1773</v>
      </c>
      <c r="C986" s="42" t="s">
        <v>38</v>
      </c>
      <c r="D986" s="43" t="s">
        <v>1774</v>
      </c>
      <c r="E986" s="43" t="s">
        <v>1775</v>
      </c>
      <c r="F986" s="36">
        <v>800</v>
      </c>
      <c r="G986" s="44">
        <v>15076.92</v>
      </c>
      <c r="H986" s="44">
        <f t="shared" si="61"/>
        <v>17639.9964</v>
      </c>
      <c r="I986" s="44"/>
      <c r="J986" s="60"/>
    </row>
    <row r="987" s="36" customFormat="1" ht="23" customHeight="1" spans="2:10">
      <c r="B987" s="42" t="s">
        <v>1773</v>
      </c>
      <c r="C987" s="42" t="s">
        <v>199</v>
      </c>
      <c r="D987" s="43" t="s">
        <v>302</v>
      </c>
      <c r="E987" s="43" t="s">
        <v>1721</v>
      </c>
      <c r="F987" s="36">
        <v>200</v>
      </c>
      <c r="G987" s="44">
        <v>3350.43</v>
      </c>
      <c r="H987" s="44">
        <f t="shared" si="61"/>
        <v>3920.0031</v>
      </c>
      <c r="I987" s="44"/>
      <c r="J987" s="60"/>
    </row>
    <row r="988" s="36" customFormat="1" ht="23" customHeight="1" spans="2:10">
      <c r="B988" s="42" t="s">
        <v>1773</v>
      </c>
      <c r="C988" s="42" t="s">
        <v>283</v>
      </c>
      <c r="D988" s="43" t="s">
        <v>284</v>
      </c>
      <c r="E988" s="43" t="s">
        <v>1721</v>
      </c>
      <c r="F988" s="36">
        <v>400</v>
      </c>
      <c r="G988" s="44">
        <v>4307.694</v>
      </c>
      <c r="H988" s="44">
        <f t="shared" si="61"/>
        <v>5040.00198</v>
      </c>
      <c r="I988" s="44"/>
      <c r="J988" s="60"/>
    </row>
    <row r="989" s="36" customFormat="1" ht="23" customHeight="1" spans="2:10">
      <c r="B989" s="42" t="s">
        <v>1773</v>
      </c>
      <c r="C989" s="42" t="s">
        <v>1771</v>
      </c>
      <c r="D989" s="43" t="s">
        <v>1680</v>
      </c>
      <c r="E989" s="43" t="s">
        <v>1721</v>
      </c>
      <c r="F989" s="36">
        <v>200</v>
      </c>
      <c r="G989" s="44">
        <v>2940.174</v>
      </c>
      <c r="H989" s="44">
        <f t="shared" si="61"/>
        <v>3440.00358</v>
      </c>
      <c r="I989" s="44"/>
      <c r="J989" s="60"/>
    </row>
    <row r="990" s="36" customFormat="1" ht="23" customHeight="1" spans="2:10">
      <c r="B990" s="42" t="s">
        <v>1773</v>
      </c>
      <c r="C990" s="42" t="s">
        <v>1777</v>
      </c>
      <c r="D990" s="43" t="s">
        <v>716</v>
      </c>
      <c r="E990" s="43" t="s">
        <v>1778</v>
      </c>
      <c r="F990" s="36">
        <v>180</v>
      </c>
      <c r="G990" s="44">
        <v>2800</v>
      </c>
      <c r="H990" s="44">
        <f t="shared" si="61"/>
        <v>3276</v>
      </c>
      <c r="I990" s="44"/>
      <c r="J990" s="60"/>
    </row>
    <row r="991" s="36" customFormat="1" ht="23" customHeight="1" spans="2:10">
      <c r="B991" s="42" t="s">
        <v>1773</v>
      </c>
      <c r="C991" s="42" t="s">
        <v>201</v>
      </c>
      <c r="D991" s="43" t="s">
        <v>202</v>
      </c>
      <c r="E991" s="43" t="s">
        <v>203</v>
      </c>
      <c r="F991" s="36">
        <v>362</v>
      </c>
      <c r="G991" s="44">
        <v>12561.71</v>
      </c>
      <c r="H991" s="44">
        <f t="shared" si="61"/>
        <v>14697.2007</v>
      </c>
      <c r="I991" s="44"/>
      <c r="J991" s="60"/>
    </row>
    <row r="992" s="36" customFormat="1" ht="23" customHeight="1" spans="2:10">
      <c r="B992" s="42" t="s">
        <v>1773</v>
      </c>
      <c r="C992" s="42" t="s">
        <v>236</v>
      </c>
      <c r="D992" s="43" t="s">
        <v>293</v>
      </c>
      <c r="E992" s="43" t="s">
        <v>1734</v>
      </c>
      <c r="F992" s="36">
        <v>400</v>
      </c>
      <c r="G992" s="44">
        <v>7059.834</v>
      </c>
      <c r="H992" s="44">
        <f t="shared" si="61"/>
        <v>8260.00578</v>
      </c>
      <c r="I992" s="44"/>
      <c r="J992" s="60"/>
    </row>
    <row r="993" s="36" customFormat="1" ht="23" customHeight="1" spans="2:11">
      <c r="B993" s="42" t="s">
        <v>252</v>
      </c>
      <c r="C993" s="42" t="s">
        <v>253</v>
      </c>
      <c r="D993" s="43" t="s">
        <v>754</v>
      </c>
      <c r="E993" s="43" t="s">
        <v>1779</v>
      </c>
      <c r="F993" s="36">
        <v>360</v>
      </c>
      <c r="G993" s="44">
        <v>3538.46</v>
      </c>
      <c r="H993" s="44">
        <f t="shared" si="61"/>
        <v>4139.9982</v>
      </c>
      <c r="I993" s="44">
        <f t="shared" ref="I993:I996" si="62">H993</f>
        <v>4139.9982</v>
      </c>
      <c r="J993" s="60"/>
      <c r="K993" s="36">
        <v>1592692.67</v>
      </c>
    </row>
    <row r="994" s="36" customFormat="1" ht="23" customHeight="1" spans="2:10">
      <c r="B994" s="42" t="s">
        <v>1780</v>
      </c>
      <c r="C994" s="42" t="s">
        <v>225</v>
      </c>
      <c r="D994" s="43" t="s">
        <v>276</v>
      </c>
      <c r="E994" s="43" t="s">
        <v>1738</v>
      </c>
      <c r="F994" s="36">
        <v>3000</v>
      </c>
      <c r="G994" s="44">
        <v>16666.67</v>
      </c>
      <c r="H994" s="44">
        <f t="shared" si="61"/>
        <v>19500.0039</v>
      </c>
      <c r="I994" s="44">
        <f t="shared" si="62"/>
        <v>19500.0039</v>
      </c>
      <c r="J994" s="60"/>
    </row>
    <row r="995" s="36" customFormat="1" ht="23" customHeight="1" spans="2:10">
      <c r="B995" s="42" t="s">
        <v>1781</v>
      </c>
      <c r="C995" s="42" t="s">
        <v>216</v>
      </c>
      <c r="D995" s="43" t="s">
        <v>217</v>
      </c>
      <c r="E995" s="43" t="s">
        <v>218</v>
      </c>
      <c r="F995" s="36">
        <v>300</v>
      </c>
      <c r="G995" s="44">
        <v>1538.46</v>
      </c>
      <c r="H995" s="44">
        <f t="shared" si="61"/>
        <v>1799.9982</v>
      </c>
      <c r="I995" s="44">
        <f t="shared" si="62"/>
        <v>1799.9982</v>
      </c>
      <c r="J995" s="60"/>
    </row>
    <row r="996" s="36" customFormat="1" ht="23" customHeight="1" spans="2:10">
      <c r="B996" s="42" t="s">
        <v>1782</v>
      </c>
      <c r="C996" s="42" t="s">
        <v>201</v>
      </c>
      <c r="D996" s="43" t="s">
        <v>202</v>
      </c>
      <c r="E996" s="43" t="s">
        <v>203</v>
      </c>
      <c r="F996" s="36">
        <v>1200</v>
      </c>
      <c r="G996" s="44">
        <v>41025.64</v>
      </c>
      <c r="H996" s="44">
        <f t="shared" si="61"/>
        <v>47999.9988</v>
      </c>
      <c r="I996" s="44">
        <f t="shared" si="62"/>
        <v>47999.9988</v>
      </c>
      <c r="J996" s="60"/>
    </row>
    <row r="997" s="36" customFormat="1" ht="23" customHeight="1" spans="2:10">
      <c r="B997" s="42" t="s">
        <v>256</v>
      </c>
      <c r="C997" s="42" t="s">
        <v>274</v>
      </c>
      <c r="D997" s="43" t="s">
        <v>1783</v>
      </c>
      <c r="E997" s="43" t="s">
        <v>1767</v>
      </c>
      <c r="F997" s="36">
        <v>960</v>
      </c>
      <c r="G997" s="44">
        <v>16164.1</v>
      </c>
      <c r="H997" s="44">
        <f t="shared" si="61"/>
        <v>18911.997</v>
      </c>
      <c r="I997" s="44">
        <f>SUM(H997:H998)</f>
        <v>20078.39808</v>
      </c>
      <c r="J997" s="60"/>
    </row>
    <row r="998" s="36" customFormat="1" ht="23" customHeight="1" spans="2:10">
      <c r="B998" s="42" t="s">
        <v>256</v>
      </c>
      <c r="C998" s="42" t="s">
        <v>248</v>
      </c>
      <c r="D998" s="43" t="s">
        <v>212</v>
      </c>
      <c r="E998" s="43" t="s">
        <v>1752</v>
      </c>
      <c r="F998" s="36">
        <v>60</v>
      </c>
      <c r="G998" s="44">
        <v>996.924</v>
      </c>
      <c r="H998" s="44">
        <f t="shared" si="61"/>
        <v>1166.40108</v>
      </c>
      <c r="I998" s="44"/>
      <c r="J998" s="60"/>
    </row>
    <row r="999" s="36" customFormat="1" ht="23" customHeight="1" spans="2:10">
      <c r="B999" s="42" t="s">
        <v>256</v>
      </c>
      <c r="C999" s="42" t="s">
        <v>1784</v>
      </c>
      <c r="D999" s="43" t="s">
        <v>1785</v>
      </c>
      <c r="E999" s="43" t="s">
        <v>23</v>
      </c>
      <c r="F999" s="36">
        <v>140</v>
      </c>
      <c r="G999" s="44">
        <v>3613.675</v>
      </c>
      <c r="H999" s="44">
        <f t="shared" si="61"/>
        <v>4227.99975</v>
      </c>
      <c r="I999" s="44">
        <f>SUM(H999:H1000)</f>
        <v>5163.99975</v>
      </c>
      <c r="J999" s="60"/>
    </row>
    <row r="1000" s="36" customFormat="1" ht="23" customHeight="1" spans="2:10">
      <c r="B1000" s="42" t="s">
        <v>256</v>
      </c>
      <c r="C1000" s="42" t="s">
        <v>194</v>
      </c>
      <c r="D1000" s="43" t="s">
        <v>1720</v>
      </c>
      <c r="E1000" s="43" t="s">
        <v>1721</v>
      </c>
      <c r="F1000" s="36">
        <v>40</v>
      </c>
      <c r="G1000" s="44">
        <v>800</v>
      </c>
      <c r="H1000" s="44">
        <f t="shared" si="61"/>
        <v>936</v>
      </c>
      <c r="I1000" s="44"/>
      <c r="J1000" s="60"/>
    </row>
    <row r="1001" s="36" customFormat="1" ht="23" customHeight="1" spans="2:10">
      <c r="B1001" s="42" t="s">
        <v>251</v>
      </c>
      <c r="C1001" s="42" t="s">
        <v>201</v>
      </c>
      <c r="D1001" s="43" t="s">
        <v>202</v>
      </c>
      <c r="E1001" s="43" t="s">
        <v>203</v>
      </c>
      <c r="F1001" s="36">
        <v>300</v>
      </c>
      <c r="G1001" s="44">
        <v>8974.36</v>
      </c>
      <c r="H1001" s="44">
        <f t="shared" si="61"/>
        <v>10500.0012</v>
      </c>
      <c r="I1001" s="44">
        <f t="shared" ref="I1001:I1005" si="63">H1001</f>
        <v>10500.0012</v>
      </c>
      <c r="J1001" s="60"/>
    </row>
    <row r="1002" s="36" customFormat="1" ht="23" customHeight="1" spans="2:10">
      <c r="B1002" s="42" t="s">
        <v>1786</v>
      </c>
      <c r="C1002" s="42" t="s">
        <v>201</v>
      </c>
      <c r="D1002" s="43" t="s">
        <v>202</v>
      </c>
      <c r="E1002" s="43" t="s">
        <v>203</v>
      </c>
      <c r="F1002" s="36">
        <v>480</v>
      </c>
      <c r="G1002" s="44">
        <f>11897.44-2035.73</f>
        <v>9861.71</v>
      </c>
      <c r="H1002" s="44">
        <f t="shared" si="61"/>
        <v>11538.2007</v>
      </c>
      <c r="I1002" s="44">
        <f t="shared" si="63"/>
        <v>11538.2007</v>
      </c>
      <c r="J1002" s="60"/>
    </row>
    <row r="1003" s="36" customFormat="1" ht="23" customHeight="1" spans="2:10">
      <c r="B1003" s="42" t="s">
        <v>243</v>
      </c>
      <c r="C1003" s="42" t="s">
        <v>216</v>
      </c>
      <c r="D1003" s="43" t="s">
        <v>217</v>
      </c>
      <c r="E1003" s="43" t="s">
        <v>218</v>
      </c>
      <c r="F1003" s="36">
        <v>1200</v>
      </c>
      <c r="G1003" s="44">
        <v>6153.845</v>
      </c>
      <c r="H1003" s="44">
        <f t="shared" si="61"/>
        <v>7199.99865</v>
      </c>
      <c r="I1003" s="44">
        <f>SUM(H1003:H1004)</f>
        <v>26800.00245</v>
      </c>
      <c r="J1003" s="60"/>
    </row>
    <row r="1004" s="36" customFormat="1" ht="23" customHeight="1" spans="2:10">
      <c r="B1004" s="42" t="s">
        <v>243</v>
      </c>
      <c r="C1004" s="42" t="s">
        <v>244</v>
      </c>
      <c r="D1004" s="43" t="s">
        <v>586</v>
      </c>
      <c r="E1004" s="43" t="s">
        <v>1787</v>
      </c>
      <c r="F1004" s="36">
        <v>1400</v>
      </c>
      <c r="G1004" s="44">
        <v>16752.14</v>
      </c>
      <c r="H1004" s="44">
        <f t="shared" si="61"/>
        <v>19600.0038</v>
      </c>
      <c r="I1004" s="44"/>
      <c r="J1004" s="60"/>
    </row>
    <row r="1005" s="36" customFormat="1" ht="23" customHeight="1" spans="2:10">
      <c r="B1005" s="42" t="s">
        <v>1781</v>
      </c>
      <c r="C1005" s="42" t="s">
        <v>201</v>
      </c>
      <c r="D1005" s="43" t="s">
        <v>212</v>
      </c>
      <c r="E1005" s="43" t="s">
        <v>203</v>
      </c>
      <c r="F1005" s="36">
        <v>240</v>
      </c>
      <c r="G1005" s="44">
        <v>1805.13</v>
      </c>
      <c r="H1005" s="44">
        <f t="shared" si="61"/>
        <v>2112.0021</v>
      </c>
      <c r="I1005" s="44">
        <f t="shared" si="63"/>
        <v>2112.0021</v>
      </c>
      <c r="J1005" s="60"/>
    </row>
    <row r="1006" s="36" customFormat="1" ht="23" customHeight="1" spans="2:10">
      <c r="B1006" s="42" t="s">
        <v>1788</v>
      </c>
      <c r="C1006" s="42" t="s">
        <v>204</v>
      </c>
      <c r="D1006" s="43" t="s">
        <v>1768</v>
      </c>
      <c r="E1006" s="43" t="s">
        <v>1721</v>
      </c>
      <c r="F1006" s="36">
        <v>40</v>
      </c>
      <c r="G1006" s="44">
        <v>547.01</v>
      </c>
      <c r="H1006" s="44">
        <f t="shared" si="61"/>
        <v>640.0017</v>
      </c>
      <c r="I1006" s="44">
        <f>SUM(H1006:H1010)</f>
        <v>10116.00135</v>
      </c>
      <c r="J1006" s="60"/>
    </row>
    <row r="1007" s="36" customFormat="1" ht="23" customHeight="1" spans="2:10">
      <c r="B1007" s="42" t="s">
        <v>1788</v>
      </c>
      <c r="C1007" s="42" t="s">
        <v>1731</v>
      </c>
      <c r="D1007" s="43" t="s">
        <v>1732</v>
      </c>
      <c r="E1007" s="43" t="s">
        <v>1733</v>
      </c>
      <c r="F1007" s="36">
        <v>40</v>
      </c>
      <c r="G1007" s="44">
        <v>800</v>
      </c>
      <c r="H1007" s="44">
        <f t="shared" si="61"/>
        <v>936</v>
      </c>
      <c r="I1007" s="44"/>
      <c r="J1007" s="60"/>
    </row>
    <row r="1008" s="36" customFormat="1" ht="23" customHeight="1" spans="2:10">
      <c r="B1008" s="42" t="s">
        <v>1788</v>
      </c>
      <c r="C1008" s="42" t="s">
        <v>248</v>
      </c>
      <c r="D1008" s="43" t="s">
        <v>212</v>
      </c>
      <c r="E1008" s="43" t="s">
        <v>1752</v>
      </c>
      <c r="F1008" s="36">
        <v>40</v>
      </c>
      <c r="G1008" s="44">
        <v>598.285</v>
      </c>
      <c r="H1008" s="44">
        <f t="shared" si="61"/>
        <v>699.99345</v>
      </c>
      <c r="I1008" s="44"/>
      <c r="J1008" s="60"/>
    </row>
    <row r="1009" s="36" customFormat="1" ht="23" customHeight="1" spans="2:10">
      <c r="B1009" s="42" t="s">
        <v>1788</v>
      </c>
      <c r="C1009" s="42" t="s">
        <v>201</v>
      </c>
      <c r="D1009" s="43" t="s">
        <v>202</v>
      </c>
      <c r="E1009" s="43" t="s">
        <v>203</v>
      </c>
      <c r="F1009" s="36">
        <v>240</v>
      </c>
      <c r="G1009" s="44">
        <v>6153.85</v>
      </c>
      <c r="H1009" s="44">
        <f t="shared" si="61"/>
        <v>7200.0045</v>
      </c>
      <c r="I1009" s="44"/>
      <c r="J1009" s="60"/>
    </row>
    <row r="1010" s="36" customFormat="1" ht="23" customHeight="1" spans="2:10">
      <c r="B1010" s="42" t="s">
        <v>1788</v>
      </c>
      <c r="C1010" s="42" t="s">
        <v>266</v>
      </c>
      <c r="D1010" s="43" t="s">
        <v>272</v>
      </c>
      <c r="E1010" s="43" t="s">
        <v>1721</v>
      </c>
      <c r="F1010" s="36">
        <v>40</v>
      </c>
      <c r="G1010" s="44">
        <v>547.01</v>
      </c>
      <c r="H1010" s="44">
        <f t="shared" si="61"/>
        <v>640.0017</v>
      </c>
      <c r="I1010" s="44"/>
      <c r="J1010" s="60"/>
    </row>
    <row r="1011" s="36" customFormat="1" ht="23" customHeight="1" spans="2:10">
      <c r="B1011" s="42" t="s">
        <v>1789</v>
      </c>
      <c r="C1011" s="42" t="s">
        <v>229</v>
      </c>
      <c r="D1011" s="43" t="s">
        <v>1741</v>
      </c>
      <c r="E1011" s="43" t="s">
        <v>1742</v>
      </c>
      <c r="F1011" s="36">
        <v>1000</v>
      </c>
      <c r="G1011" s="44">
        <v>11965.81</v>
      </c>
      <c r="H1011" s="44">
        <f t="shared" si="61"/>
        <v>13999.9977</v>
      </c>
      <c r="I1011" s="44">
        <f>H1011</f>
        <v>13999.9977</v>
      </c>
      <c r="J1011" s="60"/>
    </row>
    <row r="1012" s="36" customFormat="1" ht="23" customHeight="1" spans="2:10">
      <c r="B1012" s="42" t="s">
        <v>1366</v>
      </c>
      <c r="C1012" s="42" t="s">
        <v>221</v>
      </c>
      <c r="D1012" s="43" t="s">
        <v>222</v>
      </c>
      <c r="E1012" s="43" t="s">
        <v>1651</v>
      </c>
      <c r="F1012" s="36">
        <v>2800</v>
      </c>
      <c r="G1012" s="44">
        <v>16273.5</v>
      </c>
      <c r="H1012" s="44">
        <f t="shared" si="61"/>
        <v>19039.995</v>
      </c>
      <c r="I1012" s="44">
        <f>H1012</f>
        <v>19039.995</v>
      </c>
      <c r="J1012" s="60"/>
    </row>
    <row r="1013" s="36" customFormat="1" ht="23" customHeight="1" spans="2:10">
      <c r="B1013" s="42" t="s">
        <v>1790</v>
      </c>
      <c r="C1013" s="42" t="s">
        <v>1744</v>
      </c>
      <c r="D1013" s="43" t="s">
        <v>1730</v>
      </c>
      <c r="E1013" s="43" t="s">
        <v>1721</v>
      </c>
      <c r="F1013" s="36">
        <v>960</v>
      </c>
      <c r="G1013" s="44">
        <v>25846.15</v>
      </c>
      <c r="H1013" s="44">
        <f t="shared" si="61"/>
        <v>30239.9955</v>
      </c>
      <c r="I1013" s="44">
        <f>SUM(H1013:H1016)</f>
        <v>73839.9987</v>
      </c>
      <c r="J1013" s="60"/>
    </row>
    <row r="1014" s="36" customFormat="1" ht="23" customHeight="1" spans="2:10">
      <c r="B1014" s="42" t="s">
        <v>1790</v>
      </c>
      <c r="C1014" s="42" t="s">
        <v>1791</v>
      </c>
      <c r="D1014" s="43" t="s">
        <v>1792</v>
      </c>
      <c r="E1014" s="43" t="s">
        <v>1793</v>
      </c>
      <c r="F1014" s="36">
        <v>1000</v>
      </c>
      <c r="G1014" s="44">
        <v>14529.91</v>
      </c>
      <c r="H1014" s="44">
        <f t="shared" si="61"/>
        <v>16999.9947</v>
      </c>
      <c r="I1014" s="44"/>
      <c r="J1014" s="60"/>
    </row>
    <row r="1015" s="36" customFormat="1" ht="23" customHeight="1" spans="2:10">
      <c r="B1015" s="42" t="s">
        <v>1790</v>
      </c>
      <c r="C1015" s="42" t="s">
        <v>266</v>
      </c>
      <c r="D1015" s="43" t="s">
        <v>272</v>
      </c>
      <c r="E1015" s="43" t="s">
        <v>1721</v>
      </c>
      <c r="F1015" s="36">
        <v>900</v>
      </c>
      <c r="G1015" s="44">
        <v>7692.31</v>
      </c>
      <c r="H1015" s="44">
        <f t="shared" si="61"/>
        <v>9000.0027</v>
      </c>
      <c r="I1015" s="44"/>
      <c r="J1015" s="60"/>
    </row>
    <row r="1016" s="36" customFormat="1" ht="23" customHeight="1" spans="2:10">
      <c r="B1016" s="42" t="s">
        <v>1790</v>
      </c>
      <c r="C1016" s="42" t="s">
        <v>190</v>
      </c>
      <c r="D1016" s="43" t="s">
        <v>1397</v>
      </c>
      <c r="E1016" s="43" t="s">
        <v>1734</v>
      </c>
      <c r="F1016" s="36">
        <v>800</v>
      </c>
      <c r="G1016" s="44">
        <v>15042.74</v>
      </c>
      <c r="H1016" s="44">
        <f t="shared" si="61"/>
        <v>17600.0058</v>
      </c>
      <c r="I1016" s="44"/>
      <c r="J1016" s="60"/>
    </row>
    <row r="1017" s="36" customFormat="1" ht="23" customHeight="1" spans="2:10">
      <c r="B1017" s="42" t="s">
        <v>1794</v>
      </c>
      <c r="C1017" s="42" t="s">
        <v>201</v>
      </c>
      <c r="D1017" s="43" t="s">
        <v>202</v>
      </c>
      <c r="E1017" s="43" t="s">
        <v>203</v>
      </c>
      <c r="F1017" s="36">
        <v>60</v>
      </c>
      <c r="G1017" s="44">
        <v>1794.874</v>
      </c>
      <c r="H1017" s="44">
        <f t="shared" si="61"/>
        <v>2100.00258</v>
      </c>
      <c r="I1017" s="44">
        <f>SUM(H1017:H1019)</f>
        <v>3451.99608</v>
      </c>
      <c r="J1017" s="60"/>
    </row>
    <row r="1018" s="36" customFormat="1" ht="23" customHeight="1" spans="2:10">
      <c r="B1018" s="42" t="s">
        <v>1794</v>
      </c>
      <c r="C1018" s="42" t="s">
        <v>283</v>
      </c>
      <c r="D1018" s="43" t="s">
        <v>284</v>
      </c>
      <c r="E1018" s="43" t="s">
        <v>1721</v>
      </c>
      <c r="F1018" s="36">
        <v>20</v>
      </c>
      <c r="G1018" s="44">
        <v>138.46</v>
      </c>
      <c r="H1018" s="44">
        <f t="shared" ref="H1018:H1081" si="64">G1018*1.17</f>
        <v>161.9982</v>
      </c>
      <c r="I1018" s="44"/>
      <c r="J1018" s="60"/>
    </row>
    <row r="1019" s="36" customFormat="1" ht="23" customHeight="1" spans="2:10">
      <c r="B1019" s="42" t="s">
        <v>1794</v>
      </c>
      <c r="C1019" s="42" t="s">
        <v>266</v>
      </c>
      <c r="D1019" s="43" t="s">
        <v>272</v>
      </c>
      <c r="E1019" s="43" t="s">
        <v>1721</v>
      </c>
      <c r="F1019" s="36">
        <v>100</v>
      </c>
      <c r="G1019" s="44">
        <v>1017.09</v>
      </c>
      <c r="H1019" s="44">
        <f t="shared" si="64"/>
        <v>1189.9953</v>
      </c>
      <c r="I1019" s="44"/>
      <c r="J1019" s="60"/>
    </row>
    <row r="1020" s="36" customFormat="1" ht="23" customHeight="1" spans="2:10">
      <c r="B1020" s="42" t="s">
        <v>1795</v>
      </c>
      <c r="C1020" s="42" t="s">
        <v>266</v>
      </c>
      <c r="D1020" s="43" t="s">
        <v>272</v>
      </c>
      <c r="E1020" s="43" t="s">
        <v>1721</v>
      </c>
      <c r="F1020" s="36">
        <v>30</v>
      </c>
      <c r="G1020" s="44">
        <v>305.13</v>
      </c>
      <c r="H1020" s="44">
        <f t="shared" si="64"/>
        <v>357.0021</v>
      </c>
      <c r="I1020" s="44">
        <f>SUM(H1020:H1021)</f>
        <v>3507.0048</v>
      </c>
      <c r="J1020" s="60"/>
    </row>
    <row r="1021" s="36" customFormat="1" ht="23" customHeight="1" spans="2:10">
      <c r="B1021" s="42" t="s">
        <v>1795</v>
      </c>
      <c r="C1021" s="42" t="s">
        <v>201</v>
      </c>
      <c r="D1021" s="43" t="s">
        <v>202</v>
      </c>
      <c r="E1021" s="43" t="s">
        <v>203</v>
      </c>
      <c r="F1021" s="36">
        <v>90</v>
      </c>
      <c r="G1021" s="44">
        <v>2692.31</v>
      </c>
      <c r="H1021" s="44">
        <f t="shared" si="64"/>
        <v>3150.0027</v>
      </c>
      <c r="I1021" s="44"/>
      <c r="J1021" s="60"/>
    </row>
    <row r="1022" s="36" customFormat="1" ht="23" customHeight="1" spans="2:10">
      <c r="B1022" s="42" t="s">
        <v>1796</v>
      </c>
      <c r="C1022" s="42" t="s">
        <v>201</v>
      </c>
      <c r="D1022" s="43" t="s">
        <v>202</v>
      </c>
      <c r="E1022" s="43" t="s">
        <v>203</v>
      </c>
      <c r="F1022" s="36">
        <v>420</v>
      </c>
      <c r="G1022" s="44">
        <v>12923.08</v>
      </c>
      <c r="H1022" s="44">
        <f t="shared" si="64"/>
        <v>15120.0036</v>
      </c>
      <c r="I1022" s="44">
        <f>SUM(H1022:H1048)</f>
        <v>52991.998539948</v>
      </c>
      <c r="J1022" s="60"/>
    </row>
    <row r="1023" s="36" customFormat="1" ht="23" customHeight="1" spans="2:10">
      <c r="B1023" s="42" t="s">
        <v>1796</v>
      </c>
      <c r="C1023" s="42" t="s">
        <v>1731</v>
      </c>
      <c r="D1023" s="43" t="s">
        <v>1735</v>
      </c>
      <c r="E1023" s="43" t="s">
        <v>1733</v>
      </c>
      <c r="F1023" s="36">
        <v>60</v>
      </c>
      <c r="G1023" s="44">
        <v>2769.234</v>
      </c>
      <c r="H1023" s="44">
        <f t="shared" si="64"/>
        <v>3240.00378</v>
      </c>
      <c r="I1023" s="44"/>
      <c r="J1023" s="60"/>
    </row>
    <row r="1024" s="36" customFormat="1" ht="23" customHeight="1" spans="2:10">
      <c r="B1024" s="42" t="s">
        <v>1796</v>
      </c>
      <c r="C1024" s="42" t="s">
        <v>1797</v>
      </c>
      <c r="D1024" s="43" t="s">
        <v>590</v>
      </c>
      <c r="E1024" s="43" t="s">
        <v>1721</v>
      </c>
      <c r="F1024" s="36">
        <v>100</v>
      </c>
      <c r="G1024" s="44">
        <v>1273.5</v>
      </c>
      <c r="H1024" s="44">
        <f t="shared" si="64"/>
        <v>1489.995</v>
      </c>
      <c r="I1024" s="44"/>
      <c r="J1024" s="60"/>
    </row>
    <row r="1025" s="36" customFormat="1" ht="23" customHeight="1" spans="2:10">
      <c r="B1025" s="42" t="s">
        <v>1796</v>
      </c>
      <c r="C1025" s="42" t="s">
        <v>1727</v>
      </c>
      <c r="D1025" s="43" t="s">
        <v>212</v>
      </c>
      <c r="E1025" s="43" t="s">
        <v>1759</v>
      </c>
      <c r="F1025" s="36">
        <v>200</v>
      </c>
      <c r="G1025" s="44">
        <v>1367.52</v>
      </c>
      <c r="H1025" s="44">
        <f t="shared" si="64"/>
        <v>1599.9984</v>
      </c>
      <c r="I1025" s="44"/>
      <c r="J1025" s="60"/>
    </row>
    <row r="1026" s="36" customFormat="1" ht="23" customHeight="1" spans="2:10">
      <c r="B1026" s="42" t="s">
        <v>1796</v>
      </c>
      <c r="C1026" s="42" t="s">
        <v>199</v>
      </c>
      <c r="D1026" s="43" t="s">
        <v>302</v>
      </c>
      <c r="E1026" s="43" t="s">
        <v>1721</v>
      </c>
      <c r="F1026" s="36">
        <v>190</v>
      </c>
      <c r="G1026" s="44">
        <v>2273.5</v>
      </c>
      <c r="H1026" s="44">
        <f t="shared" si="64"/>
        <v>2659.995</v>
      </c>
      <c r="I1026" s="44"/>
      <c r="J1026" s="60"/>
    </row>
    <row r="1027" s="36" customFormat="1" ht="23" customHeight="1" spans="2:10">
      <c r="B1027" s="42" t="s">
        <v>1796</v>
      </c>
      <c r="C1027" s="42" t="s">
        <v>194</v>
      </c>
      <c r="D1027" s="43" t="s">
        <v>1720</v>
      </c>
      <c r="E1027" s="43" t="s">
        <v>1721</v>
      </c>
      <c r="F1027" s="36">
        <v>140</v>
      </c>
      <c r="G1027" s="44">
        <v>1675.21</v>
      </c>
      <c r="H1027" s="44">
        <f t="shared" si="64"/>
        <v>1959.9957</v>
      </c>
      <c r="I1027" s="44"/>
      <c r="J1027" s="60"/>
    </row>
    <row r="1028" s="36" customFormat="1" ht="23" customHeight="1" spans="2:10">
      <c r="B1028" s="42" t="s">
        <v>1796</v>
      </c>
      <c r="C1028" s="42" t="s">
        <v>194</v>
      </c>
      <c r="D1028" s="43" t="s">
        <v>1720</v>
      </c>
      <c r="E1028" s="43" t="s">
        <v>1721</v>
      </c>
      <c r="F1028" s="36">
        <v>20</v>
      </c>
      <c r="G1028" s="44">
        <v>273.5</v>
      </c>
      <c r="H1028" s="44">
        <f t="shared" si="64"/>
        <v>319.995</v>
      </c>
      <c r="I1028" s="44"/>
      <c r="J1028" s="60"/>
    </row>
    <row r="1029" s="36" customFormat="1" ht="23" customHeight="1" spans="2:10">
      <c r="B1029" s="42" t="s">
        <v>1796</v>
      </c>
      <c r="C1029" s="42" t="s">
        <v>1798</v>
      </c>
      <c r="D1029" s="43" t="s">
        <v>354</v>
      </c>
      <c r="E1029" s="43" t="s">
        <v>1721</v>
      </c>
      <c r="F1029" s="36">
        <v>20</v>
      </c>
      <c r="G1029" s="44">
        <v>153.85</v>
      </c>
      <c r="H1029" s="44">
        <f t="shared" si="64"/>
        <v>180.0045</v>
      </c>
      <c r="I1029" s="44"/>
      <c r="J1029" s="60"/>
    </row>
    <row r="1030" s="36" customFormat="1" ht="23" customHeight="1" spans="2:10">
      <c r="B1030" s="42" t="s">
        <v>1796</v>
      </c>
      <c r="C1030" s="42" t="s">
        <v>1744</v>
      </c>
      <c r="D1030" s="43" t="s">
        <v>1730</v>
      </c>
      <c r="E1030" s="43" t="s">
        <v>1721</v>
      </c>
      <c r="F1030" s="36">
        <v>96</v>
      </c>
      <c r="G1030" s="44">
        <v>3610.26</v>
      </c>
      <c r="H1030" s="44">
        <f t="shared" si="64"/>
        <v>4224.0042</v>
      </c>
      <c r="I1030" s="44"/>
      <c r="J1030" s="60"/>
    </row>
    <row r="1031" s="36" customFormat="1" ht="23" customHeight="1" spans="2:10">
      <c r="B1031" s="42" t="s">
        <v>1796</v>
      </c>
      <c r="C1031" s="42" t="s">
        <v>1744</v>
      </c>
      <c r="D1031" s="43" t="s">
        <v>1799</v>
      </c>
      <c r="E1031" s="43" t="s">
        <v>1721</v>
      </c>
      <c r="F1031" s="36">
        <v>2</v>
      </c>
      <c r="G1031" s="44">
        <v>300.85</v>
      </c>
      <c r="H1031" s="44">
        <f t="shared" si="64"/>
        <v>351.9945</v>
      </c>
      <c r="I1031" s="44"/>
      <c r="J1031" s="60"/>
    </row>
    <row r="1032" s="36" customFormat="1" ht="23" customHeight="1" spans="2:10">
      <c r="B1032" s="42" t="s">
        <v>1796</v>
      </c>
      <c r="C1032" s="42" t="s">
        <v>1757</v>
      </c>
      <c r="D1032" s="43" t="s">
        <v>644</v>
      </c>
      <c r="E1032" s="43" t="s">
        <v>1721</v>
      </c>
      <c r="F1032" s="36">
        <v>120</v>
      </c>
      <c r="G1032" s="44">
        <v>969.23</v>
      </c>
      <c r="H1032" s="44">
        <f t="shared" si="64"/>
        <v>1133.9991</v>
      </c>
      <c r="I1032" s="44"/>
      <c r="J1032" s="60"/>
    </row>
    <row r="1033" s="36" customFormat="1" ht="23" customHeight="1" spans="2:10">
      <c r="B1033" s="42" t="s">
        <v>1796</v>
      </c>
      <c r="C1033" s="42" t="s">
        <v>1722</v>
      </c>
      <c r="D1033" s="43" t="s">
        <v>825</v>
      </c>
      <c r="E1033" s="43" t="s">
        <v>1724</v>
      </c>
      <c r="F1033" s="36">
        <v>90</v>
      </c>
      <c r="G1033" s="44">
        <v>1076.924</v>
      </c>
      <c r="H1033" s="44">
        <f t="shared" si="64"/>
        <v>1260.00108</v>
      </c>
      <c r="I1033" s="44"/>
      <c r="J1033" s="60"/>
    </row>
    <row r="1034" s="36" customFormat="1" ht="23" customHeight="1" spans="2:10">
      <c r="B1034" s="42" t="s">
        <v>1796</v>
      </c>
      <c r="C1034" s="42" t="s">
        <v>261</v>
      </c>
      <c r="D1034" s="43" t="s">
        <v>262</v>
      </c>
      <c r="E1034" s="43" t="s">
        <v>1721</v>
      </c>
      <c r="F1034" s="36">
        <v>40</v>
      </c>
      <c r="G1034" s="44">
        <v>444.4444444</v>
      </c>
      <c r="H1034" s="44">
        <f t="shared" si="64"/>
        <v>519.999999948</v>
      </c>
      <c r="I1034" s="44"/>
      <c r="J1034" s="60"/>
    </row>
    <row r="1035" s="36" customFormat="1" ht="23" customHeight="1" spans="2:10">
      <c r="B1035" s="42" t="s">
        <v>1796</v>
      </c>
      <c r="C1035" s="42" t="s">
        <v>1800</v>
      </c>
      <c r="D1035" s="43" t="s">
        <v>1801</v>
      </c>
      <c r="E1035" s="43" t="s">
        <v>1721</v>
      </c>
      <c r="F1035" s="36">
        <v>60</v>
      </c>
      <c r="G1035" s="44">
        <v>666.674</v>
      </c>
      <c r="H1035" s="44">
        <f t="shared" si="64"/>
        <v>780.00858</v>
      </c>
      <c r="I1035" s="44"/>
      <c r="J1035" s="60"/>
    </row>
    <row r="1036" s="36" customFormat="1" ht="23" customHeight="1" spans="2:10">
      <c r="B1036" s="42" t="s">
        <v>1796</v>
      </c>
      <c r="C1036" s="42" t="s">
        <v>761</v>
      </c>
      <c r="D1036" s="43" t="s">
        <v>795</v>
      </c>
      <c r="E1036" s="43" t="s">
        <v>1734</v>
      </c>
      <c r="F1036" s="36">
        <v>60</v>
      </c>
      <c r="G1036" s="44">
        <v>1487.18</v>
      </c>
      <c r="H1036" s="44">
        <f t="shared" si="64"/>
        <v>1740.0006</v>
      </c>
      <c r="I1036" s="44"/>
      <c r="J1036" s="60"/>
    </row>
    <row r="1037" s="36" customFormat="1" ht="23" customHeight="1" spans="2:10">
      <c r="B1037" s="42" t="s">
        <v>1796</v>
      </c>
      <c r="C1037" s="42" t="s">
        <v>1791</v>
      </c>
      <c r="D1037" s="43" t="s">
        <v>1792</v>
      </c>
      <c r="E1037" s="43" t="s">
        <v>1793</v>
      </c>
      <c r="F1037" s="36">
        <v>100</v>
      </c>
      <c r="G1037" s="44">
        <v>1965.81</v>
      </c>
      <c r="H1037" s="44">
        <f t="shared" si="64"/>
        <v>2299.9977</v>
      </c>
      <c r="I1037" s="44"/>
      <c r="J1037" s="60"/>
    </row>
    <row r="1038" s="36" customFormat="1" ht="23" customHeight="1" spans="2:10">
      <c r="B1038" s="42" t="s">
        <v>1796</v>
      </c>
      <c r="C1038" s="42" t="s">
        <v>1729</v>
      </c>
      <c r="D1038" s="43" t="s">
        <v>1730</v>
      </c>
      <c r="E1038" s="43" t="s">
        <v>1721</v>
      </c>
      <c r="F1038" s="36">
        <v>10</v>
      </c>
      <c r="G1038" s="44">
        <v>196.58</v>
      </c>
      <c r="H1038" s="44">
        <f t="shared" si="64"/>
        <v>229.9986</v>
      </c>
      <c r="I1038" s="44"/>
      <c r="J1038" s="60"/>
    </row>
    <row r="1039" s="36" customFormat="1" ht="23" customHeight="1" spans="2:10">
      <c r="B1039" s="42" t="s">
        <v>1796</v>
      </c>
      <c r="C1039" s="42" t="s">
        <v>283</v>
      </c>
      <c r="D1039" s="43" t="s">
        <v>284</v>
      </c>
      <c r="E1039" s="43" t="s">
        <v>1721</v>
      </c>
      <c r="F1039" s="36">
        <v>470</v>
      </c>
      <c r="G1039" s="44">
        <v>3615.38</v>
      </c>
      <c r="H1039" s="44">
        <f t="shared" si="64"/>
        <v>4229.9946</v>
      </c>
      <c r="I1039" s="44"/>
      <c r="J1039" s="60"/>
    </row>
    <row r="1040" s="36" customFormat="1" ht="23" customHeight="1" spans="2:10">
      <c r="B1040" s="42" t="s">
        <v>1796</v>
      </c>
      <c r="C1040" s="42" t="s">
        <v>1802</v>
      </c>
      <c r="D1040" s="43" t="s">
        <v>1803</v>
      </c>
      <c r="E1040" s="43" t="s">
        <v>1749</v>
      </c>
      <c r="F1040" s="36">
        <v>190</v>
      </c>
      <c r="G1040" s="44">
        <v>1753.85</v>
      </c>
      <c r="H1040" s="44">
        <f t="shared" si="64"/>
        <v>2052.0045</v>
      </c>
      <c r="I1040" s="44"/>
      <c r="J1040" s="60"/>
    </row>
    <row r="1041" s="36" customFormat="1" ht="23" customHeight="1" spans="2:10">
      <c r="B1041" s="42" t="s">
        <v>1796</v>
      </c>
      <c r="C1041" s="42" t="s">
        <v>266</v>
      </c>
      <c r="D1041" s="43" t="s">
        <v>272</v>
      </c>
      <c r="E1041" s="43" t="s">
        <v>1721</v>
      </c>
      <c r="F1041" s="36">
        <v>100</v>
      </c>
      <c r="G1041" s="44">
        <v>1367.52</v>
      </c>
      <c r="H1041" s="44">
        <f t="shared" si="64"/>
        <v>1599.9984</v>
      </c>
      <c r="I1041" s="44"/>
      <c r="J1041" s="60"/>
    </row>
    <row r="1042" s="36" customFormat="1" ht="23" customHeight="1" spans="2:10">
      <c r="B1042" s="42" t="s">
        <v>1796</v>
      </c>
      <c r="C1042" s="42" t="s">
        <v>248</v>
      </c>
      <c r="D1042" s="43" t="s">
        <v>212</v>
      </c>
      <c r="E1042" s="43" t="s">
        <v>1752</v>
      </c>
      <c r="F1042" s="36">
        <v>60</v>
      </c>
      <c r="G1042" s="44">
        <v>897.44</v>
      </c>
      <c r="H1042" s="44">
        <f t="shared" si="64"/>
        <v>1050.0048</v>
      </c>
      <c r="I1042" s="44"/>
      <c r="J1042" s="60"/>
    </row>
    <row r="1043" s="36" customFormat="1" ht="23" customHeight="1" spans="2:10">
      <c r="B1043" s="42" t="s">
        <v>1796</v>
      </c>
      <c r="C1043" s="42" t="s">
        <v>278</v>
      </c>
      <c r="D1043" s="43" t="s">
        <v>1804</v>
      </c>
      <c r="E1043" s="43" t="s">
        <v>203</v>
      </c>
      <c r="F1043" s="36">
        <v>120</v>
      </c>
      <c r="G1043" s="44">
        <v>743.59</v>
      </c>
      <c r="H1043" s="44">
        <f t="shared" si="64"/>
        <v>870.0003</v>
      </c>
      <c r="I1043" s="44"/>
      <c r="J1043" s="60"/>
    </row>
    <row r="1044" s="36" customFormat="1" ht="23" customHeight="1" spans="2:10">
      <c r="B1044" s="42" t="s">
        <v>1796</v>
      </c>
      <c r="C1044" s="42" t="s">
        <v>204</v>
      </c>
      <c r="D1044" s="43" t="s">
        <v>1768</v>
      </c>
      <c r="E1044" s="43" t="s">
        <v>1721</v>
      </c>
      <c r="F1044" s="36">
        <v>120</v>
      </c>
      <c r="G1044" s="44">
        <v>1641.03</v>
      </c>
      <c r="H1044" s="44">
        <f t="shared" si="64"/>
        <v>1920.0051</v>
      </c>
      <c r="I1044" s="44"/>
      <c r="J1044" s="60"/>
    </row>
    <row r="1045" s="36" customFormat="1" ht="23" customHeight="1" spans="2:10">
      <c r="B1045" s="42" t="s">
        <v>1796</v>
      </c>
      <c r="C1045" s="42" t="s">
        <v>190</v>
      </c>
      <c r="D1045" s="43" t="s">
        <v>331</v>
      </c>
      <c r="E1045" s="43" t="s">
        <v>1734</v>
      </c>
      <c r="F1045" s="36">
        <v>30</v>
      </c>
      <c r="G1045" s="44">
        <v>892.31</v>
      </c>
      <c r="H1045" s="44">
        <f t="shared" si="64"/>
        <v>1044.0027</v>
      </c>
      <c r="I1045" s="44"/>
      <c r="J1045" s="60"/>
    </row>
    <row r="1046" s="36" customFormat="1" ht="23" customHeight="1" spans="2:10">
      <c r="B1046" s="42" t="s">
        <v>1796</v>
      </c>
      <c r="C1046" s="42" t="s">
        <v>1728</v>
      </c>
      <c r="D1046" s="43" t="s">
        <v>302</v>
      </c>
      <c r="E1046" s="43" t="s">
        <v>1721</v>
      </c>
      <c r="F1046" s="36">
        <v>10</v>
      </c>
      <c r="G1046" s="44">
        <v>136.75</v>
      </c>
      <c r="H1046" s="44">
        <f t="shared" si="64"/>
        <v>159.9975</v>
      </c>
      <c r="I1046" s="44"/>
      <c r="J1046" s="60"/>
    </row>
    <row r="1047" s="36" customFormat="1" ht="23" customHeight="1" spans="2:10">
      <c r="B1047" s="42" t="s">
        <v>1796</v>
      </c>
      <c r="C1047" s="42" t="s">
        <v>1805</v>
      </c>
      <c r="D1047" s="43" t="s">
        <v>1806</v>
      </c>
      <c r="E1047" s="43" t="s">
        <v>1721</v>
      </c>
      <c r="F1047" s="36">
        <v>40</v>
      </c>
      <c r="G1047" s="44">
        <v>423.93</v>
      </c>
      <c r="H1047" s="44">
        <f t="shared" si="64"/>
        <v>495.9981</v>
      </c>
      <c r="I1047" s="44"/>
      <c r="J1047" s="60"/>
    </row>
    <row r="1048" s="36" customFormat="1" ht="23" customHeight="1" spans="2:10">
      <c r="B1048" s="42" t="s">
        <v>1796</v>
      </c>
      <c r="C1048" s="42" t="s">
        <v>1726</v>
      </c>
      <c r="D1048" s="43" t="s">
        <v>809</v>
      </c>
      <c r="E1048" s="36" t="s">
        <v>1721</v>
      </c>
      <c r="F1048" s="36">
        <v>20</v>
      </c>
      <c r="G1048" s="44">
        <v>393.16</v>
      </c>
      <c r="H1048" s="44">
        <f t="shared" si="64"/>
        <v>459.9972</v>
      </c>
      <c r="I1048" s="44"/>
      <c r="J1048" s="60"/>
    </row>
    <row r="1049" s="36" customFormat="1" ht="23" customHeight="1" spans="2:10">
      <c r="B1049" s="42" t="s">
        <v>1807</v>
      </c>
      <c r="C1049" s="42" t="s">
        <v>236</v>
      </c>
      <c r="D1049" s="43" t="s">
        <v>293</v>
      </c>
      <c r="E1049" s="43" t="s">
        <v>1734</v>
      </c>
      <c r="F1049" s="36">
        <v>20</v>
      </c>
      <c r="G1049" s="44">
        <v>252.14</v>
      </c>
      <c r="H1049" s="44">
        <f t="shared" si="64"/>
        <v>295.0038</v>
      </c>
      <c r="I1049" s="44">
        <f>SUM(H1049:H1057)</f>
        <v>5651.00055</v>
      </c>
      <c r="J1049" s="60"/>
    </row>
    <row r="1050" s="36" customFormat="1" ht="23" customHeight="1" spans="2:10">
      <c r="B1050" s="42" t="s">
        <v>1807</v>
      </c>
      <c r="C1050" s="42" t="s">
        <v>233</v>
      </c>
      <c r="D1050" s="43" t="s">
        <v>293</v>
      </c>
      <c r="E1050" s="43" t="s">
        <v>1734</v>
      </c>
      <c r="F1050" s="36">
        <v>20</v>
      </c>
      <c r="G1050" s="44">
        <v>252.14</v>
      </c>
      <c r="H1050" s="44">
        <f t="shared" si="64"/>
        <v>295.0038</v>
      </c>
      <c r="I1050" s="44"/>
      <c r="J1050" s="60"/>
    </row>
    <row r="1051" s="36" customFormat="1" ht="23" customHeight="1" spans="2:10">
      <c r="B1051" s="42" t="s">
        <v>1807</v>
      </c>
      <c r="C1051" s="42" t="s">
        <v>266</v>
      </c>
      <c r="D1051" s="43" t="s">
        <v>272</v>
      </c>
      <c r="E1051" s="43" t="s">
        <v>1721</v>
      </c>
      <c r="F1051" s="36">
        <v>40</v>
      </c>
      <c r="G1051" s="44">
        <v>492.31</v>
      </c>
      <c r="H1051" s="44">
        <f t="shared" si="64"/>
        <v>576.0027</v>
      </c>
      <c r="I1051" s="44"/>
      <c r="J1051" s="60"/>
    </row>
    <row r="1052" s="36" customFormat="1" ht="23" customHeight="1" spans="2:10">
      <c r="B1052" s="42" t="s">
        <v>1807</v>
      </c>
      <c r="C1052" s="42" t="s">
        <v>761</v>
      </c>
      <c r="D1052" s="43" t="s">
        <v>795</v>
      </c>
      <c r="E1052" s="43" t="s">
        <v>1734</v>
      </c>
      <c r="F1052" s="36">
        <v>30</v>
      </c>
      <c r="G1052" s="44">
        <v>743.59</v>
      </c>
      <c r="H1052" s="44">
        <f t="shared" si="64"/>
        <v>870.0003</v>
      </c>
      <c r="I1052" s="44"/>
      <c r="J1052" s="60"/>
    </row>
    <row r="1053" s="36" customFormat="1" ht="23" customHeight="1" spans="2:10">
      <c r="B1053" s="42" t="s">
        <v>1807</v>
      </c>
      <c r="C1053" s="42" t="s">
        <v>248</v>
      </c>
      <c r="D1053" s="43" t="s">
        <v>212</v>
      </c>
      <c r="E1053" s="43" t="s">
        <v>1752</v>
      </c>
      <c r="F1053" s="36">
        <v>30</v>
      </c>
      <c r="G1053" s="44">
        <v>448.72</v>
      </c>
      <c r="H1053" s="44">
        <f t="shared" si="64"/>
        <v>525.0024</v>
      </c>
      <c r="I1053" s="44"/>
      <c r="J1053" s="60"/>
    </row>
    <row r="1054" s="36" customFormat="1" ht="23" customHeight="1" spans="2:10">
      <c r="B1054" s="42" t="s">
        <v>1807</v>
      </c>
      <c r="C1054" s="42" t="s">
        <v>1744</v>
      </c>
      <c r="D1054" s="43" t="s">
        <v>1730</v>
      </c>
      <c r="E1054" s="43" t="s">
        <v>1721</v>
      </c>
      <c r="F1054" s="36">
        <v>6</v>
      </c>
      <c r="G1054" s="44">
        <v>225.64</v>
      </c>
      <c r="H1054" s="44">
        <f t="shared" si="64"/>
        <v>263.9988</v>
      </c>
      <c r="I1054" s="44"/>
      <c r="J1054" s="60"/>
    </row>
    <row r="1055" s="36" customFormat="1" ht="23" customHeight="1" spans="2:10">
      <c r="B1055" s="42" t="s">
        <v>1807</v>
      </c>
      <c r="C1055" s="42" t="s">
        <v>201</v>
      </c>
      <c r="D1055" s="43" t="s">
        <v>202</v>
      </c>
      <c r="E1055" s="43" t="s">
        <v>203</v>
      </c>
      <c r="F1055" s="36">
        <v>60</v>
      </c>
      <c r="G1055" s="44">
        <v>1794.865</v>
      </c>
      <c r="H1055" s="44">
        <f t="shared" si="64"/>
        <v>2099.99205</v>
      </c>
      <c r="I1055" s="44"/>
      <c r="J1055" s="60"/>
    </row>
    <row r="1056" s="36" customFormat="1" ht="23" customHeight="1" spans="2:10">
      <c r="B1056" s="42" t="s">
        <v>1807</v>
      </c>
      <c r="C1056" s="42" t="s">
        <v>1802</v>
      </c>
      <c r="D1056" s="43" t="s">
        <v>1803</v>
      </c>
      <c r="E1056" s="43" t="s">
        <v>1749</v>
      </c>
      <c r="F1056" s="36">
        <v>60</v>
      </c>
      <c r="G1056" s="44">
        <v>415.38</v>
      </c>
      <c r="H1056" s="44">
        <f t="shared" si="64"/>
        <v>485.9946</v>
      </c>
      <c r="I1056" s="44"/>
      <c r="J1056" s="60"/>
    </row>
    <row r="1057" s="36" customFormat="1" ht="23" customHeight="1" spans="2:10">
      <c r="B1057" s="42" t="s">
        <v>1807</v>
      </c>
      <c r="C1057" s="42" t="s">
        <v>1727</v>
      </c>
      <c r="D1057" s="43" t="s">
        <v>212</v>
      </c>
      <c r="E1057" s="43" t="s">
        <v>1759</v>
      </c>
      <c r="F1057" s="36">
        <v>30</v>
      </c>
      <c r="G1057" s="44">
        <v>205.13</v>
      </c>
      <c r="H1057" s="44">
        <f t="shared" si="64"/>
        <v>240.0021</v>
      </c>
      <c r="I1057" s="44"/>
      <c r="J1057" s="60"/>
    </row>
    <row r="1058" s="36" customFormat="1" ht="23" customHeight="1" spans="2:10">
      <c r="B1058" s="42" t="s">
        <v>1808</v>
      </c>
      <c r="C1058" s="42" t="s">
        <v>1744</v>
      </c>
      <c r="D1058" s="43" t="s">
        <v>1730</v>
      </c>
      <c r="E1058" s="43" t="s">
        <v>1721</v>
      </c>
      <c r="F1058" s="36">
        <v>96</v>
      </c>
      <c r="G1058" s="44">
        <v>2379.49</v>
      </c>
      <c r="H1058" s="44">
        <f t="shared" si="64"/>
        <v>2784.0033</v>
      </c>
      <c r="I1058" s="44">
        <f>SUM(H1058:H1059)</f>
        <v>2809.6497</v>
      </c>
      <c r="J1058" s="60"/>
    </row>
    <row r="1059" s="36" customFormat="1" ht="23" customHeight="1" spans="2:10">
      <c r="B1059" s="42" t="s">
        <v>1808</v>
      </c>
      <c r="C1059" s="42" t="s">
        <v>1760</v>
      </c>
      <c r="D1059" s="43" t="s">
        <v>716</v>
      </c>
      <c r="E1059" s="43" t="s">
        <v>1721</v>
      </c>
      <c r="F1059" s="36">
        <v>3</v>
      </c>
      <c r="G1059" s="44">
        <v>21.92</v>
      </c>
      <c r="H1059" s="44">
        <f t="shared" si="64"/>
        <v>25.6464</v>
      </c>
      <c r="I1059" s="44"/>
      <c r="J1059" s="60"/>
    </row>
    <row r="1060" s="36" customFormat="1" ht="23" customHeight="1" spans="2:10">
      <c r="B1060" s="42" t="s">
        <v>1809</v>
      </c>
      <c r="C1060" s="42" t="s">
        <v>274</v>
      </c>
      <c r="D1060" s="43" t="s">
        <v>293</v>
      </c>
      <c r="E1060" s="43" t="s">
        <v>1767</v>
      </c>
      <c r="F1060" s="36">
        <v>480</v>
      </c>
      <c r="G1060" s="44">
        <v>2666.67</v>
      </c>
      <c r="H1060" s="44">
        <f t="shared" si="64"/>
        <v>3120.0039</v>
      </c>
      <c r="I1060" s="44">
        <f t="shared" ref="I1060:I1063" si="65">H1060</f>
        <v>3120.0039</v>
      </c>
      <c r="J1060" s="60"/>
    </row>
    <row r="1061" s="36" customFormat="1" ht="23" customHeight="1" spans="2:10">
      <c r="B1061" s="42" t="s">
        <v>1810</v>
      </c>
      <c r="C1061" s="42" t="s">
        <v>229</v>
      </c>
      <c r="D1061" s="43" t="s">
        <v>1741</v>
      </c>
      <c r="E1061" s="43" t="s">
        <v>1742</v>
      </c>
      <c r="F1061" s="36">
        <v>1000</v>
      </c>
      <c r="G1061" s="44">
        <v>11965.81</v>
      </c>
      <c r="H1061" s="44">
        <f t="shared" si="64"/>
        <v>13999.9977</v>
      </c>
      <c r="I1061" s="44">
        <f t="shared" si="65"/>
        <v>13999.9977</v>
      </c>
      <c r="J1061" s="60"/>
    </row>
    <row r="1062" s="36" customFormat="1" ht="23" customHeight="1" spans="2:10">
      <c r="B1062" s="42" t="s">
        <v>1811</v>
      </c>
      <c r="C1062" s="42" t="s">
        <v>579</v>
      </c>
      <c r="D1062" s="43" t="s">
        <v>309</v>
      </c>
      <c r="E1062" s="43" t="s">
        <v>1812</v>
      </c>
      <c r="F1062" s="36">
        <v>200</v>
      </c>
      <c r="G1062" s="44">
        <v>6170.94</v>
      </c>
      <c r="H1062" s="44">
        <f t="shared" si="64"/>
        <v>7219.9998</v>
      </c>
      <c r="I1062" s="44">
        <f t="shared" si="65"/>
        <v>7219.9998</v>
      </c>
      <c r="J1062" s="60"/>
    </row>
    <row r="1063" s="36" customFormat="1" ht="23" customHeight="1" spans="2:10">
      <c r="B1063" s="42" t="s">
        <v>1813</v>
      </c>
      <c r="C1063" s="42" t="s">
        <v>201</v>
      </c>
      <c r="D1063" s="43" t="s">
        <v>202</v>
      </c>
      <c r="E1063" s="43" t="s">
        <v>203</v>
      </c>
      <c r="F1063" s="36">
        <v>300</v>
      </c>
      <c r="G1063" s="44">
        <v>10256.41</v>
      </c>
      <c r="H1063" s="44">
        <f t="shared" si="64"/>
        <v>11999.9997</v>
      </c>
      <c r="I1063" s="44">
        <f t="shared" si="65"/>
        <v>11999.9997</v>
      </c>
      <c r="J1063" s="60"/>
    </row>
    <row r="1064" s="36" customFormat="1" ht="23" customHeight="1" spans="2:10">
      <c r="B1064" s="42" t="s">
        <v>1814</v>
      </c>
      <c r="C1064" s="42" t="s">
        <v>266</v>
      </c>
      <c r="D1064" s="43" t="s">
        <v>272</v>
      </c>
      <c r="E1064" s="43" t="s">
        <v>1721</v>
      </c>
      <c r="F1064" s="36">
        <v>200</v>
      </c>
      <c r="G1064" s="44">
        <v>2461.54</v>
      </c>
      <c r="H1064" s="44">
        <f t="shared" si="64"/>
        <v>2880.0018</v>
      </c>
      <c r="I1064" s="44">
        <f>SUM(H1064:H1068)</f>
        <v>4256.0973</v>
      </c>
      <c r="J1064" s="60"/>
    </row>
    <row r="1065" s="36" customFormat="1" ht="23" customHeight="1" spans="2:10">
      <c r="B1065" s="42" t="s">
        <v>1814</v>
      </c>
      <c r="C1065" s="42" t="s">
        <v>1722</v>
      </c>
      <c r="D1065" s="43" t="s">
        <v>825</v>
      </c>
      <c r="E1065" s="43" t="s">
        <v>1724</v>
      </c>
      <c r="F1065" s="36">
        <v>50</v>
      </c>
      <c r="G1065" s="44">
        <v>538.46</v>
      </c>
      <c r="H1065" s="44">
        <f t="shared" si="64"/>
        <v>629.9982</v>
      </c>
      <c r="I1065" s="44"/>
      <c r="J1065" s="60"/>
    </row>
    <row r="1066" s="36" customFormat="1" ht="23" customHeight="1" spans="2:10">
      <c r="B1066" s="42" t="s">
        <v>1814</v>
      </c>
      <c r="C1066" s="42" t="s">
        <v>1777</v>
      </c>
      <c r="D1066" s="43" t="s">
        <v>716</v>
      </c>
      <c r="E1066" s="43" t="s">
        <v>1778</v>
      </c>
      <c r="F1066" s="36">
        <v>49</v>
      </c>
      <c r="G1066" s="44">
        <v>490</v>
      </c>
      <c r="H1066" s="44">
        <f t="shared" si="64"/>
        <v>573.3</v>
      </c>
      <c r="I1066" s="44"/>
      <c r="J1066" s="60"/>
    </row>
    <row r="1067" s="36" customFormat="1" ht="23" customHeight="1" spans="2:10">
      <c r="B1067" s="42" t="s">
        <v>1814</v>
      </c>
      <c r="C1067" s="42" t="s">
        <v>283</v>
      </c>
      <c r="D1067" s="43" t="s">
        <v>284</v>
      </c>
      <c r="E1067" s="43" t="s">
        <v>1721</v>
      </c>
      <c r="F1067" s="36">
        <v>47</v>
      </c>
      <c r="G1067" s="44">
        <v>325.38</v>
      </c>
      <c r="H1067" s="44">
        <f t="shared" si="64"/>
        <v>380.6946</v>
      </c>
      <c r="I1067" s="44"/>
      <c r="J1067" s="60"/>
    </row>
    <row r="1068" s="36" customFormat="1" ht="23" customHeight="1" spans="2:10">
      <c r="B1068" s="42" t="s">
        <v>1814</v>
      </c>
      <c r="C1068" s="42" t="s">
        <v>1745</v>
      </c>
      <c r="D1068" s="43"/>
      <c r="E1068" s="43"/>
      <c r="G1068" s="44">
        <v>-177.69</v>
      </c>
      <c r="H1068" s="44">
        <f t="shared" si="64"/>
        <v>-207.8973</v>
      </c>
      <c r="I1068" s="44"/>
      <c r="J1068" s="60"/>
    </row>
    <row r="1069" s="36" customFormat="1" ht="23" customHeight="1" spans="2:10">
      <c r="B1069" s="42" t="s">
        <v>1366</v>
      </c>
      <c r="C1069" s="42" t="s">
        <v>221</v>
      </c>
      <c r="D1069" s="43" t="s">
        <v>222</v>
      </c>
      <c r="E1069" s="43" t="s">
        <v>1651</v>
      </c>
      <c r="F1069" s="36">
        <v>3200</v>
      </c>
      <c r="G1069" s="44">
        <v>18598.29</v>
      </c>
      <c r="H1069" s="44">
        <f t="shared" si="64"/>
        <v>21759.9993</v>
      </c>
      <c r="I1069" s="44">
        <f>H1069</f>
        <v>21759.9993</v>
      </c>
      <c r="J1069" s="60"/>
    </row>
    <row r="1070" s="36" customFormat="1" ht="23" customHeight="1" spans="2:10">
      <c r="B1070" s="42" t="s">
        <v>1815</v>
      </c>
      <c r="C1070" s="42" t="s">
        <v>201</v>
      </c>
      <c r="D1070" s="43" t="s">
        <v>202</v>
      </c>
      <c r="E1070" s="43" t="s">
        <v>203</v>
      </c>
      <c r="F1070" s="36">
        <v>480</v>
      </c>
      <c r="G1070" s="44">
        <v>15466.67</v>
      </c>
      <c r="H1070" s="44">
        <f t="shared" si="64"/>
        <v>18096.0039</v>
      </c>
      <c r="I1070" s="44">
        <f>SUM(H1070:H1082)</f>
        <v>58508.4018285</v>
      </c>
      <c r="J1070" s="60"/>
    </row>
    <row r="1071" s="36" customFormat="1" ht="23" customHeight="1" spans="2:10">
      <c r="B1071" s="42" t="s">
        <v>1815</v>
      </c>
      <c r="C1071" s="42" t="s">
        <v>283</v>
      </c>
      <c r="D1071" s="43" t="s">
        <v>284</v>
      </c>
      <c r="E1071" s="43" t="s">
        <v>1721</v>
      </c>
      <c r="F1071" s="36">
        <v>500</v>
      </c>
      <c r="G1071" s="44">
        <v>4230.77</v>
      </c>
      <c r="H1071" s="44">
        <f t="shared" si="64"/>
        <v>4950.0009</v>
      </c>
      <c r="I1071" s="44"/>
      <c r="J1071" s="60"/>
    </row>
    <row r="1072" s="36" customFormat="1" ht="23" customHeight="1" spans="2:10">
      <c r="B1072" s="42" t="s">
        <v>1815</v>
      </c>
      <c r="C1072" s="42" t="s">
        <v>1731</v>
      </c>
      <c r="D1072" s="43" t="s">
        <v>1735</v>
      </c>
      <c r="E1072" s="43" t="s">
        <v>1733</v>
      </c>
      <c r="F1072" s="36">
        <v>150</v>
      </c>
      <c r="G1072" s="44">
        <v>7615.38</v>
      </c>
      <c r="H1072" s="44">
        <f t="shared" si="64"/>
        <v>8909.9946</v>
      </c>
      <c r="I1072" s="44"/>
      <c r="J1072" s="60"/>
    </row>
    <row r="1073" s="36" customFormat="1" ht="23" customHeight="1" spans="2:10">
      <c r="B1073" s="42" t="s">
        <v>1815</v>
      </c>
      <c r="C1073" s="42" t="s">
        <v>1805</v>
      </c>
      <c r="D1073" s="43" t="s">
        <v>1806</v>
      </c>
      <c r="E1073" s="43" t="s">
        <v>1816</v>
      </c>
      <c r="F1073" s="36">
        <v>50</v>
      </c>
      <c r="G1073" s="44">
        <v>581.2</v>
      </c>
      <c r="H1073" s="44">
        <f t="shared" si="64"/>
        <v>680.004</v>
      </c>
      <c r="I1073" s="44"/>
      <c r="J1073" s="60"/>
    </row>
    <row r="1074" s="36" customFormat="1" ht="23" customHeight="1" spans="2:10">
      <c r="B1074" s="42" t="s">
        <v>1815</v>
      </c>
      <c r="C1074" s="42" t="s">
        <v>1817</v>
      </c>
      <c r="D1074" s="43" t="s">
        <v>1125</v>
      </c>
      <c r="E1074" s="43" t="s">
        <v>1755</v>
      </c>
      <c r="F1074" s="36">
        <v>50</v>
      </c>
      <c r="G1074" s="44">
        <v>423.08</v>
      </c>
      <c r="H1074" s="44">
        <f t="shared" si="64"/>
        <v>495.0036</v>
      </c>
      <c r="I1074" s="44"/>
      <c r="J1074" s="60"/>
    </row>
    <row r="1075" s="36" customFormat="1" ht="23" customHeight="1" spans="2:10">
      <c r="B1075" s="42" t="s">
        <v>1815</v>
      </c>
      <c r="C1075" s="42" t="s">
        <v>761</v>
      </c>
      <c r="D1075" s="43" t="s">
        <v>795</v>
      </c>
      <c r="E1075" s="43" t="s">
        <v>1734</v>
      </c>
      <c r="F1075" s="36">
        <v>150</v>
      </c>
      <c r="G1075" s="44">
        <v>4089.74</v>
      </c>
      <c r="H1075" s="44">
        <f t="shared" si="64"/>
        <v>4784.9958</v>
      </c>
      <c r="I1075" s="44"/>
      <c r="J1075" s="60"/>
    </row>
    <row r="1076" s="36" customFormat="1" ht="23" customHeight="1" spans="2:10">
      <c r="B1076" s="42" t="s">
        <v>1815</v>
      </c>
      <c r="C1076" s="42" t="s">
        <v>1791</v>
      </c>
      <c r="D1076" s="43" t="s">
        <v>1792</v>
      </c>
      <c r="E1076" s="43" t="s">
        <v>1793</v>
      </c>
      <c r="F1076" s="36">
        <v>50</v>
      </c>
      <c r="G1076" s="44">
        <v>1277.775</v>
      </c>
      <c r="H1076" s="44">
        <f t="shared" si="64"/>
        <v>1494.99675</v>
      </c>
      <c r="I1076" s="44"/>
      <c r="J1076" s="60"/>
    </row>
    <row r="1077" s="36" customFormat="1" ht="23" customHeight="1" spans="2:10">
      <c r="B1077" s="42" t="s">
        <v>1815</v>
      </c>
      <c r="C1077" s="42" t="s">
        <v>1818</v>
      </c>
      <c r="D1077" s="43" t="s">
        <v>809</v>
      </c>
      <c r="E1077" s="43" t="s">
        <v>1721</v>
      </c>
      <c r="F1077" s="36">
        <v>100</v>
      </c>
      <c r="G1077" s="44">
        <v>1179.485</v>
      </c>
      <c r="H1077" s="44">
        <f t="shared" si="64"/>
        <v>1379.99745</v>
      </c>
      <c r="I1077" s="44"/>
      <c r="J1077" s="60"/>
    </row>
    <row r="1078" s="36" customFormat="1" ht="23" customHeight="1" spans="2:10">
      <c r="B1078" s="42" t="s">
        <v>1815</v>
      </c>
      <c r="C1078" s="42" t="s">
        <v>261</v>
      </c>
      <c r="D1078" s="43" t="s">
        <v>262</v>
      </c>
      <c r="E1078" s="43" t="s">
        <v>1721</v>
      </c>
      <c r="F1078" s="36">
        <v>50</v>
      </c>
      <c r="G1078" s="44">
        <v>611.11</v>
      </c>
      <c r="H1078" s="44">
        <f t="shared" si="64"/>
        <v>714.9987</v>
      </c>
      <c r="I1078" s="44"/>
      <c r="J1078" s="60"/>
    </row>
    <row r="1079" s="36" customFormat="1" ht="23" customHeight="1" spans="2:10">
      <c r="B1079" s="42" t="s">
        <v>1815</v>
      </c>
      <c r="C1079" s="42" t="s">
        <v>1744</v>
      </c>
      <c r="D1079" s="43" t="s">
        <v>1730</v>
      </c>
      <c r="E1079" s="43" t="s">
        <v>1721</v>
      </c>
      <c r="F1079" s="36">
        <v>192</v>
      </c>
      <c r="G1079" s="44">
        <v>9386.67</v>
      </c>
      <c r="H1079" s="44">
        <f t="shared" si="64"/>
        <v>10982.4039</v>
      </c>
      <c r="I1079" s="44"/>
      <c r="J1079" s="60"/>
    </row>
    <row r="1080" s="36" customFormat="1" ht="23" customHeight="1" spans="2:10">
      <c r="B1080" s="42" t="s">
        <v>1815</v>
      </c>
      <c r="C1080" s="42" t="s">
        <v>1802</v>
      </c>
      <c r="D1080" s="43" t="s">
        <v>1803</v>
      </c>
      <c r="E1080" s="43" t="s">
        <v>1749</v>
      </c>
      <c r="F1080" s="36">
        <v>200</v>
      </c>
      <c r="G1080" s="44">
        <v>2034.19</v>
      </c>
      <c r="H1080" s="44">
        <f t="shared" si="64"/>
        <v>2380.0023</v>
      </c>
      <c r="I1080" s="44"/>
      <c r="J1080" s="60"/>
    </row>
    <row r="1081" s="36" customFormat="1" ht="23" customHeight="1" spans="2:10">
      <c r="B1081" s="42" t="s">
        <v>1815</v>
      </c>
      <c r="C1081" s="42" t="s">
        <v>194</v>
      </c>
      <c r="D1081" s="43" t="s">
        <v>1720</v>
      </c>
      <c r="E1081" s="43" t="s">
        <v>1721</v>
      </c>
      <c r="F1081" s="36">
        <v>100</v>
      </c>
      <c r="G1081" s="44">
        <v>1555.5555</v>
      </c>
      <c r="H1081" s="44">
        <f t="shared" si="64"/>
        <v>1819.999935</v>
      </c>
      <c r="I1081" s="44"/>
      <c r="J1081" s="60"/>
    </row>
    <row r="1082" s="36" customFormat="1" ht="23" customHeight="1" spans="2:10">
      <c r="B1082" s="42" t="s">
        <v>1815</v>
      </c>
      <c r="C1082" s="42" t="s">
        <v>199</v>
      </c>
      <c r="D1082" s="43" t="s">
        <v>302</v>
      </c>
      <c r="E1082" s="43" t="s">
        <v>1721</v>
      </c>
      <c r="F1082" s="36">
        <v>100</v>
      </c>
      <c r="G1082" s="44">
        <v>1555.55555</v>
      </c>
      <c r="H1082" s="44">
        <f t="shared" ref="H1082:H1118" si="66">G1082*1.17</f>
        <v>1819.9999935</v>
      </c>
      <c r="I1082" s="44"/>
      <c r="J1082" s="60"/>
    </row>
    <row r="1083" s="36" customFormat="1" ht="23" customHeight="1" spans="2:10">
      <c r="B1083" s="42" t="s">
        <v>1819</v>
      </c>
      <c r="C1083" s="42" t="s">
        <v>294</v>
      </c>
      <c r="D1083" s="43" t="s">
        <v>295</v>
      </c>
      <c r="E1083" s="43" t="s">
        <v>296</v>
      </c>
      <c r="F1083" s="36">
        <v>192</v>
      </c>
      <c r="G1083" s="44">
        <v>2264.615</v>
      </c>
      <c r="H1083" s="44">
        <f t="shared" si="66"/>
        <v>2649.59955</v>
      </c>
      <c r="I1083" s="44">
        <f t="shared" ref="I1083:I1085" si="67">H1083</f>
        <v>2649.59955</v>
      </c>
      <c r="J1083" s="60"/>
    </row>
    <row r="1084" s="36" customFormat="1" ht="23" customHeight="1" spans="2:10">
      <c r="B1084" s="42" t="s">
        <v>1820</v>
      </c>
      <c r="C1084" s="42" t="s">
        <v>201</v>
      </c>
      <c r="D1084" s="43" t="s">
        <v>202</v>
      </c>
      <c r="E1084" s="43" t="s">
        <v>203</v>
      </c>
      <c r="F1084" s="36">
        <v>-300</v>
      </c>
      <c r="G1084" s="44">
        <v>-10256.41</v>
      </c>
      <c r="H1084" s="44">
        <f t="shared" si="66"/>
        <v>-11999.9997</v>
      </c>
      <c r="I1084" s="44">
        <f t="shared" si="67"/>
        <v>-11999.9997</v>
      </c>
      <c r="J1084" s="60"/>
    </row>
    <row r="1085" s="36" customFormat="1" ht="23" customHeight="1" spans="2:10">
      <c r="B1085" s="42" t="s">
        <v>317</v>
      </c>
      <c r="C1085" s="42" t="s">
        <v>1821</v>
      </c>
      <c r="D1085" s="43" t="s">
        <v>1822</v>
      </c>
      <c r="E1085" s="43" t="s">
        <v>1823</v>
      </c>
      <c r="F1085" s="36">
        <v>320</v>
      </c>
      <c r="G1085" s="44">
        <v>4376.07</v>
      </c>
      <c r="H1085" s="44">
        <f t="shared" si="66"/>
        <v>5120.0019</v>
      </c>
      <c r="I1085" s="44">
        <f t="shared" si="67"/>
        <v>5120.0019</v>
      </c>
      <c r="J1085" s="44">
        <f>I1085</f>
        <v>5120.0019</v>
      </c>
    </row>
    <row r="1086" s="36" customFormat="1" ht="23" customHeight="1" spans="2:10">
      <c r="B1086" s="42" t="s">
        <v>289</v>
      </c>
      <c r="C1086" s="42" t="s">
        <v>201</v>
      </c>
      <c r="D1086" s="43" t="s">
        <v>202</v>
      </c>
      <c r="E1086" s="43" t="s">
        <v>203</v>
      </c>
      <c r="F1086" s="36">
        <v>900</v>
      </c>
      <c r="G1086" s="44">
        <v>30000</v>
      </c>
      <c r="H1086" s="44">
        <f t="shared" si="66"/>
        <v>35100</v>
      </c>
      <c r="I1086" s="44">
        <f>SUM(H1086:H1090)</f>
        <v>54572.79906</v>
      </c>
      <c r="J1086" s="44">
        <f>SUM(I1086:I1347)</f>
        <v>2047663.9908</v>
      </c>
    </row>
    <row r="1087" s="36" customFormat="1" ht="23" customHeight="1" spans="2:10">
      <c r="B1087" s="42" t="s">
        <v>289</v>
      </c>
      <c r="C1087" s="42" t="s">
        <v>274</v>
      </c>
      <c r="D1087" s="43" t="s">
        <v>293</v>
      </c>
      <c r="E1087" s="43" t="s">
        <v>1767</v>
      </c>
      <c r="F1087" s="36">
        <v>240</v>
      </c>
      <c r="G1087" s="44">
        <v>3204.1</v>
      </c>
      <c r="H1087" s="44">
        <f t="shared" si="66"/>
        <v>3748.797</v>
      </c>
      <c r="I1087" s="44"/>
      <c r="J1087" s="44"/>
    </row>
    <row r="1088" s="36" customFormat="1" ht="23" customHeight="1" spans="2:10">
      <c r="B1088" s="42" t="s">
        <v>289</v>
      </c>
      <c r="C1088" s="42" t="s">
        <v>1824</v>
      </c>
      <c r="D1088" s="43" t="s">
        <v>331</v>
      </c>
      <c r="E1088" s="43" t="s">
        <v>1721</v>
      </c>
      <c r="F1088" s="36">
        <v>200</v>
      </c>
      <c r="G1088" s="44">
        <v>4786.324</v>
      </c>
      <c r="H1088" s="44">
        <f t="shared" si="66"/>
        <v>5599.99908</v>
      </c>
      <c r="I1088" s="44"/>
      <c r="J1088" s="44"/>
    </row>
    <row r="1089" s="36" customFormat="1" ht="23" customHeight="1" spans="2:10">
      <c r="B1089" s="42" t="s">
        <v>289</v>
      </c>
      <c r="C1089" s="42" t="s">
        <v>266</v>
      </c>
      <c r="D1089" s="43" t="s">
        <v>267</v>
      </c>
      <c r="E1089" s="43" t="s">
        <v>1721</v>
      </c>
      <c r="F1089" s="36">
        <v>200</v>
      </c>
      <c r="G1089" s="44">
        <v>4550.434</v>
      </c>
      <c r="H1089" s="44">
        <f t="shared" si="66"/>
        <v>5324.00778</v>
      </c>
      <c r="I1089" s="44"/>
      <c r="J1089" s="44"/>
    </row>
    <row r="1090" s="36" customFormat="1" ht="23" customHeight="1" spans="2:10">
      <c r="B1090" s="42" t="s">
        <v>289</v>
      </c>
      <c r="C1090" s="42" t="s">
        <v>1722</v>
      </c>
      <c r="D1090" s="43" t="s">
        <v>1825</v>
      </c>
      <c r="E1090" s="43" t="s">
        <v>1721</v>
      </c>
      <c r="F1090" s="36">
        <v>200</v>
      </c>
      <c r="G1090" s="44">
        <v>4102.56</v>
      </c>
      <c r="H1090" s="44">
        <f t="shared" si="66"/>
        <v>4799.9952</v>
      </c>
      <c r="I1090" s="44"/>
      <c r="J1090" s="44"/>
    </row>
    <row r="1091" s="36" customFormat="1" ht="23" customHeight="1" spans="2:10">
      <c r="B1091" s="42" t="s">
        <v>288</v>
      </c>
      <c r="C1091" s="42" t="s">
        <v>201</v>
      </c>
      <c r="D1091" s="43" t="s">
        <v>202</v>
      </c>
      <c r="E1091" s="43" t="s">
        <v>203</v>
      </c>
      <c r="F1091" s="36">
        <v>180</v>
      </c>
      <c r="G1091" s="44">
        <v>6153.85</v>
      </c>
      <c r="H1091" s="44">
        <f t="shared" si="66"/>
        <v>7200.0045</v>
      </c>
      <c r="I1091" s="44">
        <f>H1091</f>
        <v>7200.0045</v>
      </c>
      <c r="J1091" s="44"/>
    </row>
    <row r="1092" s="36" customFormat="1" ht="23" customHeight="1" spans="2:10">
      <c r="B1092" s="42" t="s">
        <v>333</v>
      </c>
      <c r="C1092" s="42" t="s">
        <v>229</v>
      </c>
      <c r="D1092" s="43" t="s">
        <v>1741</v>
      </c>
      <c r="E1092" s="43" t="s">
        <v>1742</v>
      </c>
      <c r="F1092" s="36">
        <v>400</v>
      </c>
      <c r="G1092" s="44">
        <v>15213.68</v>
      </c>
      <c r="H1092" s="44">
        <f t="shared" si="66"/>
        <v>17800.0056</v>
      </c>
      <c r="I1092" s="44">
        <f>SUM(H1092:H1093)</f>
        <v>22500.0009</v>
      </c>
      <c r="J1092" s="44"/>
    </row>
    <row r="1093" s="36" customFormat="1" ht="23" customHeight="1" spans="2:10">
      <c r="B1093" s="42" t="s">
        <v>333</v>
      </c>
      <c r="C1093" s="42" t="s">
        <v>308</v>
      </c>
      <c r="D1093" s="43" t="s">
        <v>309</v>
      </c>
      <c r="E1093" s="43" t="s">
        <v>1826</v>
      </c>
      <c r="F1093" s="36">
        <v>200</v>
      </c>
      <c r="G1093" s="44">
        <v>4017.09</v>
      </c>
      <c r="H1093" s="44">
        <f t="shared" si="66"/>
        <v>4699.9953</v>
      </c>
      <c r="I1093" s="44"/>
      <c r="J1093" s="44"/>
    </row>
    <row r="1094" s="36" customFormat="1" ht="23" customHeight="1" spans="2:10">
      <c r="B1094" s="42" t="s">
        <v>312</v>
      </c>
      <c r="C1094" s="42" t="s">
        <v>229</v>
      </c>
      <c r="D1094" s="43" t="s">
        <v>1741</v>
      </c>
      <c r="E1094" s="43" t="s">
        <v>1742</v>
      </c>
      <c r="F1094" s="36">
        <v>400</v>
      </c>
      <c r="G1094" s="44">
        <v>13675.21</v>
      </c>
      <c r="H1094" s="44">
        <f t="shared" si="66"/>
        <v>15999.9957</v>
      </c>
      <c r="I1094" s="44">
        <f t="shared" ref="I1094:I1105" si="68">H1094</f>
        <v>15999.9957</v>
      </c>
      <c r="J1094" s="44"/>
    </row>
    <row r="1095" s="36" customFormat="1" ht="23" customHeight="1" spans="2:10">
      <c r="B1095" s="42" t="s">
        <v>1827</v>
      </c>
      <c r="C1095" s="42" t="s">
        <v>308</v>
      </c>
      <c r="D1095" s="43" t="s">
        <v>309</v>
      </c>
      <c r="E1095" s="43" t="s">
        <v>1826</v>
      </c>
      <c r="F1095" s="36">
        <v>30</v>
      </c>
      <c r="G1095" s="44">
        <v>607.435</v>
      </c>
      <c r="H1095" s="44">
        <f t="shared" si="66"/>
        <v>710.69895</v>
      </c>
      <c r="I1095" s="44">
        <f>SUM(H1095:H1097)</f>
        <v>9478.19925</v>
      </c>
      <c r="J1095" s="44"/>
    </row>
    <row r="1096" s="36" customFormat="1" ht="23" customHeight="1" spans="2:10">
      <c r="B1096" s="42" t="s">
        <v>1827</v>
      </c>
      <c r="C1096" s="42" t="s">
        <v>579</v>
      </c>
      <c r="D1096" s="43" t="s">
        <v>309</v>
      </c>
      <c r="E1096" s="43" t="s">
        <v>1826</v>
      </c>
      <c r="F1096" s="36">
        <v>50</v>
      </c>
      <c r="G1096" s="44">
        <v>837.18</v>
      </c>
      <c r="H1096" s="44">
        <f t="shared" si="66"/>
        <v>979.5006</v>
      </c>
      <c r="I1096" s="44"/>
      <c r="J1096" s="44"/>
    </row>
    <row r="1097" s="36" customFormat="1" ht="23" customHeight="1" spans="2:10">
      <c r="B1097" s="42" t="s">
        <v>1827</v>
      </c>
      <c r="C1097" s="42" t="s">
        <v>589</v>
      </c>
      <c r="D1097" s="43" t="s">
        <v>590</v>
      </c>
      <c r="E1097" s="43" t="s">
        <v>591</v>
      </c>
      <c r="F1097" s="36">
        <v>300</v>
      </c>
      <c r="G1097" s="44">
        <v>6656.41</v>
      </c>
      <c r="H1097" s="44">
        <f t="shared" si="66"/>
        <v>7787.9997</v>
      </c>
      <c r="I1097" s="44"/>
      <c r="J1097" s="44"/>
    </row>
    <row r="1098" s="36" customFormat="1" ht="23" customHeight="1" spans="2:10">
      <c r="B1098" s="42" t="s">
        <v>341</v>
      </c>
      <c r="C1098" s="42" t="s">
        <v>342</v>
      </c>
      <c r="D1098" s="43" t="s">
        <v>343</v>
      </c>
      <c r="E1098" s="43" t="s">
        <v>1203</v>
      </c>
      <c r="F1098" s="36">
        <v>5</v>
      </c>
      <c r="G1098" s="44">
        <v>3675.21</v>
      </c>
      <c r="H1098" s="44">
        <f t="shared" si="66"/>
        <v>4299.9957</v>
      </c>
      <c r="I1098" s="44">
        <f t="shared" si="68"/>
        <v>4299.9957</v>
      </c>
      <c r="J1098" s="44"/>
    </row>
    <row r="1099" s="36" customFormat="1" ht="23" customHeight="1" spans="2:10">
      <c r="B1099" s="42" t="s">
        <v>1828</v>
      </c>
      <c r="C1099" s="42" t="s">
        <v>1829</v>
      </c>
      <c r="D1099" s="43" t="s">
        <v>1830</v>
      </c>
      <c r="E1099" s="43" t="s">
        <v>1306</v>
      </c>
      <c r="F1099" s="36">
        <v>20</v>
      </c>
      <c r="G1099" s="44">
        <v>5982.91</v>
      </c>
      <c r="H1099" s="44">
        <f t="shared" si="66"/>
        <v>7000.0047</v>
      </c>
      <c r="I1099" s="44">
        <f t="shared" si="68"/>
        <v>7000.0047</v>
      </c>
      <c r="J1099" s="44"/>
    </row>
    <row r="1100" s="36" customFormat="1" ht="23" customHeight="1" spans="2:10">
      <c r="B1100" s="42" t="s">
        <v>288</v>
      </c>
      <c r="C1100" s="42" t="s">
        <v>294</v>
      </c>
      <c r="D1100" s="43" t="s">
        <v>1831</v>
      </c>
      <c r="E1100" s="43" t="s">
        <v>296</v>
      </c>
      <c r="F1100" s="36">
        <v>192</v>
      </c>
      <c r="G1100" s="44">
        <v>5994.67</v>
      </c>
      <c r="H1100" s="44">
        <f t="shared" si="66"/>
        <v>7013.7639</v>
      </c>
      <c r="I1100" s="44">
        <f t="shared" si="68"/>
        <v>7013.7639</v>
      </c>
      <c r="J1100" s="44"/>
    </row>
    <row r="1101" s="36" customFormat="1" ht="23" customHeight="1" spans="2:10">
      <c r="B1101" s="42" t="s">
        <v>288</v>
      </c>
      <c r="C1101" s="42" t="s">
        <v>201</v>
      </c>
      <c r="D1101" s="43" t="s">
        <v>202</v>
      </c>
      <c r="E1101" s="43" t="s">
        <v>203</v>
      </c>
      <c r="F1101" s="36">
        <v>180</v>
      </c>
      <c r="G1101" s="44">
        <v>6153.85</v>
      </c>
      <c r="H1101" s="44">
        <f t="shared" si="66"/>
        <v>7200.0045</v>
      </c>
      <c r="I1101" s="44">
        <f t="shared" si="68"/>
        <v>7200.0045</v>
      </c>
      <c r="J1101" s="44"/>
    </row>
    <row r="1102" s="36" customFormat="1" ht="23" customHeight="1" spans="2:10">
      <c r="B1102" s="42" t="s">
        <v>288</v>
      </c>
      <c r="C1102" s="42" t="s">
        <v>294</v>
      </c>
      <c r="D1102" s="43" t="s">
        <v>1831</v>
      </c>
      <c r="E1102" s="43" t="s">
        <v>296</v>
      </c>
      <c r="F1102" s="36">
        <v>192</v>
      </c>
      <c r="G1102" s="44">
        <v>5994.67</v>
      </c>
      <c r="H1102" s="44">
        <f t="shared" si="66"/>
        <v>7013.7639</v>
      </c>
      <c r="I1102" s="44">
        <f t="shared" si="68"/>
        <v>7013.7639</v>
      </c>
      <c r="J1102" s="44"/>
    </row>
    <row r="1103" s="36" customFormat="1" ht="23" customHeight="1" spans="2:10">
      <c r="B1103" s="42" t="s">
        <v>1832</v>
      </c>
      <c r="C1103" s="42" t="s">
        <v>1833</v>
      </c>
      <c r="D1103" s="43" t="s">
        <v>1834</v>
      </c>
      <c r="E1103" s="43" t="s">
        <v>1835</v>
      </c>
      <c r="F1103" s="36">
        <v>300</v>
      </c>
      <c r="G1103" s="44">
        <v>1907.69</v>
      </c>
      <c r="H1103" s="44">
        <f t="shared" si="66"/>
        <v>2231.9973</v>
      </c>
      <c r="I1103" s="44">
        <f t="shared" si="68"/>
        <v>2231.9973</v>
      </c>
      <c r="J1103" s="44"/>
    </row>
    <row r="1104" s="36" customFormat="1" ht="23" customHeight="1" spans="2:10">
      <c r="B1104" s="42" t="s">
        <v>1836</v>
      </c>
      <c r="C1104" s="42" t="s">
        <v>575</v>
      </c>
      <c r="D1104" s="43" t="s">
        <v>576</v>
      </c>
      <c r="E1104" s="43" t="s">
        <v>1176</v>
      </c>
      <c r="F1104" s="36">
        <v>600</v>
      </c>
      <c r="G1104" s="44">
        <v>10769.23</v>
      </c>
      <c r="H1104" s="44">
        <f t="shared" si="66"/>
        <v>12599.9991</v>
      </c>
      <c r="I1104" s="44">
        <f t="shared" si="68"/>
        <v>12599.9991</v>
      </c>
      <c r="J1104" s="44"/>
    </row>
    <row r="1105" s="36" customFormat="1" ht="23" customHeight="1" spans="2:10">
      <c r="B1105" s="42" t="s">
        <v>53</v>
      </c>
      <c r="C1105" s="42" t="s">
        <v>201</v>
      </c>
      <c r="D1105" s="43" t="s">
        <v>202</v>
      </c>
      <c r="E1105" s="43" t="s">
        <v>203</v>
      </c>
      <c r="F1105" s="36">
        <v>120</v>
      </c>
      <c r="G1105" s="44">
        <v>4109.74</v>
      </c>
      <c r="H1105" s="44">
        <f t="shared" si="66"/>
        <v>4808.3958</v>
      </c>
      <c r="I1105" s="44">
        <f t="shared" si="68"/>
        <v>4808.3958</v>
      </c>
      <c r="J1105" s="44"/>
    </row>
    <row r="1106" s="36" customFormat="1" ht="23" customHeight="1" spans="2:10">
      <c r="B1106" s="42" t="s">
        <v>289</v>
      </c>
      <c r="C1106" s="42" t="s">
        <v>274</v>
      </c>
      <c r="D1106" s="43" t="s">
        <v>293</v>
      </c>
      <c r="E1106" s="43" t="s">
        <v>1767</v>
      </c>
      <c r="F1106" s="36">
        <v>720</v>
      </c>
      <c r="G1106" s="44">
        <v>9218.46</v>
      </c>
      <c r="H1106" s="44">
        <f t="shared" si="66"/>
        <v>10785.5982</v>
      </c>
      <c r="I1106" s="44">
        <f>SUM(H1106:H1111)</f>
        <v>89029.8045</v>
      </c>
      <c r="J1106" s="44"/>
    </row>
    <row r="1107" s="36" customFormat="1" ht="23" customHeight="1" spans="2:10">
      <c r="B1107" s="42" t="s">
        <v>289</v>
      </c>
      <c r="C1107" s="42" t="s">
        <v>294</v>
      </c>
      <c r="D1107" s="43" t="s">
        <v>295</v>
      </c>
      <c r="E1107" s="43" t="s">
        <v>296</v>
      </c>
      <c r="F1107" s="36">
        <v>288</v>
      </c>
      <c r="G1107" s="44">
        <v>7261.54</v>
      </c>
      <c r="H1107" s="44">
        <f t="shared" si="66"/>
        <v>8496.0018</v>
      </c>
      <c r="I1107" s="44"/>
      <c r="J1107" s="44"/>
    </row>
    <row r="1108" s="36" customFormat="1" ht="23" customHeight="1" spans="2:10">
      <c r="B1108" s="42" t="s">
        <v>289</v>
      </c>
      <c r="C1108" s="42" t="s">
        <v>922</v>
      </c>
      <c r="D1108" s="43" t="s">
        <v>923</v>
      </c>
      <c r="E1108" s="43" t="s">
        <v>924</v>
      </c>
      <c r="F1108" s="36">
        <v>200</v>
      </c>
      <c r="G1108" s="44">
        <v>4806.84</v>
      </c>
      <c r="H1108" s="44">
        <f t="shared" si="66"/>
        <v>5624.0028</v>
      </c>
      <c r="I1108" s="44"/>
      <c r="J1108" s="44"/>
    </row>
    <row r="1109" s="36" customFormat="1" ht="23" customHeight="1" spans="2:10">
      <c r="B1109" s="42" t="s">
        <v>289</v>
      </c>
      <c r="C1109" s="42" t="s">
        <v>201</v>
      </c>
      <c r="D1109" s="43" t="s">
        <v>202</v>
      </c>
      <c r="E1109" s="43" t="s">
        <v>203</v>
      </c>
      <c r="F1109" s="36">
        <v>1500</v>
      </c>
      <c r="G1109" s="44">
        <v>44487.18</v>
      </c>
      <c r="H1109" s="44">
        <f t="shared" si="66"/>
        <v>52050.0006</v>
      </c>
      <c r="I1109" s="44"/>
      <c r="J1109" s="44"/>
    </row>
    <row r="1110" s="36" customFormat="1" ht="23" customHeight="1" spans="2:10">
      <c r="B1110" s="42" t="s">
        <v>289</v>
      </c>
      <c r="C1110" s="42" t="s">
        <v>290</v>
      </c>
      <c r="D1110" s="43" t="s">
        <v>291</v>
      </c>
      <c r="E1110" s="43" t="s">
        <v>1837</v>
      </c>
      <c r="F1110" s="36">
        <v>540</v>
      </c>
      <c r="G1110" s="44">
        <v>8067.69</v>
      </c>
      <c r="H1110" s="44">
        <f t="shared" si="66"/>
        <v>9439.1973</v>
      </c>
      <c r="I1110" s="44"/>
      <c r="J1110" s="44"/>
    </row>
    <row r="1111" s="36" customFormat="1" ht="23" customHeight="1" spans="2:10">
      <c r="B1111" s="42" t="s">
        <v>289</v>
      </c>
      <c r="C1111" s="42" t="s">
        <v>1824</v>
      </c>
      <c r="D1111" s="43" t="s">
        <v>331</v>
      </c>
      <c r="E1111" s="43" t="s">
        <v>1721</v>
      </c>
      <c r="F1111" s="36">
        <v>100</v>
      </c>
      <c r="G1111" s="44">
        <v>2252.14</v>
      </c>
      <c r="H1111" s="44">
        <f t="shared" si="66"/>
        <v>2635.0038</v>
      </c>
      <c r="I1111" s="44"/>
      <c r="J1111" s="44"/>
    </row>
    <row r="1112" s="35" customFormat="1" ht="23" customHeight="1" spans="2:10">
      <c r="B1112" s="56" t="s">
        <v>288</v>
      </c>
      <c r="C1112" s="56" t="s">
        <v>201</v>
      </c>
      <c r="D1112" s="53" t="s">
        <v>202</v>
      </c>
      <c r="E1112" s="53" t="s">
        <v>203</v>
      </c>
      <c r="F1112" s="35">
        <v>360</v>
      </c>
      <c r="G1112" s="41">
        <v>12307.69</v>
      </c>
      <c r="H1112" s="41">
        <f t="shared" si="66"/>
        <v>14399.9973</v>
      </c>
      <c r="I1112" s="41">
        <f t="shared" ref="I1112:I1118" si="69">H1112</f>
        <v>14399.9973</v>
      </c>
      <c r="J1112" s="41"/>
    </row>
    <row r="1113" s="36" customFormat="1" ht="23" customHeight="1" spans="2:10">
      <c r="B1113" s="42" t="s">
        <v>288</v>
      </c>
      <c r="C1113" s="42" t="s">
        <v>201</v>
      </c>
      <c r="D1113" s="43" t="s">
        <v>202</v>
      </c>
      <c r="E1113" s="43" t="s">
        <v>203</v>
      </c>
      <c r="F1113" s="36">
        <v>120</v>
      </c>
      <c r="G1113" s="44">
        <v>4102.56</v>
      </c>
      <c r="H1113" s="44">
        <f t="shared" si="66"/>
        <v>4799.9952</v>
      </c>
      <c r="I1113" s="44">
        <f t="shared" si="69"/>
        <v>4799.9952</v>
      </c>
      <c r="J1113" s="44"/>
    </row>
    <row r="1114" s="36" customFormat="1" ht="23" customHeight="1" spans="2:10">
      <c r="B1114" s="42" t="s">
        <v>1838</v>
      </c>
      <c r="C1114" s="42" t="s">
        <v>229</v>
      </c>
      <c r="D1114" s="43" t="s">
        <v>1741</v>
      </c>
      <c r="E1114" s="43" t="s">
        <v>1742</v>
      </c>
      <c r="F1114" s="36">
        <v>800</v>
      </c>
      <c r="G1114" s="44">
        <v>29401.71</v>
      </c>
      <c r="H1114" s="44">
        <f t="shared" si="66"/>
        <v>34400.0007</v>
      </c>
      <c r="I1114" s="44">
        <f t="shared" si="69"/>
        <v>34400.0007</v>
      </c>
      <c r="J1114" s="44"/>
    </row>
    <row r="1115" s="36" customFormat="1" ht="23" customHeight="1" spans="2:10">
      <c r="B1115" s="42" t="s">
        <v>570</v>
      </c>
      <c r="C1115" s="42" t="s">
        <v>571</v>
      </c>
      <c r="D1115" s="43" t="s">
        <v>1839</v>
      </c>
      <c r="E1115" s="43" t="s">
        <v>1840</v>
      </c>
      <c r="F1115" s="36">
        <v>400</v>
      </c>
      <c r="G1115" s="44">
        <v>6153.85</v>
      </c>
      <c r="H1115" s="44">
        <f t="shared" si="66"/>
        <v>7200.0045</v>
      </c>
      <c r="I1115" s="44">
        <f t="shared" si="69"/>
        <v>7200.0045</v>
      </c>
      <c r="J1115" s="44"/>
    </row>
    <row r="1116" s="36" customFormat="1" ht="23" customHeight="1" spans="2:10">
      <c r="B1116" s="42" t="s">
        <v>603</v>
      </c>
      <c r="C1116" s="42" t="s">
        <v>216</v>
      </c>
      <c r="D1116" s="43" t="s">
        <v>1841</v>
      </c>
      <c r="E1116" s="43" t="s">
        <v>218</v>
      </c>
      <c r="F1116" s="36">
        <v>800</v>
      </c>
      <c r="G1116" s="44">
        <v>14222.22</v>
      </c>
      <c r="H1116" s="44">
        <f t="shared" si="66"/>
        <v>16639.9974</v>
      </c>
      <c r="I1116" s="44">
        <f t="shared" si="69"/>
        <v>16639.9974</v>
      </c>
      <c r="J1116" s="44"/>
    </row>
    <row r="1117" s="36" customFormat="1" ht="23" customHeight="1" spans="2:10">
      <c r="B1117" s="42" t="s">
        <v>566</v>
      </c>
      <c r="C1117" s="42" t="s">
        <v>1842</v>
      </c>
      <c r="D1117" s="43" t="s">
        <v>1843</v>
      </c>
      <c r="E1117" s="43" t="s">
        <v>1844</v>
      </c>
      <c r="F1117" s="36">
        <v>600</v>
      </c>
      <c r="G1117" s="44">
        <v>12820.51</v>
      </c>
      <c r="H1117" s="44">
        <f t="shared" si="66"/>
        <v>14999.9967</v>
      </c>
      <c r="I1117" s="44">
        <f t="shared" si="69"/>
        <v>14999.9967</v>
      </c>
      <c r="J1117" s="44"/>
    </row>
    <row r="1118" s="36" customFormat="1" ht="23" customHeight="1" spans="2:10">
      <c r="B1118" s="42" t="s">
        <v>566</v>
      </c>
      <c r="C1118" s="42" t="s">
        <v>571</v>
      </c>
      <c r="D1118" s="43" t="s">
        <v>1839</v>
      </c>
      <c r="E1118" s="43" t="s">
        <v>1840</v>
      </c>
      <c r="F1118" s="36">
        <v>800</v>
      </c>
      <c r="G1118" s="44">
        <v>11623.93</v>
      </c>
      <c r="H1118" s="44">
        <f t="shared" si="66"/>
        <v>13599.9981</v>
      </c>
      <c r="I1118" s="44">
        <f t="shared" si="69"/>
        <v>13599.9981</v>
      </c>
      <c r="J1118" s="44"/>
    </row>
    <row r="1119" s="36" customFormat="1" ht="23" customHeight="1" spans="2:10">
      <c r="B1119" s="42" t="s">
        <v>349</v>
      </c>
      <c r="C1119" s="61" t="s">
        <v>1845</v>
      </c>
      <c r="D1119" s="43" t="s">
        <v>1846</v>
      </c>
      <c r="E1119" s="43" t="s">
        <v>1847</v>
      </c>
      <c r="F1119" s="36">
        <v>10</v>
      </c>
      <c r="G1119" s="44">
        <f t="shared" ref="G1119:G1182" si="70">H1119/1.17</f>
        <v>55.5555555555556</v>
      </c>
      <c r="H1119" s="44">
        <v>65</v>
      </c>
      <c r="I1119" s="44">
        <f>SUM(H1119:H1122)</f>
        <v>4528.5</v>
      </c>
      <c r="J1119" s="44"/>
    </row>
    <row r="1120" s="36" customFormat="1" ht="23" customHeight="1" spans="2:10">
      <c r="B1120" s="42" t="s">
        <v>349</v>
      </c>
      <c r="C1120" s="42" t="s">
        <v>1848</v>
      </c>
      <c r="D1120" s="43" t="s">
        <v>1849</v>
      </c>
      <c r="E1120" s="43" t="s">
        <v>1850</v>
      </c>
      <c r="F1120" s="36">
        <v>10</v>
      </c>
      <c r="G1120" s="44">
        <f t="shared" si="70"/>
        <v>22.2222222222222</v>
      </c>
      <c r="H1120" s="44">
        <v>26</v>
      </c>
      <c r="I1120" s="44"/>
      <c r="J1120" s="44"/>
    </row>
    <row r="1121" s="36" customFormat="1" ht="23" customHeight="1" spans="2:10">
      <c r="B1121" s="42" t="s">
        <v>349</v>
      </c>
      <c r="C1121" s="42" t="s">
        <v>730</v>
      </c>
      <c r="D1121" s="43" t="s">
        <v>1550</v>
      </c>
      <c r="E1121" s="43" t="s">
        <v>1408</v>
      </c>
      <c r="F1121" s="36">
        <v>5</v>
      </c>
      <c r="G1121" s="44">
        <f t="shared" si="70"/>
        <v>32.0512820512821</v>
      </c>
      <c r="H1121" s="44">
        <v>37.5</v>
      </c>
      <c r="I1121" s="44"/>
      <c r="J1121" s="44"/>
    </row>
    <row r="1122" s="36" customFormat="1" ht="23" customHeight="1" spans="2:10">
      <c r="B1122" s="42" t="s">
        <v>349</v>
      </c>
      <c r="C1122" s="42" t="s">
        <v>953</v>
      </c>
      <c r="D1122" s="43" t="s">
        <v>1615</v>
      </c>
      <c r="E1122" s="62" t="s">
        <v>3804</v>
      </c>
      <c r="F1122" s="36">
        <v>400</v>
      </c>
      <c r="G1122" s="44">
        <f t="shared" si="70"/>
        <v>3760.68376068376</v>
      </c>
      <c r="H1122" s="44">
        <v>4400</v>
      </c>
      <c r="I1122" s="44"/>
      <c r="J1122" s="44"/>
    </row>
    <row r="1123" s="36" customFormat="1" ht="23" customHeight="1" spans="2:10">
      <c r="B1123" s="42" t="s">
        <v>349</v>
      </c>
      <c r="C1123" s="61" t="s">
        <v>1851</v>
      </c>
      <c r="D1123" s="43" t="s">
        <v>103</v>
      </c>
      <c r="E1123" s="43" t="s">
        <v>1852</v>
      </c>
      <c r="F1123" s="36">
        <v>50</v>
      </c>
      <c r="G1123" s="44">
        <f t="shared" si="70"/>
        <v>649.57264957265</v>
      </c>
      <c r="H1123" s="44">
        <v>760</v>
      </c>
      <c r="I1123" s="44">
        <f>SUM(H1123:H1126)</f>
        <v>2182</v>
      </c>
      <c r="J1123" s="44"/>
    </row>
    <row r="1124" s="36" customFormat="1" ht="23" customHeight="1" spans="2:10">
      <c r="B1124" s="42" t="s">
        <v>349</v>
      </c>
      <c r="C1124" s="42" t="s">
        <v>480</v>
      </c>
      <c r="D1124" s="43" t="s">
        <v>481</v>
      </c>
      <c r="E1124" s="43" t="s">
        <v>1853</v>
      </c>
      <c r="F1124" s="36">
        <v>200</v>
      </c>
      <c r="G1124" s="44">
        <f t="shared" si="70"/>
        <v>256.410256410256</v>
      </c>
      <c r="H1124" s="44">
        <v>300</v>
      </c>
      <c r="I1124" s="44"/>
      <c r="J1124" s="44"/>
    </row>
    <row r="1125" s="36" customFormat="1" ht="23" customHeight="1" spans="2:10">
      <c r="B1125" s="42" t="s">
        <v>349</v>
      </c>
      <c r="C1125" s="42" t="s">
        <v>984</v>
      </c>
      <c r="D1125" s="43" t="s">
        <v>1854</v>
      </c>
      <c r="E1125" s="43" t="s">
        <v>111</v>
      </c>
      <c r="F1125" s="36">
        <v>20</v>
      </c>
      <c r="G1125" s="44">
        <f t="shared" si="70"/>
        <v>61.5384615384615</v>
      </c>
      <c r="H1125" s="44">
        <v>72</v>
      </c>
      <c r="I1125" s="44"/>
      <c r="J1125" s="44"/>
    </row>
    <row r="1126" s="36" customFormat="1" ht="23" customHeight="1" spans="2:10">
      <c r="B1126" s="42" t="s">
        <v>349</v>
      </c>
      <c r="C1126" s="42" t="s">
        <v>1855</v>
      </c>
      <c r="D1126" s="43" t="s">
        <v>382</v>
      </c>
      <c r="E1126" s="43" t="s">
        <v>1856</v>
      </c>
      <c r="F1126" s="36">
        <v>100</v>
      </c>
      <c r="G1126" s="44">
        <f t="shared" si="70"/>
        <v>897.435897435897</v>
      </c>
      <c r="H1126" s="44">
        <v>1050</v>
      </c>
      <c r="I1126" s="44"/>
      <c r="J1126" s="44"/>
    </row>
    <row r="1127" s="36" customFormat="1" ht="23" customHeight="1" spans="2:10">
      <c r="B1127" s="42" t="s">
        <v>349</v>
      </c>
      <c r="C1127" s="42" t="s">
        <v>1857</v>
      </c>
      <c r="D1127" s="43" t="s">
        <v>1858</v>
      </c>
      <c r="E1127" s="43" t="s">
        <v>90</v>
      </c>
      <c r="F1127" s="36">
        <v>200</v>
      </c>
      <c r="G1127" s="44">
        <f t="shared" si="70"/>
        <v>273.504273504273</v>
      </c>
      <c r="H1127" s="44">
        <v>320</v>
      </c>
      <c r="I1127" s="44">
        <f>SUM(H1127:H1130)</f>
        <v>731</v>
      </c>
      <c r="J1127" s="44"/>
    </row>
    <row r="1128" s="36" customFormat="1" ht="23" customHeight="1" spans="2:10">
      <c r="B1128" s="42" t="s">
        <v>349</v>
      </c>
      <c r="C1128" s="42" t="s">
        <v>1859</v>
      </c>
      <c r="D1128" s="43" t="s">
        <v>1136</v>
      </c>
      <c r="E1128" s="43" t="s">
        <v>1860</v>
      </c>
      <c r="F1128" s="36">
        <v>10</v>
      </c>
      <c r="G1128" s="44">
        <f t="shared" si="70"/>
        <v>22.2222222222222</v>
      </c>
      <c r="H1128" s="44">
        <v>26</v>
      </c>
      <c r="I1128" s="44"/>
      <c r="J1128" s="44"/>
    </row>
    <row r="1129" s="36" customFormat="1" ht="23" customHeight="1" spans="2:10">
      <c r="B1129" s="42" t="s">
        <v>349</v>
      </c>
      <c r="C1129" s="42" t="s">
        <v>1861</v>
      </c>
      <c r="D1129" s="43" t="s">
        <v>1862</v>
      </c>
      <c r="E1129" s="43" t="s">
        <v>1470</v>
      </c>
      <c r="F1129" s="36">
        <v>20</v>
      </c>
      <c r="G1129" s="44">
        <f t="shared" si="70"/>
        <v>247.863247863248</v>
      </c>
      <c r="H1129" s="44">
        <v>290</v>
      </c>
      <c r="I1129" s="44"/>
      <c r="J1129" s="44"/>
    </row>
    <row r="1130" s="36" customFormat="1" ht="23" customHeight="1" spans="2:10">
      <c r="B1130" s="42" t="s">
        <v>349</v>
      </c>
      <c r="C1130" s="42" t="s">
        <v>451</v>
      </c>
      <c r="D1130" s="43" t="s">
        <v>1863</v>
      </c>
      <c r="E1130" s="43" t="s">
        <v>1864</v>
      </c>
      <c r="F1130" s="36">
        <v>10</v>
      </c>
      <c r="G1130" s="44">
        <f t="shared" si="70"/>
        <v>81.1965811965812</v>
      </c>
      <c r="H1130" s="44">
        <v>95</v>
      </c>
      <c r="I1130" s="44"/>
      <c r="J1130" s="44"/>
    </row>
    <row r="1131" s="36" customFormat="1" ht="23" customHeight="1" spans="2:10">
      <c r="B1131" s="42" t="s">
        <v>349</v>
      </c>
      <c r="C1131" s="61" t="s">
        <v>1865</v>
      </c>
      <c r="D1131" s="43" t="s">
        <v>1866</v>
      </c>
      <c r="E1131" s="43" t="s">
        <v>1867</v>
      </c>
      <c r="F1131" s="36">
        <v>100</v>
      </c>
      <c r="G1131" s="44">
        <f t="shared" si="70"/>
        <v>119.65811965812</v>
      </c>
      <c r="H1131" s="44">
        <v>140</v>
      </c>
      <c r="I1131" s="44">
        <f>H1131</f>
        <v>140</v>
      </c>
      <c r="J1131" s="44"/>
    </row>
    <row r="1132" s="36" customFormat="1" ht="23" customHeight="1" spans="2:10">
      <c r="B1132" s="42" t="s">
        <v>349</v>
      </c>
      <c r="C1132" s="42" t="s">
        <v>38</v>
      </c>
      <c r="D1132" s="43" t="s">
        <v>948</v>
      </c>
      <c r="E1132" s="43" t="s">
        <v>37</v>
      </c>
      <c r="F1132" s="36">
        <v>30</v>
      </c>
      <c r="G1132" s="44">
        <f t="shared" si="70"/>
        <v>192.307692307692</v>
      </c>
      <c r="H1132" s="44">
        <v>225</v>
      </c>
      <c r="I1132" s="44">
        <f>SUM(H1132:H1134)</f>
        <v>993</v>
      </c>
      <c r="J1132" s="44"/>
    </row>
    <row r="1133" s="36" customFormat="1" ht="23" customHeight="1" spans="2:10">
      <c r="B1133" s="42" t="s">
        <v>349</v>
      </c>
      <c r="C1133" s="42" t="s">
        <v>480</v>
      </c>
      <c r="D1133" s="43" t="s">
        <v>481</v>
      </c>
      <c r="E1133" s="43" t="s">
        <v>1853</v>
      </c>
      <c r="F1133" s="36">
        <v>300</v>
      </c>
      <c r="G1133" s="44">
        <f t="shared" si="70"/>
        <v>384.615384615385</v>
      </c>
      <c r="H1133" s="44">
        <v>450</v>
      </c>
      <c r="I1133" s="44"/>
      <c r="J1133" s="44"/>
    </row>
    <row r="1134" s="36" customFormat="1" ht="23" customHeight="1" spans="2:10">
      <c r="B1134" s="42" t="s">
        <v>349</v>
      </c>
      <c r="C1134" s="42" t="s">
        <v>1868</v>
      </c>
      <c r="D1134" s="43" t="s">
        <v>1869</v>
      </c>
      <c r="E1134" s="62" t="s">
        <v>1870</v>
      </c>
      <c r="F1134" s="36">
        <v>20</v>
      </c>
      <c r="G1134" s="44">
        <f t="shared" si="70"/>
        <v>271.794871794872</v>
      </c>
      <c r="H1134" s="44">
        <v>318</v>
      </c>
      <c r="I1134" s="44"/>
      <c r="J1134" s="44"/>
    </row>
    <row r="1135" s="36" customFormat="1" ht="23" customHeight="1" spans="2:10">
      <c r="B1135" s="42" t="s">
        <v>349</v>
      </c>
      <c r="C1135" s="61" t="s">
        <v>1871</v>
      </c>
      <c r="D1135" s="43" t="s">
        <v>1122</v>
      </c>
      <c r="E1135" s="43" t="s">
        <v>1123</v>
      </c>
      <c r="F1135" s="36">
        <v>5</v>
      </c>
      <c r="G1135" s="44">
        <f t="shared" si="70"/>
        <v>7.26495726495727</v>
      </c>
      <c r="H1135" s="44">
        <v>8.5</v>
      </c>
      <c r="I1135" s="44">
        <f>SUM(H1135:H1138)</f>
        <v>231</v>
      </c>
      <c r="J1135" s="44"/>
    </row>
    <row r="1136" s="36" customFormat="1" ht="23" customHeight="1" spans="2:10">
      <c r="B1136" s="42" t="s">
        <v>349</v>
      </c>
      <c r="C1136" s="42" t="s">
        <v>1872</v>
      </c>
      <c r="D1136" s="43" t="s">
        <v>1873</v>
      </c>
      <c r="E1136" s="43" t="s">
        <v>772</v>
      </c>
      <c r="F1136" s="36">
        <v>5</v>
      </c>
      <c r="G1136" s="44">
        <f t="shared" si="70"/>
        <v>21.3675213675214</v>
      </c>
      <c r="H1136" s="44">
        <v>25</v>
      </c>
      <c r="I1136" s="44"/>
      <c r="J1136" s="44"/>
    </row>
    <row r="1137" s="36" customFormat="1" ht="23" customHeight="1" spans="2:10">
      <c r="B1137" s="42" t="s">
        <v>349</v>
      </c>
      <c r="C1137" s="42" t="s">
        <v>368</v>
      </c>
      <c r="D1137" s="43" t="s">
        <v>1874</v>
      </c>
      <c r="E1137" s="43" t="s">
        <v>370</v>
      </c>
      <c r="F1137" s="36">
        <v>20</v>
      </c>
      <c r="G1137" s="44">
        <f t="shared" si="70"/>
        <v>145.299145299145</v>
      </c>
      <c r="H1137" s="44">
        <v>170</v>
      </c>
      <c r="I1137" s="44"/>
      <c r="J1137" s="44"/>
    </row>
    <row r="1138" s="36" customFormat="1" ht="23" customHeight="1" spans="2:10">
      <c r="B1138" s="42" t="s">
        <v>349</v>
      </c>
      <c r="C1138" s="42" t="s">
        <v>1171</v>
      </c>
      <c r="D1138" s="43" t="s">
        <v>1172</v>
      </c>
      <c r="E1138" s="62" t="s">
        <v>1875</v>
      </c>
      <c r="F1138" s="36">
        <v>5</v>
      </c>
      <c r="G1138" s="44">
        <f t="shared" si="70"/>
        <v>23.5042735042735</v>
      </c>
      <c r="H1138" s="44">
        <v>27.5</v>
      </c>
      <c r="I1138" s="44"/>
      <c r="J1138" s="44"/>
    </row>
    <row r="1139" s="36" customFormat="1" ht="23" customHeight="1" spans="2:10">
      <c r="B1139" s="42" t="s">
        <v>349</v>
      </c>
      <c r="C1139" s="61" t="s">
        <v>1876</v>
      </c>
      <c r="D1139" s="43" t="s">
        <v>1877</v>
      </c>
      <c r="E1139" s="43" t="s">
        <v>1598</v>
      </c>
      <c r="F1139" s="36">
        <v>10</v>
      </c>
      <c r="G1139" s="44">
        <f t="shared" si="70"/>
        <v>28.2051282051282</v>
      </c>
      <c r="H1139" s="44">
        <v>33</v>
      </c>
      <c r="I1139" s="44">
        <f>SUM(H1139:H1141)</f>
        <v>883</v>
      </c>
      <c r="J1139" s="44"/>
    </row>
    <row r="1140" s="36" customFormat="1" ht="23" customHeight="1" spans="2:10">
      <c r="B1140" s="42" t="s">
        <v>349</v>
      </c>
      <c r="C1140" s="61" t="s">
        <v>3805</v>
      </c>
      <c r="D1140" s="43" t="s">
        <v>48</v>
      </c>
      <c r="E1140" s="43" t="s">
        <v>1879</v>
      </c>
      <c r="F1140" s="36">
        <v>40</v>
      </c>
      <c r="G1140" s="44">
        <f t="shared" si="70"/>
        <v>136.752136752137</v>
      </c>
      <c r="H1140" s="44">
        <v>160</v>
      </c>
      <c r="I1140" s="44"/>
      <c r="J1140" s="44"/>
    </row>
    <row r="1141" s="36" customFormat="1" ht="23" customHeight="1" spans="2:10">
      <c r="B1141" s="42" t="s">
        <v>349</v>
      </c>
      <c r="C1141" s="42" t="s">
        <v>1880</v>
      </c>
      <c r="D1141" s="43" t="s">
        <v>1680</v>
      </c>
      <c r="E1141" s="43" t="s">
        <v>1881</v>
      </c>
      <c r="F1141" s="36">
        <v>30</v>
      </c>
      <c r="G1141" s="44">
        <f t="shared" si="70"/>
        <v>589.74358974359</v>
      </c>
      <c r="H1141" s="44">
        <v>690</v>
      </c>
      <c r="I1141" s="44"/>
      <c r="J1141" s="44"/>
    </row>
    <row r="1142" s="36" customFormat="1" ht="23" customHeight="1" spans="2:10">
      <c r="B1142" s="42" t="s">
        <v>349</v>
      </c>
      <c r="C1142" s="42" t="s">
        <v>1882</v>
      </c>
      <c r="D1142" s="43" t="s">
        <v>1883</v>
      </c>
      <c r="E1142" s="43" t="s">
        <v>1775</v>
      </c>
      <c r="F1142" s="36">
        <v>20</v>
      </c>
      <c r="G1142" s="44">
        <f t="shared" si="70"/>
        <v>102.564102564103</v>
      </c>
      <c r="H1142" s="44">
        <v>120</v>
      </c>
      <c r="I1142" s="44">
        <f>SUM(H1142:H1145)</f>
        <v>1097.5</v>
      </c>
      <c r="J1142" s="44"/>
    </row>
    <row r="1143" s="36" customFormat="1" ht="23" customHeight="1" spans="2:10">
      <c r="B1143" s="42" t="s">
        <v>349</v>
      </c>
      <c r="C1143" s="42" t="s">
        <v>863</v>
      </c>
      <c r="D1143" s="43" t="s">
        <v>864</v>
      </c>
      <c r="E1143" s="43" t="s">
        <v>752</v>
      </c>
      <c r="F1143" s="36">
        <v>20</v>
      </c>
      <c r="G1143" s="44">
        <f t="shared" si="70"/>
        <v>230.769230769231</v>
      </c>
      <c r="H1143" s="44">
        <v>270</v>
      </c>
      <c r="I1143" s="44"/>
      <c r="J1143" s="44"/>
    </row>
    <row r="1144" s="36" customFormat="1" ht="23" customHeight="1" spans="2:10">
      <c r="B1144" s="42" t="s">
        <v>349</v>
      </c>
      <c r="C1144" s="42" t="s">
        <v>1884</v>
      </c>
      <c r="D1144" s="43" t="s">
        <v>1885</v>
      </c>
      <c r="E1144" s="43" t="s">
        <v>772</v>
      </c>
      <c r="F1144" s="36">
        <v>5</v>
      </c>
      <c r="G1144" s="44">
        <f t="shared" si="70"/>
        <v>6.41025641025641</v>
      </c>
      <c r="H1144" s="44">
        <v>7.5</v>
      </c>
      <c r="I1144" s="44"/>
      <c r="J1144" s="44"/>
    </row>
    <row r="1145" s="36" customFormat="1" ht="23" customHeight="1" spans="2:10">
      <c r="B1145" s="42" t="s">
        <v>349</v>
      </c>
      <c r="C1145" s="42" t="s">
        <v>391</v>
      </c>
      <c r="D1145" s="43" t="s">
        <v>392</v>
      </c>
      <c r="E1145" s="43" t="s">
        <v>393</v>
      </c>
      <c r="F1145" s="36">
        <v>200</v>
      </c>
      <c r="G1145" s="44">
        <f t="shared" si="70"/>
        <v>598.290598290598</v>
      </c>
      <c r="H1145" s="44">
        <v>700</v>
      </c>
      <c r="I1145" s="44"/>
      <c r="J1145" s="44"/>
    </row>
    <row r="1146" s="36" customFormat="1" ht="23" customHeight="1" spans="2:10">
      <c r="B1146" s="42" t="s">
        <v>349</v>
      </c>
      <c r="C1146" s="42" t="s">
        <v>1886</v>
      </c>
      <c r="D1146" s="43" t="s">
        <v>481</v>
      </c>
      <c r="E1146" s="43" t="s">
        <v>1565</v>
      </c>
      <c r="F1146" s="36">
        <v>100</v>
      </c>
      <c r="G1146" s="44">
        <f t="shared" si="70"/>
        <v>683.760683760684</v>
      </c>
      <c r="H1146" s="44">
        <v>800</v>
      </c>
      <c r="I1146" s="44">
        <f>SUM(H1146:H1149)</f>
        <v>939.5</v>
      </c>
      <c r="J1146" s="44"/>
    </row>
    <row r="1147" s="36" customFormat="1" ht="23" customHeight="1" spans="2:10">
      <c r="B1147" s="42" t="s">
        <v>349</v>
      </c>
      <c r="C1147" s="61" t="s">
        <v>1887</v>
      </c>
      <c r="D1147" s="43" t="s">
        <v>1888</v>
      </c>
      <c r="E1147" s="43" t="s">
        <v>1889</v>
      </c>
      <c r="F1147" s="36">
        <v>10</v>
      </c>
      <c r="G1147" s="44">
        <f t="shared" si="70"/>
        <v>33.3333333333333</v>
      </c>
      <c r="H1147" s="44">
        <v>39</v>
      </c>
      <c r="I1147" s="44"/>
      <c r="J1147" s="44"/>
    </row>
    <row r="1148" s="36" customFormat="1" ht="23" customHeight="1" spans="2:10">
      <c r="B1148" s="42" t="s">
        <v>349</v>
      </c>
      <c r="C1148" s="42" t="s">
        <v>1890</v>
      </c>
      <c r="D1148" s="43" t="s">
        <v>740</v>
      </c>
      <c r="E1148" s="43" t="s">
        <v>959</v>
      </c>
      <c r="F1148" s="36">
        <v>20</v>
      </c>
      <c r="G1148" s="44">
        <f t="shared" si="70"/>
        <v>32.4786324786325</v>
      </c>
      <c r="H1148" s="44">
        <v>38</v>
      </c>
      <c r="I1148" s="44"/>
      <c r="J1148" s="44"/>
    </row>
    <row r="1149" s="36" customFormat="1" ht="23" customHeight="1" spans="2:10">
      <c r="B1149" s="42" t="s">
        <v>349</v>
      </c>
      <c r="C1149" s="42" t="s">
        <v>1891</v>
      </c>
      <c r="D1149" s="43" t="s">
        <v>1892</v>
      </c>
      <c r="E1149" s="62" t="s">
        <v>1893</v>
      </c>
      <c r="F1149" s="36">
        <v>25</v>
      </c>
      <c r="G1149" s="44">
        <f t="shared" si="70"/>
        <v>53.4188034188034</v>
      </c>
      <c r="H1149" s="44">
        <v>62.5</v>
      </c>
      <c r="I1149" s="44"/>
      <c r="J1149" s="44"/>
    </row>
    <row r="1150" s="36" customFormat="1" ht="23" customHeight="1" spans="2:10">
      <c r="B1150" s="42" t="s">
        <v>349</v>
      </c>
      <c r="C1150" s="42" t="s">
        <v>359</v>
      </c>
      <c r="D1150" s="43" t="s">
        <v>783</v>
      </c>
      <c r="E1150" s="43" t="s">
        <v>1894</v>
      </c>
      <c r="F1150" s="36">
        <v>10</v>
      </c>
      <c r="G1150" s="44">
        <f t="shared" si="70"/>
        <v>327.863247863248</v>
      </c>
      <c r="H1150" s="44">
        <v>383.6</v>
      </c>
      <c r="I1150" s="44">
        <f>H1150</f>
        <v>383.6</v>
      </c>
      <c r="J1150" s="44"/>
    </row>
    <row r="1151" s="36" customFormat="1" ht="23" customHeight="1" spans="2:10">
      <c r="B1151" s="42" t="s">
        <v>349</v>
      </c>
      <c r="C1151" s="42" t="s">
        <v>1652</v>
      </c>
      <c r="D1151" s="43" t="s">
        <v>1895</v>
      </c>
      <c r="E1151" s="43" t="s">
        <v>475</v>
      </c>
      <c r="F1151" s="36">
        <v>30</v>
      </c>
      <c r="G1151" s="44">
        <f t="shared" si="70"/>
        <v>174.358974358974</v>
      </c>
      <c r="H1151" s="44">
        <v>204</v>
      </c>
      <c r="I1151" s="44">
        <f>SUM(H1151:H1154)</f>
        <v>668</v>
      </c>
      <c r="J1151" s="44"/>
    </row>
    <row r="1152" s="36" customFormat="1" ht="23" customHeight="1" spans="2:10">
      <c r="B1152" s="42" t="s">
        <v>349</v>
      </c>
      <c r="C1152" s="42" t="s">
        <v>1896</v>
      </c>
      <c r="D1152" s="43" t="s">
        <v>1897</v>
      </c>
      <c r="E1152" s="43" t="s">
        <v>1898</v>
      </c>
      <c r="F1152" s="36">
        <v>2</v>
      </c>
      <c r="G1152" s="44">
        <f t="shared" si="70"/>
        <v>54.7008547008547</v>
      </c>
      <c r="H1152" s="44">
        <v>64</v>
      </c>
      <c r="I1152" s="44"/>
      <c r="J1152" s="44"/>
    </row>
    <row r="1153" s="36" customFormat="1" ht="23" customHeight="1" spans="2:10">
      <c r="B1153" s="42" t="s">
        <v>349</v>
      </c>
      <c r="C1153" s="42" t="s">
        <v>1899</v>
      </c>
      <c r="D1153" s="43" t="s">
        <v>1862</v>
      </c>
      <c r="E1153" s="43" t="s">
        <v>1470</v>
      </c>
      <c r="F1153" s="36">
        <v>20</v>
      </c>
      <c r="G1153" s="44">
        <f t="shared" si="70"/>
        <v>247.863247863248</v>
      </c>
      <c r="H1153" s="44">
        <v>290</v>
      </c>
      <c r="I1153" s="44"/>
      <c r="J1153" s="44"/>
    </row>
    <row r="1154" s="36" customFormat="1" ht="23" customHeight="1" spans="2:10">
      <c r="B1154" s="42" t="s">
        <v>349</v>
      </c>
      <c r="C1154" s="42" t="s">
        <v>1900</v>
      </c>
      <c r="D1154" s="43" t="s">
        <v>425</v>
      </c>
      <c r="E1154" s="62" t="s">
        <v>1901</v>
      </c>
      <c r="F1154" s="36">
        <v>20</v>
      </c>
      <c r="G1154" s="44">
        <f t="shared" si="70"/>
        <v>94.017094017094</v>
      </c>
      <c r="H1154" s="44">
        <v>110</v>
      </c>
      <c r="I1154" s="44"/>
      <c r="J1154" s="44"/>
    </row>
    <row r="1155" s="36" customFormat="1" ht="23" customHeight="1" spans="2:10">
      <c r="B1155" s="42" t="s">
        <v>349</v>
      </c>
      <c r="C1155" s="42" t="s">
        <v>1902</v>
      </c>
      <c r="D1155" s="43" t="s">
        <v>486</v>
      </c>
      <c r="E1155" s="43" t="s">
        <v>1903</v>
      </c>
      <c r="F1155" s="36">
        <v>1</v>
      </c>
      <c r="G1155" s="44">
        <f t="shared" si="70"/>
        <v>102.564102564103</v>
      </c>
      <c r="H1155" s="44">
        <v>120</v>
      </c>
      <c r="I1155" s="44">
        <f>SUM(H1155:H1157)</f>
        <v>286</v>
      </c>
      <c r="J1155" s="44"/>
    </row>
    <row r="1156" s="36" customFormat="1" ht="23" customHeight="1" spans="2:10">
      <c r="B1156" s="42" t="s">
        <v>349</v>
      </c>
      <c r="C1156" s="42" t="s">
        <v>499</v>
      </c>
      <c r="D1156" s="43" t="s">
        <v>493</v>
      </c>
      <c r="E1156" s="43" t="s">
        <v>1903</v>
      </c>
      <c r="F1156" s="36">
        <v>1</v>
      </c>
      <c r="G1156" s="44">
        <f t="shared" si="70"/>
        <v>102.564102564103</v>
      </c>
      <c r="H1156" s="44">
        <v>120</v>
      </c>
      <c r="I1156" s="44"/>
      <c r="J1156" s="44"/>
    </row>
    <row r="1157" s="36" customFormat="1" ht="23" customHeight="1" spans="2:10">
      <c r="B1157" s="42" t="s">
        <v>349</v>
      </c>
      <c r="C1157" s="42" t="s">
        <v>1904</v>
      </c>
      <c r="D1157" s="43" t="s">
        <v>490</v>
      </c>
      <c r="E1157" s="43" t="s">
        <v>1903</v>
      </c>
      <c r="F1157" s="36">
        <v>1</v>
      </c>
      <c r="G1157" s="44">
        <f t="shared" si="70"/>
        <v>39.3162393162393</v>
      </c>
      <c r="H1157" s="44">
        <v>46</v>
      </c>
      <c r="I1157" s="44"/>
      <c r="J1157" s="44"/>
    </row>
    <row r="1158" s="36" customFormat="1" ht="23" customHeight="1" spans="2:10">
      <c r="B1158" s="42" t="s">
        <v>349</v>
      </c>
      <c r="C1158" s="42" t="s">
        <v>521</v>
      </c>
      <c r="D1158" s="43" t="s">
        <v>486</v>
      </c>
      <c r="E1158" s="43" t="s">
        <v>1903</v>
      </c>
      <c r="F1158" s="36">
        <v>1</v>
      </c>
      <c r="G1158" s="44">
        <f t="shared" si="70"/>
        <v>512.820512820513</v>
      </c>
      <c r="H1158" s="44">
        <v>600</v>
      </c>
      <c r="I1158" s="44">
        <f>SUM(H1158:H1160)</f>
        <v>1025</v>
      </c>
      <c r="J1158" s="44"/>
    </row>
    <row r="1159" s="36" customFormat="1" ht="23" customHeight="1" spans="2:10">
      <c r="B1159" s="42" t="s">
        <v>349</v>
      </c>
      <c r="C1159" s="42" t="s">
        <v>1905</v>
      </c>
      <c r="D1159" s="43" t="s">
        <v>493</v>
      </c>
      <c r="E1159" s="43" t="s">
        <v>1903</v>
      </c>
      <c r="F1159" s="36">
        <v>0.5</v>
      </c>
      <c r="G1159" s="44">
        <f t="shared" si="70"/>
        <v>286.324786324786</v>
      </c>
      <c r="H1159" s="44">
        <v>335</v>
      </c>
      <c r="I1159" s="44"/>
      <c r="J1159" s="44"/>
    </row>
    <row r="1160" s="36" customFormat="1" ht="23" customHeight="1" spans="2:10">
      <c r="B1160" s="42" t="s">
        <v>349</v>
      </c>
      <c r="C1160" s="42" t="s">
        <v>520</v>
      </c>
      <c r="D1160" s="43" t="s">
        <v>493</v>
      </c>
      <c r="E1160" s="43" t="s">
        <v>1903</v>
      </c>
      <c r="F1160" s="36">
        <v>0.5</v>
      </c>
      <c r="G1160" s="44">
        <f t="shared" si="70"/>
        <v>76.9230769230769</v>
      </c>
      <c r="H1160" s="44">
        <v>90</v>
      </c>
      <c r="I1160" s="44"/>
      <c r="J1160" s="44"/>
    </row>
    <row r="1161" s="36" customFormat="1" ht="23" customHeight="1" spans="2:10">
      <c r="B1161" s="42" t="s">
        <v>349</v>
      </c>
      <c r="C1161" s="42" t="s">
        <v>1906</v>
      </c>
      <c r="D1161" s="43" t="s">
        <v>496</v>
      </c>
      <c r="E1161" s="43" t="s">
        <v>1903</v>
      </c>
      <c r="F1161" s="36">
        <v>1</v>
      </c>
      <c r="G1161" s="44">
        <f t="shared" si="70"/>
        <v>32.4786324786325</v>
      </c>
      <c r="H1161" s="44">
        <v>38</v>
      </c>
      <c r="I1161" s="44">
        <f>SUM(H1161:H1164)</f>
        <v>458</v>
      </c>
      <c r="J1161" s="44"/>
    </row>
    <row r="1162" s="36" customFormat="1" ht="23" customHeight="1" spans="2:10">
      <c r="B1162" s="42" t="s">
        <v>349</v>
      </c>
      <c r="C1162" s="42" t="s">
        <v>1907</v>
      </c>
      <c r="D1162" s="43" t="s">
        <v>493</v>
      </c>
      <c r="E1162" s="43" t="s">
        <v>1903</v>
      </c>
      <c r="F1162" s="36">
        <v>2</v>
      </c>
      <c r="G1162" s="44">
        <f t="shared" si="70"/>
        <v>68.3760683760684</v>
      </c>
      <c r="H1162" s="44">
        <v>80</v>
      </c>
      <c r="I1162" s="44"/>
      <c r="J1162" s="44"/>
    </row>
    <row r="1163" s="36" customFormat="1" ht="23" customHeight="1" spans="2:10">
      <c r="B1163" s="42" t="s">
        <v>349</v>
      </c>
      <c r="C1163" s="42" t="s">
        <v>1908</v>
      </c>
      <c r="D1163" s="43" t="s">
        <v>1909</v>
      </c>
      <c r="E1163" s="43" t="s">
        <v>1903</v>
      </c>
      <c r="F1163" s="36">
        <v>1</v>
      </c>
      <c r="G1163" s="44">
        <f t="shared" si="70"/>
        <v>153.846153846154</v>
      </c>
      <c r="H1163" s="44">
        <v>180</v>
      </c>
      <c r="I1163" s="44"/>
      <c r="J1163" s="44"/>
    </row>
    <row r="1164" s="36" customFormat="1" ht="23" customHeight="1" spans="2:10">
      <c r="B1164" s="42" t="s">
        <v>349</v>
      </c>
      <c r="C1164" s="42" t="s">
        <v>495</v>
      </c>
      <c r="D1164" s="43" t="s">
        <v>496</v>
      </c>
      <c r="E1164" s="43" t="s">
        <v>1903</v>
      </c>
      <c r="F1164" s="36">
        <v>1</v>
      </c>
      <c r="G1164" s="44">
        <f t="shared" si="70"/>
        <v>136.752136752137</v>
      </c>
      <c r="H1164" s="44">
        <v>160</v>
      </c>
      <c r="I1164" s="44"/>
      <c r="J1164" s="44"/>
    </row>
    <row r="1165" s="36" customFormat="1" ht="23" customHeight="1" spans="2:10">
      <c r="B1165" s="42" t="s">
        <v>349</v>
      </c>
      <c r="C1165" s="42" t="s">
        <v>1910</v>
      </c>
      <c r="D1165" s="43" t="s">
        <v>496</v>
      </c>
      <c r="E1165" s="43" t="s">
        <v>1903</v>
      </c>
      <c r="F1165" s="36">
        <v>1</v>
      </c>
      <c r="G1165" s="44">
        <f t="shared" si="70"/>
        <v>12.8205128205128</v>
      </c>
      <c r="H1165" s="44">
        <v>15</v>
      </c>
      <c r="I1165" s="44">
        <f>SUM(H1165:H1168)</f>
        <v>287</v>
      </c>
      <c r="J1165" s="44"/>
    </row>
    <row r="1166" s="36" customFormat="1" ht="23" customHeight="1" spans="2:10">
      <c r="B1166" s="42" t="s">
        <v>349</v>
      </c>
      <c r="C1166" s="42" t="s">
        <v>1911</v>
      </c>
      <c r="D1166" s="43" t="s">
        <v>1909</v>
      </c>
      <c r="E1166" s="43" t="s">
        <v>1903</v>
      </c>
      <c r="F1166" s="36">
        <v>1</v>
      </c>
      <c r="G1166" s="44">
        <f t="shared" si="70"/>
        <v>153.846153846154</v>
      </c>
      <c r="H1166" s="44">
        <v>180</v>
      </c>
      <c r="I1166" s="44"/>
      <c r="J1166" s="44"/>
    </row>
    <row r="1167" s="36" customFormat="1" ht="23" customHeight="1" spans="2:10">
      <c r="B1167" s="42" t="s">
        <v>349</v>
      </c>
      <c r="C1167" s="42" t="s">
        <v>1912</v>
      </c>
      <c r="D1167" s="43" t="s">
        <v>486</v>
      </c>
      <c r="E1167" s="43" t="s">
        <v>1903</v>
      </c>
      <c r="F1167" s="36">
        <v>2</v>
      </c>
      <c r="G1167" s="44">
        <f t="shared" si="70"/>
        <v>47.8632478632479</v>
      </c>
      <c r="H1167" s="44">
        <v>56</v>
      </c>
      <c r="I1167" s="44"/>
      <c r="J1167" s="44"/>
    </row>
    <row r="1168" s="36" customFormat="1" ht="23" customHeight="1" spans="2:10">
      <c r="B1168" s="42" t="s">
        <v>349</v>
      </c>
      <c r="C1168" s="42" t="s">
        <v>1913</v>
      </c>
      <c r="D1168" s="43" t="s">
        <v>1914</v>
      </c>
      <c r="E1168" s="43" t="s">
        <v>1903</v>
      </c>
      <c r="F1168" s="36">
        <v>2</v>
      </c>
      <c r="G1168" s="44">
        <f t="shared" si="70"/>
        <v>30.7692307692308</v>
      </c>
      <c r="H1168" s="44">
        <v>36</v>
      </c>
      <c r="I1168" s="44"/>
      <c r="J1168" s="44"/>
    </row>
    <row r="1169" s="36" customFormat="1" ht="23" customHeight="1" spans="2:10">
      <c r="B1169" s="42" t="s">
        <v>349</v>
      </c>
      <c r="C1169" s="42" t="s">
        <v>1906</v>
      </c>
      <c r="D1169" s="43" t="s">
        <v>496</v>
      </c>
      <c r="E1169" s="43" t="s">
        <v>1903</v>
      </c>
      <c r="F1169" s="36">
        <v>1</v>
      </c>
      <c r="G1169" s="44">
        <f t="shared" si="70"/>
        <v>21.3675213675214</v>
      </c>
      <c r="H1169" s="44">
        <v>25</v>
      </c>
      <c r="I1169" s="44">
        <f>SUM(H1169:H1172)</f>
        <v>230</v>
      </c>
      <c r="J1169" s="44"/>
    </row>
    <row r="1170" s="36" customFormat="1" ht="23" customHeight="1" spans="2:10">
      <c r="B1170" s="42" t="s">
        <v>349</v>
      </c>
      <c r="C1170" s="42" t="s">
        <v>1902</v>
      </c>
      <c r="D1170" s="43" t="s">
        <v>486</v>
      </c>
      <c r="E1170" s="43" t="s">
        <v>1903</v>
      </c>
      <c r="F1170" s="36">
        <v>1</v>
      </c>
      <c r="G1170" s="44">
        <f t="shared" si="70"/>
        <v>102.564102564103</v>
      </c>
      <c r="H1170" s="44">
        <v>120</v>
      </c>
      <c r="I1170" s="44"/>
      <c r="J1170" s="44"/>
    </row>
    <row r="1171" s="36" customFormat="1" ht="23" customHeight="1" spans="2:10">
      <c r="B1171" s="42" t="s">
        <v>349</v>
      </c>
      <c r="C1171" s="42" t="s">
        <v>1915</v>
      </c>
      <c r="D1171" s="43" t="s">
        <v>1916</v>
      </c>
      <c r="E1171" s="43" t="s">
        <v>1903</v>
      </c>
      <c r="F1171" s="36">
        <v>1</v>
      </c>
      <c r="G1171" s="44">
        <f t="shared" si="70"/>
        <v>38.4615384615385</v>
      </c>
      <c r="H1171" s="44">
        <v>45</v>
      </c>
      <c r="I1171" s="44"/>
      <c r="J1171" s="44"/>
    </row>
    <row r="1172" s="36" customFormat="1" ht="23" customHeight="1" spans="2:10">
      <c r="B1172" s="42" t="s">
        <v>349</v>
      </c>
      <c r="C1172" s="42" t="s">
        <v>1917</v>
      </c>
      <c r="D1172" s="43" t="s">
        <v>493</v>
      </c>
      <c r="E1172" s="43" t="s">
        <v>1903</v>
      </c>
      <c r="F1172" s="36">
        <v>1</v>
      </c>
      <c r="G1172" s="44">
        <f t="shared" si="70"/>
        <v>34.1880341880342</v>
      </c>
      <c r="H1172" s="44">
        <v>40</v>
      </c>
      <c r="I1172" s="44"/>
      <c r="J1172" s="44"/>
    </row>
    <row r="1173" s="36" customFormat="1" ht="23" customHeight="1" spans="2:10">
      <c r="B1173" s="42" t="s">
        <v>349</v>
      </c>
      <c r="C1173" s="42" t="s">
        <v>1081</v>
      </c>
      <c r="D1173" s="43" t="s">
        <v>990</v>
      </c>
      <c r="E1173" s="43" t="s">
        <v>1082</v>
      </c>
      <c r="F1173" s="36">
        <v>10</v>
      </c>
      <c r="G1173" s="44">
        <f t="shared" si="70"/>
        <v>34.1880341880342</v>
      </c>
      <c r="H1173" s="44">
        <v>40</v>
      </c>
      <c r="I1173" s="44">
        <f>SUM(H1173:H1176)</f>
        <v>440</v>
      </c>
      <c r="J1173" s="44"/>
    </row>
    <row r="1174" s="36" customFormat="1" ht="23" customHeight="1" spans="2:10">
      <c r="B1174" s="42" t="s">
        <v>349</v>
      </c>
      <c r="C1174" s="42" t="s">
        <v>462</v>
      </c>
      <c r="D1174" s="43" t="s">
        <v>1918</v>
      </c>
      <c r="E1174" s="43" t="s">
        <v>1919</v>
      </c>
      <c r="F1174" s="36">
        <v>10</v>
      </c>
      <c r="G1174" s="44">
        <f t="shared" si="70"/>
        <v>128.205128205128</v>
      </c>
      <c r="H1174" s="44">
        <v>150</v>
      </c>
      <c r="I1174" s="44"/>
      <c r="J1174" s="44"/>
    </row>
    <row r="1175" s="36" customFormat="1" ht="23" customHeight="1" spans="2:10">
      <c r="B1175" s="42" t="s">
        <v>349</v>
      </c>
      <c r="C1175" s="42" t="s">
        <v>1920</v>
      </c>
      <c r="D1175" s="43" t="s">
        <v>1921</v>
      </c>
      <c r="E1175" s="43" t="s">
        <v>80</v>
      </c>
      <c r="F1175" s="36">
        <v>10</v>
      </c>
      <c r="G1175" s="44">
        <f t="shared" si="70"/>
        <v>98.2905982905983</v>
      </c>
      <c r="H1175" s="44">
        <v>115</v>
      </c>
      <c r="I1175" s="44"/>
      <c r="J1175" s="44"/>
    </row>
    <row r="1176" s="36" customFormat="1" ht="23" customHeight="1" spans="2:10">
      <c r="B1176" s="42" t="s">
        <v>349</v>
      </c>
      <c r="C1176" s="42" t="s">
        <v>1922</v>
      </c>
      <c r="D1176" s="43" t="s">
        <v>1923</v>
      </c>
      <c r="E1176" s="62" t="s">
        <v>1924</v>
      </c>
      <c r="F1176" s="36">
        <v>30</v>
      </c>
      <c r="G1176" s="44">
        <f t="shared" si="70"/>
        <v>115.384615384615</v>
      </c>
      <c r="H1176" s="44">
        <v>135</v>
      </c>
      <c r="I1176" s="44"/>
      <c r="J1176" s="44"/>
    </row>
    <row r="1177" s="36" customFormat="1" ht="23" customHeight="1" spans="2:10">
      <c r="B1177" s="42" t="s">
        <v>349</v>
      </c>
      <c r="C1177" s="42" t="s">
        <v>394</v>
      </c>
      <c r="D1177" s="43" t="s">
        <v>395</v>
      </c>
      <c r="E1177" s="43" t="s">
        <v>1144</v>
      </c>
      <c r="F1177" s="36">
        <v>50</v>
      </c>
      <c r="G1177" s="44">
        <f t="shared" si="70"/>
        <v>94.017094017094</v>
      </c>
      <c r="H1177" s="44">
        <v>110</v>
      </c>
      <c r="I1177" s="44">
        <f>SUM(H1177:H1180)</f>
        <v>187.5</v>
      </c>
      <c r="J1177" s="44"/>
    </row>
    <row r="1178" s="36" customFormat="1" ht="23" customHeight="1" spans="2:10">
      <c r="B1178" s="42" t="s">
        <v>349</v>
      </c>
      <c r="C1178" s="42" t="s">
        <v>1925</v>
      </c>
      <c r="D1178" s="43" t="s">
        <v>415</v>
      </c>
      <c r="E1178" s="43" t="s">
        <v>90</v>
      </c>
      <c r="F1178" s="36">
        <v>10</v>
      </c>
      <c r="G1178" s="44">
        <f t="shared" si="70"/>
        <v>13.6752136752137</v>
      </c>
      <c r="H1178" s="44">
        <v>16</v>
      </c>
      <c r="I1178" s="44"/>
      <c r="J1178" s="44"/>
    </row>
    <row r="1179" s="36" customFormat="1" ht="23" customHeight="1" spans="2:10">
      <c r="B1179" s="42" t="s">
        <v>349</v>
      </c>
      <c r="C1179" s="42" t="s">
        <v>1926</v>
      </c>
      <c r="D1179" s="43" t="s">
        <v>1927</v>
      </c>
      <c r="E1179" s="43" t="s">
        <v>90</v>
      </c>
      <c r="F1179" s="36">
        <v>10</v>
      </c>
      <c r="G1179" s="44">
        <f t="shared" si="70"/>
        <v>9.82905982905983</v>
      </c>
      <c r="H1179" s="44">
        <v>11.5</v>
      </c>
      <c r="I1179" s="44"/>
      <c r="J1179" s="44"/>
    </row>
    <row r="1180" s="36" customFormat="1" ht="23" customHeight="1" spans="2:10">
      <c r="B1180" s="42" t="s">
        <v>349</v>
      </c>
      <c r="C1180" s="42" t="s">
        <v>478</v>
      </c>
      <c r="D1180" s="43" t="s">
        <v>372</v>
      </c>
      <c r="E1180" s="43" t="s">
        <v>1928</v>
      </c>
      <c r="F1180" s="36">
        <v>10</v>
      </c>
      <c r="G1180" s="44">
        <f t="shared" si="70"/>
        <v>42.7350427350427</v>
      </c>
      <c r="H1180" s="44">
        <v>50</v>
      </c>
      <c r="I1180" s="44"/>
      <c r="J1180" s="44"/>
    </row>
    <row r="1181" s="36" customFormat="1" ht="23" customHeight="1" spans="2:10">
      <c r="B1181" s="42" t="s">
        <v>349</v>
      </c>
      <c r="C1181" s="42" t="s">
        <v>1929</v>
      </c>
      <c r="D1181" s="43" t="s">
        <v>1930</v>
      </c>
      <c r="E1181" s="43" t="s">
        <v>1931</v>
      </c>
      <c r="F1181" s="36">
        <v>10</v>
      </c>
      <c r="G1181" s="44">
        <f t="shared" si="70"/>
        <v>28.2051282051282</v>
      </c>
      <c r="H1181" s="44">
        <v>33</v>
      </c>
      <c r="I1181" s="44">
        <f>SUM(H1181:H1183)</f>
        <v>999</v>
      </c>
      <c r="J1181" s="44"/>
    </row>
    <row r="1182" s="36" customFormat="1" ht="23" customHeight="1" spans="2:10">
      <c r="B1182" s="42" t="s">
        <v>349</v>
      </c>
      <c r="C1182" s="42" t="s">
        <v>182</v>
      </c>
      <c r="D1182" s="43" t="s">
        <v>1932</v>
      </c>
      <c r="E1182" s="43" t="s">
        <v>1933</v>
      </c>
      <c r="F1182" s="36">
        <v>30</v>
      </c>
      <c r="G1182" s="44">
        <f t="shared" si="70"/>
        <v>107.692307692308</v>
      </c>
      <c r="H1182" s="44">
        <v>126</v>
      </c>
      <c r="I1182" s="44"/>
      <c r="J1182" s="44"/>
    </row>
    <row r="1183" s="36" customFormat="1" ht="23" customHeight="1" spans="2:10">
      <c r="B1183" s="42" t="s">
        <v>349</v>
      </c>
      <c r="C1183" s="42" t="s">
        <v>483</v>
      </c>
      <c r="D1183" s="43" t="s">
        <v>340</v>
      </c>
      <c r="E1183" s="62"/>
      <c r="F1183" s="36">
        <v>30</v>
      </c>
      <c r="G1183" s="44">
        <f t="shared" ref="G1183:G1245" si="71">H1183/1.17</f>
        <v>717.948717948718</v>
      </c>
      <c r="H1183" s="44">
        <v>840</v>
      </c>
      <c r="I1183" s="44"/>
      <c r="J1183" s="44"/>
    </row>
    <row r="1184" s="36" customFormat="1" ht="23" customHeight="1" spans="2:10">
      <c r="B1184" s="42" t="s">
        <v>349</v>
      </c>
      <c r="C1184" s="42" t="s">
        <v>779</v>
      </c>
      <c r="D1184" s="43" t="s">
        <v>799</v>
      </c>
      <c r="E1184" s="43" t="s">
        <v>781</v>
      </c>
      <c r="F1184" s="36">
        <v>20</v>
      </c>
      <c r="G1184" s="44">
        <f t="shared" si="71"/>
        <v>423.931623931624</v>
      </c>
      <c r="H1184" s="44">
        <v>496</v>
      </c>
      <c r="I1184" s="44">
        <f>SUM(H1184:H1186)</f>
        <v>751.6</v>
      </c>
      <c r="J1184" s="44"/>
    </row>
    <row r="1185" s="36" customFormat="1" ht="23" customHeight="1" spans="2:10">
      <c r="B1185" s="42" t="s">
        <v>349</v>
      </c>
      <c r="C1185" s="42" t="s">
        <v>822</v>
      </c>
      <c r="D1185" s="43" t="s">
        <v>372</v>
      </c>
      <c r="E1185" s="43" t="s">
        <v>823</v>
      </c>
      <c r="F1185" s="36">
        <v>30</v>
      </c>
      <c r="G1185" s="44">
        <f t="shared" si="71"/>
        <v>174.358974358974</v>
      </c>
      <c r="H1185" s="44">
        <v>204</v>
      </c>
      <c r="I1185" s="44"/>
      <c r="J1185" s="44"/>
    </row>
    <row r="1186" s="36" customFormat="1" ht="23" customHeight="1" spans="2:10">
      <c r="B1186" s="42" t="s">
        <v>349</v>
      </c>
      <c r="C1186" s="42" t="s">
        <v>1935</v>
      </c>
      <c r="D1186" s="43" t="s">
        <v>1936</v>
      </c>
      <c r="E1186" s="43" t="s">
        <v>1937</v>
      </c>
      <c r="F1186" s="36">
        <v>2</v>
      </c>
      <c r="G1186" s="44">
        <f t="shared" si="71"/>
        <v>44.1025641025641</v>
      </c>
      <c r="H1186" s="44">
        <v>51.6</v>
      </c>
      <c r="I1186" s="44"/>
      <c r="J1186" s="44"/>
    </row>
    <row r="1187" s="36" customFormat="1" ht="23" customHeight="1" spans="2:10">
      <c r="B1187" s="42" t="s">
        <v>349</v>
      </c>
      <c r="C1187" s="61" t="s">
        <v>1938</v>
      </c>
      <c r="D1187" s="43" t="s">
        <v>1939</v>
      </c>
      <c r="E1187" s="43" t="s">
        <v>1937</v>
      </c>
      <c r="F1187" s="36">
        <v>10</v>
      </c>
      <c r="G1187" s="44">
        <f t="shared" si="71"/>
        <v>153.846153846154</v>
      </c>
      <c r="H1187" s="44">
        <v>180</v>
      </c>
      <c r="I1187" s="44">
        <f>SUM(H1187:H1190)</f>
        <v>1240</v>
      </c>
      <c r="J1187" s="44"/>
    </row>
    <row r="1188" s="36" customFormat="1" ht="23" customHeight="1" spans="2:10">
      <c r="B1188" s="42" t="s">
        <v>349</v>
      </c>
      <c r="C1188" s="42" t="s">
        <v>1940</v>
      </c>
      <c r="D1188" s="43" t="s">
        <v>1941</v>
      </c>
      <c r="E1188" s="43" t="s">
        <v>1942</v>
      </c>
      <c r="F1188" s="36">
        <v>10</v>
      </c>
      <c r="G1188" s="44">
        <f t="shared" si="71"/>
        <v>337.606837606838</v>
      </c>
      <c r="H1188" s="44">
        <v>395</v>
      </c>
      <c r="I1188" s="44"/>
      <c r="J1188" s="44"/>
    </row>
    <row r="1189" s="36" customFormat="1" ht="23" customHeight="1" spans="2:10">
      <c r="B1189" s="42" t="s">
        <v>349</v>
      </c>
      <c r="C1189" s="42" t="s">
        <v>820</v>
      </c>
      <c r="D1189" s="43" t="s">
        <v>305</v>
      </c>
      <c r="E1189" s="43" t="s">
        <v>821</v>
      </c>
      <c r="F1189" s="36">
        <v>20</v>
      </c>
      <c r="G1189" s="44">
        <f t="shared" si="71"/>
        <v>196.581196581197</v>
      </c>
      <c r="H1189" s="44">
        <v>230</v>
      </c>
      <c r="I1189" s="44"/>
      <c r="J1189" s="44"/>
    </row>
    <row r="1190" s="36" customFormat="1" ht="23" customHeight="1" spans="2:10">
      <c r="B1190" s="42" t="s">
        <v>349</v>
      </c>
      <c r="C1190" s="42" t="s">
        <v>1899</v>
      </c>
      <c r="D1190" s="43" t="s">
        <v>1862</v>
      </c>
      <c r="E1190" s="43" t="s">
        <v>1470</v>
      </c>
      <c r="F1190" s="36">
        <v>30</v>
      </c>
      <c r="G1190" s="44">
        <f t="shared" si="71"/>
        <v>371.794871794872</v>
      </c>
      <c r="H1190" s="44">
        <v>435</v>
      </c>
      <c r="I1190" s="44"/>
      <c r="J1190" s="44"/>
    </row>
    <row r="1191" s="36" customFormat="1" ht="23" customHeight="1" spans="2:10">
      <c r="B1191" s="42" t="s">
        <v>349</v>
      </c>
      <c r="C1191" s="42" t="s">
        <v>1943</v>
      </c>
      <c r="D1191" s="43" t="s">
        <v>1944</v>
      </c>
      <c r="E1191" s="43" t="s">
        <v>1903</v>
      </c>
      <c r="F1191" s="36">
        <v>1</v>
      </c>
      <c r="G1191" s="44">
        <f t="shared" si="71"/>
        <v>188.034188034188</v>
      </c>
      <c r="H1191" s="44">
        <v>220</v>
      </c>
      <c r="I1191" s="44">
        <f>SUM(H1191:H1194)</f>
        <v>358</v>
      </c>
      <c r="J1191" s="44"/>
    </row>
    <row r="1192" s="36" customFormat="1" ht="23" customHeight="1" spans="2:10">
      <c r="B1192" s="42" t="s">
        <v>349</v>
      </c>
      <c r="C1192" s="42" t="s">
        <v>1912</v>
      </c>
      <c r="D1192" s="43" t="s">
        <v>486</v>
      </c>
      <c r="E1192" s="43" t="s">
        <v>1903</v>
      </c>
      <c r="F1192" s="36">
        <v>2</v>
      </c>
      <c r="G1192" s="44">
        <f t="shared" si="71"/>
        <v>23.9316239316239</v>
      </c>
      <c r="H1192" s="44">
        <v>28</v>
      </c>
      <c r="I1192" s="44"/>
      <c r="J1192" s="44"/>
    </row>
    <row r="1193" s="36" customFormat="1" ht="23" customHeight="1" spans="2:10">
      <c r="B1193" s="42" t="s">
        <v>349</v>
      </c>
      <c r="C1193" s="42" t="s">
        <v>1945</v>
      </c>
      <c r="D1193" s="43" t="s">
        <v>486</v>
      </c>
      <c r="E1193" s="43" t="s">
        <v>1903</v>
      </c>
      <c r="F1193" s="36">
        <v>2</v>
      </c>
      <c r="G1193" s="44">
        <f t="shared" si="71"/>
        <v>76.9230769230769</v>
      </c>
      <c r="H1193" s="44">
        <v>90</v>
      </c>
      <c r="I1193" s="44"/>
      <c r="J1193" s="44"/>
    </row>
    <row r="1194" s="36" customFormat="1" ht="23" customHeight="1" spans="2:10">
      <c r="B1194" s="42" t="s">
        <v>349</v>
      </c>
      <c r="C1194" s="42" t="s">
        <v>1946</v>
      </c>
      <c r="D1194" s="43" t="s">
        <v>486</v>
      </c>
      <c r="E1194" s="43" t="s">
        <v>1903</v>
      </c>
      <c r="F1194" s="36">
        <v>1</v>
      </c>
      <c r="G1194" s="44">
        <f t="shared" si="71"/>
        <v>17.0940170940171</v>
      </c>
      <c r="H1194" s="44">
        <v>20</v>
      </c>
      <c r="I1194" s="44"/>
      <c r="J1194" s="44"/>
    </row>
    <row r="1195" s="36" customFormat="1" ht="23" customHeight="1" spans="2:10">
      <c r="B1195" s="42" t="s">
        <v>349</v>
      </c>
      <c r="C1195" s="42" t="s">
        <v>1947</v>
      </c>
      <c r="D1195" s="43" t="s">
        <v>490</v>
      </c>
      <c r="E1195" s="43" t="s">
        <v>1903</v>
      </c>
      <c r="F1195" s="36">
        <v>1</v>
      </c>
      <c r="G1195" s="44">
        <f t="shared" si="71"/>
        <v>38.4615384615385</v>
      </c>
      <c r="H1195" s="44">
        <v>45</v>
      </c>
      <c r="I1195" s="44">
        <f>SUM(H1195:H1199)</f>
        <v>270</v>
      </c>
      <c r="J1195" s="44"/>
    </row>
    <row r="1196" s="36" customFormat="1" ht="23" customHeight="1" spans="2:10">
      <c r="B1196" s="42" t="s">
        <v>349</v>
      </c>
      <c r="C1196" s="42" t="s">
        <v>1948</v>
      </c>
      <c r="D1196" s="43" t="s">
        <v>486</v>
      </c>
      <c r="E1196" s="43" t="s">
        <v>1903</v>
      </c>
      <c r="F1196" s="36">
        <v>1</v>
      </c>
      <c r="G1196" s="44">
        <f t="shared" si="71"/>
        <v>34.1880341880342</v>
      </c>
      <c r="H1196" s="44">
        <v>40</v>
      </c>
      <c r="I1196" s="44"/>
      <c r="J1196" s="44"/>
    </row>
    <row r="1197" s="36" customFormat="1" ht="23" customHeight="1" spans="2:10">
      <c r="B1197" s="42" t="s">
        <v>349</v>
      </c>
      <c r="C1197" s="42" t="s">
        <v>1949</v>
      </c>
      <c r="D1197" s="43" t="s">
        <v>519</v>
      </c>
      <c r="E1197" s="43" t="s">
        <v>1903</v>
      </c>
      <c r="F1197" s="36">
        <v>1</v>
      </c>
      <c r="G1197" s="44">
        <f t="shared" si="71"/>
        <v>21.3675213675214</v>
      </c>
      <c r="H1197" s="44">
        <v>25</v>
      </c>
      <c r="I1197" s="44"/>
      <c r="J1197" s="44"/>
    </row>
    <row r="1198" s="36" customFormat="1" ht="23" customHeight="1" spans="2:10">
      <c r="B1198" s="42" t="s">
        <v>349</v>
      </c>
      <c r="C1198" s="42" t="s">
        <v>1950</v>
      </c>
      <c r="D1198" s="43" t="s">
        <v>1951</v>
      </c>
      <c r="E1198" s="43" t="s">
        <v>1903</v>
      </c>
      <c r="F1198" s="36">
        <v>1</v>
      </c>
      <c r="G1198" s="44">
        <f t="shared" si="71"/>
        <v>38.4615384615385</v>
      </c>
      <c r="H1198" s="44">
        <v>45</v>
      </c>
      <c r="I1198" s="44"/>
      <c r="J1198" s="44"/>
    </row>
    <row r="1199" s="36" customFormat="1" ht="23" customHeight="1" spans="2:10">
      <c r="B1199" s="42" t="s">
        <v>349</v>
      </c>
      <c r="C1199" s="42" t="s">
        <v>1952</v>
      </c>
      <c r="D1199" s="43" t="s">
        <v>493</v>
      </c>
      <c r="E1199" s="43" t="s">
        <v>1903</v>
      </c>
      <c r="F1199" s="36">
        <v>1</v>
      </c>
      <c r="G1199" s="44">
        <f t="shared" si="71"/>
        <v>98.2905982905983</v>
      </c>
      <c r="H1199" s="44">
        <v>115</v>
      </c>
      <c r="I1199" s="44"/>
      <c r="J1199" s="44"/>
    </row>
    <row r="1200" s="36" customFormat="1" ht="23" customHeight="1" spans="2:10">
      <c r="B1200" s="42" t="s">
        <v>349</v>
      </c>
      <c r="C1200" s="42" t="s">
        <v>1953</v>
      </c>
      <c r="D1200" s="43" t="s">
        <v>486</v>
      </c>
      <c r="E1200" s="43" t="s">
        <v>1903</v>
      </c>
      <c r="F1200" s="36">
        <v>1</v>
      </c>
      <c r="G1200" s="44">
        <f t="shared" si="71"/>
        <v>51.2820512820513</v>
      </c>
      <c r="H1200" s="44">
        <v>60</v>
      </c>
      <c r="I1200" s="44">
        <f>SUM(H1200:H1202)</f>
        <v>165</v>
      </c>
      <c r="J1200" s="44"/>
    </row>
    <row r="1201" s="36" customFormat="1" ht="23" customHeight="1" spans="2:10">
      <c r="B1201" s="42" t="s">
        <v>349</v>
      </c>
      <c r="C1201" s="42" t="s">
        <v>1954</v>
      </c>
      <c r="D1201" s="43" t="s">
        <v>486</v>
      </c>
      <c r="E1201" s="43" t="s">
        <v>1903</v>
      </c>
      <c r="F1201" s="36">
        <v>1</v>
      </c>
      <c r="G1201" s="44">
        <f t="shared" si="71"/>
        <v>51.2820512820513</v>
      </c>
      <c r="H1201" s="44">
        <v>60</v>
      </c>
      <c r="I1201" s="44"/>
      <c r="J1201" s="44"/>
    </row>
    <row r="1202" s="36" customFormat="1" ht="23" customHeight="1" spans="2:10">
      <c r="B1202" s="42" t="s">
        <v>349</v>
      </c>
      <c r="C1202" s="42" t="s">
        <v>1955</v>
      </c>
      <c r="D1202" s="43" t="s">
        <v>490</v>
      </c>
      <c r="E1202" s="43" t="s">
        <v>1903</v>
      </c>
      <c r="F1202" s="36">
        <v>1</v>
      </c>
      <c r="G1202" s="44">
        <f t="shared" si="71"/>
        <v>38.4615384615385</v>
      </c>
      <c r="H1202" s="44">
        <v>45</v>
      </c>
      <c r="I1202" s="44"/>
      <c r="J1202" s="44"/>
    </row>
    <row r="1203" s="36" customFormat="1" ht="23" customHeight="1" spans="2:10">
      <c r="B1203" s="42" t="s">
        <v>349</v>
      </c>
      <c r="C1203" s="42" t="s">
        <v>520</v>
      </c>
      <c r="D1203" s="43" t="s">
        <v>486</v>
      </c>
      <c r="E1203" s="43" t="s">
        <v>1903</v>
      </c>
      <c r="F1203" s="36">
        <v>1</v>
      </c>
      <c r="G1203" s="44">
        <f t="shared" si="71"/>
        <v>256.410256410256</v>
      </c>
      <c r="H1203" s="44">
        <v>300</v>
      </c>
      <c r="I1203" s="44">
        <f>SUM(H1203:H1207)</f>
        <v>555</v>
      </c>
      <c r="J1203" s="44"/>
    </row>
    <row r="1204" s="36" customFormat="1" ht="23" customHeight="1" spans="2:10">
      <c r="B1204" s="42" t="s">
        <v>349</v>
      </c>
      <c r="C1204" s="42" t="s">
        <v>1956</v>
      </c>
      <c r="D1204" s="43" t="s">
        <v>493</v>
      </c>
      <c r="E1204" s="43" t="s">
        <v>1903</v>
      </c>
      <c r="F1204" s="36">
        <v>1</v>
      </c>
      <c r="G1204" s="44">
        <f t="shared" si="71"/>
        <v>17.0940170940171</v>
      </c>
      <c r="H1204" s="44">
        <v>20</v>
      </c>
      <c r="I1204" s="44"/>
      <c r="J1204" s="44"/>
    </row>
    <row r="1205" s="36" customFormat="1" ht="23" customHeight="1" spans="2:10">
      <c r="B1205" s="42" t="s">
        <v>349</v>
      </c>
      <c r="C1205" s="42" t="s">
        <v>1957</v>
      </c>
      <c r="D1205" s="43" t="s">
        <v>486</v>
      </c>
      <c r="E1205" s="43" t="s">
        <v>1903</v>
      </c>
      <c r="F1205" s="36">
        <v>1</v>
      </c>
      <c r="G1205" s="44">
        <f t="shared" si="71"/>
        <v>38.4615384615385</v>
      </c>
      <c r="H1205" s="44">
        <v>45</v>
      </c>
      <c r="I1205" s="44"/>
      <c r="J1205" s="44"/>
    </row>
    <row r="1206" s="36" customFormat="1" ht="23" customHeight="1" spans="2:10">
      <c r="B1206" s="42" t="s">
        <v>349</v>
      </c>
      <c r="C1206" s="42" t="s">
        <v>1958</v>
      </c>
      <c r="D1206" s="43" t="s">
        <v>493</v>
      </c>
      <c r="E1206" s="43" t="s">
        <v>1903</v>
      </c>
      <c r="F1206" s="36">
        <v>1</v>
      </c>
      <c r="G1206" s="44">
        <f t="shared" si="71"/>
        <v>81.1965811965812</v>
      </c>
      <c r="H1206" s="44">
        <v>95</v>
      </c>
      <c r="I1206" s="44"/>
      <c r="J1206" s="44"/>
    </row>
    <row r="1207" s="36" customFormat="1" ht="23" customHeight="1" spans="2:10">
      <c r="B1207" s="42" t="s">
        <v>349</v>
      </c>
      <c r="C1207" s="42" t="s">
        <v>1959</v>
      </c>
      <c r="D1207" s="43" t="s">
        <v>493</v>
      </c>
      <c r="E1207" s="43" t="s">
        <v>1903</v>
      </c>
      <c r="F1207" s="36">
        <v>1</v>
      </c>
      <c r="G1207" s="44">
        <f t="shared" si="71"/>
        <v>81.1965811965812</v>
      </c>
      <c r="H1207" s="44">
        <v>95</v>
      </c>
      <c r="I1207" s="44"/>
      <c r="J1207" s="44"/>
    </row>
    <row r="1208" s="36" customFormat="1" ht="23" customHeight="1" spans="2:10">
      <c r="B1208" s="42" t="s">
        <v>349</v>
      </c>
      <c r="C1208" s="42" t="s">
        <v>1960</v>
      </c>
      <c r="D1208" s="43" t="s">
        <v>490</v>
      </c>
      <c r="E1208" s="43" t="s">
        <v>1903</v>
      </c>
      <c r="F1208" s="36">
        <v>1</v>
      </c>
      <c r="G1208" s="44">
        <f t="shared" si="71"/>
        <v>29.9145299145299</v>
      </c>
      <c r="H1208" s="44">
        <v>35</v>
      </c>
      <c r="I1208" s="44">
        <f>SUM(H1208:H1212)</f>
        <v>385</v>
      </c>
      <c r="J1208" s="44"/>
    </row>
    <row r="1209" s="36" customFormat="1" ht="23" customHeight="1" spans="2:10">
      <c r="B1209" s="42" t="s">
        <v>349</v>
      </c>
      <c r="C1209" s="42" t="s">
        <v>1961</v>
      </c>
      <c r="D1209" s="43" t="s">
        <v>486</v>
      </c>
      <c r="E1209" s="43" t="s">
        <v>1903</v>
      </c>
      <c r="F1209" s="36">
        <v>1</v>
      </c>
      <c r="G1209" s="44">
        <f t="shared" si="71"/>
        <v>38.4615384615385</v>
      </c>
      <c r="H1209" s="44">
        <v>45</v>
      </c>
      <c r="I1209" s="44"/>
      <c r="J1209" s="44"/>
    </row>
    <row r="1210" s="36" customFormat="1" ht="23" customHeight="1" spans="2:10">
      <c r="B1210" s="42" t="s">
        <v>349</v>
      </c>
      <c r="C1210" s="42" t="s">
        <v>1962</v>
      </c>
      <c r="D1210" s="43" t="s">
        <v>493</v>
      </c>
      <c r="E1210" s="43" t="s">
        <v>1903</v>
      </c>
      <c r="F1210" s="36">
        <v>1</v>
      </c>
      <c r="G1210" s="44">
        <f t="shared" si="71"/>
        <v>205.128205128205</v>
      </c>
      <c r="H1210" s="44">
        <v>240</v>
      </c>
      <c r="I1210" s="44"/>
      <c r="J1210" s="44"/>
    </row>
    <row r="1211" s="36" customFormat="1" ht="23" customHeight="1" spans="2:10">
      <c r="B1211" s="42" t="s">
        <v>349</v>
      </c>
      <c r="C1211" s="42" t="s">
        <v>1906</v>
      </c>
      <c r="D1211" s="43" t="s">
        <v>496</v>
      </c>
      <c r="E1211" s="43" t="s">
        <v>1903</v>
      </c>
      <c r="F1211" s="36">
        <v>1</v>
      </c>
      <c r="G1211" s="44">
        <f t="shared" si="71"/>
        <v>21.3675213675214</v>
      </c>
      <c r="H1211" s="44">
        <v>25</v>
      </c>
      <c r="I1211" s="44"/>
      <c r="J1211" s="44"/>
    </row>
    <row r="1212" s="36" customFormat="1" ht="23" customHeight="1" spans="2:10">
      <c r="B1212" s="42" t="s">
        <v>349</v>
      </c>
      <c r="C1212" s="42" t="s">
        <v>1963</v>
      </c>
      <c r="D1212" s="43" t="s">
        <v>486</v>
      </c>
      <c r="E1212" s="43" t="s">
        <v>1903</v>
      </c>
      <c r="F1212" s="36">
        <v>1</v>
      </c>
      <c r="G1212" s="44">
        <f t="shared" si="71"/>
        <v>34.1880341880342</v>
      </c>
      <c r="H1212" s="44">
        <v>40</v>
      </c>
      <c r="I1212" s="44"/>
      <c r="J1212" s="44"/>
    </row>
    <row r="1213" s="36" customFormat="1" ht="23" customHeight="1" spans="2:10">
      <c r="B1213" s="42" t="s">
        <v>349</v>
      </c>
      <c r="C1213" s="42" t="s">
        <v>1964</v>
      </c>
      <c r="D1213" s="43" t="s">
        <v>1965</v>
      </c>
      <c r="E1213" s="43" t="s">
        <v>1966</v>
      </c>
      <c r="F1213" s="36">
        <v>10</v>
      </c>
      <c r="G1213" s="44">
        <f t="shared" si="71"/>
        <v>153.846153846154</v>
      </c>
      <c r="H1213" s="44">
        <v>180</v>
      </c>
      <c r="I1213" s="44">
        <f>SUM(H1213:H1216)</f>
        <v>1013.6</v>
      </c>
      <c r="J1213" s="44"/>
    </row>
    <row r="1214" s="36" customFormat="1" ht="23" customHeight="1" spans="2:10">
      <c r="B1214" s="42" t="s">
        <v>349</v>
      </c>
      <c r="C1214" s="42" t="s">
        <v>1967</v>
      </c>
      <c r="D1214" s="43" t="s">
        <v>144</v>
      </c>
      <c r="E1214" s="43" t="s">
        <v>1440</v>
      </c>
      <c r="F1214" s="36">
        <v>30</v>
      </c>
      <c r="G1214" s="44">
        <f t="shared" si="71"/>
        <v>64.1025641025641</v>
      </c>
      <c r="H1214" s="44">
        <v>75</v>
      </c>
      <c r="I1214" s="44"/>
      <c r="J1214" s="44"/>
    </row>
    <row r="1215" s="36" customFormat="1" ht="23" customHeight="1" spans="2:10">
      <c r="B1215" s="42" t="s">
        <v>349</v>
      </c>
      <c r="C1215" s="42" t="s">
        <v>359</v>
      </c>
      <c r="D1215" s="43" t="s">
        <v>783</v>
      </c>
      <c r="E1215" s="43" t="s">
        <v>1894</v>
      </c>
      <c r="F1215" s="36">
        <v>10</v>
      </c>
      <c r="G1215" s="44">
        <f t="shared" si="71"/>
        <v>327.863247863248</v>
      </c>
      <c r="H1215" s="44">
        <v>383.6</v>
      </c>
      <c r="I1215" s="44"/>
      <c r="J1215" s="44"/>
    </row>
    <row r="1216" s="36" customFormat="1" ht="23" customHeight="1" spans="2:10">
      <c r="B1216" s="42" t="s">
        <v>349</v>
      </c>
      <c r="C1216" s="42" t="s">
        <v>1543</v>
      </c>
      <c r="D1216" s="43" t="s">
        <v>1544</v>
      </c>
      <c r="E1216" s="43" t="s">
        <v>1968</v>
      </c>
      <c r="F1216" s="36">
        <v>30</v>
      </c>
      <c r="G1216" s="44">
        <f t="shared" si="71"/>
        <v>320.512820512821</v>
      </c>
      <c r="H1216" s="44">
        <v>375</v>
      </c>
      <c r="I1216" s="44"/>
      <c r="J1216" s="44"/>
    </row>
    <row r="1217" s="36" customFormat="1" ht="23" customHeight="1" spans="2:10">
      <c r="B1217" s="42" t="s">
        <v>349</v>
      </c>
      <c r="C1217" s="42" t="s">
        <v>1969</v>
      </c>
      <c r="D1217" s="43" t="s">
        <v>309</v>
      </c>
      <c r="E1217" s="43" t="s">
        <v>1970</v>
      </c>
      <c r="F1217" s="36">
        <v>5</v>
      </c>
      <c r="G1217" s="44">
        <f t="shared" si="71"/>
        <v>98.2905982905983</v>
      </c>
      <c r="H1217" s="44">
        <v>115</v>
      </c>
      <c r="I1217" s="44">
        <f>SUM(H1217:H1220)</f>
        <v>397.5</v>
      </c>
      <c r="J1217" s="44"/>
    </row>
    <row r="1218" s="36" customFormat="1" ht="23" customHeight="1" spans="2:10">
      <c r="B1218" s="42" t="s">
        <v>349</v>
      </c>
      <c r="C1218" s="42" t="s">
        <v>1971</v>
      </c>
      <c r="D1218" s="43" t="s">
        <v>1084</v>
      </c>
      <c r="E1218" s="43" t="s">
        <v>1972</v>
      </c>
      <c r="F1218" s="36">
        <v>5</v>
      </c>
      <c r="G1218" s="44">
        <f t="shared" si="71"/>
        <v>27.7777777777778</v>
      </c>
      <c r="H1218" s="44">
        <v>32.5</v>
      </c>
      <c r="I1218" s="44"/>
      <c r="J1218" s="44"/>
    </row>
    <row r="1219" s="36" customFormat="1" ht="23" customHeight="1" spans="2:10">
      <c r="B1219" s="42" t="s">
        <v>349</v>
      </c>
      <c r="C1219" s="42" t="s">
        <v>826</v>
      </c>
      <c r="D1219" s="43" t="s">
        <v>827</v>
      </c>
      <c r="E1219" s="43" t="s">
        <v>828</v>
      </c>
      <c r="F1219" s="36">
        <v>20</v>
      </c>
      <c r="G1219" s="44">
        <f t="shared" si="71"/>
        <v>128.205128205128</v>
      </c>
      <c r="H1219" s="44">
        <v>150</v>
      </c>
      <c r="I1219" s="44"/>
      <c r="J1219" s="44"/>
    </row>
    <row r="1220" s="36" customFormat="1" ht="23" customHeight="1" spans="2:10">
      <c r="B1220" s="42" t="s">
        <v>349</v>
      </c>
      <c r="C1220" s="42" t="s">
        <v>1070</v>
      </c>
      <c r="D1220" s="43" t="s">
        <v>716</v>
      </c>
      <c r="E1220" s="43" t="s">
        <v>1973</v>
      </c>
      <c r="F1220" s="36">
        <v>50</v>
      </c>
      <c r="G1220" s="44">
        <f t="shared" si="71"/>
        <v>85.4700854700855</v>
      </c>
      <c r="H1220" s="44">
        <v>100</v>
      </c>
      <c r="I1220" s="44"/>
      <c r="J1220" s="44"/>
    </row>
    <row r="1221" s="36" customFormat="1" ht="23" customHeight="1" spans="2:10">
      <c r="B1221" s="42" t="s">
        <v>349</v>
      </c>
      <c r="C1221" s="42" t="s">
        <v>1142</v>
      </c>
      <c r="D1221" s="43" t="s">
        <v>1143</v>
      </c>
      <c r="E1221" s="43" t="s">
        <v>548</v>
      </c>
      <c r="F1221" s="36">
        <v>20</v>
      </c>
      <c r="G1221" s="44">
        <f t="shared" si="71"/>
        <v>111.111111111111</v>
      </c>
      <c r="H1221" s="44">
        <v>130</v>
      </c>
      <c r="I1221" s="44">
        <f>SUM(H1221:H1224)</f>
        <v>1200</v>
      </c>
      <c r="J1221" s="44"/>
    </row>
    <row r="1222" s="36" customFormat="1" ht="23" customHeight="1" spans="2:10">
      <c r="B1222" s="42" t="s">
        <v>349</v>
      </c>
      <c r="C1222" s="42" t="s">
        <v>1974</v>
      </c>
      <c r="D1222" s="43" t="s">
        <v>879</v>
      </c>
      <c r="E1222" s="43" t="s">
        <v>828</v>
      </c>
      <c r="F1222" s="36">
        <v>10</v>
      </c>
      <c r="G1222" s="44">
        <f t="shared" si="71"/>
        <v>24.7863247863248</v>
      </c>
      <c r="H1222" s="44">
        <v>29</v>
      </c>
      <c r="I1222" s="44"/>
      <c r="J1222" s="44"/>
    </row>
    <row r="1223" s="36" customFormat="1" ht="23" customHeight="1" spans="2:10">
      <c r="B1223" s="42" t="s">
        <v>349</v>
      </c>
      <c r="C1223" s="42" t="s">
        <v>1975</v>
      </c>
      <c r="D1223" s="43" t="s">
        <v>1976</v>
      </c>
      <c r="E1223" s="43" t="s">
        <v>1881</v>
      </c>
      <c r="F1223" s="36">
        <v>50</v>
      </c>
      <c r="G1223" s="44">
        <f t="shared" si="71"/>
        <v>790.598290598291</v>
      </c>
      <c r="H1223" s="44">
        <v>925</v>
      </c>
      <c r="I1223" s="44"/>
      <c r="J1223" s="44"/>
    </row>
    <row r="1224" s="36" customFormat="1" ht="23" customHeight="1" spans="2:10">
      <c r="B1224" s="42" t="s">
        <v>349</v>
      </c>
      <c r="C1224" s="42" t="s">
        <v>1977</v>
      </c>
      <c r="D1224" s="43" t="s">
        <v>1978</v>
      </c>
      <c r="E1224" s="62" t="s">
        <v>1901</v>
      </c>
      <c r="F1224" s="36">
        <v>4</v>
      </c>
      <c r="G1224" s="44">
        <f t="shared" si="71"/>
        <v>99.1452991452991</v>
      </c>
      <c r="H1224" s="44">
        <v>116</v>
      </c>
      <c r="I1224" s="44"/>
      <c r="J1224" s="44"/>
    </row>
    <row r="1225" s="36" customFormat="1" ht="23" customHeight="1" spans="2:10">
      <c r="B1225" s="42" t="s">
        <v>349</v>
      </c>
      <c r="C1225" s="42" t="s">
        <v>1979</v>
      </c>
      <c r="D1225" s="43" t="s">
        <v>1895</v>
      </c>
      <c r="E1225" s="43" t="s">
        <v>1505</v>
      </c>
      <c r="F1225" s="36">
        <v>5</v>
      </c>
      <c r="G1225" s="44">
        <f t="shared" si="71"/>
        <v>19.2307692307692</v>
      </c>
      <c r="H1225" s="44">
        <v>22.5</v>
      </c>
      <c r="I1225" s="44">
        <f>SUM(H1225:H1228)</f>
        <v>190.5</v>
      </c>
      <c r="J1225" s="44"/>
    </row>
    <row r="1226" s="36" customFormat="1" ht="23" customHeight="1" spans="2:10">
      <c r="B1226" s="42" t="s">
        <v>349</v>
      </c>
      <c r="C1226" s="42" t="s">
        <v>1160</v>
      </c>
      <c r="D1226" s="43" t="s">
        <v>1980</v>
      </c>
      <c r="E1226" s="43" t="s">
        <v>772</v>
      </c>
      <c r="F1226" s="36">
        <v>3</v>
      </c>
      <c r="G1226" s="44">
        <f t="shared" si="71"/>
        <v>46.1538461538462</v>
      </c>
      <c r="H1226" s="44">
        <v>54</v>
      </c>
      <c r="I1226" s="44"/>
      <c r="J1226" s="44"/>
    </row>
    <row r="1227" s="36" customFormat="1" ht="23" customHeight="1" spans="2:10">
      <c r="B1227" s="42" t="s">
        <v>349</v>
      </c>
      <c r="C1227" s="42" t="s">
        <v>1981</v>
      </c>
      <c r="D1227" s="43" t="s">
        <v>783</v>
      </c>
      <c r="E1227" s="43" t="s">
        <v>1982</v>
      </c>
      <c r="F1227" s="36">
        <v>5</v>
      </c>
      <c r="G1227" s="44">
        <f t="shared" si="71"/>
        <v>30.7692307692308</v>
      </c>
      <c r="H1227" s="44">
        <v>36</v>
      </c>
      <c r="I1227" s="44"/>
      <c r="J1227" s="44"/>
    </row>
    <row r="1228" s="36" customFormat="1" ht="23" customHeight="1" spans="2:10">
      <c r="B1228" s="42" t="s">
        <v>349</v>
      </c>
      <c r="C1228" s="42" t="s">
        <v>1983</v>
      </c>
      <c r="D1228" s="43" t="s">
        <v>1984</v>
      </c>
      <c r="E1228" s="43" t="s">
        <v>406</v>
      </c>
      <c r="F1228" s="36">
        <v>6</v>
      </c>
      <c r="G1228" s="44">
        <f t="shared" si="71"/>
        <v>66.6666666666667</v>
      </c>
      <c r="H1228" s="44">
        <v>78</v>
      </c>
      <c r="I1228" s="44"/>
      <c r="J1228" s="44"/>
    </row>
    <row r="1229" s="36" customFormat="1" ht="23" customHeight="1" spans="2:10">
      <c r="B1229" s="42" t="s">
        <v>349</v>
      </c>
      <c r="C1229" s="42" t="s">
        <v>381</v>
      </c>
      <c r="D1229" s="43" t="s">
        <v>382</v>
      </c>
      <c r="E1229" s="43" t="s">
        <v>383</v>
      </c>
      <c r="F1229" s="36">
        <v>30</v>
      </c>
      <c r="G1229" s="44">
        <f t="shared" si="71"/>
        <v>117.948717948718</v>
      </c>
      <c r="H1229" s="44">
        <v>138</v>
      </c>
      <c r="I1229" s="44">
        <f>SUM(H1229:H1232)</f>
        <v>1183</v>
      </c>
      <c r="J1229" s="44"/>
    </row>
    <row r="1230" s="36" customFormat="1" ht="23" customHeight="1" spans="2:10">
      <c r="B1230" s="42" t="s">
        <v>349</v>
      </c>
      <c r="C1230" s="42" t="s">
        <v>735</v>
      </c>
      <c r="D1230" s="43" t="s">
        <v>1568</v>
      </c>
      <c r="E1230" s="43" t="s">
        <v>1066</v>
      </c>
      <c r="F1230" s="36">
        <v>30</v>
      </c>
      <c r="G1230" s="44">
        <f t="shared" si="71"/>
        <v>205.128205128205</v>
      </c>
      <c r="H1230" s="44">
        <v>240</v>
      </c>
      <c r="I1230" s="44"/>
      <c r="J1230" s="44"/>
    </row>
    <row r="1231" s="36" customFormat="1" ht="23" customHeight="1" spans="2:10">
      <c r="B1231" s="42" t="s">
        <v>349</v>
      </c>
      <c r="C1231" s="42" t="s">
        <v>1985</v>
      </c>
      <c r="D1231" s="43" t="s">
        <v>1986</v>
      </c>
      <c r="E1231" s="43" t="s">
        <v>1867</v>
      </c>
      <c r="F1231" s="36">
        <v>200</v>
      </c>
      <c r="G1231" s="44">
        <f t="shared" si="71"/>
        <v>239.316239316239</v>
      </c>
      <c r="H1231" s="44">
        <v>280</v>
      </c>
      <c r="I1231" s="44"/>
      <c r="J1231" s="44"/>
    </row>
    <row r="1232" s="36" customFormat="1" ht="23" customHeight="1" spans="2:10">
      <c r="B1232" s="42" t="s">
        <v>349</v>
      </c>
      <c r="C1232" s="42" t="s">
        <v>1855</v>
      </c>
      <c r="D1232" s="43" t="s">
        <v>382</v>
      </c>
      <c r="E1232" s="43" t="s">
        <v>1856</v>
      </c>
      <c r="F1232" s="36">
        <v>50</v>
      </c>
      <c r="G1232" s="44">
        <f t="shared" si="71"/>
        <v>448.717948717949</v>
      </c>
      <c r="H1232" s="44">
        <v>525</v>
      </c>
      <c r="I1232" s="44"/>
      <c r="J1232" s="44"/>
    </row>
    <row r="1233" s="36" customFormat="1" ht="23" customHeight="1" spans="2:10">
      <c r="B1233" s="42" t="s">
        <v>545</v>
      </c>
      <c r="C1233" s="42" t="s">
        <v>549</v>
      </c>
      <c r="D1233" s="43" t="s">
        <v>550</v>
      </c>
      <c r="E1233" s="43" t="s">
        <v>1987</v>
      </c>
      <c r="F1233" s="36">
        <v>50</v>
      </c>
      <c r="G1233" s="44">
        <f t="shared" si="71"/>
        <v>76.9230769230769</v>
      </c>
      <c r="H1233" s="44">
        <v>90</v>
      </c>
      <c r="I1233" s="44">
        <f>SUM(H1233:H1235)</f>
        <v>715</v>
      </c>
      <c r="J1233" s="44"/>
    </row>
    <row r="1234" s="36" customFormat="1" ht="23" customHeight="1" spans="2:10">
      <c r="B1234" s="42" t="s">
        <v>545</v>
      </c>
      <c r="C1234" s="42" t="s">
        <v>546</v>
      </c>
      <c r="D1234" s="43" t="s">
        <v>547</v>
      </c>
      <c r="E1234" s="43" t="s">
        <v>548</v>
      </c>
      <c r="F1234" s="36">
        <v>50</v>
      </c>
      <c r="G1234" s="44">
        <f t="shared" si="71"/>
        <v>85.4700854700855</v>
      </c>
      <c r="H1234" s="44">
        <v>100</v>
      </c>
      <c r="I1234" s="44"/>
      <c r="J1234" s="44"/>
    </row>
    <row r="1235" s="36" customFormat="1" ht="23" customHeight="1" spans="2:10">
      <c r="B1235" s="42" t="s">
        <v>545</v>
      </c>
      <c r="C1235" s="42" t="s">
        <v>1988</v>
      </c>
      <c r="D1235" s="43" t="s">
        <v>969</v>
      </c>
      <c r="E1235" s="43" t="s">
        <v>1149</v>
      </c>
      <c r="F1235" s="36">
        <v>50</v>
      </c>
      <c r="G1235" s="44">
        <f t="shared" si="71"/>
        <v>448.717948717949</v>
      </c>
      <c r="H1235" s="44">
        <v>525</v>
      </c>
      <c r="I1235" s="44"/>
      <c r="J1235" s="44"/>
    </row>
    <row r="1236" s="36" customFormat="1" ht="23" customHeight="1" spans="2:10">
      <c r="B1236" s="42" t="s">
        <v>545</v>
      </c>
      <c r="C1236" s="42" t="s">
        <v>597</v>
      </c>
      <c r="D1236" s="43" t="s">
        <v>461</v>
      </c>
      <c r="E1236" s="43" t="s">
        <v>63</v>
      </c>
      <c r="F1236" s="36">
        <v>120</v>
      </c>
      <c r="G1236" s="44">
        <f t="shared" si="71"/>
        <v>2153.84615384615</v>
      </c>
      <c r="H1236" s="44">
        <v>2520</v>
      </c>
      <c r="I1236" s="44">
        <f>SUM(H1236:H1238)</f>
        <v>2880</v>
      </c>
      <c r="J1236" s="44"/>
    </row>
    <row r="1237" s="36" customFormat="1" ht="23" customHeight="1" spans="2:10">
      <c r="B1237" s="42" t="s">
        <v>545</v>
      </c>
      <c r="C1237" s="61" t="s">
        <v>1989</v>
      </c>
      <c r="D1237" s="43" t="s">
        <v>1965</v>
      </c>
      <c r="E1237" s="43" t="s">
        <v>1470</v>
      </c>
      <c r="F1237" s="36">
        <v>10</v>
      </c>
      <c r="G1237" s="44">
        <f t="shared" si="71"/>
        <v>153.846153846154</v>
      </c>
      <c r="H1237" s="44">
        <v>180</v>
      </c>
      <c r="I1237" s="44"/>
      <c r="J1237" s="44"/>
    </row>
    <row r="1238" s="36" customFormat="1" ht="23" customHeight="1" spans="2:10">
      <c r="B1238" s="42" t="s">
        <v>545</v>
      </c>
      <c r="C1238" s="42" t="s">
        <v>559</v>
      </c>
      <c r="D1238" s="43" t="s">
        <v>560</v>
      </c>
      <c r="E1238" s="43" t="s">
        <v>63</v>
      </c>
      <c r="F1238" s="36">
        <v>100</v>
      </c>
      <c r="G1238" s="44">
        <f t="shared" si="71"/>
        <v>153.846153846154</v>
      </c>
      <c r="H1238" s="44">
        <v>180</v>
      </c>
      <c r="I1238" s="44"/>
      <c r="J1238" s="44"/>
    </row>
    <row r="1239" s="36" customFormat="1" ht="23" customHeight="1" spans="2:10">
      <c r="B1239" s="42" t="s">
        <v>545</v>
      </c>
      <c r="C1239" s="42" t="s">
        <v>68</v>
      </c>
      <c r="D1239" s="43" t="s">
        <v>69</v>
      </c>
      <c r="E1239" s="43" t="s">
        <v>557</v>
      </c>
      <c r="F1239" s="36">
        <v>90</v>
      </c>
      <c r="G1239" s="44">
        <f t="shared" si="71"/>
        <v>200</v>
      </c>
      <c r="H1239" s="44">
        <v>234</v>
      </c>
      <c r="I1239" s="44">
        <f>H1239</f>
        <v>234</v>
      </c>
      <c r="J1239" s="44"/>
    </row>
    <row r="1240" s="36" customFormat="1" ht="23" customHeight="1" spans="2:10">
      <c r="B1240" s="42" t="s">
        <v>524</v>
      </c>
      <c r="C1240" s="42" t="s">
        <v>1990</v>
      </c>
      <c r="D1240" s="43" t="s">
        <v>1670</v>
      </c>
      <c r="E1240" s="43" t="s">
        <v>1991</v>
      </c>
      <c r="F1240" s="36">
        <v>20</v>
      </c>
      <c r="G1240" s="44">
        <f t="shared" si="71"/>
        <v>548.717948717949</v>
      </c>
      <c r="H1240" s="44">
        <v>642</v>
      </c>
      <c r="I1240" s="44">
        <f>SUM(H1240:H1243)</f>
        <v>1649</v>
      </c>
      <c r="J1240" s="44"/>
    </row>
    <row r="1241" s="36" customFormat="1" ht="23" customHeight="1" spans="2:10">
      <c r="B1241" s="42" t="s">
        <v>524</v>
      </c>
      <c r="C1241" s="42" t="s">
        <v>1992</v>
      </c>
      <c r="D1241" s="43" t="s">
        <v>1993</v>
      </c>
      <c r="E1241" s="43" t="s">
        <v>790</v>
      </c>
      <c r="F1241" s="36">
        <v>20</v>
      </c>
      <c r="G1241" s="44">
        <f t="shared" si="71"/>
        <v>282.051282051282</v>
      </c>
      <c r="H1241" s="44">
        <v>330</v>
      </c>
      <c r="I1241" s="44"/>
      <c r="J1241" s="44"/>
    </row>
    <row r="1242" s="36" customFormat="1" ht="23" customHeight="1" spans="2:10">
      <c r="B1242" s="42" t="s">
        <v>524</v>
      </c>
      <c r="C1242" s="42" t="s">
        <v>529</v>
      </c>
      <c r="D1242" s="43" t="s">
        <v>1461</v>
      </c>
      <c r="E1242" s="43" t="s">
        <v>1853</v>
      </c>
      <c r="F1242" s="36">
        <v>75</v>
      </c>
      <c r="G1242" s="44">
        <f t="shared" si="71"/>
        <v>305.128205128205</v>
      </c>
      <c r="H1242" s="44">
        <v>357</v>
      </c>
      <c r="I1242" s="44"/>
      <c r="J1242" s="44"/>
    </row>
    <row r="1243" s="36" customFormat="1" ht="23" customHeight="1" spans="2:10">
      <c r="B1243" s="42" t="s">
        <v>524</v>
      </c>
      <c r="C1243" s="42" t="s">
        <v>1543</v>
      </c>
      <c r="D1243" s="43" t="s">
        <v>1544</v>
      </c>
      <c r="E1243" s="43" t="s">
        <v>1968</v>
      </c>
      <c r="F1243" s="36">
        <v>20</v>
      </c>
      <c r="G1243" s="44">
        <f t="shared" si="71"/>
        <v>273.504273504273</v>
      </c>
      <c r="H1243" s="44">
        <v>320</v>
      </c>
      <c r="I1243" s="44"/>
      <c r="J1243" s="44"/>
    </row>
    <row r="1244" s="36" customFormat="1" ht="23" customHeight="1" spans="2:10">
      <c r="B1244" s="42" t="s">
        <v>524</v>
      </c>
      <c r="C1244" s="42" t="s">
        <v>1420</v>
      </c>
      <c r="D1244" s="43" t="s">
        <v>89</v>
      </c>
      <c r="E1244" s="43" t="s">
        <v>1422</v>
      </c>
      <c r="F1244" s="36">
        <v>25</v>
      </c>
      <c r="G1244" s="44">
        <f t="shared" si="71"/>
        <v>1452.99145299145</v>
      </c>
      <c r="H1244" s="44">
        <v>1700</v>
      </c>
      <c r="I1244" s="44">
        <f t="shared" ref="I1244:I1247" si="72">H1244</f>
        <v>1700</v>
      </c>
      <c r="J1244" s="44"/>
    </row>
    <row r="1245" s="36" customFormat="1" ht="23" customHeight="1" spans="2:10">
      <c r="B1245" s="42" t="s">
        <v>524</v>
      </c>
      <c r="C1245" s="42" t="s">
        <v>91</v>
      </c>
      <c r="D1245" s="43" t="s">
        <v>48</v>
      </c>
      <c r="E1245" s="43" t="s">
        <v>1692</v>
      </c>
      <c r="F1245" s="36">
        <v>50</v>
      </c>
      <c r="G1245" s="44">
        <f t="shared" si="71"/>
        <v>128.205128205128</v>
      </c>
      <c r="H1245" s="44">
        <v>150</v>
      </c>
      <c r="I1245" s="44">
        <f t="shared" si="72"/>
        <v>150</v>
      </c>
      <c r="J1245" s="44"/>
    </row>
    <row r="1246" s="36" customFormat="1" ht="23" customHeight="1" spans="2:10">
      <c r="B1246" s="42" t="s">
        <v>1994</v>
      </c>
      <c r="C1246" s="42" t="s">
        <v>1995</v>
      </c>
      <c r="D1246" s="43" t="s">
        <v>1996</v>
      </c>
      <c r="E1246" s="43" t="s">
        <v>1176</v>
      </c>
      <c r="F1246" s="36">
        <v>100</v>
      </c>
      <c r="G1246" s="44">
        <v>7418.8</v>
      </c>
      <c r="H1246" s="44">
        <f t="shared" ref="H1246:H1309" si="73">G1246*1.17</f>
        <v>8679.996</v>
      </c>
      <c r="I1246" s="44">
        <f t="shared" si="72"/>
        <v>8679.996</v>
      </c>
      <c r="J1246" s="44"/>
    </row>
    <row r="1247" s="36" customFormat="1" ht="23" customHeight="1" spans="2:10">
      <c r="B1247" s="42" t="s">
        <v>332</v>
      </c>
      <c r="C1247" s="42" t="s">
        <v>314</v>
      </c>
      <c r="D1247" s="43" t="s">
        <v>315</v>
      </c>
      <c r="E1247" s="43" t="s">
        <v>1997</v>
      </c>
      <c r="F1247" s="36">
        <v>3000</v>
      </c>
      <c r="G1247" s="44">
        <v>23076.92</v>
      </c>
      <c r="H1247" s="44">
        <f t="shared" si="73"/>
        <v>26999.9964</v>
      </c>
      <c r="I1247" s="44">
        <f t="shared" si="72"/>
        <v>26999.9964</v>
      </c>
      <c r="J1247" s="44"/>
    </row>
    <row r="1248" s="36" customFormat="1" ht="23" customHeight="1" spans="2:10">
      <c r="B1248" s="42" t="s">
        <v>1998</v>
      </c>
      <c r="C1248" s="42" t="s">
        <v>229</v>
      </c>
      <c r="D1248" s="43" t="s">
        <v>1741</v>
      </c>
      <c r="E1248" s="43" t="s">
        <v>1742</v>
      </c>
      <c r="F1248" s="36">
        <v>936</v>
      </c>
      <c r="G1248" s="44">
        <v>35200</v>
      </c>
      <c r="H1248" s="44">
        <f t="shared" si="73"/>
        <v>41184</v>
      </c>
      <c r="I1248" s="44">
        <f>SUM(H1248:H1249)</f>
        <v>59133.9996</v>
      </c>
      <c r="J1248" s="44"/>
    </row>
    <row r="1249" s="36" customFormat="1" ht="23" customHeight="1" spans="2:10">
      <c r="B1249" s="42" t="s">
        <v>1998</v>
      </c>
      <c r="C1249" s="42" t="s">
        <v>575</v>
      </c>
      <c r="D1249" s="43" t="s">
        <v>576</v>
      </c>
      <c r="E1249" s="43" t="s">
        <v>1999</v>
      </c>
      <c r="F1249" s="36">
        <v>1000</v>
      </c>
      <c r="G1249" s="44">
        <v>15341.88</v>
      </c>
      <c r="H1249" s="44">
        <f t="shared" si="73"/>
        <v>17949.9996</v>
      </c>
      <c r="I1249" s="44"/>
      <c r="J1249" s="44"/>
    </row>
    <row r="1250" s="36" customFormat="1" ht="23" customHeight="1" spans="2:10">
      <c r="B1250" s="42" t="s">
        <v>2000</v>
      </c>
      <c r="C1250" s="42" t="s">
        <v>2001</v>
      </c>
      <c r="D1250" s="43" t="s">
        <v>481</v>
      </c>
      <c r="E1250" s="43" t="s">
        <v>1518</v>
      </c>
      <c r="F1250" s="36">
        <v>200</v>
      </c>
      <c r="G1250" s="44">
        <v>3760.68</v>
      </c>
      <c r="H1250" s="44">
        <f t="shared" si="73"/>
        <v>4399.9956</v>
      </c>
      <c r="I1250" s="44">
        <f t="shared" ref="I1250:I1264" si="74">H1250</f>
        <v>4399.9956</v>
      </c>
      <c r="J1250" s="44"/>
    </row>
    <row r="1251" s="36" customFormat="1" ht="23" customHeight="1" spans="2:10">
      <c r="B1251" s="42" t="s">
        <v>611</v>
      </c>
      <c r="C1251" s="42" t="s">
        <v>612</v>
      </c>
      <c r="D1251" s="43" t="s">
        <v>613</v>
      </c>
      <c r="E1251" s="43" t="s">
        <v>2002</v>
      </c>
      <c r="F1251" s="36">
        <v>3000</v>
      </c>
      <c r="G1251" s="44">
        <v>51282.05</v>
      </c>
      <c r="H1251" s="44">
        <f t="shared" si="73"/>
        <v>59999.9985</v>
      </c>
      <c r="I1251" s="44">
        <f>SUM(H1251:H1252)</f>
        <v>102500.0028</v>
      </c>
      <c r="J1251" s="44"/>
    </row>
    <row r="1252" s="36" customFormat="1" ht="23" customHeight="1" spans="2:10">
      <c r="B1252" s="42" t="s">
        <v>611</v>
      </c>
      <c r="C1252" s="42" t="s">
        <v>2003</v>
      </c>
      <c r="D1252" s="43" t="s">
        <v>616</v>
      </c>
      <c r="E1252" s="43" t="s">
        <v>1176</v>
      </c>
      <c r="F1252" s="36">
        <v>500</v>
      </c>
      <c r="G1252" s="44">
        <v>36324.79</v>
      </c>
      <c r="H1252" s="44">
        <f t="shared" si="73"/>
        <v>42500.0043</v>
      </c>
      <c r="I1252" s="44"/>
      <c r="J1252" s="44"/>
    </row>
    <row r="1253" s="36" customFormat="1" ht="23" customHeight="1" spans="2:10">
      <c r="B1253" s="42" t="s">
        <v>1994</v>
      </c>
      <c r="C1253" s="42" t="s">
        <v>2003</v>
      </c>
      <c r="D1253" s="43" t="s">
        <v>616</v>
      </c>
      <c r="E1253" s="43" t="s">
        <v>1176</v>
      </c>
      <c r="F1253" s="36">
        <v>200</v>
      </c>
      <c r="G1253" s="44">
        <v>14837.61</v>
      </c>
      <c r="H1253" s="44">
        <f t="shared" si="73"/>
        <v>17360.0037</v>
      </c>
      <c r="I1253" s="44">
        <f t="shared" si="74"/>
        <v>17360.0037</v>
      </c>
      <c r="J1253" s="44"/>
    </row>
    <row r="1254" s="36" customFormat="1" ht="23" customHeight="1" spans="2:10">
      <c r="B1254" s="42" t="s">
        <v>311</v>
      </c>
      <c r="C1254" s="42" t="s">
        <v>575</v>
      </c>
      <c r="D1254" s="43" t="s">
        <v>576</v>
      </c>
      <c r="E1254" s="43" t="s">
        <v>1999</v>
      </c>
      <c r="F1254" s="36">
        <v>400</v>
      </c>
      <c r="G1254" s="44">
        <v>6140.17</v>
      </c>
      <c r="H1254" s="44">
        <f t="shared" si="73"/>
        <v>7183.9989</v>
      </c>
      <c r="I1254" s="44">
        <f t="shared" si="74"/>
        <v>7183.9989</v>
      </c>
      <c r="J1254" s="44"/>
    </row>
    <row r="1255" s="36" customFormat="1" ht="23" customHeight="1" spans="2:10">
      <c r="B1255" s="42" t="s">
        <v>2004</v>
      </c>
      <c r="C1255" s="42" t="s">
        <v>1765</v>
      </c>
      <c r="D1255" s="43" t="s">
        <v>147</v>
      </c>
      <c r="E1255" s="43" t="s">
        <v>1766</v>
      </c>
      <c r="F1255" s="43">
        <v>1200</v>
      </c>
      <c r="G1255" s="44">
        <v>54051.28</v>
      </c>
      <c r="H1255" s="44">
        <f t="shared" si="73"/>
        <v>63239.9976</v>
      </c>
      <c r="I1255" s="44">
        <f t="shared" si="74"/>
        <v>63239.9976</v>
      </c>
      <c r="J1255" s="44"/>
    </row>
    <row r="1256" s="36" customFormat="1" ht="23" customHeight="1" spans="2:10">
      <c r="B1256" s="42" t="s">
        <v>2004</v>
      </c>
      <c r="C1256" s="42" t="s">
        <v>1765</v>
      </c>
      <c r="D1256" s="43" t="s">
        <v>147</v>
      </c>
      <c r="E1256" s="43" t="s">
        <v>1766</v>
      </c>
      <c r="F1256" s="43">
        <v>1200</v>
      </c>
      <c r="G1256" s="44">
        <v>54051.28</v>
      </c>
      <c r="H1256" s="44">
        <f t="shared" si="73"/>
        <v>63239.9976</v>
      </c>
      <c r="I1256" s="44">
        <f t="shared" si="74"/>
        <v>63239.9976</v>
      </c>
      <c r="J1256" s="44"/>
    </row>
    <row r="1257" s="36" customFormat="1" ht="23" customHeight="1" spans="2:10">
      <c r="B1257" s="42" t="s">
        <v>2004</v>
      </c>
      <c r="C1257" s="42" t="s">
        <v>25</v>
      </c>
      <c r="D1257" s="43" t="s">
        <v>26</v>
      </c>
      <c r="E1257" s="43" t="s">
        <v>27</v>
      </c>
      <c r="F1257" s="36">
        <v>1800</v>
      </c>
      <c r="G1257" s="44">
        <v>73846.15</v>
      </c>
      <c r="H1257" s="44">
        <f t="shared" si="73"/>
        <v>86399.9955</v>
      </c>
      <c r="I1257" s="44">
        <f t="shared" si="74"/>
        <v>86399.9955</v>
      </c>
      <c r="J1257" s="44"/>
    </row>
    <row r="1258" s="36" customFormat="1" ht="23" customHeight="1" spans="2:10">
      <c r="B1258" s="42" t="s">
        <v>2004</v>
      </c>
      <c r="C1258" s="42" t="s">
        <v>25</v>
      </c>
      <c r="D1258" s="43" t="s">
        <v>26</v>
      </c>
      <c r="E1258" s="43" t="s">
        <v>27</v>
      </c>
      <c r="F1258" s="36">
        <v>2100</v>
      </c>
      <c r="G1258" s="44">
        <v>86153.85</v>
      </c>
      <c r="H1258" s="44">
        <f t="shared" si="73"/>
        <v>100800.0045</v>
      </c>
      <c r="I1258" s="44">
        <f t="shared" si="74"/>
        <v>100800.0045</v>
      </c>
      <c r="J1258" s="44"/>
    </row>
    <row r="1259" s="36" customFormat="1" ht="23" customHeight="1" spans="2:10">
      <c r="B1259" s="42" t="s">
        <v>2004</v>
      </c>
      <c r="C1259" s="42" t="s">
        <v>25</v>
      </c>
      <c r="D1259" s="43" t="s">
        <v>26</v>
      </c>
      <c r="E1259" s="43" t="s">
        <v>27</v>
      </c>
      <c r="F1259" s="36">
        <v>2100</v>
      </c>
      <c r="G1259" s="44">
        <v>86153.85</v>
      </c>
      <c r="H1259" s="44">
        <f t="shared" si="73"/>
        <v>100800.0045</v>
      </c>
      <c r="I1259" s="44">
        <f t="shared" si="74"/>
        <v>100800.0045</v>
      </c>
      <c r="J1259" s="44"/>
    </row>
    <row r="1260" s="36" customFormat="1" ht="23" customHeight="1" spans="2:10">
      <c r="B1260" s="42" t="s">
        <v>2004</v>
      </c>
      <c r="C1260" s="42" t="s">
        <v>221</v>
      </c>
      <c r="D1260" s="43" t="s">
        <v>222</v>
      </c>
      <c r="E1260" s="43" t="s">
        <v>1651</v>
      </c>
      <c r="F1260" s="36">
        <v>4000</v>
      </c>
      <c r="G1260" s="44">
        <v>99145.3</v>
      </c>
      <c r="H1260" s="44">
        <f t="shared" si="73"/>
        <v>116000.001</v>
      </c>
      <c r="I1260" s="44">
        <f t="shared" si="74"/>
        <v>116000.001</v>
      </c>
      <c r="J1260" s="44"/>
    </row>
    <row r="1261" s="36" customFormat="1" ht="23" customHeight="1" spans="2:10">
      <c r="B1261" s="42" t="s">
        <v>2004</v>
      </c>
      <c r="C1261" s="42" t="s">
        <v>221</v>
      </c>
      <c r="D1261" s="43" t="s">
        <v>222</v>
      </c>
      <c r="E1261" s="43" t="s">
        <v>1651</v>
      </c>
      <c r="F1261" s="36">
        <v>4000</v>
      </c>
      <c r="G1261" s="44">
        <v>99145.3</v>
      </c>
      <c r="H1261" s="44">
        <f t="shared" si="73"/>
        <v>116000.001</v>
      </c>
      <c r="I1261" s="44">
        <f t="shared" si="74"/>
        <v>116000.001</v>
      </c>
      <c r="J1261" s="44"/>
    </row>
    <row r="1262" s="36" customFormat="1" ht="23" customHeight="1" spans="2:10">
      <c r="B1262" s="42" t="s">
        <v>2004</v>
      </c>
      <c r="C1262" s="42" t="s">
        <v>221</v>
      </c>
      <c r="D1262" s="43" t="s">
        <v>222</v>
      </c>
      <c r="E1262" s="43" t="s">
        <v>1651</v>
      </c>
      <c r="F1262" s="36">
        <v>4000</v>
      </c>
      <c r="G1262" s="44">
        <v>99145.3</v>
      </c>
      <c r="H1262" s="44">
        <f t="shared" si="73"/>
        <v>116000.001</v>
      </c>
      <c r="I1262" s="44">
        <f t="shared" si="74"/>
        <v>116000.001</v>
      </c>
      <c r="J1262" s="44"/>
    </row>
    <row r="1263" s="36" customFormat="1" ht="23" customHeight="1" spans="2:10">
      <c r="B1263" s="42" t="s">
        <v>2004</v>
      </c>
      <c r="C1263" s="42" t="s">
        <v>3806</v>
      </c>
      <c r="D1263" s="43" t="s">
        <v>1116</v>
      </c>
      <c r="E1263" s="43" t="s">
        <v>1764</v>
      </c>
      <c r="F1263" s="36">
        <v>200</v>
      </c>
      <c r="G1263" s="44">
        <v>9230.77</v>
      </c>
      <c r="H1263" s="44">
        <f t="shared" si="73"/>
        <v>10800.0009</v>
      </c>
      <c r="I1263" s="44">
        <f t="shared" si="74"/>
        <v>10800.0009</v>
      </c>
      <c r="J1263" s="44"/>
    </row>
    <row r="1264" s="36" customFormat="1" ht="23" customHeight="1" spans="2:10">
      <c r="B1264" s="42" t="s">
        <v>2004</v>
      </c>
      <c r="C1264" s="42" t="s">
        <v>2005</v>
      </c>
      <c r="D1264" s="43" t="s">
        <v>2006</v>
      </c>
      <c r="E1264" s="43" t="s">
        <v>1665</v>
      </c>
      <c r="F1264" s="36">
        <v>2000</v>
      </c>
      <c r="G1264" s="44">
        <v>82051.28</v>
      </c>
      <c r="H1264" s="44">
        <f t="shared" si="73"/>
        <v>95999.9976</v>
      </c>
      <c r="I1264" s="44">
        <f t="shared" si="74"/>
        <v>95999.9976</v>
      </c>
      <c r="J1264" s="44"/>
    </row>
    <row r="1265" s="36" customFormat="1" ht="23" customHeight="1" spans="2:10">
      <c r="B1265" s="42" t="s">
        <v>566</v>
      </c>
      <c r="C1265" s="42" t="s">
        <v>2007</v>
      </c>
      <c r="D1265" s="43" t="s">
        <v>2008</v>
      </c>
      <c r="E1265" s="43" t="s">
        <v>2009</v>
      </c>
      <c r="F1265" s="36">
        <v>5</v>
      </c>
      <c r="G1265" s="44">
        <v>641.025</v>
      </c>
      <c r="H1265" s="44">
        <f t="shared" si="73"/>
        <v>749.99925</v>
      </c>
      <c r="I1265" s="44">
        <f>SUM(H1265:H1267)</f>
        <v>3130.00155</v>
      </c>
      <c r="J1265" s="44"/>
    </row>
    <row r="1266" s="36" customFormat="1" ht="23" customHeight="1" spans="2:10">
      <c r="B1266" s="42" t="s">
        <v>566</v>
      </c>
      <c r="C1266" s="42" t="s">
        <v>2010</v>
      </c>
      <c r="D1266" s="43" t="s">
        <v>2011</v>
      </c>
      <c r="E1266" s="62" t="s">
        <v>2012</v>
      </c>
      <c r="F1266" s="36">
        <v>1</v>
      </c>
      <c r="G1266" s="44">
        <v>256.41</v>
      </c>
      <c r="H1266" s="44">
        <f t="shared" si="73"/>
        <v>299.9997</v>
      </c>
      <c r="I1266" s="44"/>
      <c r="J1266" s="44"/>
    </row>
    <row r="1267" s="36" customFormat="1" ht="23" customHeight="1" spans="2:10">
      <c r="B1267" s="42" t="s">
        <v>566</v>
      </c>
      <c r="C1267" s="42" t="s">
        <v>2013</v>
      </c>
      <c r="D1267" s="43" t="s">
        <v>2014</v>
      </c>
      <c r="E1267" s="43" t="s">
        <v>2015</v>
      </c>
      <c r="F1267" s="36">
        <v>8</v>
      </c>
      <c r="G1267" s="44">
        <v>1777.78</v>
      </c>
      <c r="H1267" s="44">
        <f t="shared" si="73"/>
        <v>2080.0026</v>
      </c>
      <c r="I1267" s="44"/>
      <c r="J1267" s="44"/>
    </row>
    <row r="1268" s="36" customFormat="1" ht="23" customHeight="1" spans="2:10">
      <c r="B1268" s="42" t="s">
        <v>311</v>
      </c>
      <c r="C1268" s="42" t="s">
        <v>587</v>
      </c>
      <c r="D1268" s="43" t="s">
        <v>564</v>
      </c>
      <c r="E1268" s="43" t="s">
        <v>1342</v>
      </c>
      <c r="F1268" s="36">
        <v>800</v>
      </c>
      <c r="G1268" s="44">
        <v>478.63</v>
      </c>
      <c r="H1268" s="44">
        <f t="shared" si="73"/>
        <v>559.9971</v>
      </c>
      <c r="I1268" s="44">
        <f>SUM(H1268:H1271)</f>
        <v>2365.0029</v>
      </c>
      <c r="J1268" s="44"/>
    </row>
    <row r="1269" s="36" customFormat="1" ht="23" customHeight="1" spans="2:10">
      <c r="B1269" s="42" t="s">
        <v>311</v>
      </c>
      <c r="C1269" s="42" t="s">
        <v>2016</v>
      </c>
      <c r="D1269" s="43" t="s">
        <v>2017</v>
      </c>
      <c r="E1269" s="43" t="s">
        <v>1342</v>
      </c>
      <c r="F1269" s="36">
        <v>650</v>
      </c>
      <c r="G1269" s="44">
        <v>722.22</v>
      </c>
      <c r="H1269" s="44">
        <f t="shared" si="73"/>
        <v>844.9974</v>
      </c>
      <c r="I1269" s="44"/>
      <c r="J1269" s="44"/>
    </row>
    <row r="1270" s="36" customFormat="1" ht="23" customHeight="1" spans="2:10">
      <c r="B1270" s="42" t="s">
        <v>311</v>
      </c>
      <c r="C1270" s="42" t="s">
        <v>2018</v>
      </c>
      <c r="D1270" s="43" t="s">
        <v>2019</v>
      </c>
      <c r="E1270" s="62"/>
      <c r="F1270" s="36">
        <v>300</v>
      </c>
      <c r="G1270" s="44">
        <v>153.85</v>
      </c>
      <c r="H1270" s="44">
        <f t="shared" si="73"/>
        <v>180.0045</v>
      </c>
      <c r="I1270" s="44"/>
      <c r="J1270" s="44"/>
    </row>
    <row r="1271" s="36" customFormat="1" ht="23" customHeight="1" spans="2:10">
      <c r="B1271" s="42" t="s">
        <v>311</v>
      </c>
      <c r="C1271" s="42" t="s">
        <v>2020</v>
      </c>
      <c r="D1271" s="43" t="s">
        <v>2014</v>
      </c>
      <c r="E1271" s="43" t="s">
        <v>2015</v>
      </c>
      <c r="F1271" s="36">
        <v>2</v>
      </c>
      <c r="G1271" s="44">
        <v>666.67</v>
      </c>
      <c r="H1271" s="44">
        <f t="shared" si="73"/>
        <v>780.0039</v>
      </c>
      <c r="I1271" s="44"/>
      <c r="J1271" s="44"/>
    </row>
    <row r="1272" s="36" customFormat="1" ht="23" customHeight="1" spans="2:10">
      <c r="B1272" s="42" t="s">
        <v>333</v>
      </c>
      <c r="C1272" s="42" t="s">
        <v>2021</v>
      </c>
      <c r="D1272" s="43" t="s">
        <v>616</v>
      </c>
      <c r="E1272" s="43" t="s">
        <v>1176</v>
      </c>
      <c r="F1272" s="36">
        <v>100</v>
      </c>
      <c r="G1272" s="44">
        <v>2649.57</v>
      </c>
      <c r="H1272" s="44">
        <f t="shared" si="73"/>
        <v>3099.9969</v>
      </c>
      <c r="I1272" s="44">
        <f t="shared" ref="I1272:I1274" si="75">H1272</f>
        <v>3099.9969</v>
      </c>
      <c r="J1272" s="44"/>
    </row>
    <row r="1273" s="36" customFormat="1" ht="23" customHeight="1" spans="2:10">
      <c r="B1273" s="42" t="s">
        <v>317</v>
      </c>
      <c r="C1273" s="42" t="s">
        <v>2022</v>
      </c>
      <c r="D1273" s="43" t="s">
        <v>2023</v>
      </c>
      <c r="E1273" s="43" t="s">
        <v>2024</v>
      </c>
      <c r="F1273" s="36">
        <v>160</v>
      </c>
      <c r="G1273" s="44">
        <v>2201.71</v>
      </c>
      <c r="H1273" s="44">
        <f t="shared" si="73"/>
        <v>2576.0007</v>
      </c>
      <c r="I1273" s="44">
        <f t="shared" si="75"/>
        <v>2576.0007</v>
      </c>
      <c r="J1273" s="44"/>
    </row>
    <row r="1274" s="36" customFormat="1" ht="23" customHeight="1" spans="2:10">
      <c r="B1274" s="42" t="s">
        <v>2025</v>
      </c>
      <c r="C1274" s="42" t="s">
        <v>266</v>
      </c>
      <c r="D1274" s="43" t="s">
        <v>267</v>
      </c>
      <c r="E1274" s="43" t="s">
        <v>1721</v>
      </c>
      <c r="F1274" s="36">
        <v>30</v>
      </c>
      <c r="G1274" s="44">
        <v>305.13</v>
      </c>
      <c r="H1274" s="44">
        <f t="shared" si="73"/>
        <v>357.0021</v>
      </c>
      <c r="I1274" s="44">
        <f t="shared" si="75"/>
        <v>357.0021</v>
      </c>
      <c r="J1274" s="44"/>
    </row>
    <row r="1275" s="36" customFormat="1" ht="23" customHeight="1" spans="2:10">
      <c r="B1275" s="42" t="s">
        <v>307</v>
      </c>
      <c r="C1275" s="42" t="s">
        <v>229</v>
      </c>
      <c r="D1275" s="43" t="s">
        <v>1741</v>
      </c>
      <c r="E1275" s="43" t="s">
        <v>1742</v>
      </c>
      <c r="F1275" s="36">
        <v>200</v>
      </c>
      <c r="G1275" s="44">
        <v>7008.55</v>
      </c>
      <c r="H1275" s="44">
        <f t="shared" si="73"/>
        <v>8200.0035</v>
      </c>
      <c r="I1275" s="44">
        <f>SUM(H1275:H1276)</f>
        <v>8591.8014</v>
      </c>
      <c r="J1275" s="44"/>
    </row>
    <row r="1276" s="36" customFormat="1" ht="23" customHeight="1" spans="2:10">
      <c r="B1276" s="42" t="s">
        <v>307</v>
      </c>
      <c r="C1276" s="42" t="s">
        <v>579</v>
      </c>
      <c r="D1276" s="43" t="s">
        <v>309</v>
      </c>
      <c r="E1276" s="43" t="s">
        <v>1812</v>
      </c>
      <c r="F1276" s="36">
        <v>20</v>
      </c>
      <c r="G1276" s="44">
        <v>334.87</v>
      </c>
      <c r="H1276" s="44">
        <f t="shared" si="73"/>
        <v>391.7979</v>
      </c>
      <c r="I1276" s="44"/>
      <c r="J1276" s="44"/>
    </row>
    <row r="1277" s="36" customFormat="1" ht="23" customHeight="1" spans="2:10">
      <c r="B1277" s="42" t="s">
        <v>333</v>
      </c>
      <c r="C1277" s="42" t="s">
        <v>229</v>
      </c>
      <c r="D1277" s="43" t="s">
        <v>1741</v>
      </c>
      <c r="E1277" s="43" t="s">
        <v>1742</v>
      </c>
      <c r="F1277" s="36">
        <v>600</v>
      </c>
      <c r="G1277" s="44">
        <v>22820.51</v>
      </c>
      <c r="H1277" s="44">
        <f t="shared" si="73"/>
        <v>26699.9967</v>
      </c>
      <c r="I1277" s="44">
        <f>SUM(H1277:H1278)</f>
        <v>43979.9958</v>
      </c>
      <c r="J1277" s="44"/>
    </row>
    <row r="1278" s="36" customFormat="1" ht="23" customHeight="1" spans="2:10">
      <c r="B1278" s="42" t="s">
        <v>333</v>
      </c>
      <c r="C1278" s="42" t="s">
        <v>334</v>
      </c>
      <c r="D1278" s="43" t="s">
        <v>335</v>
      </c>
      <c r="E1278" s="43" t="s">
        <v>2026</v>
      </c>
      <c r="F1278" s="36">
        <v>600</v>
      </c>
      <c r="G1278" s="44">
        <v>14769.23</v>
      </c>
      <c r="H1278" s="44">
        <f t="shared" si="73"/>
        <v>17279.9991</v>
      </c>
      <c r="I1278" s="44"/>
      <c r="J1278" s="44"/>
    </row>
    <row r="1279" s="35" customFormat="1" ht="23" customHeight="1" spans="2:10">
      <c r="B1279" s="56" t="s">
        <v>2027</v>
      </c>
      <c r="C1279" s="56" t="s">
        <v>35</v>
      </c>
      <c r="D1279" s="53" t="s">
        <v>2028</v>
      </c>
      <c r="E1279" s="53" t="s">
        <v>37</v>
      </c>
      <c r="F1279" s="35">
        <v>122</v>
      </c>
      <c r="G1279" s="41">
        <v>1075.06</v>
      </c>
      <c r="H1279" s="41">
        <f t="shared" si="73"/>
        <v>1257.8202</v>
      </c>
      <c r="I1279" s="41">
        <f>SUM(H1279:H1286)</f>
        <v>31439.4327</v>
      </c>
      <c r="J1279" s="41"/>
    </row>
    <row r="1280" s="36" customFormat="1" ht="23" customHeight="1" spans="2:10">
      <c r="B1280" s="56" t="s">
        <v>2027</v>
      </c>
      <c r="C1280" s="42" t="s">
        <v>35</v>
      </c>
      <c r="D1280" s="43" t="s">
        <v>2028</v>
      </c>
      <c r="E1280" s="43" t="s">
        <v>37</v>
      </c>
      <c r="F1280" s="36">
        <v>478</v>
      </c>
      <c r="G1280" s="44">
        <v>3619.73</v>
      </c>
      <c r="H1280" s="44">
        <f t="shared" si="73"/>
        <v>4235.0841</v>
      </c>
      <c r="I1280" s="44"/>
      <c r="J1280" s="44"/>
    </row>
    <row r="1281" s="36" customFormat="1" ht="23" customHeight="1" spans="2:10">
      <c r="B1281" s="56" t="s">
        <v>2027</v>
      </c>
      <c r="C1281" s="42" t="s">
        <v>2029</v>
      </c>
      <c r="D1281" s="43" t="s">
        <v>2030</v>
      </c>
      <c r="E1281" s="43" t="s">
        <v>2031</v>
      </c>
      <c r="F1281" s="36">
        <v>58</v>
      </c>
      <c r="G1281" s="44">
        <v>1902.6</v>
      </c>
      <c r="H1281" s="44">
        <f t="shared" si="73"/>
        <v>2226.042</v>
      </c>
      <c r="I1281" s="44"/>
      <c r="J1281" s="44"/>
    </row>
    <row r="1282" s="36" customFormat="1" ht="23" customHeight="1" spans="2:10">
      <c r="B1282" s="56" t="s">
        <v>2027</v>
      </c>
      <c r="C1282" s="42" t="s">
        <v>2029</v>
      </c>
      <c r="D1282" s="43" t="s">
        <v>2030</v>
      </c>
      <c r="E1282" s="43" t="s">
        <v>2031</v>
      </c>
      <c r="F1282" s="36">
        <v>112</v>
      </c>
      <c r="G1282" s="44">
        <v>3158.02</v>
      </c>
      <c r="H1282" s="44">
        <f t="shared" si="73"/>
        <v>3694.8834</v>
      </c>
      <c r="I1282" s="44"/>
      <c r="J1282" s="44"/>
    </row>
    <row r="1283" s="36" customFormat="1" ht="23" customHeight="1" spans="2:10">
      <c r="B1283" s="56" t="s">
        <v>2027</v>
      </c>
      <c r="C1283" s="42" t="s">
        <v>965</v>
      </c>
      <c r="D1283" s="43" t="s">
        <v>966</v>
      </c>
      <c r="E1283" s="43" t="s">
        <v>2032</v>
      </c>
      <c r="F1283" s="36">
        <v>77</v>
      </c>
      <c r="G1283" s="44">
        <v>5058.97</v>
      </c>
      <c r="H1283" s="44">
        <f t="shared" si="73"/>
        <v>5918.9949</v>
      </c>
      <c r="I1283" s="44"/>
      <c r="J1283" s="44"/>
    </row>
    <row r="1284" s="36" customFormat="1" ht="23" customHeight="1" spans="2:10">
      <c r="B1284" s="56" t="s">
        <v>2027</v>
      </c>
      <c r="C1284" s="42" t="s">
        <v>965</v>
      </c>
      <c r="D1284" s="43" t="s">
        <v>966</v>
      </c>
      <c r="E1284" s="43" t="s">
        <v>2032</v>
      </c>
      <c r="F1284" s="36">
        <v>182</v>
      </c>
      <c r="G1284" s="44">
        <v>11139.33</v>
      </c>
      <c r="H1284" s="44">
        <f t="shared" si="73"/>
        <v>13033.0161</v>
      </c>
      <c r="I1284" s="44"/>
      <c r="J1284" s="44"/>
    </row>
    <row r="1285" s="36" customFormat="1" ht="23" customHeight="1" spans="2:10">
      <c r="B1285" s="56" t="s">
        <v>2027</v>
      </c>
      <c r="C1285" s="42" t="s">
        <v>2033</v>
      </c>
      <c r="D1285" s="43" t="s">
        <v>2034</v>
      </c>
      <c r="E1285" s="43" t="s">
        <v>2035</v>
      </c>
      <c r="F1285" s="36">
        <v>4</v>
      </c>
      <c r="G1285" s="44">
        <v>69.26</v>
      </c>
      <c r="H1285" s="44">
        <f t="shared" si="73"/>
        <v>81.0342</v>
      </c>
      <c r="I1285" s="44"/>
      <c r="J1285" s="44"/>
    </row>
    <row r="1286" s="36" customFormat="1" ht="23" customHeight="1" spans="2:10">
      <c r="B1286" s="56" t="s">
        <v>2027</v>
      </c>
      <c r="C1286" s="42" t="s">
        <v>2033</v>
      </c>
      <c r="D1286" s="43" t="s">
        <v>2034</v>
      </c>
      <c r="E1286" s="43" t="s">
        <v>2035</v>
      </c>
      <c r="F1286" s="36">
        <v>76</v>
      </c>
      <c r="G1286" s="44">
        <v>848.34</v>
      </c>
      <c r="H1286" s="44">
        <f t="shared" si="73"/>
        <v>992.5578</v>
      </c>
      <c r="I1286" s="44"/>
      <c r="J1286" s="44"/>
    </row>
    <row r="1287" s="36" customFormat="1" ht="23" customHeight="1" spans="2:10">
      <c r="B1287" s="56" t="s">
        <v>2027</v>
      </c>
      <c r="C1287" s="42" t="s">
        <v>2036</v>
      </c>
      <c r="D1287" s="43" t="s">
        <v>2037</v>
      </c>
      <c r="E1287" s="43" t="s">
        <v>2038</v>
      </c>
      <c r="F1287" s="36">
        <v>403</v>
      </c>
      <c r="G1287" s="44">
        <v>12992.44</v>
      </c>
      <c r="H1287" s="44">
        <f t="shared" si="73"/>
        <v>15201.1548</v>
      </c>
      <c r="I1287" s="44">
        <f>SUM(H1287:H1294)</f>
        <v>81325.91025</v>
      </c>
      <c r="J1287" s="44"/>
    </row>
    <row r="1288" s="36" customFormat="1" ht="23" customHeight="1" spans="2:10">
      <c r="B1288" s="56" t="s">
        <v>2027</v>
      </c>
      <c r="C1288" s="42" t="s">
        <v>2036</v>
      </c>
      <c r="D1288" s="43" t="s">
        <v>2037</v>
      </c>
      <c r="E1288" s="43" t="s">
        <v>2038</v>
      </c>
      <c r="F1288" s="36">
        <v>697</v>
      </c>
      <c r="G1288" s="44">
        <v>22137.2</v>
      </c>
      <c r="H1288" s="44">
        <f t="shared" si="73"/>
        <v>25900.524</v>
      </c>
      <c r="I1288" s="44"/>
      <c r="J1288" s="44"/>
    </row>
    <row r="1289" s="36" customFormat="1" ht="23" customHeight="1" spans="2:10">
      <c r="B1289" s="56" t="s">
        <v>2027</v>
      </c>
      <c r="C1289" s="42" t="s">
        <v>2039</v>
      </c>
      <c r="D1289" s="43" t="s">
        <v>2040</v>
      </c>
      <c r="E1289" s="43" t="s">
        <v>2041</v>
      </c>
      <c r="F1289" s="36">
        <v>273</v>
      </c>
      <c r="G1289" s="44">
        <v>2683.33</v>
      </c>
      <c r="H1289" s="44">
        <f t="shared" si="73"/>
        <v>3139.4961</v>
      </c>
      <c r="I1289" s="44"/>
      <c r="J1289" s="44"/>
    </row>
    <row r="1290" s="36" customFormat="1" ht="23" customHeight="1" spans="2:10">
      <c r="B1290" s="56" t="s">
        <v>2027</v>
      </c>
      <c r="C1290" s="42" t="s">
        <v>2039</v>
      </c>
      <c r="D1290" s="43" t="s">
        <v>2040</v>
      </c>
      <c r="E1290" s="43" t="s">
        <v>2041</v>
      </c>
      <c r="F1290" s="36">
        <v>577</v>
      </c>
      <c r="G1290" s="44">
        <v>4877.38</v>
      </c>
      <c r="H1290" s="44">
        <f t="shared" si="73"/>
        <v>5706.5346</v>
      </c>
      <c r="I1290" s="44"/>
      <c r="J1290" s="44"/>
    </row>
    <row r="1291" s="36" customFormat="1" ht="23" customHeight="1" spans="2:10">
      <c r="B1291" s="56" t="s">
        <v>2027</v>
      </c>
      <c r="C1291" s="42" t="s">
        <v>972</v>
      </c>
      <c r="D1291" s="43" t="s">
        <v>814</v>
      </c>
      <c r="E1291" s="43" t="s">
        <v>37</v>
      </c>
      <c r="F1291" s="36">
        <v>145</v>
      </c>
      <c r="G1291" s="44">
        <v>1870.13</v>
      </c>
      <c r="H1291" s="44">
        <f t="shared" si="73"/>
        <v>2188.0521</v>
      </c>
      <c r="I1291" s="44"/>
      <c r="J1291" s="44"/>
    </row>
    <row r="1292" s="36" customFormat="1" ht="23" customHeight="1" spans="2:10">
      <c r="B1292" s="56" t="s">
        <v>2027</v>
      </c>
      <c r="C1292" s="42" t="s">
        <v>972</v>
      </c>
      <c r="D1292" s="43" t="s">
        <v>814</v>
      </c>
      <c r="E1292" s="43" t="s">
        <v>37</v>
      </c>
      <c r="F1292" s="36">
        <v>455</v>
      </c>
      <c r="G1292" s="44">
        <v>3927.78</v>
      </c>
      <c r="H1292" s="44">
        <f t="shared" si="73"/>
        <v>4595.5026</v>
      </c>
      <c r="I1292" s="44"/>
      <c r="J1292" s="44"/>
    </row>
    <row r="1293" s="36" customFormat="1" ht="23" customHeight="1" spans="2:10">
      <c r="B1293" s="56" t="s">
        <v>2027</v>
      </c>
      <c r="C1293" s="42" t="s">
        <v>892</v>
      </c>
      <c r="D1293" s="43" t="s">
        <v>893</v>
      </c>
      <c r="E1293" s="43" t="s">
        <v>894</v>
      </c>
      <c r="F1293" s="36">
        <v>233</v>
      </c>
      <c r="G1293" s="44">
        <v>6585.735</v>
      </c>
      <c r="H1293" s="44">
        <f t="shared" si="73"/>
        <v>7705.30995</v>
      </c>
      <c r="I1293" s="44"/>
      <c r="J1293" s="44"/>
    </row>
    <row r="1294" s="36" customFormat="1" ht="23" customHeight="1" spans="2:10">
      <c r="B1294" s="56" t="s">
        <v>2027</v>
      </c>
      <c r="C1294" s="42" t="s">
        <v>892</v>
      </c>
      <c r="D1294" s="43" t="s">
        <v>893</v>
      </c>
      <c r="E1294" s="43" t="s">
        <v>894</v>
      </c>
      <c r="F1294" s="36">
        <v>767</v>
      </c>
      <c r="G1294" s="44">
        <v>14435.33</v>
      </c>
      <c r="H1294" s="44">
        <f t="shared" si="73"/>
        <v>16889.3361</v>
      </c>
      <c r="I1294" s="44"/>
      <c r="J1294" s="44"/>
    </row>
    <row r="1295" s="36" customFormat="1" ht="23" customHeight="1" spans="2:10">
      <c r="B1295" s="56" t="s">
        <v>2027</v>
      </c>
      <c r="C1295" s="42" t="s">
        <v>2042</v>
      </c>
      <c r="D1295" s="43" t="s">
        <v>2043</v>
      </c>
      <c r="E1295" s="43" t="s">
        <v>2044</v>
      </c>
      <c r="F1295" s="36">
        <v>34</v>
      </c>
      <c r="G1295" s="44">
        <v>534.12</v>
      </c>
      <c r="H1295" s="44">
        <f t="shared" si="73"/>
        <v>624.9204</v>
      </c>
      <c r="I1295" s="44">
        <f>SUM(H1295:H1302)</f>
        <v>113375.39265</v>
      </c>
      <c r="J1295" s="44"/>
    </row>
    <row r="1296" s="36" customFormat="1" ht="23" customHeight="1" spans="2:10">
      <c r="B1296" s="56" t="s">
        <v>2027</v>
      </c>
      <c r="C1296" s="42" t="s">
        <v>2042</v>
      </c>
      <c r="D1296" s="43" t="s">
        <v>2043</v>
      </c>
      <c r="E1296" s="43" t="s">
        <v>2044</v>
      </c>
      <c r="F1296" s="36">
        <v>126</v>
      </c>
      <c r="G1296" s="44">
        <v>1831.85</v>
      </c>
      <c r="H1296" s="44">
        <f t="shared" si="73"/>
        <v>2143.2645</v>
      </c>
      <c r="I1296" s="44"/>
      <c r="J1296" s="44"/>
    </row>
    <row r="1297" s="36" customFormat="1" ht="23" customHeight="1" spans="2:10">
      <c r="B1297" s="56" t="s">
        <v>2027</v>
      </c>
      <c r="C1297" s="42" t="s">
        <v>109</v>
      </c>
      <c r="D1297" s="43" t="s">
        <v>110</v>
      </c>
      <c r="E1297" s="43" t="s">
        <v>111</v>
      </c>
      <c r="F1297" s="36">
        <v>2895</v>
      </c>
      <c r="G1297" s="44">
        <v>12248.08</v>
      </c>
      <c r="H1297" s="44">
        <f t="shared" si="73"/>
        <v>14330.2536</v>
      </c>
      <c r="I1297" s="44"/>
      <c r="J1297" s="44"/>
    </row>
    <row r="1298" s="36" customFormat="1" ht="23" customHeight="1" spans="2:10">
      <c r="B1298" s="56" t="s">
        <v>2027</v>
      </c>
      <c r="C1298" s="42" t="s">
        <v>109</v>
      </c>
      <c r="D1298" s="43" t="s">
        <v>110</v>
      </c>
      <c r="E1298" s="43" t="s">
        <v>111</v>
      </c>
      <c r="F1298" s="36">
        <v>3105</v>
      </c>
      <c r="G1298" s="44">
        <v>9845.77</v>
      </c>
      <c r="H1298" s="44">
        <f t="shared" si="73"/>
        <v>11519.5509</v>
      </c>
      <c r="I1298" s="44"/>
      <c r="J1298" s="44"/>
    </row>
    <row r="1299" s="36" customFormat="1" ht="23" customHeight="1" spans="2:10">
      <c r="B1299" s="56" t="s">
        <v>2027</v>
      </c>
      <c r="C1299" s="42" t="s">
        <v>2045</v>
      </c>
      <c r="D1299" s="43" t="s">
        <v>677</v>
      </c>
      <c r="E1299" s="43" t="s">
        <v>2046</v>
      </c>
      <c r="F1299" s="36">
        <v>1379</v>
      </c>
      <c r="G1299" s="44">
        <v>24397.69</v>
      </c>
      <c r="H1299" s="44">
        <f t="shared" si="73"/>
        <v>28545.2973</v>
      </c>
      <c r="I1299" s="44"/>
      <c r="J1299" s="44"/>
    </row>
    <row r="1300" s="36" customFormat="1" ht="23" customHeight="1" spans="2:10">
      <c r="B1300" s="56" t="s">
        <v>2027</v>
      </c>
      <c r="C1300" s="42" t="s">
        <v>2045</v>
      </c>
      <c r="D1300" s="43" t="s">
        <v>677</v>
      </c>
      <c r="E1300" s="43" t="s">
        <v>2046</v>
      </c>
      <c r="F1300" s="36">
        <v>1821</v>
      </c>
      <c r="G1300" s="44">
        <v>29774.13</v>
      </c>
      <c r="H1300" s="44">
        <f t="shared" si="73"/>
        <v>34835.7321</v>
      </c>
      <c r="I1300" s="44"/>
      <c r="J1300" s="44"/>
    </row>
    <row r="1301" s="36" customFormat="1" ht="23" customHeight="1" spans="2:10">
      <c r="B1301" s="56" t="s">
        <v>2027</v>
      </c>
      <c r="C1301" s="42" t="s">
        <v>1739</v>
      </c>
      <c r="D1301" s="43" t="s">
        <v>923</v>
      </c>
      <c r="E1301" s="43" t="s">
        <v>924</v>
      </c>
      <c r="F1301" s="36">
        <v>488</v>
      </c>
      <c r="G1301" s="44">
        <v>16516.92</v>
      </c>
      <c r="H1301" s="44">
        <f t="shared" si="73"/>
        <v>19324.7964</v>
      </c>
      <c r="I1301" s="44"/>
      <c r="J1301" s="44"/>
    </row>
    <row r="1302" s="36" customFormat="1" ht="23" customHeight="1" spans="2:10">
      <c r="B1302" s="56" t="s">
        <v>2027</v>
      </c>
      <c r="C1302" s="42" t="s">
        <v>1739</v>
      </c>
      <c r="D1302" s="43" t="s">
        <v>923</v>
      </c>
      <c r="E1302" s="43" t="s">
        <v>924</v>
      </c>
      <c r="F1302" s="36">
        <v>62</v>
      </c>
      <c r="G1302" s="44">
        <v>1753.485</v>
      </c>
      <c r="H1302" s="44">
        <f t="shared" si="73"/>
        <v>2051.57745</v>
      </c>
      <c r="I1302" s="44"/>
      <c r="J1302" s="44"/>
    </row>
    <row r="1303" s="36" customFormat="1" ht="23" customHeight="1" spans="2:10">
      <c r="B1303" s="56" t="s">
        <v>2027</v>
      </c>
      <c r="C1303" s="42" t="s">
        <v>1139</v>
      </c>
      <c r="D1303" s="43" t="s">
        <v>1645</v>
      </c>
      <c r="E1303" s="43" t="s">
        <v>1141</v>
      </c>
      <c r="F1303" s="36">
        <v>55</v>
      </c>
      <c r="G1303" s="44">
        <v>3130.77</v>
      </c>
      <c r="H1303" s="44">
        <f t="shared" si="73"/>
        <v>3663.0009</v>
      </c>
      <c r="I1303" s="44">
        <f>SUM(H1303:H1310)</f>
        <v>91826.07876</v>
      </c>
      <c r="J1303" s="44"/>
    </row>
    <row r="1304" s="36" customFormat="1" ht="23" customHeight="1" spans="2:10">
      <c r="B1304" s="56" t="s">
        <v>2027</v>
      </c>
      <c r="C1304" s="42" t="s">
        <v>2047</v>
      </c>
      <c r="D1304" s="43" t="s">
        <v>2048</v>
      </c>
      <c r="E1304" s="43" t="s">
        <v>393</v>
      </c>
      <c r="F1304" s="36">
        <v>50</v>
      </c>
      <c r="G1304" s="44">
        <v>571.79</v>
      </c>
      <c r="H1304" s="44">
        <f t="shared" si="73"/>
        <v>668.9943</v>
      </c>
      <c r="I1304" s="44"/>
      <c r="J1304" s="44"/>
    </row>
    <row r="1305" s="36" customFormat="1" ht="23" customHeight="1" spans="2:10">
      <c r="B1305" s="56" t="s">
        <v>2027</v>
      </c>
      <c r="C1305" s="42" t="s">
        <v>2049</v>
      </c>
      <c r="D1305" s="43" t="s">
        <v>1065</v>
      </c>
      <c r="E1305" s="43" t="s">
        <v>2050</v>
      </c>
      <c r="F1305" s="36">
        <v>600</v>
      </c>
      <c r="G1305" s="44">
        <v>9743.59</v>
      </c>
      <c r="H1305" s="44">
        <f t="shared" si="73"/>
        <v>11400.0003</v>
      </c>
      <c r="I1305" s="44"/>
      <c r="J1305" s="44"/>
    </row>
    <row r="1306" s="36" customFormat="1" ht="23" customHeight="1" spans="2:10">
      <c r="B1306" s="56" t="s">
        <v>2027</v>
      </c>
      <c r="C1306" s="42" t="s">
        <v>290</v>
      </c>
      <c r="D1306" s="43" t="s">
        <v>291</v>
      </c>
      <c r="E1306" s="43" t="s">
        <v>1837</v>
      </c>
      <c r="F1306" s="36">
        <v>930</v>
      </c>
      <c r="G1306" s="44">
        <v>15738.46</v>
      </c>
      <c r="H1306" s="44">
        <f t="shared" si="73"/>
        <v>18413.9982</v>
      </c>
      <c r="I1306" s="44"/>
      <c r="J1306" s="44"/>
    </row>
    <row r="1307" s="36" customFormat="1" ht="23" customHeight="1" spans="2:10">
      <c r="B1307" s="56" t="s">
        <v>2027</v>
      </c>
      <c r="C1307" s="42" t="s">
        <v>290</v>
      </c>
      <c r="D1307" s="43" t="s">
        <v>291</v>
      </c>
      <c r="E1307" s="43" t="s">
        <v>1837</v>
      </c>
      <c r="F1307" s="36">
        <v>300</v>
      </c>
      <c r="G1307" s="44">
        <v>5861.54</v>
      </c>
      <c r="H1307" s="44">
        <f t="shared" si="73"/>
        <v>6858.0018</v>
      </c>
      <c r="I1307" s="44"/>
      <c r="J1307" s="44"/>
    </row>
    <row r="1308" s="36" customFormat="1" ht="23" customHeight="1" spans="2:10">
      <c r="B1308" s="56" t="s">
        <v>2027</v>
      </c>
      <c r="C1308" s="42" t="s">
        <v>2051</v>
      </c>
      <c r="D1308" s="43" t="s">
        <v>946</v>
      </c>
      <c r="E1308" s="43" t="s">
        <v>63</v>
      </c>
      <c r="F1308" s="36">
        <v>160</v>
      </c>
      <c r="G1308" s="44">
        <v>3149.4</v>
      </c>
      <c r="H1308" s="44">
        <f t="shared" si="73"/>
        <v>3684.798</v>
      </c>
      <c r="I1308" s="44"/>
      <c r="J1308" s="44"/>
    </row>
    <row r="1309" s="36" customFormat="1" ht="23" customHeight="1" spans="2:10">
      <c r="B1309" s="56" t="s">
        <v>2027</v>
      </c>
      <c r="C1309" s="42" t="s">
        <v>2051</v>
      </c>
      <c r="D1309" s="43" t="s">
        <v>946</v>
      </c>
      <c r="E1309" s="43" t="s">
        <v>63</v>
      </c>
      <c r="F1309" s="36">
        <v>640</v>
      </c>
      <c r="G1309" s="44">
        <v>9627.354</v>
      </c>
      <c r="H1309" s="44">
        <f t="shared" si="73"/>
        <v>11264.00418</v>
      </c>
      <c r="I1309" s="44"/>
      <c r="J1309" s="44"/>
    </row>
    <row r="1310" s="36" customFormat="1" ht="23" customHeight="1" spans="2:10">
      <c r="B1310" s="56" t="s">
        <v>2027</v>
      </c>
      <c r="C1310" s="42" t="s">
        <v>2052</v>
      </c>
      <c r="D1310" s="43" t="s">
        <v>2053</v>
      </c>
      <c r="E1310" s="43" t="s">
        <v>2054</v>
      </c>
      <c r="F1310" s="36">
        <v>1152</v>
      </c>
      <c r="G1310" s="44">
        <v>30660.924</v>
      </c>
      <c r="H1310" s="44">
        <f t="shared" ref="H1310:H1347" si="76">G1310*1.17</f>
        <v>35873.28108</v>
      </c>
      <c r="I1310" s="44"/>
      <c r="J1310" s="44"/>
    </row>
    <row r="1311" s="36" customFormat="1" ht="23" customHeight="1" spans="2:10">
      <c r="B1311" s="56" t="s">
        <v>2027</v>
      </c>
      <c r="C1311" s="42" t="s">
        <v>2055</v>
      </c>
      <c r="D1311" s="43" t="s">
        <v>1680</v>
      </c>
      <c r="E1311" s="43" t="s">
        <v>1690</v>
      </c>
      <c r="F1311" s="36">
        <v>210</v>
      </c>
      <c r="G1311" s="44">
        <v>4092.31</v>
      </c>
      <c r="H1311" s="44">
        <f t="shared" si="76"/>
        <v>4788.0027</v>
      </c>
      <c r="I1311" s="44">
        <f>SUM(H1311:H1317)</f>
        <v>83910.10095</v>
      </c>
      <c r="J1311" s="44"/>
    </row>
    <row r="1312" s="36" customFormat="1" ht="23" customHeight="1" spans="2:10">
      <c r="B1312" s="56" t="s">
        <v>2027</v>
      </c>
      <c r="C1312" s="42" t="s">
        <v>2056</v>
      </c>
      <c r="D1312" s="43" t="s">
        <v>144</v>
      </c>
      <c r="E1312" s="43" t="s">
        <v>1377</v>
      </c>
      <c r="F1312" s="36">
        <v>1700</v>
      </c>
      <c r="G1312" s="44">
        <v>33651.28</v>
      </c>
      <c r="H1312" s="44">
        <f t="shared" si="76"/>
        <v>39371.9976</v>
      </c>
      <c r="I1312" s="44"/>
      <c r="J1312" s="44"/>
    </row>
    <row r="1313" s="36" customFormat="1" ht="23" customHeight="1" spans="2:10">
      <c r="B1313" s="56" t="s">
        <v>2027</v>
      </c>
      <c r="C1313" s="42" t="s">
        <v>2057</v>
      </c>
      <c r="D1313" s="43" t="s">
        <v>740</v>
      </c>
      <c r="E1313" s="43" t="s">
        <v>1505</v>
      </c>
      <c r="F1313" s="36">
        <v>290</v>
      </c>
      <c r="G1313" s="44">
        <v>5725.64</v>
      </c>
      <c r="H1313" s="44">
        <f t="shared" si="76"/>
        <v>6698.9988</v>
      </c>
      <c r="I1313" s="44"/>
      <c r="J1313" s="44"/>
    </row>
    <row r="1314" s="36" customFormat="1" ht="23" customHeight="1" spans="2:10">
      <c r="B1314" s="56" t="s">
        <v>2027</v>
      </c>
      <c r="C1314" s="42" t="s">
        <v>2022</v>
      </c>
      <c r="D1314" s="43" t="s">
        <v>2023</v>
      </c>
      <c r="E1314" s="43" t="s">
        <v>2058</v>
      </c>
      <c r="F1314" s="36">
        <v>1260</v>
      </c>
      <c r="G1314" s="44">
        <v>17413.85</v>
      </c>
      <c r="H1314" s="44">
        <f t="shared" si="76"/>
        <v>20374.2045</v>
      </c>
      <c r="I1314" s="44"/>
      <c r="J1314" s="44"/>
    </row>
    <row r="1315" s="36" customFormat="1" ht="23" customHeight="1" spans="2:10">
      <c r="B1315" s="56" t="s">
        <v>2027</v>
      </c>
      <c r="C1315" s="42" t="s">
        <v>298</v>
      </c>
      <c r="D1315" s="43" t="s">
        <v>2059</v>
      </c>
      <c r="E1315" s="43" t="s">
        <v>2060</v>
      </c>
      <c r="F1315" s="36">
        <v>200</v>
      </c>
      <c r="G1315" s="44">
        <v>4670.09</v>
      </c>
      <c r="H1315" s="44">
        <f t="shared" si="76"/>
        <v>5464.0053</v>
      </c>
      <c r="I1315" s="44"/>
      <c r="J1315" s="44"/>
    </row>
    <row r="1316" s="36" customFormat="1" ht="23" customHeight="1" spans="2:10">
      <c r="B1316" s="56" t="s">
        <v>2027</v>
      </c>
      <c r="C1316" s="42" t="s">
        <v>88</v>
      </c>
      <c r="D1316" s="43" t="s">
        <v>2061</v>
      </c>
      <c r="E1316" s="43" t="s">
        <v>2062</v>
      </c>
      <c r="F1316" s="36">
        <v>350</v>
      </c>
      <c r="G1316" s="44">
        <v>3221.79</v>
      </c>
      <c r="H1316" s="44">
        <f t="shared" si="76"/>
        <v>3769.4943</v>
      </c>
      <c r="I1316" s="44"/>
      <c r="J1316" s="44"/>
    </row>
    <row r="1317" s="36" customFormat="1" ht="23" customHeight="1" spans="2:10">
      <c r="B1317" s="56" t="s">
        <v>2027</v>
      </c>
      <c r="C1317" s="42" t="s">
        <v>2063</v>
      </c>
      <c r="D1317" s="43" t="s">
        <v>2064</v>
      </c>
      <c r="E1317" s="43" t="s">
        <v>959</v>
      </c>
      <c r="F1317" s="36">
        <v>180</v>
      </c>
      <c r="G1317" s="44">
        <v>2943.075</v>
      </c>
      <c r="H1317" s="44">
        <f t="shared" si="76"/>
        <v>3443.39775</v>
      </c>
      <c r="I1317" s="44"/>
      <c r="J1317" s="44"/>
    </row>
    <row r="1318" s="36" customFormat="1" ht="23" customHeight="1" spans="2:10">
      <c r="B1318" s="56" t="s">
        <v>2027</v>
      </c>
      <c r="C1318" s="42" t="s">
        <v>2065</v>
      </c>
      <c r="D1318" s="43" t="s">
        <v>2066</v>
      </c>
      <c r="E1318" s="43" t="s">
        <v>2067</v>
      </c>
      <c r="F1318" s="36">
        <v>170</v>
      </c>
      <c r="G1318" s="44">
        <v>3921.62</v>
      </c>
      <c r="H1318" s="44">
        <f t="shared" si="76"/>
        <v>4588.2954</v>
      </c>
      <c r="I1318" s="44">
        <f>SUM(H1318:H1319)</f>
        <v>5003.0955</v>
      </c>
      <c r="J1318" s="44"/>
    </row>
    <row r="1319" s="36" customFormat="1" ht="23" customHeight="1" spans="2:10">
      <c r="B1319" s="56" t="s">
        <v>2027</v>
      </c>
      <c r="C1319" s="42" t="s">
        <v>2068</v>
      </c>
      <c r="D1319" s="43" t="s">
        <v>1723</v>
      </c>
      <c r="E1319" s="43" t="s">
        <v>1706</v>
      </c>
      <c r="F1319" s="36">
        <v>10</v>
      </c>
      <c r="G1319" s="44">
        <v>354.53</v>
      </c>
      <c r="H1319" s="44">
        <f t="shared" si="76"/>
        <v>414.8001</v>
      </c>
      <c r="I1319" s="44"/>
      <c r="J1319" s="44"/>
    </row>
    <row r="1320" s="36" customFormat="1" ht="23" customHeight="1" spans="2:10">
      <c r="B1320" s="56" t="s">
        <v>2027</v>
      </c>
      <c r="C1320" s="42" t="s">
        <v>76</v>
      </c>
      <c r="D1320" s="43" t="s">
        <v>77</v>
      </c>
      <c r="E1320" s="43" t="s">
        <v>63</v>
      </c>
      <c r="F1320" s="36">
        <v>400</v>
      </c>
      <c r="G1320" s="44">
        <v>830.77</v>
      </c>
      <c r="H1320" s="44">
        <f t="shared" si="76"/>
        <v>972.0009</v>
      </c>
      <c r="I1320" s="44">
        <f>SUM(H1320:H1322)</f>
        <v>1700.7471</v>
      </c>
      <c r="J1320" s="44"/>
    </row>
    <row r="1321" s="36" customFormat="1" ht="23" customHeight="1" spans="2:10">
      <c r="B1321" s="56" t="s">
        <v>2027</v>
      </c>
      <c r="C1321" s="42" t="s">
        <v>2069</v>
      </c>
      <c r="D1321" s="43" t="s">
        <v>2070</v>
      </c>
      <c r="E1321" s="43" t="s">
        <v>2071</v>
      </c>
      <c r="F1321" s="36">
        <v>5</v>
      </c>
      <c r="G1321" s="44">
        <v>144.23</v>
      </c>
      <c r="H1321" s="44">
        <f t="shared" si="76"/>
        <v>168.7491</v>
      </c>
      <c r="I1321" s="44"/>
      <c r="J1321" s="44"/>
    </row>
    <row r="1322" s="36" customFormat="1" ht="23" customHeight="1" spans="2:10">
      <c r="B1322" s="56" t="s">
        <v>2027</v>
      </c>
      <c r="C1322" s="42" t="s">
        <v>2072</v>
      </c>
      <c r="D1322" s="43" t="s">
        <v>2073</v>
      </c>
      <c r="E1322" s="43" t="s">
        <v>2074</v>
      </c>
      <c r="F1322" s="36">
        <v>200</v>
      </c>
      <c r="G1322" s="44">
        <v>478.63</v>
      </c>
      <c r="H1322" s="44">
        <f t="shared" si="76"/>
        <v>559.9971</v>
      </c>
      <c r="I1322" s="44"/>
      <c r="J1322" s="44"/>
    </row>
    <row r="1323" s="36" customFormat="1" ht="23" customHeight="1" spans="2:10">
      <c r="B1323" s="56" t="s">
        <v>2027</v>
      </c>
      <c r="C1323" s="42" t="s">
        <v>2075</v>
      </c>
      <c r="D1323" s="43" t="s">
        <v>2076</v>
      </c>
      <c r="E1323" s="43" t="s">
        <v>2077</v>
      </c>
      <c r="F1323" s="36">
        <v>1650</v>
      </c>
      <c r="G1323" s="44">
        <v>16923.08</v>
      </c>
      <c r="H1323" s="44">
        <f t="shared" si="76"/>
        <v>19800.0036</v>
      </c>
      <c r="I1323" s="44">
        <f>H1323</f>
        <v>19800.0036</v>
      </c>
      <c r="J1323" s="44"/>
    </row>
    <row r="1324" s="36" customFormat="1" ht="23" customHeight="1" spans="2:10">
      <c r="B1324" s="42" t="s">
        <v>2078</v>
      </c>
      <c r="C1324" s="42" t="s">
        <v>972</v>
      </c>
      <c r="D1324" s="43" t="s">
        <v>814</v>
      </c>
      <c r="E1324" s="43" t="s">
        <v>37</v>
      </c>
      <c r="F1324" s="36">
        <v>122</v>
      </c>
      <c r="G1324" s="44">
        <v>1573.49</v>
      </c>
      <c r="H1324" s="44">
        <f t="shared" si="76"/>
        <v>1840.9833</v>
      </c>
      <c r="I1324" s="44">
        <f>SUM(H1324:H1331)</f>
        <v>28489.3947</v>
      </c>
      <c r="J1324" s="44"/>
    </row>
    <row r="1325" s="36" customFormat="1" ht="23" customHeight="1" spans="2:10">
      <c r="B1325" s="42" t="s">
        <v>2078</v>
      </c>
      <c r="C1325" s="42" t="s">
        <v>972</v>
      </c>
      <c r="D1325" s="43" t="s">
        <v>814</v>
      </c>
      <c r="E1325" s="43" t="s">
        <v>37</v>
      </c>
      <c r="F1325" s="36">
        <v>78</v>
      </c>
      <c r="G1325" s="44">
        <v>673.33</v>
      </c>
      <c r="H1325" s="44">
        <f t="shared" si="76"/>
        <v>787.7961</v>
      </c>
      <c r="I1325" s="44"/>
      <c r="J1325" s="44"/>
    </row>
    <row r="1326" s="36" customFormat="1" ht="23" customHeight="1" spans="2:10">
      <c r="B1326" s="42" t="s">
        <v>2078</v>
      </c>
      <c r="C1326" s="42" t="s">
        <v>892</v>
      </c>
      <c r="D1326" s="43" t="s">
        <v>893</v>
      </c>
      <c r="E1326" s="43" t="s">
        <v>894</v>
      </c>
      <c r="F1326" s="36">
        <v>191</v>
      </c>
      <c r="G1326" s="44">
        <v>5398.61</v>
      </c>
      <c r="H1326" s="44">
        <f t="shared" si="76"/>
        <v>6316.3737</v>
      </c>
      <c r="I1326" s="44"/>
      <c r="J1326" s="44"/>
    </row>
    <row r="1327" s="36" customFormat="1" ht="23" customHeight="1" spans="2:10">
      <c r="B1327" s="42" t="s">
        <v>2078</v>
      </c>
      <c r="C1327" s="42" t="s">
        <v>892</v>
      </c>
      <c r="D1327" s="43" t="s">
        <v>893</v>
      </c>
      <c r="E1327" s="43" t="s">
        <v>894</v>
      </c>
      <c r="F1327" s="36">
        <v>209</v>
      </c>
      <c r="G1327" s="44">
        <v>3933.49</v>
      </c>
      <c r="H1327" s="44">
        <f t="shared" si="76"/>
        <v>4602.1833</v>
      </c>
      <c r="I1327" s="44"/>
      <c r="J1327" s="44"/>
    </row>
    <row r="1328" s="36" customFormat="1" ht="23" customHeight="1" spans="2:10">
      <c r="B1328" s="42" t="s">
        <v>2078</v>
      </c>
      <c r="C1328" s="42" t="s">
        <v>2036</v>
      </c>
      <c r="D1328" s="43" t="s">
        <v>2037</v>
      </c>
      <c r="E1328" s="43" t="s">
        <v>2038</v>
      </c>
      <c r="F1328" s="36">
        <v>18</v>
      </c>
      <c r="G1328" s="44">
        <v>580.31</v>
      </c>
      <c r="H1328" s="44">
        <f t="shared" si="76"/>
        <v>678.9627</v>
      </c>
      <c r="I1328" s="44"/>
      <c r="J1328" s="44"/>
    </row>
    <row r="1329" s="36" customFormat="1" ht="23" customHeight="1" spans="2:10">
      <c r="B1329" s="42" t="s">
        <v>2078</v>
      </c>
      <c r="C1329" s="42" t="s">
        <v>2036</v>
      </c>
      <c r="D1329" s="43" t="s">
        <v>2037</v>
      </c>
      <c r="E1329" s="43" t="s">
        <v>2038</v>
      </c>
      <c r="F1329" s="36">
        <v>82</v>
      </c>
      <c r="G1329" s="44">
        <v>2604.38</v>
      </c>
      <c r="H1329" s="44">
        <f t="shared" si="76"/>
        <v>3047.1246</v>
      </c>
      <c r="I1329" s="44"/>
      <c r="J1329" s="44"/>
    </row>
    <row r="1330" s="36" customFormat="1" ht="23" customHeight="1" spans="2:10">
      <c r="B1330" s="42" t="s">
        <v>2078</v>
      </c>
      <c r="C1330" s="42" t="s">
        <v>1739</v>
      </c>
      <c r="D1330" s="43" t="s">
        <v>923</v>
      </c>
      <c r="E1330" s="43" t="s">
        <v>924</v>
      </c>
      <c r="F1330" s="36">
        <v>198</v>
      </c>
      <c r="G1330" s="44">
        <v>6701.535</v>
      </c>
      <c r="H1330" s="44">
        <f t="shared" si="76"/>
        <v>7840.79595</v>
      </c>
      <c r="I1330" s="44"/>
      <c r="J1330" s="44"/>
    </row>
    <row r="1331" s="36" customFormat="1" ht="23" customHeight="1" spans="2:10">
      <c r="B1331" s="42" t="s">
        <v>2078</v>
      </c>
      <c r="C1331" s="42" t="s">
        <v>1739</v>
      </c>
      <c r="D1331" s="43" t="s">
        <v>923</v>
      </c>
      <c r="E1331" s="43" t="s">
        <v>924</v>
      </c>
      <c r="F1331" s="36">
        <v>102</v>
      </c>
      <c r="G1331" s="44">
        <v>2884.765</v>
      </c>
      <c r="H1331" s="44">
        <f t="shared" si="76"/>
        <v>3375.17505</v>
      </c>
      <c r="I1331" s="44"/>
      <c r="J1331" s="44"/>
    </row>
    <row r="1332" s="36" customFormat="1" ht="23" customHeight="1" spans="2:10">
      <c r="B1332" s="42" t="s">
        <v>2078</v>
      </c>
      <c r="C1332" s="42" t="s">
        <v>2052</v>
      </c>
      <c r="D1332" s="43" t="s">
        <v>2053</v>
      </c>
      <c r="E1332" s="43" t="s">
        <v>2054</v>
      </c>
      <c r="F1332" s="36">
        <v>480</v>
      </c>
      <c r="G1332" s="44">
        <v>12775.38</v>
      </c>
      <c r="H1332" s="44">
        <f t="shared" si="76"/>
        <v>14947.1946</v>
      </c>
      <c r="I1332" s="44">
        <f>SUM(H1332:H1339)</f>
        <v>19602.54738</v>
      </c>
      <c r="J1332" s="44"/>
    </row>
    <row r="1333" s="36" customFormat="1" ht="23" customHeight="1" spans="2:10">
      <c r="B1333" s="42" t="s">
        <v>2078</v>
      </c>
      <c r="C1333" s="42" t="s">
        <v>2029</v>
      </c>
      <c r="D1333" s="43" t="s">
        <v>2030</v>
      </c>
      <c r="E1333" s="43" t="s">
        <v>2031</v>
      </c>
      <c r="F1333" s="36">
        <v>30</v>
      </c>
      <c r="G1333" s="44">
        <v>845.9</v>
      </c>
      <c r="H1333" s="44">
        <f t="shared" si="76"/>
        <v>989.703</v>
      </c>
      <c r="I1333" s="44"/>
      <c r="J1333" s="44"/>
    </row>
    <row r="1334" s="36" customFormat="1" ht="23" customHeight="1" spans="2:10">
      <c r="B1334" s="42" t="s">
        <v>2078</v>
      </c>
      <c r="C1334" s="42" t="s">
        <v>2039</v>
      </c>
      <c r="D1334" s="43" t="s">
        <v>2040</v>
      </c>
      <c r="E1334" s="43" t="s">
        <v>2041</v>
      </c>
      <c r="F1334" s="36">
        <v>30</v>
      </c>
      <c r="G1334" s="44">
        <v>253.59</v>
      </c>
      <c r="H1334" s="44">
        <f t="shared" si="76"/>
        <v>296.7003</v>
      </c>
      <c r="I1334" s="44"/>
      <c r="J1334" s="44"/>
    </row>
    <row r="1335" s="36" customFormat="1" ht="23" customHeight="1" spans="2:10">
      <c r="B1335" s="42" t="s">
        <v>2078</v>
      </c>
      <c r="C1335" s="42" t="s">
        <v>2045</v>
      </c>
      <c r="D1335" s="43" t="s">
        <v>677</v>
      </c>
      <c r="E1335" s="43" t="s">
        <v>2046</v>
      </c>
      <c r="F1335" s="36">
        <v>38</v>
      </c>
      <c r="G1335" s="44">
        <v>672.31</v>
      </c>
      <c r="H1335" s="44">
        <f t="shared" si="76"/>
        <v>786.6027</v>
      </c>
      <c r="I1335" s="44"/>
      <c r="J1335" s="44"/>
    </row>
    <row r="1336" s="36" customFormat="1" ht="23" customHeight="1" spans="2:10">
      <c r="B1336" s="42" t="s">
        <v>2078</v>
      </c>
      <c r="C1336" s="42" t="s">
        <v>2045</v>
      </c>
      <c r="D1336" s="43" t="s">
        <v>677</v>
      </c>
      <c r="E1336" s="43" t="s">
        <v>2046</v>
      </c>
      <c r="F1336" s="36">
        <v>62</v>
      </c>
      <c r="G1336" s="44">
        <v>1013.73</v>
      </c>
      <c r="H1336" s="44">
        <f t="shared" si="76"/>
        <v>1186.0641</v>
      </c>
      <c r="I1336" s="44"/>
      <c r="J1336" s="44"/>
    </row>
    <row r="1337" s="36" customFormat="1" ht="23" customHeight="1" spans="2:10">
      <c r="B1337" s="42" t="s">
        <v>2078</v>
      </c>
      <c r="C1337" s="42" t="s">
        <v>35</v>
      </c>
      <c r="D1337" s="43" t="s">
        <v>2028</v>
      </c>
      <c r="E1337" s="43" t="s">
        <v>37</v>
      </c>
      <c r="F1337" s="36">
        <v>20</v>
      </c>
      <c r="G1337" s="44">
        <v>151.45</v>
      </c>
      <c r="H1337" s="44">
        <f t="shared" si="76"/>
        <v>177.1965</v>
      </c>
      <c r="I1337" s="44"/>
      <c r="J1337" s="44"/>
    </row>
    <row r="1338" s="36" customFormat="1" ht="23" customHeight="1" spans="2:10">
      <c r="B1338" s="42" t="s">
        <v>2078</v>
      </c>
      <c r="C1338" s="42" t="s">
        <v>2065</v>
      </c>
      <c r="D1338" s="43" t="s">
        <v>2066</v>
      </c>
      <c r="E1338" s="43" t="s">
        <v>2067</v>
      </c>
      <c r="F1338" s="36">
        <v>29</v>
      </c>
      <c r="G1338" s="44">
        <v>668.98</v>
      </c>
      <c r="H1338" s="44">
        <f t="shared" si="76"/>
        <v>782.7066</v>
      </c>
      <c r="I1338" s="44"/>
      <c r="J1338" s="44"/>
    </row>
    <row r="1339" s="36" customFormat="1" ht="23" customHeight="1" spans="2:10">
      <c r="B1339" s="42" t="s">
        <v>2078</v>
      </c>
      <c r="C1339" s="42" t="s">
        <v>2065</v>
      </c>
      <c r="D1339" s="43" t="s">
        <v>2066</v>
      </c>
      <c r="E1339" s="43" t="s">
        <v>2067</v>
      </c>
      <c r="F1339" s="36">
        <v>21</v>
      </c>
      <c r="G1339" s="44">
        <v>372.974</v>
      </c>
      <c r="H1339" s="44">
        <f t="shared" si="76"/>
        <v>436.37958</v>
      </c>
      <c r="I1339" s="44"/>
      <c r="J1339" s="44"/>
    </row>
    <row r="1340" s="36" customFormat="1" ht="23" customHeight="1" spans="2:10">
      <c r="B1340" s="42" t="s">
        <v>2078</v>
      </c>
      <c r="C1340" s="42" t="s">
        <v>2068</v>
      </c>
      <c r="D1340" s="43" t="s">
        <v>1723</v>
      </c>
      <c r="E1340" s="43" t="s">
        <v>1706</v>
      </c>
      <c r="F1340" s="36">
        <v>-9</v>
      </c>
      <c r="G1340" s="44">
        <v>-32.08</v>
      </c>
      <c r="H1340" s="44">
        <f t="shared" si="76"/>
        <v>-37.5336</v>
      </c>
      <c r="I1340" s="44">
        <f t="shared" ref="I1340:I1345" si="77">H1340</f>
        <v>-37.5336</v>
      </c>
      <c r="J1340" s="44"/>
    </row>
    <row r="1341" s="36" customFormat="1" ht="23" customHeight="1" spans="2:10">
      <c r="B1341" s="42" t="s">
        <v>2078</v>
      </c>
      <c r="C1341" s="42" t="s">
        <v>1139</v>
      </c>
      <c r="D1341" s="43" t="s">
        <v>1645</v>
      </c>
      <c r="E1341" s="43" t="s">
        <v>1141</v>
      </c>
      <c r="F1341" s="36">
        <v>-2</v>
      </c>
      <c r="G1341" s="44">
        <v>-18.8</v>
      </c>
      <c r="H1341" s="44">
        <f t="shared" si="76"/>
        <v>-21.996</v>
      </c>
      <c r="I1341" s="44">
        <f t="shared" si="77"/>
        <v>-21.996</v>
      </c>
      <c r="J1341" s="44"/>
    </row>
    <row r="1342" s="36" customFormat="1" ht="23" customHeight="1" spans="2:10">
      <c r="B1342" s="42" t="s">
        <v>2078</v>
      </c>
      <c r="C1342" s="42" t="s">
        <v>35</v>
      </c>
      <c r="D1342" s="43" t="s">
        <v>2028</v>
      </c>
      <c r="E1342" s="43" t="s">
        <v>37</v>
      </c>
      <c r="F1342" s="36">
        <v>-29</v>
      </c>
      <c r="G1342" s="44">
        <v>-35.94</v>
      </c>
      <c r="H1342" s="44">
        <f t="shared" si="76"/>
        <v>-42.0498</v>
      </c>
      <c r="I1342" s="44">
        <f t="shared" si="77"/>
        <v>-42.0498</v>
      </c>
      <c r="J1342" s="44"/>
    </row>
    <row r="1343" s="36" customFormat="1" ht="23" customHeight="1" spans="2:10">
      <c r="B1343" s="42" t="s">
        <v>2027</v>
      </c>
      <c r="C1343" s="42" t="s">
        <v>2068</v>
      </c>
      <c r="D1343" s="43" t="s">
        <v>1723</v>
      </c>
      <c r="E1343" s="43" t="s">
        <v>1706</v>
      </c>
      <c r="F1343" s="36">
        <v>-5</v>
      </c>
      <c r="G1343" s="44">
        <v>-17.82</v>
      </c>
      <c r="H1343" s="44">
        <f t="shared" si="76"/>
        <v>-20.8494</v>
      </c>
      <c r="I1343" s="44">
        <f t="shared" si="77"/>
        <v>-20.8494</v>
      </c>
      <c r="J1343" s="44"/>
    </row>
    <row r="1344" s="36" customFormat="1" ht="23" customHeight="1" spans="2:10">
      <c r="B1344" s="42" t="s">
        <v>2027</v>
      </c>
      <c r="C1344" s="42" t="s">
        <v>2047</v>
      </c>
      <c r="D1344" s="43" t="s">
        <v>2048</v>
      </c>
      <c r="E1344" s="43" t="s">
        <v>393</v>
      </c>
      <c r="F1344" s="36">
        <v>-25</v>
      </c>
      <c r="G1344" s="44">
        <v>-28.205</v>
      </c>
      <c r="H1344" s="44">
        <f t="shared" si="76"/>
        <v>-32.99985</v>
      </c>
      <c r="I1344" s="44">
        <f t="shared" si="77"/>
        <v>-32.99985</v>
      </c>
      <c r="J1344" s="44"/>
    </row>
    <row r="1345" s="36" customFormat="1" ht="23" customHeight="1" spans="2:10">
      <c r="B1345" s="42" t="s">
        <v>2027</v>
      </c>
      <c r="C1345" s="42" t="s">
        <v>1139</v>
      </c>
      <c r="D1345" s="43" t="s">
        <v>1645</v>
      </c>
      <c r="E1345" s="43" t="s">
        <v>1141</v>
      </c>
      <c r="F1345" s="36">
        <v>-7</v>
      </c>
      <c r="G1345" s="44">
        <v>-65.81</v>
      </c>
      <c r="H1345" s="44">
        <f t="shared" si="76"/>
        <v>-76.9977</v>
      </c>
      <c r="I1345" s="44">
        <f t="shared" si="77"/>
        <v>-76.9977</v>
      </c>
      <c r="J1345" s="44"/>
    </row>
    <row r="1346" s="36" customFormat="1" ht="23" customHeight="1" spans="2:10">
      <c r="B1346" s="42" t="s">
        <v>2082</v>
      </c>
      <c r="C1346" s="42" t="s">
        <v>294</v>
      </c>
      <c r="D1346" s="43" t="s">
        <v>295</v>
      </c>
      <c r="E1346" s="43" t="s">
        <v>296</v>
      </c>
      <c r="F1346" s="36">
        <v>480</v>
      </c>
      <c r="G1346" s="44">
        <v>14945.64</v>
      </c>
      <c r="H1346" s="44">
        <f t="shared" si="76"/>
        <v>17486.3988</v>
      </c>
      <c r="I1346" s="44">
        <f>SUM(H1346:H1347)</f>
        <v>23070.3993</v>
      </c>
      <c r="J1346" s="44"/>
    </row>
    <row r="1347" s="37" customFormat="1" ht="23" customHeight="1" spans="2:10">
      <c r="B1347" s="48" t="s">
        <v>2082</v>
      </c>
      <c r="C1347" s="48" t="s">
        <v>266</v>
      </c>
      <c r="D1347" s="45" t="s">
        <v>267</v>
      </c>
      <c r="E1347" s="45" t="s">
        <v>1721</v>
      </c>
      <c r="F1347" s="37">
        <v>200</v>
      </c>
      <c r="G1347" s="49">
        <v>4772.65</v>
      </c>
      <c r="H1347" s="49">
        <f t="shared" si="76"/>
        <v>5584.0005</v>
      </c>
      <c r="I1347" s="49"/>
      <c r="J1347" s="49"/>
    </row>
    <row r="1348" s="50" customFormat="1" ht="22.5" spans="2:8">
      <c r="B1348" s="42" t="s">
        <v>3807</v>
      </c>
      <c r="C1348" s="42" t="s">
        <v>1710</v>
      </c>
      <c r="D1348" s="43" t="s">
        <v>3808</v>
      </c>
      <c r="E1348" s="42" t="s">
        <v>3809</v>
      </c>
      <c r="F1348" s="36">
        <v>49500</v>
      </c>
      <c r="G1348" s="44">
        <f t="shared" ref="G1348:G1373" si="78">H1348/(1+17%)</f>
        <v>249615.384615385</v>
      </c>
      <c r="H1348" s="44">
        <v>292050</v>
      </c>
    </row>
    <row r="1349" s="50" customFormat="1" ht="22.5" spans="2:8">
      <c r="B1349" s="42" t="s">
        <v>3807</v>
      </c>
      <c r="C1349" s="42" t="s">
        <v>1710</v>
      </c>
      <c r="D1349" s="43" t="s">
        <v>3810</v>
      </c>
      <c r="E1349" s="42" t="s">
        <v>3809</v>
      </c>
      <c r="F1349" s="36">
        <v>45000</v>
      </c>
      <c r="G1349" s="44">
        <f t="shared" si="78"/>
        <v>246153.846153846</v>
      </c>
      <c r="H1349" s="44">
        <v>288000</v>
      </c>
    </row>
    <row r="1350" s="50" customFormat="1" ht="22.5" spans="2:8">
      <c r="B1350" s="42" t="s">
        <v>3807</v>
      </c>
      <c r="C1350" s="42" t="s">
        <v>1710</v>
      </c>
      <c r="D1350" s="43" t="s">
        <v>3810</v>
      </c>
      <c r="E1350" s="42" t="s">
        <v>3809</v>
      </c>
      <c r="F1350" s="36">
        <v>43500</v>
      </c>
      <c r="G1350" s="44">
        <f t="shared" si="78"/>
        <v>237948.717948718</v>
      </c>
      <c r="H1350" s="44">
        <v>278400</v>
      </c>
    </row>
    <row r="1351" s="50" customFormat="1" ht="14.25" spans="2:8">
      <c r="B1351" s="42" t="s">
        <v>1781</v>
      </c>
      <c r="C1351" s="42" t="s">
        <v>1710</v>
      </c>
      <c r="D1351" s="43" t="s">
        <v>3808</v>
      </c>
      <c r="E1351" s="42" t="s">
        <v>3809</v>
      </c>
      <c r="F1351" s="36">
        <v>9000</v>
      </c>
      <c r="G1351" s="44">
        <f t="shared" si="78"/>
        <v>45384.6153846154</v>
      </c>
      <c r="H1351" s="44">
        <v>53100</v>
      </c>
    </row>
    <row r="1352" s="50" customFormat="1" ht="14.25" spans="2:8">
      <c r="B1352" s="42" t="s">
        <v>3729</v>
      </c>
      <c r="C1352" s="42" t="s">
        <v>38</v>
      </c>
      <c r="D1352" s="43" t="s">
        <v>380</v>
      </c>
      <c r="E1352" s="42" t="s">
        <v>3811</v>
      </c>
      <c r="F1352" s="36">
        <v>1200</v>
      </c>
      <c r="G1352" s="44">
        <f t="shared" si="78"/>
        <v>3179.48717948718</v>
      </c>
      <c r="H1352" s="44">
        <v>3720</v>
      </c>
    </row>
    <row r="1353" s="50" customFormat="1" ht="22.5" spans="2:8">
      <c r="B1353" s="42" t="s">
        <v>1807</v>
      </c>
      <c r="C1353" s="42" t="s">
        <v>38</v>
      </c>
      <c r="D1353" s="43" t="s">
        <v>39</v>
      </c>
      <c r="E1353" s="42" t="s">
        <v>3811</v>
      </c>
      <c r="F1353" s="36">
        <v>400</v>
      </c>
      <c r="G1353" s="44">
        <f t="shared" si="78"/>
        <v>19487.1794871795</v>
      </c>
      <c r="H1353" s="44">
        <v>22800</v>
      </c>
    </row>
    <row r="1354" s="50" customFormat="1" ht="14.25" spans="2:8">
      <c r="B1354" s="42" t="s">
        <v>1614</v>
      </c>
      <c r="C1354" s="42" t="s">
        <v>38</v>
      </c>
      <c r="D1354" s="43" t="s">
        <v>3812</v>
      </c>
      <c r="E1354" s="42" t="s">
        <v>3811</v>
      </c>
      <c r="F1354" s="36">
        <v>28000</v>
      </c>
      <c r="G1354" s="44">
        <f t="shared" si="78"/>
        <v>69880.3418803419</v>
      </c>
      <c r="H1354" s="44">
        <v>81760</v>
      </c>
    </row>
    <row r="1355" s="50" customFormat="1" ht="14.25" spans="2:8">
      <c r="B1355" s="42" t="s">
        <v>1614</v>
      </c>
      <c r="C1355" s="42" t="s">
        <v>1710</v>
      </c>
      <c r="D1355" s="43" t="s">
        <v>3813</v>
      </c>
      <c r="E1355" s="42" t="s">
        <v>3811</v>
      </c>
      <c r="F1355" s="36">
        <v>33400</v>
      </c>
      <c r="G1355" s="44">
        <f t="shared" si="78"/>
        <v>233229.05982906</v>
      </c>
      <c r="H1355" s="44">
        <f>33400*8.17</f>
        <v>272878</v>
      </c>
    </row>
    <row r="1356" s="51" customFormat="1" ht="14.25" spans="2:11">
      <c r="B1356" s="63" t="s">
        <v>1614</v>
      </c>
      <c r="C1356" s="63" t="s">
        <v>1710</v>
      </c>
      <c r="D1356" s="64" t="s">
        <v>3813</v>
      </c>
      <c r="E1356" s="63" t="s">
        <v>3811</v>
      </c>
      <c r="F1356" s="65">
        <v>33200</v>
      </c>
      <c r="I1356" s="68" t="s">
        <v>3814</v>
      </c>
      <c r="J1356" s="69">
        <f>K1356/(1+17%)</f>
        <v>231832.478632479</v>
      </c>
      <c r="K1356" s="69">
        <v>271244</v>
      </c>
    </row>
    <row r="1357" s="50" customFormat="1" ht="14.25" spans="2:8">
      <c r="B1357" s="42" t="s">
        <v>3669</v>
      </c>
      <c r="C1357" s="42" t="s">
        <v>38</v>
      </c>
      <c r="D1357" s="43" t="s">
        <v>39</v>
      </c>
      <c r="E1357" s="42" t="s">
        <v>3811</v>
      </c>
      <c r="F1357" s="36">
        <v>2000</v>
      </c>
      <c r="G1357" s="44">
        <f t="shared" si="78"/>
        <v>9743.58974358974</v>
      </c>
      <c r="H1357" s="44">
        <v>11400</v>
      </c>
    </row>
    <row r="1358" s="50" customFormat="1" ht="14.25" spans="2:8">
      <c r="B1358" s="42" t="s">
        <v>3729</v>
      </c>
      <c r="C1358" s="42" t="s">
        <v>38</v>
      </c>
      <c r="D1358" s="43" t="s">
        <v>380</v>
      </c>
      <c r="E1358" s="42" t="s">
        <v>3811</v>
      </c>
      <c r="F1358" s="36">
        <v>400</v>
      </c>
      <c r="G1358" s="44">
        <f t="shared" si="78"/>
        <v>1059.82905982906</v>
      </c>
      <c r="H1358" s="44">
        <v>1240</v>
      </c>
    </row>
    <row r="1359" s="50" customFormat="1" ht="14.25" spans="2:8">
      <c r="B1359" s="42" t="s">
        <v>1614</v>
      </c>
      <c r="C1359" s="42" t="s">
        <v>38</v>
      </c>
      <c r="D1359" s="43" t="s">
        <v>380</v>
      </c>
      <c r="E1359" s="42" t="s">
        <v>3811</v>
      </c>
      <c r="F1359" s="36">
        <v>32000</v>
      </c>
      <c r="G1359" s="44">
        <f t="shared" si="78"/>
        <v>79863.2478632479</v>
      </c>
      <c r="H1359" s="44">
        <v>93440</v>
      </c>
    </row>
    <row r="1360" s="50" customFormat="1" ht="14.25" spans="2:8">
      <c r="B1360" s="42" t="s">
        <v>2499</v>
      </c>
      <c r="C1360" s="42" t="s">
        <v>38</v>
      </c>
      <c r="D1360" s="43" t="s">
        <v>39</v>
      </c>
      <c r="E1360" s="42" t="s">
        <v>3811</v>
      </c>
      <c r="F1360" s="36">
        <v>800</v>
      </c>
      <c r="G1360" s="44">
        <f t="shared" si="78"/>
        <v>38974.358974359</v>
      </c>
      <c r="H1360" s="44">
        <v>45600</v>
      </c>
    </row>
    <row r="1361" s="50" customFormat="1" ht="14.25" spans="2:8">
      <c r="B1361" s="42" t="s">
        <v>3815</v>
      </c>
      <c r="C1361" s="42" t="s">
        <v>1710</v>
      </c>
      <c r="D1361" s="43" t="s">
        <v>3808</v>
      </c>
      <c r="E1361" s="42" t="s">
        <v>3809</v>
      </c>
      <c r="F1361" s="36">
        <v>600</v>
      </c>
      <c r="G1361" s="44">
        <f t="shared" si="78"/>
        <v>3553.84615384615</v>
      </c>
      <c r="H1361" s="44">
        <v>4158</v>
      </c>
    </row>
    <row r="1362" s="50" customFormat="1" ht="14.25" spans="2:8">
      <c r="B1362" s="42" t="s">
        <v>3816</v>
      </c>
      <c r="C1362" s="42" t="s">
        <v>1710</v>
      </c>
      <c r="D1362" s="43" t="s">
        <v>3808</v>
      </c>
      <c r="E1362" s="42" t="s">
        <v>3809</v>
      </c>
      <c r="F1362" s="36">
        <v>6000</v>
      </c>
      <c r="G1362" s="44">
        <f t="shared" si="78"/>
        <v>30769.2307692308</v>
      </c>
      <c r="H1362" s="44">
        <v>36000</v>
      </c>
    </row>
    <row r="1363" s="50" customFormat="1" ht="22.5" spans="2:8">
      <c r="B1363" s="42" t="s">
        <v>3735</v>
      </c>
      <c r="C1363" s="42" t="s">
        <v>2778</v>
      </c>
      <c r="D1363" s="43" t="s">
        <v>1703</v>
      </c>
      <c r="E1363" s="42" t="s">
        <v>3817</v>
      </c>
      <c r="F1363" s="36">
        <v>12000</v>
      </c>
      <c r="G1363" s="44">
        <f t="shared" si="78"/>
        <v>21538.4615384615</v>
      </c>
      <c r="H1363" s="44">
        <v>25200</v>
      </c>
    </row>
    <row r="1364" s="50" customFormat="1" ht="22.5" spans="2:8">
      <c r="B1364" s="42" t="s">
        <v>258</v>
      </c>
      <c r="C1364" s="42" t="s">
        <v>2778</v>
      </c>
      <c r="D1364" s="43" t="s">
        <v>1703</v>
      </c>
      <c r="E1364" s="42" t="s">
        <v>3817</v>
      </c>
      <c r="F1364" s="36">
        <v>3600</v>
      </c>
      <c r="G1364" s="44">
        <f t="shared" si="78"/>
        <v>7692.30769230769</v>
      </c>
      <c r="H1364" s="44">
        <v>9000</v>
      </c>
    </row>
    <row r="1365" s="50" customFormat="1" ht="22.5" spans="2:8">
      <c r="B1365" s="42" t="s">
        <v>3741</v>
      </c>
      <c r="C1365" s="42" t="s">
        <v>2778</v>
      </c>
      <c r="D1365" s="43" t="s">
        <v>1703</v>
      </c>
      <c r="E1365" s="42" t="s">
        <v>3817</v>
      </c>
      <c r="F1365" s="36">
        <v>1200</v>
      </c>
      <c r="G1365" s="44">
        <f t="shared" si="78"/>
        <v>3076.92307692308</v>
      </c>
      <c r="H1365" s="44">
        <v>3600</v>
      </c>
    </row>
    <row r="1366" s="50" customFormat="1" ht="22.5" spans="2:8">
      <c r="B1366" s="42" t="s">
        <v>3732</v>
      </c>
      <c r="C1366" s="42" t="s">
        <v>2778</v>
      </c>
      <c r="D1366" s="43" t="s">
        <v>1703</v>
      </c>
      <c r="E1366" s="42" t="s">
        <v>3817</v>
      </c>
      <c r="F1366" s="36">
        <v>2400</v>
      </c>
      <c r="G1366" s="44">
        <f t="shared" si="78"/>
        <v>5128.20512820513</v>
      </c>
      <c r="H1366" s="44">
        <v>6000</v>
      </c>
    </row>
    <row r="1367" s="50" customFormat="1" ht="22.5" spans="2:8">
      <c r="B1367" s="42" t="s">
        <v>3731</v>
      </c>
      <c r="C1367" s="42" t="s">
        <v>2778</v>
      </c>
      <c r="D1367" s="43" t="s">
        <v>1703</v>
      </c>
      <c r="E1367" s="42" t="s">
        <v>3817</v>
      </c>
      <c r="F1367" s="36">
        <v>2400</v>
      </c>
      <c r="G1367" s="44">
        <f t="shared" si="78"/>
        <v>5128.20512820513</v>
      </c>
      <c r="H1367" s="44">
        <v>6000</v>
      </c>
    </row>
    <row r="1368" s="50" customFormat="1" ht="22.5" spans="2:8">
      <c r="B1368" s="42" t="s">
        <v>3735</v>
      </c>
      <c r="C1368" s="42" t="s">
        <v>2778</v>
      </c>
      <c r="D1368" s="43" t="s">
        <v>1703</v>
      </c>
      <c r="E1368" s="42" t="s">
        <v>3817</v>
      </c>
      <c r="F1368" s="36">
        <v>12000</v>
      </c>
      <c r="G1368" s="44">
        <f t="shared" si="78"/>
        <v>21538.4615384615</v>
      </c>
      <c r="H1368" s="44">
        <v>25200</v>
      </c>
    </row>
    <row r="1369" s="50" customFormat="1" ht="22.5" spans="2:8">
      <c r="B1369" s="42" t="s">
        <v>3818</v>
      </c>
      <c r="C1369" s="42" t="s">
        <v>2778</v>
      </c>
      <c r="D1369" s="43" t="s">
        <v>1703</v>
      </c>
      <c r="E1369" s="42" t="s">
        <v>3817</v>
      </c>
      <c r="F1369" s="36">
        <v>6000</v>
      </c>
      <c r="G1369" s="44">
        <f t="shared" si="78"/>
        <v>12820.5128205128</v>
      </c>
      <c r="H1369" s="44">
        <v>15000</v>
      </c>
    </row>
    <row r="1370" s="50" customFormat="1" ht="22.5" spans="2:8">
      <c r="B1370" s="42" t="s">
        <v>3819</v>
      </c>
      <c r="C1370" s="42" t="s">
        <v>2778</v>
      </c>
      <c r="D1370" s="43" t="s">
        <v>1703</v>
      </c>
      <c r="E1370" s="42" t="s">
        <v>3817</v>
      </c>
      <c r="F1370" s="36">
        <v>1200</v>
      </c>
      <c r="G1370" s="44">
        <f t="shared" si="78"/>
        <v>2564.10256410256</v>
      </c>
      <c r="H1370" s="44">
        <v>3000</v>
      </c>
    </row>
    <row r="1371" s="50" customFormat="1" ht="22.5" spans="2:8">
      <c r="B1371" s="42" t="s">
        <v>3820</v>
      </c>
      <c r="C1371" s="42" t="s">
        <v>2778</v>
      </c>
      <c r="D1371" s="43" t="s">
        <v>1703</v>
      </c>
      <c r="E1371" s="42" t="s">
        <v>3817</v>
      </c>
      <c r="F1371" s="36">
        <v>3600</v>
      </c>
      <c r="G1371" s="44">
        <f t="shared" si="78"/>
        <v>7692.30769230769</v>
      </c>
      <c r="H1371" s="44">
        <v>9000</v>
      </c>
    </row>
    <row r="1372" s="50" customFormat="1" ht="22.5" spans="2:8">
      <c r="B1372" s="42" t="s">
        <v>3732</v>
      </c>
      <c r="C1372" s="42" t="s">
        <v>2778</v>
      </c>
      <c r="D1372" s="43" t="s">
        <v>1703</v>
      </c>
      <c r="E1372" s="42" t="s">
        <v>3817</v>
      </c>
      <c r="F1372" s="36">
        <v>2400</v>
      </c>
      <c r="G1372" s="44">
        <f t="shared" si="78"/>
        <v>5128.20512820513</v>
      </c>
      <c r="H1372" s="44">
        <v>6000</v>
      </c>
    </row>
    <row r="1373" s="50" customFormat="1" ht="22.5" spans="2:8">
      <c r="B1373" s="42" t="s">
        <v>3732</v>
      </c>
      <c r="C1373" s="42" t="s">
        <v>2778</v>
      </c>
      <c r="D1373" s="43" t="s">
        <v>1703</v>
      </c>
      <c r="E1373" s="42" t="s">
        <v>3817</v>
      </c>
      <c r="F1373" s="36">
        <v>6000</v>
      </c>
      <c r="G1373" s="44">
        <f t="shared" si="78"/>
        <v>12820.5128205128</v>
      </c>
      <c r="H1373" s="44">
        <v>15000</v>
      </c>
    </row>
    <row r="1374" s="52" customFormat="1" ht="12" spans="1:9">
      <c r="A1374" s="52" t="s">
        <v>699</v>
      </c>
      <c r="B1374" s="52" t="s">
        <v>3821</v>
      </c>
      <c r="C1374" s="52" t="s">
        <v>38</v>
      </c>
      <c r="D1374" s="52" t="s">
        <v>876</v>
      </c>
      <c r="F1374" s="52">
        <v>800</v>
      </c>
      <c r="G1374" s="66">
        <v>2393.16</v>
      </c>
      <c r="H1374" s="67">
        <f t="shared" ref="H1374:H1397" si="79">G1374*1.17</f>
        <v>2799.9972</v>
      </c>
      <c r="I1374" s="70"/>
    </row>
    <row r="1375" s="52" customFormat="1" ht="12" spans="1:9">
      <c r="A1375" s="52" t="s">
        <v>699</v>
      </c>
      <c r="B1375" s="52" t="s">
        <v>2084</v>
      </c>
      <c r="C1375" s="52" t="s">
        <v>1857</v>
      </c>
      <c r="D1375" s="52" t="s">
        <v>1858</v>
      </c>
      <c r="F1375" s="52">
        <v>1200</v>
      </c>
      <c r="G1375" s="66">
        <v>1846.15</v>
      </c>
      <c r="H1375" s="67">
        <f t="shared" si="79"/>
        <v>2159.9955</v>
      </c>
      <c r="I1375" s="71"/>
    </row>
    <row r="1376" s="52" customFormat="1" ht="12" spans="1:9">
      <c r="A1376" s="52" t="s">
        <v>699</v>
      </c>
      <c r="B1376" s="52" t="s">
        <v>2084</v>
      </c>
      <c r="C1376" s="52" t="s">
        <v>437</v>
      </c>
      <c r="D1376" s="52" t="s">
        <v>1190</v>
      </c>
      <c r="F1376" s="52">
        <v>120</v>
      </c>
      <c r="G1376" s="66">
        <v>317.95</v>
      </c>
      <c r="H1376" s="67">
        <f t="shared" si="79"/>
        <v>372.0015</v>
      </c>
      <c r="I1376" s="71"/>
    </row>
    <row r="1377" s="52" customFormat="1" ht="12" spans="1:9">
      <c r="A1377" s="52" t="s">
        <v>699</v>
      </c>
      <c r="B1377" s="52" t="s">
        <v>3822</v>
      </c>
      <c r="C1377" s="52" t="s">
        <v>2727</v>
      </c>
      <c r="D1377" s="52" t="s">
        <v>3823</v>
      </c>
      <c r="F1377" s="52">
        <v>-5</v>
      </c>
      <c r="G1377" s="66">
        <v>-7.65</v>
      </c>
      <c r="H1377" s="67">
        <f t="shared" si="79"/>
        <v>-8.9505</v>
      </c>
      <c r="I1377" s="70"/>
    </row>
    <row r="1378" s="52" customFormat="1" ht="12" spans="1:9">
      <c r="A1378" s="52" t="s">
        <v>699</v>
      </c>
      <c r="B1378" s="52" t="s">
        <v>3822</v>
      </c>
      <c r="C1378" s="52" t="s">
        <v>2727</v>
      </c>
      <c r="D1378" s="52" t="s">
        <v>3823</v>
      </c>
      <c r="F1378" s="52">
        <v>-15</v>
      </c>
      <c r="G1378" s="66">
        <v>-22.95</v>
      </c>
      <c r="H1378" s="67">
        <f t="shared" si="79"/>
        <v>-26.8515</v>
      </c>
      <c r="I1378" s="70"/>
    </row>
    <row r="1379" s="52" customFormat="1" ht="12" spans="1:9">
      <c r="A1379" s="52" t="s">
        <v>699</v>
      </c>
      <c r="B1379" s="52" t="s">
        <v>3822</v>
      </c>
      <c r="C1379" s="52" t="s">
        <v>3824</v>
      </c>
      <c r="D1379" s="52" t="s">
        <v>3825</v>
      </c>
      <c r="F1379" s="52">
        <v>-46</v>
      </c>
      <c r="G1379" s="66">
        <v>-171.03</v>
      </c>
      <c r="H1379" s="67">
        <f t="shared" si="79"/>
        <v>-200.1051</v>
      </c>
      <c r="I1379" s="70"/>
    </row>
    <row r="1380" s="52" customFormat="1" ht="12" spans="1:9">
      <c r="A1380" s="52" t="s">
        <v>699</v>
      </c>
      <c r="B1380" s="52" t="s">
        <v>3822</v>
      </c>
      <c r="C1380" s="52" t="s">
        <v>880</v>
      </c>
      <c r="D1380" s="52" t="s">
        <v>3826</v>
      </c>
      <c r="F1380" s="52">
        <v>-35</v>
      </c>
      <c r="G1380" s="66">
        <v>-2.99</v>
      </c>
      <c r="H1380" s="67">
        <f t="shared" si="79"/>
        <v>-3.4983</v>
      </c>
      <c r="I1380" s="70"/>
    </row>
    <row r="1381" s="52" customFormat="1" ht="12" spans="1:9">
      <c r="A1381" s="52" t="s">
        <v>699</v>
      </c>
      <c r="B1381" s="52" t="s">
        <v>3822</v>
      </c>
      <c r="C1381" s="52" t="s">
        <v>3827</v>
      </c>
      <c r="D1381" s="52" t="s">
        <v>2030</v>
      </c>
      <c r="F1381" s="52">
        <v>-2</v>
      </c>
      <c r="G1381" s="66">
        <v>-9.21</v>
      </c>
      <c r="H1381" s="67">
        <f t="shared" si="79"/>
        <v>-10.7757</v>
      </c>
      <c r="I1381" s="70"/>
    </row>
    <row r="1382" s="52" customFormat="1" ht="12" spans="1:9">
      <c r="A1382" s="52" t="s">
        <v>699</v>
      </c>
      <c r="B1382" s="52" t="s">
        <v>3822</v>
      </c>
      <c r="C1382" s="52" t="s">
        <v>356</v>
      </c>
      <c r="D1382" s="52" t="s">
        <v>1723</v>
      </c>
      <c r="F1382" s="52">
        <v>-2</v>
      </c>
      <c r="G1382" s="66">
        <v>-7.4</v>
      </c>
      <c r="H1382" s="67">
        <f t="shared" si="79"/>
        <v>-8.658</v>
      </c>
      <c r="I1382" s="70"/>
    </row>
    <row r="1383" s="52" customFormat="1" ht="12" spans="1:9">
      <c r="A1383" s="52" t="s">
        <v>699</v>
      </c>
      <c r="B1383" s="52" t="s">
        <v>3822</v>
      </c>
      <c r="C1383" s="52" t="s">
        <v>3065</v>
      </c>
      <c r="D1383" s="52" t="s">
        <v>1533</v>
      </c>
      <c r="F1383" s="52">
        <v>-306</v>
      </c>
      <c r="G1383" s="66">
        <v>-117.69</v>
      </c>
      <c r="H1383" s="67">
        <f t="shared" si="79"/>
        <v>-137.6973</v>
      </c>
      <c r="I1383" s="70"/>
    </row>
    <row r="1384" s="52" customFormat="1" ht="12" spans="1:9">
      <c r="A1384" s="52" t="s">
        <v>699</v>
      </c>
      <c r="B1384" s="52" t="s">
        <v>3822</v>
      </c>
      <c r="C1384" s="52" t="s">
        <v>3828</v>
      </c>
      <c r="D1384" s="52" t="s">
        <v>395</v>
      </c>
      <c r="F1384" s="52">
        <v>-32</v>
      </c>
      <c r="G1384" s="66">
        <v>-25.71</v>
      </c>
      <c r="H1384" s="67">
        <f t="shared" si="79"/>
        <v>-30.0807</v>
      </c>
      <c r="I1384" s="70"/>
    </row>
    <row r="1385" s="52" customFormat="1" ht="12" spans="1:9">
      <c r="A1385" s="52" t="s">
        <v>699</v>
      </c>
      <c r="B1385" s="52" t="s">
        <v>2084</v>
      </c>
      <c r="C1385" s="52" t="s">
        <v>2601</v>
      </c>
      <c r="D1385" s="52" t="s">
        <v>3829</v>
      </c>
      <c r="F1385" s="52">
        <v>-6</v>
      </c>
      <c r="G1385" s="66">
        <v>-19.49</v>
      </c>
      <c r="H1385" s="67">
        <f t="shared" si="79"/>
        <v>-22.8033</v>
      </c>
      <c r="I1385" s="70"/>
    </row>
    <row r="1386" s="52" customFormat="1" ht="12" spans="1:9">
      <c r="A1386" s="52" t="s">
        <v>699</v>
      </c>
      <c r="B1386" s="52" t="s">
        <v>2084</v>
      </c>
      <c r="C1386" s="52" t="s">
        <v>993</v>
      </c>
      <c r="D1386" s="52" t="s">
        <v>3830</v>
      </c>
      <c r="F1386" s="52">
        <v>-98</v>
      </c>
      <c r="G1386" s="66">
        <v>-152.44</v>
      </c>
      <c r="H1386" s="67">
        <f t="shared" si="79"/>
        <v>-178.3548</v>
      </c>
      <c r="I1386" s="70"/>
    </row>
    <row r="1387" s="52" customFormat="1" ht="12" spans="1:9">
      <c r="A1387" s="52" t="s">
        <v>699</v>
      </c>
      <c r="B1387" s="52" t="s">
        <v>2084</v>
      </c>
      <c r="C1387" s="52" t="s">
        <v>54</v>
      </c>
      <c r="D1387" s="52" t="s">
        <v>48</v>
      </c>
      <c r="F1387" s="52">
        <v>-1200</v>
      </c>
      <c r="G1387" s="66">
        <v>-7579.49</v>
      </c>
      <c r="H1387" s="67">
        <f t="shared" si="79"/>
        <v>-8868.0033</v>
      </c>
      <c r="I1387" s="70"/>
    </row>
    <row r="1388" s="52" customFormat="1" ht="12" spans="1:9">
      <c r="A1388" s="52" t="s">
        <v>699</v>
      </c>
      <c r="B1388" s="52" t="s">
        <v>2084</v>
      </c>
      <c r="C1388" s="52" t="s">
        <v>433</v>
      </c>
      <c r="D1388" s="52" t="s">
        <v>395</v>
      </c>
      <c r="F1388" s="52">
        <v>-160</v>
      </c>
      <c r="G1388" s="66">
        <v>-734.36</v>
      </c>
      <c r="H1388" s="67">
        <f t="shared" si="79"/>
        <v>-859.2012</v>
      </c>
      <c r="I1388" s="70"/>
    </row>
    <row r="1389" s="52" customFormat="1" ht="12" spans="1:9">
      <c r="A1389" s="52" t="s">
        <v>699</v>
      </c>
      <c r="B1389" s="52" t="s">
        <v>2084</v>
      </c>
      <c r="C1389" s="52" t="s">
        <v>54</v>
      </c>
      <c r="D1389" s="52" t="s">
        <v>48</v>
      </c>
      <c r="F1389" s="52">
        <v>-600</v>
      </c>
      <c r="G1389" s="66">
        <v>-3789.74</v>
      </c>
      <c r="H1389" s="67">
        <f t="shared" si="79"/>
        <v>-4433.9958</v>
      </c>
      <c r="I1389" s="70"/>
    </row>
    <row r="1390" s="52" customFormat="1" ht="12" spans="1:9">
      <c r="A1390" s="52" t="s">
        <v>699</v>
      </c>
      <c r="B1390" s="52" t="s">
        <v>2084</v>
      </c>
      <c r="C1390" s="52" t="s">
        <v>3831</v>
      </c>
      <c r="D1390" s="52" t="s">
        <v>3832</v>
      </c>
      <c r="F1390" s="52">
        <v>-66</v>
      </c>
      <c r="G1390" s="66">
        <v>-273.59</v>
      </c>
      <c r="H1390" s="67">
        <f t="shared" si="79"/>
        <v>-320.1003</v>
      </c>
      <c r="I1390" s="70"/>
    </row>
    <row r="1391" s="52" customFormat="1" ht="12" spans="1:9">
      <c r="A1391" s="52" t="s">
        <v>699</v>
      </c>
      <c r="B1391" s="52" t="s">
        <v>2084</v>
      </c>
      <c r="C1391" s="52" t="s">
        <v>54</v>
      </c>
      <c r="D1391" s="52" t="s">
        <v>48</v>
      </c>
      <c r="F1391" s="52">
        <v>-184</v>
      </c>
      <c r="G1391" s="66">
        <v>-1162.19</v>
      </c>
      <c r="H1391" s="67">
        <f t="shared" si="79"/>
        <v>-1359.7623</v>
      </c>
      <c r="I1391" s="70"/>
    </row>
    <row r="1392" s="52" customFormat="1" ht="12" spans="1:9">
      <c r="A1392" s="52" t="s">
        <v>699</v>
      </c>
      <c r="B1392" s="52" t="s">
        <v>2084</v>
      </c>
      <c r="C1392" s="52" t="s">
        <v>57</v>
      </c>
      <c r="D1392" s="52" t="s">
        <v>58</v>
      </c>
      <c r="F1392" s="52">
        <v>-500</v>
      </c>
      <c r="G1392" s="66">
        <v>-717.95</v>
      </c>
      <c r="H1392" s="67">
        <f t="shared" si="79"/>
        <v>-840.0015</v>
      </c>
      <c r="I1392" s="70"/>
    </row>
    <row r="1393" s="52" customFormat="1" ht="12" spans="1:9">
      <c r="A1393" s="52" t="s">
        <v>699</v>
      </c>
      <c r="B1393" s="52" t="s">
        <v>2084</v>
      </c>
      <c r="C1393" s="52" t="s">
        <v>57</v>
      </c>
      <c r="D1393" s="52" t="s">
        <v>58</v>
      </c>
      <c r="F1393" s="52">
        <v>-458</v>
      </c>
      <c r="G1393" s="66">
        <v>-657.64</v>
      </c>
      <c r="H1393" s="67">
        <f t="shared" si="79"/>
        <v>-769.4388</v>
      </c>
      <c r="I1393" s="70"/>
    </row>
    <row r="1394" s="52" customFormat="1" ht="12" spans="1:9">
      <c r="A1394" s="52" t="s">
        <v>699</v>
      </c>
      <c r="B1394" s="52" t="s">
        <v>2084</v>
      </c>
      <c r="C1394" s="52" t="s">
        <v>3833</v>
      </c>
      <c r="D1394" s="52" t="s">
        <v>77</v>
      </c>
      <c r="F1394" s="52">
        <v>-150</v>
      </c>
      <c r="G1394" s="66">
        <v>-252.56</v>
      </c>
      <c r="H1394" s="67">
        <f t="shared" si="79"/>
        <v>-295.4952</v>
      </c>
      <c r="I1394" s="70"/>
    </row>
    <row r="1395" s="52" customFormat="1" ht="12" spans="1:9">
      <c r="A1395" s="52" t="s">
        <v>699</v>
      </c>
      <c r="B1395" s="52" t="s">
        <v>2084</v>
      </c>
      <c r="C1395" s="52" t="s">
        <v>3833</v>
      </c>
      <c r="D1395" s="52" t="s">
        <v>77</v>
      </c>
      <c r="F1395" s="52">
        <v>-150</v>
      </c>
      <c r="G1395" s="66">
        <v>-252.56</v>
      </c>
      <c r="H1395" s="67">
        <f t="shared" si="79"/>
        <v>-295.4952</v>
      </c>
      <c r="I1395" s="70"/>
    </row>
    <row r="1396" s="52" customFormat="1" ht="12" spans="1:9">
      <c r="A1396" s="52" t="s">
        <v>699</v>
      </c>
      <c r="B1396" s="52" t="s">
        <v>2084</v>
      </c>
      <c r="C1396" s="52" t="s">
        <v>3833</v>
      </c>
      <c r="D1396" s="52" t="s">
        <v>77</v>
      </c>
      <c r="F1396" s="52">
        <v>-101</v>
      </c>
      <c r="G1396" s="66">
        <v>-170.06</v>
      </c>
      <c r="H1396" s="67">
        <f t="shared" si="79"/>
        <v>-198.9702</v>
      </c>
      <c r="I1396" s="70"/>
    </row>
    <row r="1397" s="52" customFormat="1" ht="12" spans="1:9">
      <c r="A1397" s="52" t="s">
        <v>699</v>
      </c>
      <c r="B1397" s="52" t="s">
        <v>2084</v>
      </c>
      <c r="C1397" s="52" t="s">
        <v>1152</v>
      </c>
      <c r="D1397" s="52" t="s">
        <v>75</v>
      </c>
      <c r="F1397" s="52">
        <v>-394</v>
      </c>
      <c r="G1397" s="66">
        <v>-26.94</v>
      </c>
      <c r="H1397" s="67">
        <f t="shared" si="79"/>
        <v>-31.5198</v>
      </c>
      <c r="I1397" s="70"/>
    </row>
    <row r="1398" s="52" customFormat="1" ht="12" spans="1:9">
      <c r="A1398" s="52" t="s">
        <v>699</v>
      </c>
      <c r="B1398" s="52" t="s">
        <v>2092</v>
      </c>
      <c r="C1398" s="52" t="s">
        <v>2157</v>
      </c>
      <c r="D1398" s="52" t="s">
        <v>2675</v>
      </c>
      <c r="E1398" s="52" t="s">
        <v>3834</v>
      </c>
      <c r="F1398" s="52">
        <v>60</v>
      </c>
      <c r="G1398" s="66">
        <f t="shared" ref="G1398:G1461" si="80">H1398/1.17</f>
        <v>107.692307692308</v>
      </c>
      <c r="H1398" s="67">
        <v>126</v>
      </c>
      <c r="I1398" s="71"/>
    </row>
    <row r="1399" s="52" customFormat="1" ht="12" spans="1:9">
      <c r="A1399" s="52" t="s">
        <v>699</v>
      </c>
      <c r="B1399" s="52" t="s">
        <v>2092</v>
      </c>
      <c r="C1399" s="52" t="s">
        <v>1160</v>
      </c>
      <c r="D1399" s="52" t="s">
        <v>3835</v>
      </c>
      <c r="E1399" s="52" t="s">
        <v>3836</v>
      </c>
      <c r="F1399" s="52">
        <v>60</v>
      </c>
      <c r="G1399" s="66">
        <f t="shared" si="80"/>
        <v>156.410256410256</v>
      </c>
      <c r="H1399" s="67">
        <v>183</v>
      </c>
      <c r="I1399" s="71"/>
    </row>
    <row r="1400" s="52" customFormat="1" ht="12" spans="1:9">
      <c r="A1400" s="52" t="s">
        <v>699</v>
      </c>
      <c r="B1400" s="52" t="s">
        <v>2092</v>
      </c>
      <c r="C1400" s="52" t="s">
        <v>3837</v>
      </c>
      <c r="D1400" s="52" t="s">
        <v>3838</v>
      </c>
      <c r="E1400" s="52" t="s">
        <v>3839</v>
      </c>
      <c r="F1400" s="52">
        <v>100</v>
      </c>
      <c r="G1400" s="66">
        <f t="shared" si="80"/>
        <v>213.675213675214</v>
      </c>
      <c r="H1400" s="67">
        <v>250</v>
      </c>
      <c r="I1400" s="71"/>
    </row>
    <row r="1401" s="52" customFormat="1" ht="12" spans="1:9">
      <c r="A1401" s="52" t="s">
        <v>699</v>
      </c>
      <c r="B1401" s="52" t="s">
        <v>2092</v>
      </c>
      <c r="C1401" s="52" t="s">
        <v>1558</v>
      </c>
      <c r="D1401" s="52" t="s">
        <v>12</v>
      </c>
      <c r="E1401" s="52" t="s">
        <v>3840</v>
      </c>
      <c r="F1401" s="52">
        <v>600</v>
      </c>
      <c r="G1401" s="66">
        <f t="shared" si="80"/>
        <v>15953.8461538462</v>
      </c>
      <c r="H1401" s="67">
        <v>18666</v>
      </c>
      <c r="I1401" s="71"/>
    </row>
    <row r="1402" s="52" customFormat="1" ht="12" spans="1:9">
      <c r="A1402" s="52" t="s">
        <v>699</v>
      </c>
      <c r="B1402" s="52" t="s">
        <v>2092</v>
      </c>
      <c r="C1402" s="52" t="s">
        <v>1872</v>
      </c>
      <c r="D1402" s="52" t="s">
        <v>3841</v>
      </c>
      <c r="E1402" s="52" t="s">
        <v>3793</v>
      </c>
      <c r="F1402" s="52">
        <v>50</v>
      </c>
      <c r="G1402" s="66">
        <f t="shared" si="80"/>
        <v>72.6495726495726</v>
      </c>
      <c r="H1402" s="67">
        <v>85</v>
      </c>
      <c r="I1402" s="71"/>
    </row>
    <row r="1403" s="52" customFormat="1" ht="12" spans="1:9">
      <c r="A1403" s="52" t="s">
        <v>699</v>
      </c>
      <c r="B1403" s="52" t="s">
        <v>2092</v>
      </c>
      <c r="C1403" s="52" t="s">
        <v>3842</v>
      </c>
      <c r="D1403" s="52" t="s">
        <v>3843</v>
      </c>
      <c r="E1403" s="52" t="s">
        <v>3844</v>
      </c>
      <c r="F1403" s="52">
        <v>2</v>
      </c>
      <c r="G1403" s="66">
        <f t="shared" si="80"/>
        <v>56.4786324786325</v>
      </c>
      <c r="H1403" s="67">
        <v>66.08</v>
      </c>
      <c r="I1403" s="71"/>
    </row>
    <row r="1404" s="52" customFormat="1" ht="12" spans="1:9">
      <c r="A1404" s="52" t="s">
        <v>699</v>
      </c>
      <c r="B1404" s="52" t="s">
        <v>2092</v>
      </c>
      <c r="C1404" s="52" t="s">
        <v>1514</v>
      </c>
      <c r="D1404" s="52" t="s">
        <v>445</v>
      </c>
      <c r="E1404" s="52" t="s">
        <v>3845</v>
      </c>
      <c r="F1404" s="52">
        <v>300</v>
      </c>
      <c r="G1404" s="66">
        <f t="shared" si="80"/>
        <v>8353.84615384615</v>
      </c>
      <c r="H1404" s="67">
        <v>9774</v>
      </c>
      <c r="I1404" s="71"/>
    </row>
    <row r="1405" s="52" customFormat="1" ht="12" spans="1:9">
      <c r="A1405" s="52" t="s">
        <v>699</v>
      </c>
      <c r="B1405" s="52" t="s">
        <v>2092</v>
      </c>
      <c r="C1405" s="52" t="s">
        <v>2204</v>
      </c>
      <c r="D1405" s="52" t="s">
        <v>3846</v>
      </c>
      <c r="E1405" s="52" t="s">
        <v>3847</v>
      </c>
      <c r="F1405" s="52">
        <v>100</v>
      </c>
      <c r="G1405" s="66">
        <f t="shared" si="80"/>
        <v>743.589743589744</v>
      </c>
      <c r="H1405" s="67">
        <v>870</v>
      </c>
      <c r="I1405" s="71"/>
    </row>
    <row r="1406" s="52" customFormat="1" ht="12" spans="1:9">
      <c r="A1406" s="52" t="s">
        <v>699</v>
      </c>
      <c r="B1406" s="52" t="s">
        <v>2092</v>
      </c>
      <c r="C1406" s="52" t="s">
        <v>2181</v>
      </c>
      <c r="D1406" s="52" t="s">
        <v>3848</v>
      </c>
      <c r="E1406" s="52" t="s">
        <v>3849</v>
      </c>
      <c r="F1406" s="52">
        <v>90</v>
      </c>
      <c r="G1406" s="66">
        <f t="shared" si="80"/>
        <v>1269.23076923077</v>
      </c>
      <c r="H1406" s="67">
        <v>1485</v>
      </c>
      <c r="I1406" s="71"/>
    </row>
    <row r="1407" s="52" customFormat="1" ht="12" spans="1:9">
      <c r="A1407" s="52" t="s">
        <v>699</v>
      </c>
      <c r="B1407" s="52" t="s">
        <v>2092</v>
      </c>
      <c r="C1407" s="52" t="s">
        <v>356</v>
      </c>
      <c r="D1407" s="52" t="s">
        <v>3850</v>
      </c>
      <c r="E1407" s="52" t="s">
        <v>3851</v>
      </c>
      <c r="F1407" s="52">
        <v>300</v>
      </c>
      <c r="G1407" s="66">
        <f t="shared" si="80"/>
        <v>5789.74358974359</v>
      </c>
      <c r="H1407" s="67">
        <v>6774</v>
      </c>
      <c r="I1407" s="71"/>
    </row>
    <row r="1408" s="52" customFormat="1" ht="12" spans="1:9">
      <c r="A1408" s="52" t="s">
        <v>699</v>
      </c>
      <c r="B1408" s="52" t="s">
        <v>2092</v>
      </c>
      <c r="C1408" s="52" t="s">
        <v>1696</v>
      </c>
      <c r="D1408" s="52" t="s">
        <v>3852</v>
      </c>
      <c r="E1408" s="52" t="s">
        <v>3853</v>
      </c>
      <c r="F1408" s="52">
        <v>140</v>
      </c>
      <c r="G1408" s="66">
        <f t="shared" si="80"/>
        <v>3246.32478632479</v>
      </c>
      <c r="H1408" s="67">
        <v>3798.2</v>
      </c>
      <c r="I1408" s="71"/>
    </row>
    <row r="1409" s="52" customFormat="1" ht="12" spans="1:9">
      <c r="A1409" s="52" t="s">
        <v>699</v>
      </c>
      <c r="B1409" s="52" t="s">
        <v>2092</v>
      </c>
      <c r="C1409" s="52" t="s">
        <v>2261</v>
      </c>
      <c r="D1409" s="52" t="s">
        <v>3854</v>
      </c>
      <c r="E1409" s="52" t="s">
        <v>3855</v>
      </c>
      <c r="F1409" s="52">
        <v>50</v>
      </c>
      <c r="G1409" s="66">
        <f t="shared" si="80"/>
        <v>1167.94871794872</v>
      </c>
      <c r="H1409" s="67">
        <v>1366.5</v>
      </c>
      <c r="I1409" s="71"/>
    </row>
    <row r="1410" s="52" customFormat="1" ht="12" spans="1:9">
      <c r="A1410" s="52" t="s">
        <v>699</v>
      </c>
      <c r="B1410" s="52" t="s">
        <v>2092</v>
      </c>
      <c r="C1410" s="52" t="s">
        <v>3856</v>
      </c>
      <c r="D1410" s="52" t="s">
        <v>3857</v>
      </c>
      <c r="E1410" s="52" t="s">
        <v>3858</v>
      </c>
      <c r="F1410" s="52">
        <v>20</v>
      </c>
      <c r="G1410" s="66">
        <f t="shared" si="80"/>
        <v>157.264957264957</v>
      </c>
      <c r="H1410" s="67">
        <v>184</v>
      </c>
      <c r="I1410" s="71"/>
    </row>
    <row r="1411" s="52" customFormat="1" ht="12" spans="1:9">
      <c r="A1411" s="52" t="s">
        <v>699</v>
      </c>
      <c r="B1411" s="52" t="s">
        <v>2092</v>
      </c>
      <c r="C1411" s="52" t="s">
        <v>597</v>
      </c>
      <c r="D1411" s="52" t="s">
        <v>461</v>
      </c>
      <c r="E1411" s="52" t="s">
        <v>3746</v>
      </c>
      <c r="F1411" s="52">
        <v>240</v>
      </c>
      <c r="G1411" s="66">
        <f t="shared" si="80"/>
        <v>6098.46153846154</v>
      </c>
      <c r="H1411" s="67">
        <v>7135.2</v>
      </c>
      <c r="I1411" s="71"/>
    </row>
    <row r="1412" s="52" customFormat="1" ht="12" spans="1:9">
      <c r="A1412" s="52" t="s">
        <v>699</v>
      </c>
      <c r="B1412" s="52" t="s">
        <v>2092</v>
      </c>
      <c r="C1412" s="52" t="s">
        <v>2155</v>
      </c>
      <c r="D1412" s="52" t="s">
        <v>1143</v>
      </c>
      <c r="E1412" s="52" t="s">
        <v>3745</v>
      </c>
      <c r="F1412" s="52">
        <v>50</v>
      </c>
      <c r="G1412" s="66">
        <f t="shared" si="80"/>
        <v>149.57264957265</v>
      </c>
      <c r="H1412" s="67">
        <v>175</v>
      </c>
      <c r="I1412" s="71"/>
    </row>
    <row r="1413" s="52" customFormat="1" ht="12" spans="1:9">
      <c r="A1413" s="52" t="s">
        <v>699</v>
      </c>
      <c r="B1413" s="52" t="s">
        <v>2092</v>
      </c>
      <c r="C1413" s="52" t="s">
        <v>2779</v>
      </c>
      <c r="D1413" s="52" t="s">
        <v>2780</v>
      </c>
      <c r="E1413" s="52" t="s">
        <v>3744</v>
      </c>
      <c r="F1413" s="52">
        <v>10</v>
      </c>
      <c r="G1413" s="66">
        <f t="shared" si="80"/>
        <v>105.982905982906</v>
      </c>
      <c r="H1413" s="67">
        <v>124</v>
      </c>
      <c r="I1413" s="71"/>
    </row>
    <row r="1414" s="52" customFormat="1" ht="12" spans="1:9">
      <c r="A1414" s="52" t="s">
        <v>699</v>
      </c>
      <c r="B1414" s="52" t="s">
        <v>2092</v>
      </c>
      <c r="C1414" s="52" t="s">
        <v>460</v>
      </c>
      <c r="D1414" s="52" t="s">
        <v>2175</v>
      </c>
      <c r="E1414" s="52" t="s">
        <v>3746</v>
      </c>
      <c r="F1414" s="52">
        <v>200</v>
      </c>
      <c r="G1414" s="66">
        <f t="shared" si="80"/>
        <v>606.837606837607</v>
      </c>
      <c r="H1414" s="67">
        <v>710</v>
      </c>
      <c r="I1414" s="71"/>
    </row>
    <row r="1415" s="52" customFormat="1" ht="12" spans="1:9">
      <c r="A1415" s="52" t="s">
        <v>699</v>
      </c>
      <c r="B1415" s="52" t="s">
        <v>2092</v>
      </c>
      <c r="C1415" s="52" t="s">
        <v>2187</v>
      </c>
      <c r="D1415" s="52" t="s">
        <v>609</v>
      </c>
      <c r="E1415" s="52" t="s">
        <v>3859</v>
      </c>
      <c r="F1415" s="52">
        <v>100</v>
      </c>
      <c r="G1415" s="66">
        <f t="shared" si="80"/>
        <v>758.974358974359</v>
      </c>
      <c r="H1415" s="67">
        <v>888</v>
      </c>
      <c r="I1415" s="71"/>
    </row>
    <row r="1416" s="52" customFormat="1" ht="12" spans="1:9">
      <c r="A1416" s="52" t="s">
        <v>699</v>
      </c>
      <c r="B1416" s="52" t="s">
        <v>2092</v>
      </c>
      <c r="C1416" s="52" t="s">
        <v>17</v>
      </c>
      <c r="D1416" s="52" t="s">
        <v>18</v>
      </c>
      <c r="E1416" s="52" t="s">
        <v>19</v>
      </c>
      <c r="F1416" s="52">
        <v>240</v>
      </c>
      <c r="G1416" s="66">
        <f t="shared" si="80"/>
        <v>3835.89743589744</v>
      </c>
      <c r="H1416" s="67">
        <v>4488</v>
      </c>
      <c r="I1416" s="71"/>
    </row>
    <row r="1417" s="52" customFormat="1" ht="12" spans="1:9">
      <c r="A1417" s="52" t="s">
        <v>699</v>
      </c>
      <c r="B1417" s="52" t="s">
        <v>2092</v>
      </c>
      <c r="C1417" s="52" t="s">
        <v>1171</v>
      </c>
      <c r="D1417" s="52" t="s">
        <v>1172</v>
      </c>
      <c r="E1417" s="52" t="s">
        <v>3860</v>
      </c>
      <c r="F1417" s="52">
        <v>20</v>
      </c>
      <c r="G1417" s="66">
        <f t="shared" si="80"/>
        <v>82.0512820512821</v>
      </c>
      <c r="H1417" s="67">
        <v>96</v>
      </c>
      <c r="I1417" s="71"/>
    </row>
    <row r="1418" s="52" customFormat="1" ht="12" spans="1:9">
      <c r="A1418" s="52" t="s">
        <v>699</v>
      </c>
      <c r="B1418" s="52" t="s">
        <v>2092</v>
      </c>
      <c r="C1418" s="52" t="s">
        <v>2247</v>
      </c>
      <c r="D1418" s="52" t="s">
        <v>3861</v>
      </c>
      <c r="E1418" s="52" t="s">
        <v>3862</v>
      </c>
      <c r="F1418" s="52">
        <v>20</v>
      </c>
      <c r="G1418" s="66">
        <f t="shared" si="80"/>
        <v>475.726495726496</v>
      </c>
      <c r="H1418" s="67">
        <v>556.6</v>
      </c>
      <c r="I1418" s="71"/>
    </row>
    <row r="1419" s="52" customFormat="1" ht="12" spans="1:9">
      <c r="A1419" s="52" t="s">
        <v>699</v>
      </c>
      <c r="B1419" s="52" t="s">
        <v>2092</v>
      </c>
      <c r="C1419" s="52" t="s">
        <v>2117</v>
      </c>
      <c r="D1419" s="52" t="s">
        <v>395</v>
      </c>
      <c r="E1419" s="52" t="s">
        <v>3863</v>
      </c>
      <c r="F1419" s="52">
        <v>400</v>
      </c>
      <c r="G1419" s="66">
        <f t="shared" si="80"/>
        <v>11976.0683760684</v>
      </c>
      <c r="H1419" s="67">
        <v>14012</v>
      </c>
      <c r="I1419" s="71"/>
    </row>
    <row r="1420" s="52" customFormat="1" ht="12" spans="1:9">
      <c r="A1420" s="52" t="s">
        <v>699</v>
      </c>
      <c r="B1420" s="52" t="s">
        <v>2092</v>
      </c>
      <c r="C1420" s="52" t="s">
        <v>3864</v>
      </c>
      <c r="D1420" s="52" t="s">
        <v>3865</v>
      </c>
      <c r="E1420" s="52" t="s">
        <v>3866</v>
      </c>
      <c r="F1420" s="52">
        <v>300</v>
      </c>
      <c r="G1420" s="66">
        <f t="shared" si="80"/>
        <v>11071.7948717949</v>
      </c>
      <c r="H1420" s="67">
        <v>12954</v>
      </c>
      <c r="I1420" s="71"/>
    </row>
    <row r="1421" s="52" customFormat="1" ht="12" spans="1:9">
      <c r="A1421" s="52" t="s">
        <v>699</v>
      </c>
      <c r="B1421" s="52" t="s">
        <v>2092</v>
      </c>
      <c r="C1421" s="52" t="s">
        <v>3867</v>
      </c>
      <c r="D1421" s="52" t="s">
        <v>3868</v>
      </c>
      <c r="E1421" s="52" t="s">
        <v>3869</v>
      </c>
      <c r="F1421" s="52">
        <v>20</v>
      </c>
      <c r="G1421" s="66">
        <f t="shared" si="80"/>
        <v>66.6666666666667</v>
      </c>
      <c r="H1421" s="67">
        <v>78</v>
      </c>
      <c r="I1421" s="71"/>
    </row>
    <row r="1422" s="52" customFormat="1" ht="12" spans="1:9">
      <c r="A1422" s="52" t="s">
        <v>699</v>
      </c>
      <c r="B1422" s="52" t="s">
        <v>2092</v>
      </c>
      <c r="C1422" s="52" t="s">
        <v>1075</v>
      </c>
      <c r="D1422" s="52" t="s">
        <v>234</v>
      </c>
      <c r="E1422" s="52" t="s">
        <v>3870</v>
      </c>
      <c r="F1422" s="52">
        <v>20</v>
      </c>
      <c r="G1422" s="66">
        <f t="shared" si="80"/>
        <v>423.076923076923</v>
      </c>
      <c r="H1422" s="67">
        <v>495</v>
      </c>
      <c r="I1422" s="71"/>
    </row>
    <row r="1423" s="52" customFormat="1" ht="12" spans="1:9">
      <c r="A1423" s="52" t="s">
        <v>699</v>
      </c>
      <c r="B1423" s="52" t="s">
        <v>2092</v>
      </c>
      <c r="C1423" s="52" t="s">
        <v>597</v>
      </c>
      <c r="D1423" s="52" t="s">
        <v>3871</v>
      </c>
      <c r="E1423" s="52" t="s">
        <v>3746</v>
      </c>
      <c r="F1423" s="52">
        <v>500</v>
      </c>
      <c r="G1423" s="66">
        <f t="shared" si="80"/>
        <v>14414.5299145299</v>
      </c>
      <c r="H1423" s="67">
        <v>16865</v>
      </c>
      <c r="I1423" s="71"/>
    </row>
    <row r="1424" s="52" customFormat="1" ht="12" spans="1:9">
      <c r="A1424" s="52" t="s">
        <v>699</v>
      </c>
      <c r="B1424" s="52" t="s">
        <v>2092</v>
      </c>
      <c r="C1424" s="52" t="s">
        <v>2573</v>
      </c>
      <c r="D1424" s="52" t="s">
        <v>3835</v>
      </c>
      <c r="E1424" s="52" t="s">
        <v>3872</v>
      </c>
      <c r="F1424" s="52">
        <v>10</v>
      </c>
      <c r="G1424" s="66">
        <f t="shared" si="80"/>
        <v>55.5555555555556</v>
      </c>
      <c r="H1424" s="67">
        <v>65</v>
      </c>
      <c r="I1424" s="71"/>
    </row>
    <row r="1425" s="52" customFormat="1" ht="12" spans="1:9">
      <c r="A1425" s="52" t="s">
        <v>699</v>
      </c>
      <c r="B1425" s="52" t="s">
        <v>2092</v>
      </c>
      <c r="C1425" s="52" t="s">
        <v>407</v>
      </c>
      <c r="D1425" s="52" t="s">
        <v>85</v>
      </c>
      <c r="E1425" s="52" t="s">
        <v>3873</v>
      </c>
      <c r="F1425" s="52">
        <v>30</v>
      </c>
      <c r="G1425" s="66">
        <f t="shared" si="80"/>
        <v>56.4102564102564</v>
      </c>
      <c r="H1425" s="67">
        <v>66</v>
      </c>
      <c r="I1425" s="71"/>
    </row>
    <row r="1426" s="52" customFormat="1" ht="12" spans="1:9">
      <c r="A1426" s="52" t="s">
        <v>699</v>
      </c>
      <c r="B1426" s="52" t="s">
        <v>2092</v>
      </c>
      <c r="C1426" s="52" t="s">
        <v>1139</v>
      </c>
      <c r="D1426" s="52" t="s">
        <v>2116</v>
      </c>
      <c r="E1426" s="52" t="s">
        <v>3874</v>
      </c>
      <c r="F1426" s="52">
        <v>10</v>
      </c>
      <c r="G1426" s="66">
        <f t="shared" si="80"/>
        <v>869.230769230769</v>
      </c>
      <c r="H1426" s="67">
        <v>1017</v>
      </c>
      <c r="I1426" s="71"/>
    </row>
    <row r="1427" s="52" customFormat="1" ht="12" spans="1:9">
      <c r="A1427" s="52" t="s">
        <v>699</v>
      </c>
      <c r="B1427" s="52" t="s">
        <v>2092</v>
      </c>
      <c r="C1427" s="52" t="s">
        <v>892</v>
      </c>
      <c r="D1427" s="52" t="s">
        <v>893</v>
      </c>
      <c r="E1427" s="52" t="s">
        <v>3875</v>
      </c>
      <c r="F1427" s="52">
        <v>100</v>
      </c>
      <c r="G1427" s="66">
        <f t="shared" si="80"/>
        <v>1882.05128205128</v>
      </c>
      <c r="H1427" s="67">
        <v>2202</v>
      </c>
      <c r="I1427" s="71"/>
    </row>
    <row r="1428" s="52" customFormat="1" ht="12" spans="1:9">
      <c r="A1428" s="52" t="s">
        <v>699</v>
      </c>
      <c r="B1428" s="52" t="s">
        <v>2092</v>
      </c>
      <c r="C1428" s="52" t="s">
        <v>2022</v>
      </c>
      <c r="D1428" s="52" t="s">
        <v>3876</v>
      </c>
      <c r="E1428" s="52" t="s">
        <v>3877</v>
      </c>
      <c r="F1428" s="52">
        <v>60</v>
      </c>
      <c r="G1428" s="66">
        <f t="shared" si="80"/>
        <v>829.230769230769</v>
      </c>
      <c r="H1428" s="67">
        <v>970.2</v>
      </c>
      <c r="I1428" s="71"/>
    </row>
    <row r="1429" s="52" customFormat="1" ht="12" spans="1:9">
      <c r="A1429" s="52" t="s">
        <v>699</v>
      </c>
      <c r="B1429" s="52" t="s">
        <v>2092</v>
      </c>
      <c r="C1429" s="52" t="s">
        <v>2137</v>
      </c>
      <c r="D1429" s="52" t="s">
        <v>2091</v>
      </c>
      <c r="E1429" s="52" t="s">
        <v>439</v>
      </c>
      <c r="F1429" s="52">
        <v>30</v>
      </c>
      <c r="G1429" s="66">
        <f t="shared" si="80"/>
        <v>128.205128205128</v>
      </c>
      <c r="H1429" s="67">
        <v>150</v>
      </c>
      <c r="I1429" s="71"/>
    </row>
    <row r="1430" s="52" customFormat="1" ht="12" spans="1:9">
      <c r="A1430" s="52" t="s">
        <v>699</v>
      </c>
      <c r="B1430" s="52" t="s">
        <v>2092</v>
      </c>
      <c r="C1430" s="52" t="s">
        <v>2392</v>
      </c>
      <c r="D1430" s="52" t="s">
        <v>3878</v>
      </c>
      <c r="E1430" s="52" t="s">
        <v>3879</v>
      </c>
      <c r="F1430" s="52">
        <v>40</v>
      </c>
      <c r="G1430" s="66">
        <f t="shared" si="80"/>
        <v>174.358974358974</v>
      </c>
      <c r="H1430" s="67">
        <v>204</v>
      </c>
      <c r="I1430" s="71"/>
    </row>
    <row r="1431" s="52" customFormat="1" ht="12" spans="1:9">
      <c r="A1431" s="52" t="s">
        <v>699</v>
      </c>
      <c r="B1431" s="52" t="s">
        <v>2092</v>
      </c>
      <c r="C1431" s="52" t="s">
        <v>2112</v>
      </c>
      <c r="D1431" s="52" t="s">
        <v>3880</v>
      </c>
      <c r="E1431" s="52" t="s">
        <v>3881</v>
      </c>
      <c r="F1431" s="52">
        <v>300</v>
      </c>
      <c r="G1431" s="66">
        <f t="shared" si="80"/>
        <v>6105.12820512821</v>
      </c>
      <c r="H1431" s="67">
        <v>7143</v>
      </c>
      <c r="I1431" s="71"/>
    </row>
    <row r="1432" s="52" customFormat="1" ht="12" spans="1:9">
      <c r="A1432" s="52" t="s">
        <v>699</v>
      </c>
      <c r="B1432" s="52" t="s">
        <v>2092</v>
      </c>
      <c r="C1432" s="52" t="s">
        <v>1070</v>
      </c>
      <c r="D1432" s="52" t="s">
        <v>716</v>
      </c>
      <c r="E1432" s="52" t="s">
        <v>3882</v>
      </c>
      <c r="F1432" s="52">
        <v>50</v>
      </c>
      <c r="G1432" s="66">
        <f t="shared" si="80"/>
        <v>162.393162393162</v>
      </c>
      <c r="H1432" s="67">
        <v>190</v>
      </c>
      <c r="I1432" s="71"/>
    </row>
    <row r="1433" s="52" customFormat="1" ht="12" spans="1:9">
      <c r="A1433" s="52" t="s">
        <v>699</v>
      </c>
      <c r="B1433" s="52" t="s">
        <v>2092</v>
      </c>
      <c r="C1433" s="52" t="s">
        <v>3883</v>
      </c>
      <c r="D1433" s="52" t="s">
        <v>3884</v>
      </c>
      <c r="E1433" s="52" t="s">
        <v>3885</v>
      </c>
      <c r="F1433" s="52">
        <v>18</v>
      </c>
      <c r="G1433" s="66">
        <f t="shared" si="80"/>
        <v>41.3846153846154</v>
      </c>
      <c r="H1433" s="67">
        <v>48.42</v>
      </c>
      <c r="I1433" s="71"/>
    </row>
    <row r="1434" s="52" customFormat="1" ht="12" spans="1:9">
      <c r="A1434" s="52" t="s">
        <v>699</v>
      </c>
      <c r="B1434" s="52" t="s">
        <v>2092</v>
      </c>
      <c r="C1434" s="52" t="s">
        <v>2687</v>
      </c>
      <c r="D1434" s="52" t="s">
        <v>564</v>
      </c>
      <c r="E1434" s="52" t="s">
        <v>3886</v>
      </c>
      <c r="F1434" s="52">
        <v>100</v>
      </c>
      <c r="G1434" s="66">
        <f t="shared" si="80"/>
        <v>126.495726495727</v>
      </c>
      <c r="H1434" s="67">
        <v>148</v>
      </c>
      <c r="I1434" s="71"/>
    </row>
    <row r="1435" s="52" customFormat="1" ht="12" spans="1:9">
      <c r="A1435" s="52" t="s">
        <v>699</v>
      </c>
      <c r="B1435" s="52" t="s">
        <v>2092</v>
      </c>
      <c r="C1435" s="52" t="s">
        <v>1059</v>
      </c>
      <c r="D1435" s="52" t="s">
        <v>3887</v>
      </c>
      <c r="E1435" s="52" t="s">
        <v>3888</v>
      </c>
      <c r="F1435" s="52">
        <v>60</v>
      </c>
      <c r="G1435" s="66">
        <f t="shared" si="80"/>
        <v>1411.79487179487</v>
      </c>
      <c r="H1435" s="67">
        <v>1651.8</v>
      </c>
      <c r="I1435" s="71"/>
    </row>
    <row r="1436" s="52" customFormat="1" ht="12" spans="1:9">
      <c r="A1436" s="52" t="s">
        <v>699</v>
      </c>
      <c r="B1436" s="52" t="s">
        <v>2092</v>
      </c>
      <c r="C1436" s="52" t="s">
        <v>2384</v>
      </c>
      <c r="D1436" s="52" t="s">
        <v>48</v>
      </c>
      <c r="E1436" s="52" t="s">
        <v>3753</v>
      </c>
      <c r="F1436" s="52">
        <v>200</v>
      </c>
      <c r="G1436" s="66">
        <f t="shared" si="80"/>
        <v>543.589743589744</v>
      </c>
      <c r="H1436" s="67">
        <v>636</v>
      </c>
      <c r="I1436" s="71"/>
    </row>
    <row r="1437" s="52" customFormat="1" ht="12" spans="1:9">
      <c r="A1437" s="52" t="s">
        <v>699</v>
      </c>
      <c r="B1437" s="52" t="s">
        <v>2092</v>
      </c>
      <c r="C1437" s="52" t="s">
        <v>2149</v>
      </c>
      <c r="D1437" s="52" t="s">
        <v>144</v>
      </c>
      <c r="E1437" s="52" t="s">
        <v>3889</v>
      </c>
      <c r="F1437" s="52">
        <v>20</v>
      </c>
      <c r="G1437" s="66">
        <f t="shared" si="80"/>
        <v>116.239316239316</v>
      </c>
      <c r="H1437" s="67">
        <v>136</v>
      </c>
      <c r="I1437" s="71"/>
    </row>
    <row r="1438" s="52" customFormat="1" ht="12" spans="1:9">
      <c r="A1438" s="52" t="s">
        <v>699</v>
      </c>
      <c r="B1438" s="52" t="s">
        <v>2092</v>
      </c>
      <c r="C1438" s="52" t="s">
        <v>945</v>
      </c>
      <c r="D1438" s="52" t="s">
        <v>3890</v>
      </c>
      <c r="E1438" s="52" t="s">
        <v>3891</v>
      </c>
      <c r="F1438" s="52">
        <v>60</v>
      </c>
      <c r="G1438" s="66">
        <f t="shared" si="80"/>
        <v>321.025641025641</v>
      </c>
      <c r="H1438" s="67">
        <v>375.6</v>
      </c>
      <c r="I1438" s="71"/>
    </row>
    <row r="1439" s="52" customFormat="1" ht="12" spans="1:9">
      <c r="A1439" s="52" t="s">
        <v>699</v>
      </c>
      <c r="B1439" s="52" t="s">
        <v>2092</v>
      </c>
      <c r="C1439" s="52" t="s">
        <v>114</v>
      </c>
      <c r="D1439" s="52" t="s">
        <v>115</v>
      </c>
      <c r="E1439" s="52" t="s">
        <v>3751</v>
      </c>
      <c r="F1439" s="52">
        <v>100</v>
      </c>
      <c r="G1439" s="66">
        <f t="shared" si="80"/>
        <v>475.213675213675</v>
      </c>
      <c r="H1439" s="67">
        <v>556</v>
      </c>
      <c r="I1439" s="71"/>
    </row>
    <row r="1440" s="52" customFormat="1" ht="12" spans="1:9">
      <c r="A1440" s="52" t="s">
        <v>699</v>
      </c>
      <c r="B1440" s="52" t="s">
        <v>2092</v>
      </c>
      <c r="C1440" s="52" t="s">
        <v>2151</v>
      </c>
      <c r="D1440" s="52" t="s">
        <v>3892</v>
      </c>
      <c r="E1440" s="52" t="s">
        <v>3893</v>
      </c>
      <c r="F1440" s="52">
        <v>100</v>
      </c>
      <c r="G1440" s="66">
        <f t="shared" si="80"/>
        <v>542.735042735043</v>
      </c>
      <c r="H1440" s="67">
        <v>635</v>
      </c>
      <c r="I1440" s="71"/>
    </row>
    <row r="1441" s="52" customFormat="1" ht="12" spans="1:9">
      <c r="A1441" s="52" t="s">
        <v>699</v>
      </c>
      <c r="B1441" s="52" t="s">
        <v>2092</v>
      </c>
      <c r="C1441" s="52" t="s">
        <v>3894</v>
      </c>
      <c r="D1441" s="52" t="s">
        <v>2174</v>
      </c>
      <c r="E1441" s="52" t="s">
        <v>3744</v>
      </c>
      <c r="F1441" s="52">
        <v>600</v>
      </c>
      <c r="G1441" s="66">
        <f t="shared" si="80"/>
        <v>12692.3076923077</v>
      </c>
      <c r="H1441" s="67">
        <v>14850</v>
      </c>
      <c r="I1441" s="71"/>
    </row>
    <row r="1442" s="52" customFormat="1" ht="12" spans="1:9">
      <c r="A1442" s="52" t="s">
        <v>699</v>
      </c>
      <c r="B1442" s="52" t="s">
        <v>2092</v>
      </c>
      <c r="C1442" s="52" t="s">
        <v>2217</v>
      </c>
      <c r="D1442" s="52" t="s">
        <v>2218</v>
      </c>
      <c r="E1442" s="52" t="s">
        <v>3895</v>
      </c>
      <c r="F1442" s="52">
        <v>40</v>
      </c>
      <c r="G1442" s="66">
        <f t="shared" si="80"/>
        <v>466.666666666667</v>
      </c>
      <c r="H1442" s="67">
        <v>546</v>
      </c>
      <c r="I1442" s="71"/>
    </row>
    <row r="1443" s="52" customFormat="1" ht="12" spans="1:9">
      <c r="A1443" s="52" t="s">
        <v>699</v>
      </c>
      <c r="B1443" s="52" t="s">
        <v>2092</v>
      </c>
      <c r="C1443" s="52" t="s">
        <v>381</v>
      </c>
      <c r="D1443" s="52" t="s">
        <v>3768</v>
      </c>
      <c r="E1443" s="52" t="s">
        <v>3779</v>
      </c>
      <c r="F1443" s="52">
        <v>400</v>
      </c>
      <c r="G1443" s="66">
        <f t="shared" si="80"/>
        <v>5736.75213675214</v>
      </c>
      <c r="H1443" s="67">
        <v>6712</v>
      </c>
      <c r="I1443" s="71"/>
    </row>
    <row r="1444" s="52" customFormat="1" ht="12" spans="1:9">
      <c r="A1444" s="52" t="s">
        <v>699</v>
      </c>
      <c r="B1444" s="52" t="s">
        <v>2092</v>
      </c>
      <c r="C1444" s="52" t="s">
        <v>3896</v>
      </c>
      <c r="D1444" s="52" t="s">
        <v>12</v>
      </c>
      <c r="E1444" s="52" t="s">
        <v>3897</v>
      </c>
      <c r="F1444" s="52">
        <v>600</v>
      </c>
      <c r="G1444" s="66">
        <f t="shared" si="80"/>
        <v>1466.66666666667</v>
      </c>
      <c r="H1444" s="67">
        <v>1716</v>
      </c>
      <c r="I1444" s="71"/>
    </row>
    <row r="1445" s="52" customFormat="1" ht="12" spans="1:9">
      <c r="A1445" s="52" t="s">
        <v>699</v>
      </c>
      <c r="B1445" s="52" t="s">
        <v>2092</v>
      </c>
      <c r="C1445" s="52" t="s">
        <v>2167</v>
      </c>
      <c r="D1445" s="52" t="s">
        <v>2600</v>
      </c>
      <c r="E1445" s="52" t="s">
        <v>3898</v>
      </c>
      <c r="F1445" s="52">
        <v>50</v>
      </c>
      <c r="G1445" s="66">
        <f t="shared" si="80"/>
        <v>79.0598290598291</v>
      </c>
      <c r="H1445" s="67">
        <v>92.5</v>
      </c>
      <c r="I1445" s="71"/>
    </row>
    <row r="1446" s="52" customFormat="1" ht="12" spans="1:9">
      <c r="A1446" s="52" t="s">
        <v>699</v>
      </c>
      <c r="B1446" s="52" t="s">
        <v>2092</v>
      </c>
      <c r="C1446" s="52" t="s">
        <v>2317</v>
      </c>
      <c r="D1446" s="52" t="s">
        <v>884</v>
      </c>
      <c r="E1446" s="52" t="s">
        <v>3899</v>
      </c>
      <c r="F1446" s="52">
        <v>20</v>
      </c>
      <c r="G1446" s="66">
        <f t="shared" si="80"/>
        <v>171.623931623932</v>
      </c>
      <c r="H1446" s="67">
        <v>200.8</v>
      </c>
      <c r="I1446" s="71"/>
    </row>
    <row r="1447" s="52" customFormat="1" ht="12" spans="1:9">
      <c r="A1447" s="52" t="s">
        <v>699</v>
      </c>
      <c r="B1447" s="52" t="s">
        <v>2092</v>
      </c>
      <c r="C1447" s="52" t="s">
        <v>2146</v>
      </c>
      <c r="D1447" s="52" t="s">
        <v>2147</v>
      </c>
      <c r="E1447" s="52" t="s">
        <v>3900</v>
      </c>
      <c r="F1447" s="52">
        <v>20</v>
      </c>
      <c r="G1447" s="66">
        <f t="shared" si="80"/>
        <v>205.128205128205</v>
      </c>
      <c r="H1447" s="67">
        <v>240</v>
      </c>
      <c r="I1447" s="71"/>
    </row>
    <row r="1448" s="52" customFormat="1" ht="12" spans="1:9">
      <c r="A1448" s="52" t="s">
        <v>699</v>
      </c>
      <c r="B1448" s="52" t="s">
        <v>2092</v>
      </c>
      <c r="C1448" s="52" t="s">
        <v>3699</v>
      </c>
      <c r="D1448" s="52" t="s">
        <v>2669</v>
      </c>
      <c r="E1448" s="52" t="s">
        <v>3901</v>
      </c>
      <c r="F1448" s="52">
        <v>20</v>
      </c>
      <c r="G1448" s="66">
        <f t="shared" si="80"/>
        <v>167.521367521368</v>
      </c>
      <c r="H1448" s="67">
        <v>196</v>
      </c>
      <c r="I1448" s="71"/>
    </row>
    <row r="1449" s="52" customFormat="1" ht="12" spans="1:9">
      <c r="A1449" s="52" t="s">
        <v>699</v>
      </c>
      <c r="B1449" s="52" t="s">
        <v>2092</v>
      </c>
      <c r="C1449" s="52" t="s">
        <v>2745</v>
      </c>
      <c r="D1449" s="52" t="s">
        <v>1680</v>
      </c>
      <c r="E1449" s="52" t="s">
        <v>3902</v>
      </c>
      <c r="F1449" s="52">
        <v>200</v>
      </c>
      <c r="G1449" s="66">
        <f t="shared" si="80"/>
        <v>4601.7094017094</v>
      </c>
      <c r="H1449" s="67">
        <v>5384</v>
      </c>
      <c r="I1449" s="71"/>
    </row>
    <row r="1450" s="52" customFormat="1" ht="12" spans="1:9">
      <c r="A1450" s="52" t="s">
        <v>699</v>
      </c>
      <c r="B1450" s="52" t="s">
        <v>2092</v>
      </c>
      <c r="C1450" s="52" t="s">
        <v>78</v>
      </c>
      <c r="D1450" s="52" t="s">
        <v>79</v>
      </c>
      <c r="E1450" s="52" t="s">
        <v>3903</v>
      </c>
      <c r="F1450" s="52">
        <v>150</v>
      </c>
      <c r="G1450" s="66">
        <f t="shared" si="80"/>
        <v>3255.12820512821</v>
      </c>
      <c r="H1450" s="67">
        <v>3808.5</v>
      </c>
      <c r="I1450" s="71"/>
    </row>
    <row r="1451" s="52" customFormat="1" ht="12" spans="1:9">
      <c r="A1451" s="52" t="s">
        <v>699</v>
      </c>
      <c r="B1451" s="52" t="s">
        <v>2092</v>
      </c>
      <c r="C1451" s="52" t="s">
        <v>2664</v>
      </c>
      <c r="D1451" s="52" t="s">
        <v>279</v>
      </c>
      <c r="E1451" s="52" t="s">
        <v>3746</v>
      </c>
      <c r="F1451" s="52">
        <v>30</v>
      </c>
      <c r="G1451" s="66">
        <f t="shared" si="80"/>
        <v>82.0512820512821</v>
      </c>
      <c r="H1451" s="67">
        <v>96</v>
      </c>
      <c r="I1451" s="71"/>
    </row>
    <row r="1452" s="52" customFormat="1" ht="12" spans="1:9">
      <c r="A1452" s="52" t="s">
        <v>699</v>
      </c>
      <c r="B1452" s="52" t="s">
        <v>2092</v>
      </c>
      <c r="C1452" s="52" t="s">
        <v>1174</v>
      </c>
      <c r="D1452" s="52" t="s">
        <v>3904</v>
      </c>
      <c r="E1452" s="52" t="s">
        <v>3749</v>
      </c>
      <c r="F1452" s="52">
        <v>50</v>
      </c>
      <c r="G1452" s="66">
        <f t="shared" si="80"/>
        <v>149.57264957265</v>
      </c>
      <c r="H1452" s="67">
        <v>175</v>
      </c>
      <c r="I1452" s="71"/>
    </row>
    <row r="1453" s="52" customFormat="1" ht="12" spans="1:9">
      <c r="A1453" s="52" t="s">
        <v>699</v>
      </c>
      <c r="B1453" s="52" t="s">
        <v>2092</v>
      </c>
      <c r="C1453" s="52" t="s">
        <v>953</v>
      </c>
      <c r="D1453" s="52" t="s">
        <v>1615</v>
      </c>
      <c r="E1453" s="52" t="s">
        <v>3905</v>
      </c>
      <c r="F1453" s="52">
        <v>600</v>
      </c>
      <c r="G1453" s="66">
        <f t="shared" si="80"/>
        <v>11671.7948717949</v>
      </c>
      <c r="H1453" s="67">
        <v>13656</v>
      </c>
      <c r="I1453" s="71"/>
    </row>
    <row r="1454" s="52" customFormat="1" ht="12" spans="1:9">
      <c r="A1454" s="52" t="s">
        <v>699</v>
      </c>
      <c r="B1454" s="52" t="s">
        <v>2092</v>
      </c>
      <c r="C1454" s="52" t="s">
        <v>838</v>
      </c>
      <c r="D1454" s="52" t="s">
        <v>839</v>
      </c>
      <c r="E1454" s="52" t="s">
        <v>3906</v>
      </c>
      <c r="F1454" s="52">
        <v>10</v>
      </c>
      <c r="G1454" s="66">
        <f t="shared" si="80"/>
        <v>59.4017094017094</v>
      </c>
      <c r="H1454" s="67">
        <v>69.5</v>
      </c>
      <c r="I1454" s="71"/>
    </row>
    <row r="1455" s="52" customFormat="1" ht="12" spans="1:9">
      <c r="A1455" s="52" t="s">
        <v>699</v>
      </c>
      <c r="B1455" s="52" t="s">
        <v>2092</v>
      </c>
      <c r="C1455" s="52" t="s">
        <v>1648</v>
      </c>
      <c r="D1455" s="52" t="s">
        <v>254</v>
      </c>
      <c r="E1455" s="52" t="s">
        <v>3907</v>
      </c>
      <c r="F1455" s="52">
        <v>40</v>
      </c>
      <c r="G1455" s="66">
        <f t="shared" si="80"/>
        <v>267.692307692308</v>
      </c>
      <c r="H1455" s="67">
        <v>313.2</v>
      </c>
      <c r="I1455" s="71"/>
    </row>
    <row r="1456" s="52" customFormat="1" ht="12" spans="1:9">
      <c r="A1456" s="52" t="s">
        <v>699</v>
      </c>
      <c r="B1456" s="52" t="s">
        <v>2092</v>
      </c>
      <c r="C1456" s="52" t="s">
        <v>2843</v>
      </c>
      <c r="D1456" s="52" t="s">
        <v>3908</v>
      </c>
      <c r="E1456" s="52" t="s">
        <v>3909</v>
      </c>
      <c r="F1456" s="52">
        <v>120</v>
      </c>
      <c r="G1456" s="66">
        <f t="shared" si="80"/>
        <v>4087.17948717949</v>
      </c>
      <c r="H1456" s="67">
        <v>4782</v>
      </c>
      <c r="I1456" s="71"/>
    </row>
    <row r="1457" s="52" customFormat="1" ht="12" spans="1:9">
      <c r="A1457" s="52" t="s">
        <v>699</v>
      </c>
      <c r="B1457" s="52" t="s">
        <v>2092</v>
      </c>
      <c r="C1457" s="52" t="s">
        <v>1922</v>
      </c>
      <c r="D1457" s="52" t="s">
        <v>284</v>
      </c>
      <c r="E1457" s="52" t="s">
        <v>3910</v>
      </c>
      <c r="F1457" s="52">
        <v>40</v>
      </c>
      <c r="G1457" s="66">
        <f t="shared" si="80"/>
        <v>170.940170940171</v>
      </c>
      <c r="H1457" s="67">
        <v>200</v>
      </c>
      <c r="I1457" s="71"/>
    </row>
    <row r="1458" s="52" customFormat="1" ht="12" spans="1:9">
      <c r="A1458" s="52" t="s">
        <v>699</v>
      </c>
      <c r="B1458" s="52" t="s">
        <v>2092</v>
      </c>
      <c r="C1458" s="52" t="s">
        <v>2967</v>
      </c>
      <c r="D1458" s="52" t="s">
        <v>3911</v>
      </c>
      <c r="E1458" s="52" t="s">
        <v>3912</v>
      </c>
      <c r="F1458" s="52">
        <v>20</v>
      </c>
      <c r="G1458" s="66">
        <f t="shared" si="80"/>
        <v>802.735042735043</v>
      </c>
      <c r="H1458" s="67">
        <v>939.2</v>
      </c>
      <c r="I1458" s="71"/>
    </row>
    <row r="1459" s="52" customFormat="1" ht="12" spans="1:9">
      <c r="A1459" s="52" t="s">
        <v>699</v>
      </c>
      <c r="B1459" s="52" t="s">
        <v>2092</v>
      </c>
      <c r="C1459" s="52" t="s">
        <v>2172</v>
      </c>
      <c r="D1459" s="52" t="s">
        <v>2597</v>
      </c>
      <c r="E1459" s="52" t="s">
        <v>3913</v>
      </c>
      <c r="F1459" s="52">
        <v>30</v>
      </c>
      <c r="G1459" s="66">
        <f t="shared" si="80"/>
        <v>855.384615384615</v>
      </c>
      <c r="H1459" s="67">
        <v>1000.8</v>
      </c>
      <c r="I1459" s="71"/>
    </row>
    <row r="1460" s="52" customFormat="1" ht="12" spans="1:9">
      <c r="A1460" s="52" t="s">
        <v>699</v>
      </c>
      <c r="B1460" s="52" t="s">
        <v>2092</v>
      </c>
      <c r="C1460" s="52" t="s">
        <v>2132</v>
      </c>
      <c r="D1460" s="52" t="s">
        <v>3914</v>
      </c>
      <c r="E1460" s="52" t="s">
        <v>3915</v>
      </c>
      <c r="F1460" s="52">
        <v>20</v>
      </c>
      <c r="G1460" s="66">
        <f t="shared" si="80"/>
        <v>276.752136752137</v>
      </c>
      <c r="H1460" s="67">
        <v>323.8</v>
      </c>
      <c r="I1460" s="71"/>
    </row>
    <row r="1461" s="52" customFormat="1" ht="12" spans="1:9">
      <c r="A1461" s="52" t="s">
        <v>699</v>
      </c>
      <c r="B1461" s="52" t="s">
        <v>2092</v>
      </c>
      <c r="C1461" s="52" t="s">
        <v>1081</v>
      </c>
      <c r="D1461" s="52" t="s">
        <v>3841</v>
      </c>
      <c r="E1461" s="52" t="s">
        <v>3916</v>
      </c>
      <c r="F1461" s="52">
        <v>50</v>
      </c>
      <c r="G1461" s="66">
        <f t="shared" si="80"/>
        <v>341.880341880342</v>
      </c>
      <c r="H1461" s="67">
        <v>400</v>
      </c>
      <c r="I1461" s="71"/>
    </row>
    <row r="1462" s="52" customFormat="1" ht="12" spans="1:9">
      <c r="A1462" s="52" t="s">
        <v>699</v>
      </c>
      <c r="B1462" s="52" t="s">
        <v>2092</v>
      </c>
      <c r="C1462" s="52" t="s">
        <v>2189</v>
      </c>
      <c r="D1462" s="52" t="s">
        <v>3917</v>
      </c>
      <c r="E1462" s="52" t="s">
        <v>3746</v>
      </c>
      <c r="F1462" s="52">
        <v>150</v>
      </c>
      <c r="G1462" s="66">
        <f t="shared" ref="G1462:G1490" si="81">H1462/1.17</f>
        <v>2401.28205128205</v>
      </c>
      <c r="H1462" s="67">
        <v>2809.5</v>
      </c>
      <c r="I1462" s="71"/>
    </row>
    <row r="1463" s="52" customFormat="1" ht="12" spans="1:9">
      <c r="A1463" s="52" t="s">
        <v>699</v>
      </c>
      <c r="B1463" s="52" t="s">
        <v>2092</v>
      </c>
      <c r="C1463" s="52" t="s">
        <v>2135</v>
      </c>
      <c r="D1463" s="52" t="s">
        <v>254</v>
      </c>
      <c r="E1463" s="52" t="s">
        <v>3918</v>
      </c>
      <c r="F1463" s="52">
        <v>100</v>
      </c>
      <c r="G1463" s="66">
        <f t="shared" si="81"/>
        <v>427.350427350427</v>
      </c>
      <c r="H1463" s="67">
        <v>500</v>
      </c>
      <c r="I1463" s="71"/>
    </row>
    <row r="1464" s="52" customFormat="1" ht="12" spans="1:9">
      <c r="A1464" s="52" t="s">
        <v>699</v>
      </c>
      <c r="B1464" s="52" t="s">
        <v>2092</v>
      </c>
      <c r="C1464" s="52" t="s">
        <v>468</v>
      </c>
      <c r="D1464" s="52" t="s">
        <v>144</v>
      </c>
      <c r="E1464" s="52" t="s">
        <v>469</v>
      </c>
      <c r="F1464" s="52">
        <v>30</v>
      </c>
      <c r="G1464" s="66">
        <f t="shared" si="81"/>
        <v>218.461538461538</v>
      </c>
      <c r="H1464" s="67">
        <v>255.6</v>
      </c>
      <c r="I1464" s="71"/>
    </row>
    <row r="1465" s="52" customFormat="1" ht="12" spans="1:9">
      <c r="A1465" s="52" t="s">
        <v>699</v>
      </c>
      <c r="B1465" s="52" t="s">
        <v>2092</v>
      </c>
      <c r="C1465" s="52" t="s">
        <v>429</v>
      </c>
      <c r="D1465" s="52" t="s">
        <v>430</v>
      </c>
      <c r="E1465" s="52" t="s">
        <v>3919</v>
      </c>
      <c r="F1465" s="52">
        <v>30</v>
      </c>
      <c r="G1465" s="66">
        <f t="shared" si="81"/>
        <v>161.538461538462</v>
      </c>
      <c r="H1465" s="67">
        <v>189</v>
      </c>
      <c r="I1465" s="71"/>
    </row>
    <row r="1466" s="52" customFormat="1" ht="12" spans="1:9">
      <c r="A1466" s="52" t="s">
        <v>699</v>
      </c>
      <c r="B1466" s="52" t="s">
        <v>2092</v>
      </c>
      <c r="C1466" s="52" t="s">
        <v>3676</v>
      </c>
      <c r="D1466" s="52" t="s">
        <v>3920</v>
      </c>
      <c r="E1466" s="52" t="s">
        <v>3921</v>
      </c>
      <c r="F1466" s="52">
        <v>50</v>
      </c>
      <c r="G1466" s="66">
        <f t="shared" si="81"/>
        <v>889.316239316239</v>
      </c>
      <c r="H1466" s="67">
        <v>1040.5</v>
      </c>
      <c r="I1466" s="71"/>
    </row>
    <row r="1467" s="52" customFormat="1" ht="12" spans="1:9">
      <c r="A1467" s="52" t="s">
        <v>699</v>
      </c>
      <c r="B1467" s="52" t="s">
        <v>2092</v>
      </c>
      <c r="C1467" s="52" t="s">
        <v>1652</v>
      </c>
      <c r="D1467" s="52" t="s">
        <v>3922</v>
      </c>
      <c r="E1467" s="52" t="s">
        <v>3923</v>
      </c>
      <c r="F1467" s="52">
        <v>100</v>
      </c>
      <c r="G1467" s="66">
        <f t="shared" si="81"/>
        <v>1482.90598290598</v>
      </c>
      <c r="H1467" s="67">
        <v>1735</v>
      </c>
      <c r="I1467" s="71"/>
    </row>
    <row r="1468" s="52" customFormat="1" ht="12" spans="1:9">
      <c r="A1468" s="52" t="s">
        <v>699</v>
      </c>
      <c r="B1468" s="52" t="s">
        <v>2092</v>
      </c>
      <c r="C1468" s="52" t="s">
        <v>1128</v>
      </c>
      <c r="D1468" s="52" t="s">
        <v>412</v>
      </c>
      <c r="E1468" s="52" t="s">
        <v>3924</v>
      </c>
      <c r="F1468" s="52">
        <v>100</v>
      </c>
      <c r="G1468" s="66">
        <f t="shared" si="81"/>
        <v>579.48717948718</v>
      </c>
      <c r="H1468" s="67">
        <v>678</v>
      </c>
      <c r="I1468" s="71"/>
    </row>
    <row r="1469" s="52" customFormat="1" ht="12" spans="1:9">
      <c r="A1469" s="52" t="s">
        <v>699</v>
      </c>
      <c r="B1469" s="52" t="s">
        <v>2092</v>
      </c>
      <c r="C1469" s="52" t="s">
        <v>1432</v>
      </c>
      <c r="D1469" s="52" t="s">
        <v>3925</v>
      </c>
      <c r="E1469" s="52" t="s">
        <v>3926</v>
      </c>
      <c r="F1469" s="52">
        <v>20</v>
      </c>
      <c r="G1469" s="66">
        <f t="shared" si="81"/>
        <v>321.367521367521</v>
      </c>
      <c r="H1469" s="67">
        <v>376</v>
      </c>
      <c r="I1469" s="71"/>
    </row>
    <row r="1470" s="52" customFormat="1" ht="12" spans="1:9">
      <c r="A1470" s="52" t="s">
        <v>699</v>
      </c>
      <c r="B1470" s="52" t="s">
        <v>2092</v>
      </c>
      <c r="C1470" s="52" t="s">
        <v>1118</v>
      </c>
      <c r="D1470" s="52" t="s">
        <v>1119</v>
      </c>
      <c r="E1470" s="52" t="s">
        <v>3927</v>
      </c>
      <c r="F1470" s="52">
        <v>10</v>
      </c>
      <c r="G1470" s="66">
        <f t="shared" si="81"/>
        <v>123.931623931624</v>
      </c>
      <c r="H1470" s="67">
        <v>145</v>
      </c>
      <c r="I1470" s="71"/>
    </row>
    <row r="1471" s="52" customFormat="1" ht="12" spans="1:9">
      <c r="A1471" s="52" t="s">
        <v>699</v>
      </c>
      <c r="B1471" s="52" t="s">
        <v>2092</v>
      </c>
      <c r="C1471" s="52" t="s">
        <v>2187</v>
      </c>
      <c r="D1471" s="52" t="s">
        <v>609</v>
      </c>
      <c r="E1471" s="52" t="s">
        <v>3877</v>
      </c>
      <c r="F1471" s="52">
        <v>300</v>
      </c>
      <c r="G1471" s="66">
        <f t="shared" si="81"/>
        <v>1964.10256410256</v>
      </c>
      <c r="H1471" s="67">
        <v>2298</v>
      </c>
      <c r="I1471" s="71"/>
    </row>
    <row r="1472" s="52" customFormat="1" ht="12" spans="1:9">
      <c r="A1472" s="52" t="s">
        <v>699</v>
      </c>
      <c r="B1472" s="52" t="s">
        <v>2092</v>
      </c>
      <c r="C1472" s="52" t="s">
        <v>1156</v>
      </c>
      <c r="D1472" s="52" t="s">
        <v>1143</v>
      </c>
      <c r="E1472" s="52" t="s">
        <v>3928</v>
      </c>
      <c r="F1472" s="52">
        <v>40</v>
      </c>
      <c r="G1472" s="66">
        <f t="shared" si="81"/>
        <v>119.65811965812</v>
      </c>
      <c r="H1472" s="67">
        <v>140</v>
      </c>
      <c r="I1472" s="71"/>
    </row>
    <row r="1473" s="52" customFormat="1" ht="12" spans="1:9">
      <c r="A1473" s="52" t="s">
        <v>699</v>
      </c>
      <c r="B1473" s="52" t="s">
        <v>2092</v>
      </c>
      <c r="C1473" s="52" t="s">
        <v>3929</v>
      </c>
      <c r="D1473" s="52" t="s">
        <v>3930</v>
      </c>
      <c r="E1473" s="52" t="s">
        <v>3898</v>
      </c>
      <c r="F1473" s="52">
        <v>100</v>
      </c>
      <c r="G1473" s="66">
        <f t="shared" si="81"/>
        <v>470.08547008547</v>
      </c>
      <c r="H1473" s="67">
        <v>550</v>
      </c>
      <c r="I1473" s="71"/>
    </row>
    <row r="1474" s="52" customFormat="1" ht="12" spans="1:9">
      <c r="A1474" s="52" t="s">
        <v>699</v>
      </c>
      <c r="B1474" s="52" t="s">
        <v>2092</v>
      </c>
      <c r="C1474" s="52" t="s">
        <v>3931</v>
      </c>
      <c r="D1474" s="52" t="s">
        <v>357</v>
      </c>
      <c r="E1474" s="52" t="s">
        <v>3932</v>
      </c>
      <c r="F1474" s="52">
        <v>50</v>
      </c>
      <c r="G1474" s="66">
        <f t="shared" si="81"/>
        <v>239.316239316239</v>
      </c>
      <c r="H1474" s="67">
        <v>280</v>
      </c>
      <c r="I1474" s="71"/>
    </row>
    <row r="1475" s="52" customFormat="1" ht="12" spans="1:9">
      <c r="A1475" s="52" t="s">
        <v>699</v>
      </c>
      <c r="B1475" s="52" t="s">
        <v>2092</v>
      </c>
      <c r="C1475" s="52" t="s">
        <v>54</v>
      </c>
      <c r="D1475" s="52" t="s">
        <v>48</v>
      </c>
      <c r="E1475" s="52" t="s">
        <v>56</v>
      </c>
      <c r="F1475" s="52">
        <v>186</v>
      </c>
      <c r="G1475" s="66">
        <f t="shared" si="81"/>
        <v>3266.92307692308</v>
      </c>
      <c r="H1475" s="67">
        <v>3822.3</v>
      </c>
      <c r="I1475" s="71"/>
    </row>
    <row r="1476" s="52" customFormat="1" ht="12" spans="1:9">
      <c r="A1476" s="52" t="s">
        <v>699</v>
      </c>
      <c r="B1476" s="52" t="s">
        <v>2092</v>
      </c>
      <c r="C1476" s="52" t="s">
        <v>2152</v>
      </c>
      <c r="D1476" s="52" t="s">
        <v>3933</v>
      </c>
      <c r="E1476" s="52" t="s">
        <v>3934</v>
      </c>
      <c r="F1476" s="52">
        <v>12</v>
      </c>
      <c r="G1476" s="66">
        <f t="shared" si="81"/>
        <v>394.871794871795</v>
      </c>
      <c r="H1476" s="67">
        <v>462</v>
      </c>
      <c r="I1476" s="71"/>
    </row>
    <row r="1477" s="52" customFormat="1" ht="12" spans="1:9">
      <c r="A1477" s="52" t="s">
        <v>699</v>
      </c>
      <c r="B1477" s="52" t="s">
        <v>2092</v>
      </c>
      <c r="C1477" s="52" t="s">
        <v>1899</v>
      </c>
      <c r="D1477" s="52" t="s">
        <v>3935</v>
      </c>
      <c r="E1477" s="52" t="s">
        <v>3936</v>
      </c>
      <c r="F1477" s="52">
        <v>48</v>
      </c>
      <c r="G1477" s="66">
        <f t="shared" si="81"/>
        <v>412.717948717949</v>
      </c>
      <c r="H1477" s="67">
        <v>482.88</v>
      </c>
      <c r="I1477" s="71"/>
    </row>
    <row r="1478" s="52" customFormat="1" ht="12" spans="1:9">
      <c r="A1478" s="52" t="s">
        <v>699</v>
      </c>
      <c r="B1478" s="52" t="s">
        <v>2092</v>
      </c>
      <c r="C1478" s="52" t="s">
        <v>1520</v>
      </c>
      <c r="D1478" s="52" t="s">
        <v>954</v>
      </c>
      <c r="E1478" s="52" t="s">
        <v>3937</v>
      </c>
      <c r="F1478" s="52">
        <v>600</v>
      </c>
      <c r="G1478" s="66">
        <f t="shared" si="81"/>
        <v>12697.4358974359</v>
      </c>
      <c r="H1478" s="67">
        <v>14856</v>
      </c>
      <c r="I1478" s="71"/>
    </row>
    <row r="1479" s="52" customFormat="1" ht="12" spans="1:9">
      <c r="A1479" s="52" t="s">
        <v>699</v>
      </c>
      <c r="B1479" s="52" t="s">
        <v>2092</v>
      </c>
      <c r="C1479" s="52" t="s">
        <v>2716</v>
      </c>
      <c r="D1479" s="52" t="s">
        <v>3938</v>
      </c>
      <c r="E1479" s="52" t="s">
        <v>3939</v>
      </c>
      <c r="F1479" s="52">
        <v>50</v>
      </c>
      <c r="G1479" s="66">
        <f t="shared" si="81"/>
        <v>719.65811965812</v>
      </c>
      <c r="H1479" s="67">
        <v>842</v>
      </c>
      <c r="I1479" s="71"/>
    </row>
    <row r="1480" s="52" customFormat="1" ht="12" spans="1:9">
      <c r="A1480" s="52" t="s">
        <v>699</v>
      </c>
      <c r="B1480" s="52" t="s">
        <v>2092</v>
      </c>
      <c r="C1480" s="52" t="s">
        <v>3940</v>
      </c>
      <c r="D1480" s="52" t="s">
        <v>3941</v>
      </c>
      <c r="E1480" s="52" t="s">
        <v>3942</v>
      </c>
      <c r="F1480" s="52">
        <v>12</v>
      </c>
      <c r="G1480" s="66">
        <f t="shared" si="81"/>
        <v>317.948717948718</v>
      </c>
      <c r="H1480" s="67">
        <v>372</v>
      </c>
      <c r="I1480" s="71"/>
    </row>
    <row r="1481" s="52" customFormat="1" ht="12" spans="1:9">
      <c r="A1481" s="52" t="s">
        <v>699</v>
      </c>
      <c r="B1481" s="52" t="s">
        <v>2092</v>
      </c>
      <c r="C1481" s="52" t="s">
        <v>2383</v>
      </c>
      <c r="D1481" s="52" t="s">
        <v>2353</v>
      </c>
      <c r="E1481" s="52" t="s">
        <v>3943</v>
      </c>
      <c r="F1481" s="52">
        <v>80</v>
      </c>
      <c r="G1481" s="66">
        <f t="shared" si="81"/>
        <v>147.008547008547</v>
      </c>
      <c r="H1481" s="67">
        <v>172</v>
      </c>
      <c r="I1481" s="71"/>
    </row>
    <row r="1482" s="52" customFormat="1" ht="12" spans="1:9">
      <c r="A1482" s="52" t="s">
        <v>699</v>
      </c>
      <c r="B1482" s="52" t="s">
        <v>2092</v>
      </c>
      <c r="C1482" s="52" t="s">
        <v>2836</v>
      </c>
      <c r="D1482" s="52" t="s">
        <v>3944</v>
      </c>
      <c r="E1482" s="52" t="s">
        <v>3945</v>
      </c>
      <c r="F1482" s="52">
        <v>60</v>
      </c>
      <c r="G1482" s="66">
        <f t="shared" si="81"/>
        <v>913.333333333333</v>
      </c>
      <c r="H1482" s="67">
        <v>1068.6</v>
      </c>
      <c r="I1482" s="71"/>
    </row>
    <row r="1483" s="52" customFormat="1" ht="12" spans="1:9">
      <c r="A1483" s="52" t="s">
        <v>699</v>
      </c>
      <c r="B1483" s="52" t="s">
        <v>2092</v>
      </c>
      <c r="C1483" s="52" t="s">
        <v>2909</v>
      </c>
      <c r="D1483" s="52" t="s">
        <v>58</v>
      </c>
      <c r="E1483" s="52" t="s">
        <v>562</v>
      </c>
      <c r="F1483" s="52">
        <v>120</v>
      </c>
      <c r="G1483" s="66">
        <f t="shared" si="81"/>
        <v>2395.89743589744</v>
      </c>
      <c r="H1483" s="67">
        <v>2803.2</v>
      </c>
      <c r="I1483" s="71"/>
    </row>
    <row r="1484" s="52" customFormat="1" ht="12" spans="1:9">
      <c r="A1484" s="52" t="s">
        <v>699</v>
      </c>
      <c r="B1484" s="52" t="s">
        <v>2092</v>
      </c>
      <c r="C1484" s="52" t="s">
        <v>1575</v>
      </c>
      <c r="D1484" s="52" t="s">
        <v>2186</v>
      </c>
      <c r="E1484" s="52" t="s">
        <v>3946</v>
      </c>
      <c r="F1484" s="52">
        <v>40</v>
      </c>
      <c r="G1484" s="66">
        <f t="shared" si="81"/>
        <v>1399.31623931624</v>
      </c>
      <c r="H1484" s="67">
        <v>1637.2</v>
      </c>
      <c r="I1484" s="71"/>
    </row>
    <row r="1485" s="52" customFormat="1" ht="12" spans="1:9">
      <c r="A1485" s="52" t="s">
        <v>699</v>
      </c>
      <c r="B1485" s="52" t="s">
        <v>2092</v>
      </c>
      <c r="C1485" s="52" t="s">
        <v>1922</v>
      </c>
      <c r="D1485" s="52" t="s">
        <v>284</v>
      </c>
      <c r="E1485" s="52" t="s">
        <v>3910</v>
      </c>
      <c r="F1485" s="52">
        <v>50</v>
      </c>
      <c r="G1485" s="66">
        <f t="shared" si="81"/>
        <v>213.675213675214</v>
      </c>
      <c r="H1485" s="67">
        <v>250</v>
      </c>
      <c r="I1485" s="71"/>
    </row>
    <row r="1486" s="52" customFormat="1" ht="12" spans="1:9">
      <c r="A1486" s="52" t="s">
        <v>699</v>
      </c>
      <c r="B1486" s="52" t="s">
        <v>2092</v>
      </c>
      <c r="C1486" s="52" t="s">
        <v>3894</v>
      </c>
      <c r="D1486" s="52" t="s">
        <v>2174</v>
      </c>
      <c r="E1486" s="52" t="s">
        <v>3744</v>
      </c>
      <c r="F1486" s="52">
        <v>600</v>
      </c>
      <c r="G1486" s="66">
        <f t="shared" si="81"/>
        <v>12692.3076923077</v>
      </c>
      <c r="H1486" s="67">
        <v>14850</v>
      </c>
      <c r="I1486" s="71"/>
    </row>
    <row r="1487" s="52" customFormat="1" ht="12" spans="1:9">
      <c r="A1487" s="52" t="s">
        <v>699</v>
      </c>
      <c r="B1487" s="52" t="s">
        <v>2092</v>
      </c>
      <c r="C1487" s="52" t="s">
        <v>374</v>
      </c>
      <c r="D1487" s="52" t="s">
        <v>375</v>
      </c>
      <c r="E1487" s="52" t="s">
        <v>376</v>
      </c>
      <c r="F1487" s="52">
        <v>30</v>
      </c>
      <c r="G1487" s="66">
        <f t="shared" si="81"/>
        <v>207.692307692308</v>
      </c>
      <c r="H1487" s="67">
        <v>243</v>
      </c>
      <c r="I1487" s="71"/>
    </row>
    <row r="1488" s="52" customFormat="1" ht="12" spans="1:9">
      <c r="A1488" s="52" t="s">
        <v>699</v>
      </c>
      <c r="B1488" s="52" t="s">
        <v>2092</v>
      </c>
      <c r="C1488" s="52" t="s">
        <v>2152</v>
      </c>
      <c r="D1488" s="52" t="s">
        <v>3933</v>
      </c>
      <c r="E1488" s="52" t="s">
        <v>3934</v>
      </c>
      <c r="F1488" s="52">
        <v>12</v>
      </c>
      <c r="G1488" s="66">
        <f t="shared" si="81"/>
        <v>394.871794871795</v>
      </c>
      <c r="H1488" s="67">
        <v>462</v>
      </c>
      <c r="I1488" s="71"/>
    </row>
    <row r="1489" s="52" customFormat="1" ht="12" spans="1:9">
      <c r="A1489" s="52" t="s">
        <v>699</v>
      </c>
      <c r="B1489" s="52" t="s">
        <v>2092</v>
      </c>
      <c r="C1489" s="52" t="s">
        <v>1416</v>
      </c>
      <c r="D1489" s="52" t="s">
        <v>2279</v>
      </c>
      <c r="E1489" s="52" t="s">
        <v>3947</v>
      </c>
      <c r="F1489" s="52">
        <v>200</v>
      </c>
      <c r="G1489" s="66">
        <f t="shared" si="81"/>
        <v>3786.32478632479</v>
      </c>
      <c r="H1489" s="67">
        <v>4430</v>
      </c>
      <c r="I1489" s="71"/>
    </row>
    <row r="1490" s="52" customFormat="1" ht="12" spans="1:9">
      <c r="A1490" s="52" t="s">
        <v>699</v>
      </c>
      <c r="B1490" s="52" t="s">
        <v>2092</v>
      </c>
      <c r="C1490" s="52" t="s">
        <v>2128</v>
      </c>
      <c r="D1490" s="52" t="s">
        <v>2129</v>
      </c>
      <c r="E1490" s="52" t="s">
        <v>3948</v>
      </c>
      <c r="F1490" s="52">
        <v>320</v>
      </c>
      <c r="G1490" s="66">
        <f t="shared" si="81"/>
        <v>1416.75213675214</v>
      </c>
      <c r="H1490" s="67">
        <v>1657.6</v>
      </c>
      <c r="I1490" s="71"/>
    </row>
    <row r="1491" s="52" customFormat="1" ht="12" spans="1:9">
      <c r="A1491" s="52" t="s">
        <v>699</v>
      </c>
      <c r="B1491" s="52" t="s">
        <v>2084</v>
      </c>
      <c r="C1491" s="52" t="s">
        <v>3949</v>
      </c>
      <c r="D1491" s="52" t="s">
        <v>2091</v>
      </c>
      <c r="F1491" s="52">
        <v>400</v>
      </c>
      <c r="G1491" s="66">
        <v>2666.67</v>
      </c>
      <c r="H1491" s="67">
        <f t="shared" ref="H1491:H1494" si="82">G1491*1.17</f>
        <v>3120.0039</v>
      </c>
      <c r="I1491" s="71"/>
    </row>
    <row r="1492" s="52" customFormat="1" ht="12" spans="1:9">
      <c r="A1492" s="52" t="s">
        <v>699</v>
      </c>
      <c r="B1492" s="52" t="s">
        <v>2084</v>
      </c>
      <c r="C1492" s="52" t="s">
        <v>1857</v>
      </c>
      <c r="D1492" s="52" t="s">
        <v>3950</v>
      </c>
      <c r="F1492" s="52">
        <v>1200</v>
      </c>
      <c r="G1492" s="66">
        <v>1846.15</v>
      </c>
      <c r="H1492" s="67">
        <f t="shared" si="82"/>
        <v>2159.9955</v>
      </c>
      <c r="I1492" s="71"/>
    </row>
    <row r="1493" s="52" customFormat="1" ht="12" spans="1:9">
      <c r="A1493" s="52" t="s">
        <v>699</v>
      </c>
      <c r="B1493" s="52" t="s">
        <v>2084</v>
      </c>
      <c r="C1493" s="52" t="s">
        <v>437</v>
      </c>
      <c r="D1493" s="52" t="s">
        <v>1190</v>
      </c>
      <c r="F1493" s="52">
        <v>300</v>
      </c>
      <c r="G1493" s="66">
        <v>794.87</v>
      </c>
      <c r="H1493" s="67">
        <f t="shared" si="82"/>
        <v>929.9979</v>
      </c>
      <c r="I1493" s="71"/>
    </row>
    <row r="1494" s="52" customFormat="1" ht="12" spans="1:9">
      <c r="A1494" s="52" t="s">
        <v>699</v>
      </c>
      <c r="B1494" s="52" t="s">
        <v>2087</v>
      </c>
      <c r="C1494" s="52" t="s">
        <v>2206</v>
      </c>
      <c r="D1494" s="52" t="s">
        <v>3951</v>
      </c>
      <c r="F1494" s="52">
        <v>400</v>
      </c>
      <c r="G1494" s="66">
        <v>10721.37</v>
      </c>
      <c r="H1494" s="67">
        <f t="shared" si="82"/>
        <v>12544.0029</v>
      </c>
      <c r="I1494" s="70"/>
    </row>
    <row r="1495" s="52" customFormat="1" ht="12" spans="1:9">
      <c r="A1495" s="52" t="s">
        <v>699</v>
      </c>
      <c r="B1495" s="52" t="s">
        <v>2092</v>
      </c>
      <c r="C1495" s="52" t="s">
        <v>2259</v>
      </c>
      <c r="D1495" s="52" t="s">
        <v>3952</v>
      </c>
      <c r="E1495" s="52" t="s">
        <v>3899</v>
      </c>
      <c r="F1495" s="52">
        <v>7</v>
      </c>
      <c r="G1495" s="66">
        <f t="shared" ref="G1495:G1540" si="83">H1495/1.17</f>
        <v>109.666666666667</v>
      </c>
      <c r="H1495" s="67">
        <v>128.31</v>
      </c>
      <c r="I1495" s="71"/>
    </row>
    <row r="1496" s="52" customFormat="1" ht="12" spans="1:9">
      <c r="A1496" s="52" t="s">
        <v>699</v>
      </c>
      <c r="B1496" s="52" t="s">
        <v>2092</v>
      </c>
      <c r="C1496" s="52" t="s">
        <v>473</v>
      </c>
      <c r="D1496" s="52" t="s">
        <v>474</v>
      </c>
      <c r="E1496" s="52" t="s">
        <v>3746</v>
      </c>
      <c r="F1496" s="52">
        <v>30</v>
      </c>
      <c r="G1496" s="66">
        <f t="shared" si="83"/>
        <v>52.3076923076923</v>
      </c>
      <c r="H1496" s="67">
        <v>61.2</v>
      </c>
      <c r="I1496" s="71"/>
    </row>
    <row r="1497" s="52" customFormat="1" ht="12" spans="1:9">
      <c r="A1497" s="52" t="s">
        <v>699</v>
      </c>
      <c r="B1497" s="52" t="s">
        <v>2092</v>
      </c>
      <c r="C1497" s="52" t="s">
        <v>2197</v>
      </c>
      <c r="D1497" s="52" t="s">
        <v>912</v>
      </c>
      <c r="E1497" s="52" t="s">
        <v>3953</v>
      </c>
      <c r="F1497" s="52">
        <v>240</v>
      </c>
      <c r="G1497" s="66">
        <f t="shared" si="83"/>
        <v>10352.8205128205</v>
      </c>
      <c r="H1497" s="67">
        <v>12112.8</v>
      </c>
      <c r="I1497" s="71"/>
    </row>
    <row r="1498" s="52" customFormat="1" ht="12" spans="1:9">
      <c r="A1498" s="52" t="s">
        <v>699</v>
      </c>
      <c r="B1498" s="52" t="s">
        <v>2092</v>
      </c>
      <c r="C1498" s="52" t="s">
        <v>172</v>
      </c>
      <c r="D1498" s="52" t="s">
        <v>1930</v>
      </c>
      <c r="E1498" s="52" t="s">
        <v>3954</v>
      </c>
      <c r="F1498" s="52">
        <v>20</v>
      </c>
      <c r="G1498" s="66">
        <f t="shared" si="83"/>
        <v>1485.47008547009</v>
      </c>
      <c r="H1498" s="67">
        <v>1738</v>
      </c>
      <c r="I1498" s="71"/>
    </row>
    <row r="1499" s="52" customFormat="1" ht="12" spans="1:9">
      <c r="A1499" s="52" t="s">
        <v>699</v>
      </c>
      <c r="B1499" s="52" t="s">
        <v>2092</v>
      </c>
      <c r="C1499" s="52" t="s">
        <v>102</v>
      </c>
      <c r="D1499" s="52" t="s">
        <v>530</v>
      </c>
      <c r="E1499" s="52" t="s">
        <v>104</v>
      </c>
      <c r="F1499" s="52">
        <v>600</v>
      </c>
      <c r="G1499" s="66">
        <f t="shared" si="83"/>
        <v>11015.3846153846</v>
      </c>
      <c r="H1499" s="67">
        <v>12888</v>
      </c>
      <c r="I1499" s="71"/>
    </row>
    <row r="1500" s="52" customFormat="1" ht="12" spans="1:9">
      <c r="A1500" s="52" t="s">
        <v>699</v>
      </c>
      <c r="B1500" s="52" t="s">
        <v>2092</v>
      </c>
      <c r="C1500" s="52" t="s">
        <v>1981</v>
      </c>
      <c r="D1500" s="52" t="s">
        <v>3955</v>
      </c>
      <c r="E1500" s="52" t="s">
        <v>3956</v>
      </c>
      <c r="F1500" s="52">
        <v>30</v>
      </c>
      <c r="G1500" s="66">
        <f t="shared" si="83"/>
        <v>296.666666666667</v>
      </c>
      <c r="H1500" s="67">
        <v>347.1</v>
      </c>
      <c r="I1500" s="71"/>
    </row>
    <row r="1501" s="52" customFormat="1" ht="12" spans="1:9">
      <c r="A1501" s="52" t="s">
        <v>699</v>
      </c>
      <c r="B1501" s="52" t="s">
        <v>2092</v>
      </c>
      <c r="C1501" s="52" t="s">
        <v>3957</v>
      </c>
      <c r="D1501" s="52" t="s">
        <v>932</v>
      </c>
      <c r="E1501" s="52" t="s">
        <v>3958</v>
      </c>
      <c r="F1501" s="52">
        <v>10</v>
      </c>
      <c r="G1501" s="66">
        <f t="shared" si="83"/>
        <v>58.1196581196581</v>
      </c>
      <c r="H1501" s="67">
        <v>68</v>
      </c>
      <c r="I1501" s="71"/>
    </row>
    <row r="1502" s="52" customFormat="1" ht="12" spans="1:9">
      <c r="A1502" s="52" t="s">
        <v>699</v>
      </c>
      <c r="B1502" s="52" t="s">
        <v>2092</v>
      </c>
      <c r="C1502" s="52" t="s">
        <v>2106</v>
      </c>
      <c r="D1502" s="52" t="s">
        <v>3959</v>
      </c>
      <c r="E1502" s="52" t="s">
        <v>3960</v>
      </c>
      <c r="F1502" s="52">
        <v>5</v>
      </c>
      <c r="G1502" s="66">
        <f t="shared" si="83"/>
        <v>92.7350427350427</v>
      </c>
      <c r="H1502" s="67">
        <v>108.5</v>
      </c>
      <c r="I1502" s="71"/>
    </row>
    <row r="1503" s="52" customFormat="1" ht="12" spans="1:9">
      <c r="A1503" s="52" t="s">
        <v>699</v>
      </c>
      <c r="B1503" s="52" t="s">
        <v>2092</v>
      </c>
      <c r="C1503" s="52" t="s">
        <v>973</v>
      </c>
      <c r="D1503" s="52" t="s">
        <v>12</v>
      </c>
      <c r="E1503" s="52" t="s">
        <v>3840</v>
      </c>
      <c r="F1503" s="52">
        <v>600</v>
      </c>
      <c r="G1503" s="66">
        <f t="shared" si="83"/>
        <v>26205.1282051282</v>
      </c>
      <c r="H1503" s="67">
        <v>30660</v>
      </c>
      <c r="I1503" s="71"/>
    </row>
    <row r="1504" s="52" customFormat="1" ht="12" spans="1:9">
      <c r="A1504" s="52" t="s">
        <v>699</v>
      </c>
      <c r="B1504" s="52" t="s">
        <v>2092</v>
      </c>
      <c r="C1504" s="52" t="s">
        <v>2567</v>
      </c>
      <c r="D1504" s="52" t="s">
        <v>3961</v>
      </c>
      <c r="E1504" s="52" t="s">
        <v>34</v>
      </c>
      <c r="F1504" s="52">
        <v>50</v>
      </c>
      <c r="G1504" s="66">
        <f t="shared" si="83"/>
        <v>628.205128205128</v>
      </c>
      <c r="H1504" s="67">
        <v>735</v>
      </c>
      <c r="I1504" s="71"/>
    </row>
    <row r="1505" s="52" customFormat="1" ht="12" spans="1:9">
      <c r="A1505" s="52" t="s">
        <v>699</v>
      </c>
      <c r="B1505" s="52" t="s">
        <v>2092</v>
      </c>
      <c r="C1505" s="52" t="s">
        <v>3929</v>
      </c>
      <c r="D1505" s="52" t="s">
        <v>3930</v>
      </c>
      <c r="E1505" s="52" t="s">
        <v>3898</v>
      </c>
      <c r="F1505" s="52">
        <v>120</v>
      </c>
      <c r="G1505" s="66">
        <f t="shared" si="83"/>
        <v>615.384615384615</v>
      </c>
      <c r="H1505" s="67">
        <v>720</v>
      </c>
      <c r="I1505" s="71"/>
    </row>
    <row r="1506" s="52" customFormat="1" ht="12" spans="1:9">
      <c r="A1506" s="52" t="s">
        <v>699</v>
      </c>
      <c r="B1506" s="52" t="s">
        <v>2092</v>
      </c>
      <c r="C1506" s="52" t="s">
        <v>3962</v>
      </c>
      <c r="D1506" s="52" t="s">
        <v>2091</v>
      </c>
      <c r="E1506" s="52" t="s">
        <v>3963</v>
      </c>
      <c r="F1506" s="52">
        <v>50</v>
      </c>
      <c r="G1506" s="66">
        <f t="shared" si="83"/>
        <v>326.923076923077</v>
      </c>
      <c r="H1506" s="67">
        <v>382.5</v>
      </c>
      <c r="I1506" s="71"/>
    </row>
    <row r="1507" s="52" customFormat="1" ht="12" spans="1:9">
      <c r="A1507" s="52" t="s">
        <v>699</v>
      </c>
      <c r="B1507" s="52" t="s">
        <v>2092</v>
      </c>
      <c r="C1507" s="52" t="s">
        <v>3964</v>
      </c>
      <c r="D1507" s="52" t="s">
        <v>3965</v>
      </c>
      <c r="E1507" s="52" t="s">
        <v>3966</v>
      </c>
      <c r="F1507" s="52">
        <v>400</v>
      </c>
      <c r="G1507" s="66">
        <f t="shared" si="83"/>
        <v>9329.91452991453</v>
      </c>
      <c r="H1507" s="67">
        <v>10916</v>
      </c>
      <c r="I1507" s="71"/>
    </row>
    <row r="1508" s="52" customFormat="1" ht="12" spans="1:9">
      <c r="A1508" s="52" t="s">
        <v>699</v>
      </c>
      <c r="B1508" s="52" t="s">
        <v>2092</v>
      </c>
      <c r="C1508" s="52" t="s">
        <v>3967</v>
      </c>
      <c r="D1508" s="52" t="s">
        <v>372</v>
      </c>
      <c r="E1508" s="52" t="s">
        <v>3968</v>
      </c>
      <c r="F1508" s="52">
        <v>20</v>
      </c>
      <c r="G1508" s="66">
        <f t="shared" si="83"/>
        <v>290.598290598291</v>
      </c>
      <c r="H1508" s="67">
        <v>340</v>
      </c>
      <c r="I1508" s="71"/>
    </row>
    <row r="1509" s="52" customFormat="1" ht="12" spans="1:9">
      <c r="A1509" s="52" t="s">
        <v>699</v>
      </c>
      <c r="B1509" s="52" t="s">
        <v>2092</v>
      </c>
      <c r="C1509" s="52" t="s">
        <v>3969</v>
      </c>
      <c r="D1509" s="52" t="s">
        <v>3843</v>
      </c>
      <c r="E1509" s="52" t="s">
        <v>3970</v>
      </c>
      <c r="F1509" s="52">
        <v>1</v>
      </c>
      <c r="G1509" s="66">
        <f t="shared" si="83"/>
        <v>34.1880341880342</v>
      </c>
      <c r="H1509" s="67">
        <v>40</v>
      </c>
      <c r="I1509" s="71"/>
    </row>
    <row r="1510" s="52" customFormat="1" ht="12" spans="1:9">
      <c r="A1510" s="52" t="s">
        <v>699</v>
      </c>
      <c r="B1510" s="52" t="s">
        <v>2092</v>
      </c>
      <c r="C1510" s="52" t="s">
        <v>1922</v>
      </c>
      <c r="D1510" s="52" t="s">
        <v>284</v>
      </c>
      <c r="E1510" s="52" t="s">
        <v>3910</v>
      </c>
      <c r="F1510" s="52">
        <v>30</v>
      </c>
      <c r="G1510" s="66">
        <f t="shared" si="83"/>
        <v>128.205128205128</v>
      </c>
      <c r="H1510" s="67">
        <v>150</v>
      </c>
      <c r="I1510" s="71"/>
    </row>
    <row r="1511" s="52" customFormat="1" ht="12" spans="1:9">
      <c r="A1511" s="52" t="s">
        <v>699</v>
      </c>
      <c r="B1511" s="52" t="s">
        <v>2092</v>
      </c>
      <c r="C1511" s="52" t="s">
        <v>3971</v>
      </c>
      <c r="D1511" s="52" t="s">
        <v>123</v>
      </c>
      <c r="E1511" s="52" t="s">
        <v>3744</v>
      </c>
      <c r="F1511" s="52">
        <v>1000</v>
      </c>
      <c r="G1511" s="66">
        <f t="shared" si="83"/>
        <v>14299.1452991453</v>
      </c>
      <c r="H1511" s="67">
        <v>16730</v>
      </c>
      <c r="I1511" s="71"/>
    </row>
    <row r="1512" s="52" customFormat="1" ht="12" spans="1:9">
      <c r="A1512" s="52" t="s">
        <v>699</v>
      </c>
      <c r="B1512" s="52" t="s">
        <v>2092</v>
      </c>
      <c r="C1512" s="52" t="s">
        <v>1558</v>
      </c>
      <c r="D1512" s="52" t="s">
        <v>12</v>
      </c>
      <c r="E1512" s="52" t="s">
        <v>3972</v>
      </c>
      <c r="F1512" s="52">
        <v>400</v>
      </c>
      <c r="G1512" s="66">
        <f t="shared" si="83"/>
        <v>10564.1025641026</v>
      </c>
      <c r="H1512" s="67">
        <v>12360</v>
      </c>
      <c r="I1512" s="71"/>
    </row>
    <row r="1513" s="52" customFormat="1" ht="12" spans="1:9">
      <c r="A1513" s="52" t="s">
        <v>699</v>
      </c>
      <c r="B1513" s="52" t="s">
        <v>2092</v>
      </c>
      <c r="C1513" s="52" t="s">
        <v>3973</v>
      </c>
      <c r="D1513" s="52" t="s">
        <v>677</v>
      </c>
      <c r="E1513" s="52" t="s">
        <v>3744</v>
      </c>
      <c r="F1513" s="52">
        <v>100</v>
      </c>
      <c r="G1513" s="66">
        <f t="shared" si="83"/>
        <v>1516.23931623932</v>
      </c>
      <c r="H1513" s="67">
        <v>1774</v>
      </c>
      <c r="I1513" s="71"/>
    </row>
    <row r="1514" s="52" customFormat="1" ht="12" spans="1:9">
      <c r="A1514" s="52" t="s">
        <v>699</v>
      </c>
      <c r="B1514" s="52" t="s">
        <v>2092</v>
      </c>
      <c r="C1514" s="52" t="s">
        <v>2224</v>
      </c>
      <c r="D1514" s="52" t="s">
        <v>2225</v>
      </c>
      <c r="E1514" s="52" t="s">
        <v>3974</v>
      </c>
      <c r="F1514" s="52">
        <v>20</v>
      </c>
      <c r="G1514" s="66">
        <f t="shared" si="83"/>
        <v>74.3589743589744</v>
      </c>
      <c r="H1514" s="67">
        <v>87</v>
      </c>
      <c r="I1514" s="71"/>
    </row>
    <row r="1515" s="52" customFormat="1" ht="12" spans="1:9">
      <c r="A1515" s="52" t="s">
        <v>699</v>
      </c>
      <c r="B1515" s="52" t="s">
        <v>2092</v>
      </c>
      <c r="C1515" s="52" t="s">
        <v>1185</v>
      </c>
      <c r="D1515" s="52" t="s">
        <v>3975</v>
      </c>
      <c r="E1515" s="52" t="s">
        <v>86</v>
      </c>
      <c r="F1515" s="52">
        <v>40</v>
      </c>
      <c r="G1515" s="66">
        <f t="shared" si="83"/>
        <v>34.1880341880342</v>
      </c>
      <c r="H1515" s="67">
        <v>40</v>
      </c>
      <c r="I1515" s="71"/>
    </row>
    <row r="1516" s="52" customFormat="1" ht="12" spans="1:9">
      <c r="A1516" s="52" t="s">
        <v>699</v>
      </c>
      <c r="B1516" s="52" t="s">
        <v>2092</v>
      </c>
      <c r="C1516" s="52" t="s">
        <v>3976</v>
      </c>
      <c r="D1516" s="52" t="s">
        <v>3977</v>
      </c>
      <c r="E1516" s="52" t="s">
        <v>3978</v>
      </c>
      <c r="F1516" s="52">
        <v>30</v>
      </c>
      <c r="G1516" s="66">
        <f t="shared" si="83"/>
        <v>866.666666666667</v>
      </c>
      <c r="H1516" s="67">
        <v>1014</v>
      </c>
      <c r="I1516" s="71"/>
    </row>
    <row r="1517" s="52" customFormat="1" ht="12" spans="1:9">
      <c r="A1517" s="52" t="s">
        <v>699</v>
      </c>
      <c r="B1517" s="52" t="s">
        <v>2092</v>
      </c>
      <c r="C1517" s="52" t="s">
        <v>3979</v>
      </c>
      <c r="D1517" s="52" t="s">
        <v>3980</v>
      </c>
      <c r="E1517" s="52" t="s">
        <v>3939</v>
      </c>
      <c r="F1517" s="52">
        <v>400</v>
      </c>
      <c r="G1517" s="66">
        <f t="shared" si="83"/>
        <v>6741.88034188034</v>
      </c>
      <c r="H1517" s="67">
        <v>7888</v>
      </c>
      <c r="I1517" s="71"/>
    </row>
    <row r="1518" s="52" customFormat="1" ht="12" spans="1:9">
      <c r="A1518" s="52" t="s">
        <v>699</v>
      </c>
      <c r="B1518" s="52" t="s">
        <v>2092</v>
      </c>
      <c r="C1518" s="52" t="s">
        <v>1891</v>
      </c>
      <c r="D1518" s="52" t="s">
        <v>3981</v>
      </c>
      <c r="E1518" s="52" t="s">
        <v>3901</v>
      </c>
      <c r="F1518" s="52">
        <v>25</v>
      </c>
      <c r="G1518" s="66">
        <f t="shared" si="83"/>
        <v>81.1965811965812</v>
      </c>
      <c r="H1518" s="67">
        <v>95</v>
      </c>
      <c r="I1518" s="71"/>
    </row>
    <row r="1519" s="52" customFormat="1" ht="12" spans="1:9">
      <c r="A1519" s="52" t="s">
        <v>699</v>
      </c>
      <c r="B1519" s="52" t="s">
        <v>2092</v>
      </c>
      <c r="C1519" s="52" t="s">
        <v>117</v>
      </c>
      <c r="D1519" s="52" t="s">
        <v>3982</v>
      </c>
      <c r="E1519" s="52" t="s">
        <v>3746</v>
      </c>
      <c r="F1519" s="52">
        <v>20</v>
      </c>
      <c r="G1519" s="66">
        <f t="shared" si="83"/>
        <v>563.247863247863</v>
      </c>
      <c r="H1519" s="67">
        <v>659</v>
      </c>
      <c r="I1519" s="71"/>
    </row>
    <row r="1520" s="52" customFormat="1" ht="12" spans="1:9">
      <c r="A1520" s="52" t="s">
        <v>699</v>
      </c>
      <c r="B1520" s="52" t="s">
        <v>2092</v>
      </c>
      <c r="C1520" s="52" t="s">
        <v>2093</v>
      </c>
      <c r="D1520" s="52" t="s">
        <v>2094</v>
      </c>
      <c r="E1520" s="52" t="s">
        <v>3983</v>
      </c>
      <c r="F1520" s="52">
        <v>60</v>
      </c>
      <c r="G1520" s="66">
        <f t="shared" si="83"/>
        <v>890.25641025641</v>
      </c>
      <c r="H1520" s="67">
        <v>1041.6</v>
      </c>
      <c r="I1520" s="71"/>
    </row>
    <row r="1521" s="52" customFormat="1" ht="12" spans="1:9">
      <c r="A1521" s="52" t="s">
        <v>699</v>
      </c>
      <c r="B1521" s="52" t="s">
        <v>2092</v>
      </c>
      <c r="C1521" s="52" t="s">
        <v>2760</v>
      </c>
      <c r="D1521" s="52" t="s">
        <v>3984</v>
      </c>
      <c r="E1521" s="52" t="s">
        <v>3985</v>
      </c>
      <c r="F1521" s="52">
        <v>30</v>
      </c>
      <c r="G1521" s="66">
        <f t="shared" si="83"/>
        <v>256.410256410256</v>
      </c>
      <c r="H1521" s="67">
        <v>300</v>
      </c>
      <c r="I1521" s="71"/>
    </row>
    <row r="1522" s="52" customFormat="1" ht="12" spans="1:9">
      <c r="A1522" s="52" t="s">
        <v>699</v>
      </c>
      <c r="B1522" s="52" t="s">
        <v>2092</v>
      </c>
      <c r="C1522" s="52" t="s">
        <v>3986</v>
      </c>
      <c r="D1522" s="52" t="s">
        <v>354</v>
      </c>
      <c r="E1522" s="52" t="s">
        <v>3987</v>
      </c>
      <c r="F1522" s="52">
        <v>10</v>
      </c>
      <c r="G1522" s="66">
        <f t="shared" si="83"/>
        <v>76.0683760683761</v>
      </c>
      <c r="H1522" s="67">
        <v>89</v>
      </c>
      <c r="I1522" s="71"/>
    </row>
    <row r="1523" s="52" customFormat="1" ht="12" spans="1:9">
      <c r="A1523" s="52" t="s">
        <v>699</v>
      </c>
      <c r="B1523" s="52" t="s">
        <v>2092</v>
      </c>
      <c r="C1523" s="52" t="s">
        <v>1696</v>
      </c>
      <c r="D1523" s="52" t="s">
        <v>3852</v>
      </c>
      <c r="E1523" s="52" t="s">
        <v>3988</v>
      </c>
      <c r="F1523" s="52">
        <v>100</v>
      </c>
      <c r="G1523" s="66">
        <f t="shared" si="83"/>
        <v>2244.44444444444</v>
      </c>
      <c r="H1523" s="67">
        <v>2626</v>
      </c>
      <c r="I1523" s="71"/>
    </row>
    <row r="1524" s="52" customFormat="1" ht="12" spans="1:9">
      <c r="A1524" s="52" t="s">
        <v>699</v>
      </c>
      <c r="B1524" s="52" t="s">
        <v>2092</v>
      </c>
      <c r="C1524" s="52" t="s">
        <v>2128</v>
      </c>
      <c r="D1524" s="52" t="s">
        <v>3989</v>
      </c>
      <c r="E1524" s="52" t="s">
        <v>3948</v>
      </c>
      <c r="F1524" s="52">
        <v>80</v>
      </c>
      <c r="G1524" s="66">
        <f t="shared" si="83"/>
        <v>354.188034188034</v>
      </c>
      <c r="H1524" s="67">
        <v>414.4</v>
      </c>
      <c r="I1524" s="71"/>
    </row>
    <row r="1525" s="52" customFormat="1" ht="12" spans="1:9">
      <c r="A1525" s="52" t="s">
        <v>699</v>
      </c>
      <c r="B1525" s="52" t="s">
        <v>2092</v>
      </c>
      <c r="C1525" s="52" t="s">
        <v>1121</v>
      </c>
      <c r="D1525" s="52" t="s">
        <v>3990</v>
      </c>
      <c r="E1525" s="52" t="s">
        <v>3991</v>
      </c>
      <c r="F1525" s="52">
        <v>50</v>
      </c>
      <c r="G1525" s="66">
        <f t="shared" si="83"/>
        <v>96.1538461538462</v>
      </c>
      <c r="H1525" s="67">
        <v>112.5</v>
      </c>
      <c r="I1525" s="71"/>
    </row>
    <row r="1526" s="52" customFormat="1" ht="12" spans="1:9">
      <c r="A1526" s="52" t="s">
        <v>699</v>
      </c>
      <c r="B1526" s="52" t="s">
        <v>2092</v>
      </c>
      <c r="C1526" s="52" t="s">
        <v>2120</v>
      </c>
      <c r="D1526" s="52" t="s">
        <v>79</v>
      </c>
      <c r="E1526" s="52" t="s">
        <v>3992</v>
      </c>
      <c r="F1526" s="52">
        <v>100</v>
      </c>
      <c r="G1526" s="66">
        <f t="shared" si="83"/>
        <v>239.316239316239</v>
      </c>
      <c r="H1526" s="67">
        <v>280</v>
      </c>
      <c r="I1526" s="71"/>
    </row>
    <row r="1527" s="52" customFormat="1" ht="12" spans="1:9">
      <c r="A1527" s="52" t="s">
        <v>699</v>
      </c>
      <c r="B1527" s="52" t="s">
        <v>2092</v>
      </c>
      <c r="C1527" s="52" t="s">
        <v>768</v>
      </c>
      <c r="D1527" s="52" t="s">
        <v>3993</v>
      </c>
      <c r="E1527" s="52" t="s">
        <v>3912</v>
      </c>
      <c r="F1527" s="52">
        <v>20</v>
      </c>
      <c r="G1527" s="66">
        <f t="shared" si="83"/>
        <v>435.897435897436</v>
      </c>
      <c r="H1527" s="67">
        <v>510</v>
      </c>
      <c r="I1527" s="71"/>
    </row>
    <row r="1528" s="52" customFormat="1" ht="12" spans="1:9">
      <c r="A1528" s="52" t="s">
        <v>699</v>
      </c>
      <c r="B1528" s="52" t="s">
        <v>2092</v>
      </c>
      <c r="C1528" s="52" t="s">
        <v>2100</v>
      </c>
      <c r="D1528" s="52" t="s">
        <v>1143</v>
      </c>
      <c r="E1528" s="52" t="s">
        <v>3963</v>
      </c>
      <c r="F1528" s="52">
        <v>55</v>
      </c>
      <c r="G1528" s="66">
        <f t="shared" si="83"/>
        <v>91.6666666666667</v>
      </c>
      <c r="H1528" s="67">
        <v>107.25</v>
      </c>
      <c r="I1528" s="71"/>
    </row>
    <row r="1529" s="52" customFormat="1" ht="12" spans="1:9">
      <c r="A1529" s="52" t="s">
        <v>699</v>
      </c>
      <c r="B1529" s="52" t="s">
        <v>2092</v>
      </c>
      <c r="C1529" s="52" t="s">
        <v>3994</v>
      </c>
      <c r="D1529" s="52" t="s">
        <v>254</v>
      </c>
      <c r="E1529" s="52" t="s">
        <v>3995</v>
      </c>
      <c r="F1529" s="52">
        <v>10</v>
      </c>
      <c r="G1529" s="66">
        <f t="shared" si="83"/>
        <v>34.1880341880342</v>
      </c>
      <c r="H1529" s="67">
        <v>40</v>
      </c>
      <c r="I1529" s="71"/>
    </row>
    <row r="1530" s="52" customFormat="1" ht="12" spans="1:9">
      <c r="A1530" s="52" t="s">
        <v>699</v>
      </c>
      <c r="B1530" s="52" t="s">
        <v>2092</v>
      </c>
      <c r="C1530" s="52" t="s">
        <v>973</v>
      </c>
      <c r="D1530" s="52" t="s">
        <v>12</v>
      </c>
      <c r="E1530" s="52" t="s">
        <v>3840</v>
      </c>
      <c r="F1530" s="52">
        <v>600</v>
      </c>
      <c r="G1530" s="66">
        <f t="shared" si="83"/>
        <v>26205.1282051282</v>
      </c>
      <c r="H1530" s="67">
        <v>30660</v>
      </c>
      <c r="I1530" s="71"/>
    </row>
    <row r="1531" s="52" customFormat="1" ht="12" spans="1:9">
      <c r="A1531" s="52" t="s">
        <v>699</v>
      </c>
      <c r="B1531" s="52" t="s">
        <v>2092</v>
      </c>
      <c r="C1531" s="52" t="s">
        <v>838</v>
      </c>
      <c r="D1531" s="52" t="s">
        <v>839</v>
      </c>
      <c r="E1531" s="52" t="s">
        <v>3906</v>
      </c>
      <c r="F1531" s="52">
        <v>15</v>
      </c>
      <c r="G1531" s="66">
        <f t="shared" si="83"/>
        <v>115.384615384615</v>
      </c>
      <c r="H1531" s="67">
        <v>135</v>
      </c>
      <c r="I1531" s="71"/>
    </row>
    <row r="1532" s="52" customFormat="1" ht="12" spans="1:9">
      <c r="A1532" s="52" t="s">
        <v>699</v>
      </c>
      <c r="B1532" s="52" t="s">
        <v>2092</v>
      </c>
      <c r="C1532" s="52" t="s">
        <v>2245</v>
      </c>
      <c r="D1532" s="52" t="s">
        <v>3996</v>
      </c>
      <c r="E1532" s="52" t="s">
        <v>3906</v>
      </c>
      <c r="F1532" s="52">
        <v>15</v>
      </c>
      <c r="G1532" s="66">
        <f t="shared" si="83"/>
        <v>108.974358974359</v>
      </c>
      <c r="H1532" s="67">
        <v>127.5</v>
      </c>
      <c r="I1532" s="71"/>
    </row>
    <row r="1533" s="52" customFormat="1" ht="12" spans="1:9">
      <c r="A1533" s="52" t="s">
        <v>699</v>
      </c>
      <c r="B1533" s="52" t="s">
        <v>2092</v>
      </c>
      <c r="C1533" s="52" t="s">
        <v>2197</v>
      </c>
      <c r="D1533" s="52" t="s">
        <v>912</v>
      </c>
      <c r="E1533" s="52" t="s">
        <v>3953</v>
      </c>
      <c r="F1533" s="52">
        <v>200</v>
      </c>
      <c r="G1533" s="66">
        <f t="shared" si="83"/>
        <v>8627.35042735043</v>
      </c>
      <c r="H1533" s="67">
        <v>10094</v>
      </c>
      <c r="I1533" s="71"/>
    </row>
    <row r="1534" s="52" customFormat="1" ht="12" spans="1:9">
      <c r="A1534" s="52" t="s">
        <v>699</v>
      </c>
      <c r="B1534" s="52" t="s">
        <v>2092</v>
      </c>
      <c r="C1534" s="52" t="s">
        <v>3997</v>
      </c>
      <c r="D1534" s="52" t="s">
        <v>2091</v>
      </c>
      <c r="E1534" s="52" t="s">
        <v>3991</v>
      </c>
      <c r="F1534" s="52">
        <v>5</v>
      </c>
      <c r="G1534" s="66">
        <f t="shared" si="83"/>
        <v>222.222222222222</v>
      </c>
      <c r="H1534" s="67">
        <v>260</v>
      </c>
      <c r="I1534" s="71"/>
    </row>
    <row r="1535" s="52" customFormat="1" ht="12" spans="1:9">
      <c r="A1535" s="52" t="s">
        <v>699</v>
      </c>
      <c r="B1535" s="52" t="s">
        <v>2092</v>
      </c>
      <c r="C1535" s="52" t="s">
        <v>437</v>
      </c>
      <c r="D1535" s="52" t="s">
        <v>3998</v>
      </c>
      <c r="E1535" s="52" t="s">
        <v>3749</v>
      </c>
      <c r="F1535" s="52">
        <v>130</v>
      </c>
      <c r="G1535" s="66">
        <f t="shared" si="83"/>
        <v>344.444444444444</v>
      </c>
      <c r="H1535" s="67">
        <v>403</v>
      </c>
      <c r="I1535" s="71"/>
    </row>
    <row r="1536" s="52" customFormat="1" ht="12" spans="1:9">
      <c r="A1536" s="52" t="s">
        <v>699</v>
      </c>
      <c r="B1536" s="52" t="s">
        <v>2092</v>
      </c>
      <c r="C1536" s="52" t="s">
        <v>3999</v>
      </c>
      <c r="D1536" s="52" t="s">
        <v>1680</v>
      </c>
      <c r="E1536" s="52" t="s">
        <v>4000</v>
      </c>
      <c r="F1536" s="52">
        <v>80</v>
      </c>
      <c r="G1536" s="66">
        <f t="shared" si="83"/>
        <v>2019.1452991453</v>
      </c>
      <c r="H1536" s="67">
        <v>2362.4</v>
      </c>
      <c r="I1536" s="71"/>
    </row>
    <row r="1537" s="52" customFormat="1" ht="12" spans="1:9">
      <c r="A1537" s="52" t="s">
        <v>699</v>
      </c>
      <c r="B1537" s="52" t="s">
        <v>2092</v>
      </c>
      <c r="C1537" s="52" t="s">
        <v>2102</v>
      </c>
      <c r="D1537" s="52" t="s">
        <v>123</v>
      </c>
      <c r="E1537" s="52" t="s">
        <v>3873</v>
      </c>
      <c r="F1537" s="52">
        <v>500</v>
      </c>
      <c r="G1537" s="66">
        <f t="shared" si="83"/>
        <v>6837.60683760684</v>
      </c>
      <c r="H1537" s="67">
        <v>8000</v>
      </c>
      <c r="I1537" s="71"/>
    </row>
    <row r="1538" s="52" customFormat="1" ht="12" spans="1:9">
      <c r="A1538" s="52" t="s">
        <v>699</v>
      </c>
      <c r="B1538" s="52" t="s">
        <v>2092</v>
      </c>
      <c r="C1538" s="52" t="s">
        <v>2088</v>
      </c>
      <c r="D1538" s="52" t="s">
        <v>4001</v>
      </c>
      <c r="E1538" s="52" t="s">
        <v>4002</v>
      </c>
      <c r="F1538" s="52">
        <v>200</v>
      </c>
      <c r="G1538" s="66">
        <f t="shared" si="83"/>
        <v>4779.48717948718</v>
      </c>
      <c r="H1538" s="67">
        <v>5592</v>
      </c>
      <c r="I1538" s="71"/>
    </row>
    <row r="1539" s="52" customFormat="1" ht="12" spans="1:9">
      <c r="A1539" s="52" t="s">
        <v>699</v>
      </c>
      <c r="B1539" s="52" t="s">
        <v>2092</v>
      </c>
      <c r="C1539" s="52" t="s">
        <v>377</v>
      </c>
      <c r="D1539" s="52" t="s">
        <v>95</v>
      </c>
      <c r="E1539" s="52" t="s">
        <v>4003</v>
      </c>
      <c r="F1539" s="52">
        <v>240</v>
      </c>
      <c r="G1539" s="66">
        <f t="shared" si="83"/>
        <v>3981.53846153846</v>
      </c>
      <c r="H1539" s="67">
        <v>4658.4</v>
      </c>
      <c r="I1539" s="71"/>
    </row>
    <row r="1540" s="52" customFormat="1" ht="12" spans="1:9">
      <c r="A1540" s="52" t="s">
        <v>699</v>
      </c>
      <c r="B1540" s="52" t="s">
        <v>2092</v>
      </c>
      <c r="C1540" s="52" t="s">
        <v>1558</v>
      </c>
      <c r="D1540" s="52" t="s">
        <v>12</v>
      </c>
      <c r="E1540" s="52" t="s">
        <v>3972</v>
      </c>
      <c r="F1540" s="52">
        <v>800</v>
      </c>
      <c r="G1540" s="66">
        <f t="shared" si="83"/>
        <v>21128.2051282051</v>
      </c>
      <c r="H1540" s="67">
        <v>24720</v>
      </c>
      <c r="I1540" s="71"/>
    </row>
    <row r="1541" s="52" customFormat="1" ht="12" spans="1:9">
      <c r="A1541" s="52" t="s">
        <v>699</v>
      </c>
      <c r="B1541" s="52" t="s">
        <v>2272</v>
      </c>
      <c r="C1541" s="52" t="s">
        <v>4004</v>
      </c>
      <c r="D1541" s="52" t="s">
        <v>4005</v>
      </c>
      <c r="F1541" s="52">
        <v>300</v>
      </c>
      <c r="G1541" s="66">
        <v>14358.97</v>
      </c>
      <c r="H1541" s="67">
        <f>G1541*1.17</f>
        <v>16799.9949</v>
      </c>
      <c r="I1541" s="70"/>
    </row>
    <row r="1542" s="52" customFormat="1" ht="12" spans="1:9">
      <c r="A1542" s="52" t="s">
        <v>699</v>
      </c>
      <c r="B1542" s="52" t="s">
        <v>4006</v>
      </c>
      <c r="C1542" s="52" t="s">
        <v>480</v>
      </c>
      <c r="D1542" s="52" t="s">
        <v>564</v>
      </c>
      <c r="F1542" s="52">
        <v>600</v>
      </c>
      <c r="G1542" s="66">
        <v>8471.79</v>
      </c>
      <c r="H1542" s="67">
        <f>G1542*1.17</f>
        <v>9911.9943</v>
      </c>
      <c r="I1542" s="70"/>
    </row>
    <row r="1543" s="52" customFormat="1" ht="12" spans="1:9">
      <c r="A1543" s="52" t="s">
        <v>699</v>
      </c>
      <c r="B1543" s="52" t="s">
        <v>2274</v>
      </c>
      <c r="C1543" s="52" t="s">
        <v>2709</v>
      </c>
      <c r="D1543" s="52" t="s">
        <v>144</v>
      </c>
      <c r="E1543" s="52" t="s">
        <v>4007</v>
      </c>
      <c r="F1543" s="52">
        <v>200</v>
      </c>
      <c r="G1543" s="66">
        <f t="shared" ref="G1543:G1552" si="84">H1543/1.17</f>
        <v>6511.11111111111</v>
      </c>
      <c r="H1543" s="67">
        <v>7618</v>
      </c>
      <c r="I1543" s="71"/>
    </row>
    <row r="1544" s="52" customFormat="1" ht="12" spans="1:9">
      <c r="A1544" s="52" t="s">
        <v>699</v>
      </c>
      <c r="B1544" s="52" t="s">
        <v>2274</v>
      </c>
      <c r="C1544" s="52" t="s">
        <v>1514</v>
      </c>
      <c r="D1544" s="52" t="s">
        <v>445</v>
      </c>
      <c r="E1544" s="52" t="s">
        <v>3845</v>
      </c>
      <c r="F1544" s="52">
        <v>200</v>
      </c>
      <c r="G1544" s="66">
        <f t="shared" si="84"/>
        <v>5364.10256410256</v>
      </c>
      <c r="H1544" s="67">
        <v>6276</v>
      </c>
      <c r="I1544" s="71"/>
    </row>
    <row r="1545" s="52" customFormat="1" ht="12" spans="1:9">
      <c r="A1545" s="52" t="s">
        <v>699</v>
      </c>
      <c r="B1545" s="52" t="s">
        <v>2274</v>
      </c>
      <c r="C1545" s="52" t="s">
        <v>125</v>
      </c>
      <c r="D1545" s="52" t="s">
        <v>126</v>
      </c>
      <c r="E1545" s="52" t="s">
        <v>127</v>
      </c>
      <c r="F1545" s="52">
        <v>50</v>
      </c>
      <c r="G1545" s="66">
        <f t="shared" si="84"/>
        <v>985.897435897436</v>
      </c>
      <c r="H1545" s="67">
        <v>1153.5</v>
      </c>
      <c r="I1545" s="71"/>
    </row>
    <row r="1546" s="52" customFormat="1" ht="12" spans="1:9">
      <c r="A1546" s="52" t="s">
        <v>699</v>
      </c>
      <c r="B1546" s="52" t="s">
        <v>2274</v>
      </c>
      <c r="C1546" s="52" t="s">
        <v>1652</v>
      </c>
      <c r="D1546" s="52" t="s">
        <v>3922</v>
      </c>
      <c r="E1546" s="52" t="s">
        <v>3923</v>
      </c>
      <c r="F1546" s="52">
        <v>30</v>
      </c>
      <c r="G1546" s="66">
        <f t="shared" si="84"/>
        <v>444.871794871795</v>
      </c>
      <c r="H1546" s="67">
        <v>520.5</v>
      </c>
      <c r="I1546" s="71"/>
    </row>
    <row r="1547" s="52" customFormat="1" ht="12" spans="1:9">
      <c r="A1547" s="52" t="s">
        <v>699</v>
      </c>
      <c r="B1547" s="52" t="s">
        <v>2274</v>
      </c>
      <c r="C1547" s="52" t="s">
        <v>381</v>
      </c>
      <c r="D1547" s="52" t="s">
        <v>4008</v>
      </c>
      <c r="E1547" s="52" t="s">
        <v>4009</v>
      </c>
      <c r="F1547" s="52">
        <v>400</v>
      </c>
      <c r="G1547" s="66">
        <f t="shared" si="84"/>
        <v>6570.94017094017</v>
      </c>
      <c r="H1547" s="67">
        <v>7688</v>
      </c>
      <c r="I1547" s="71"/>
    </row>
    <row r="1548" s="52" customFormat="1" ht="12" spans="1:9">
      <c r="A1548" s="52" t="s">
        <v>699</v>
      </c>
      <c r="B1548" s="52" t="s">
        <v>2274</v>
      </c>
      <c r="C1548" s="52" t="s">
        <v>2730</v>
      </c>
      <c r="D1548" s="52" t="s">
        <v>4010</v>
      </c>
      <c r="E1548" s="52" t="s">
        <v>4011</v>
      </c>
      <c r="F1548" s="52">
        <v>50</v>
      </c>
      <c r="G1548" s="66">
        <f t="shared" si="84"/>
        <v>1468.80341880342</v>
      </c>
      <c r="H1548" s="67">
        <v>1718.5</v>
      </c>
      <c r="I1548" s="71"/>
    </row>
    <row r="1549" s="52" customFormat="1" ht="12" spans="1:9">
      <c r="A1549" s="52" t="s">
        <v>699</v>
      </c>
      <c r="B1549" s="52" t="s">
        <v>2274</v>
      </c>
      <c r="C1549" s="52" t="s">
        <v>4012</v>
      </c>
      <c r="D1549" s="52" t="s">
        <v>4013</v>
      </c>
      <c r="E1549" s="52" t="s">
        <v>4014</v>
      </c>
      <c r="F1549" s="52">
        <v>50</v>
      </c>
      <c r="G1549" s="66">
        <f t="shared" si="84"/>
        <v>770.512820512821</v>
      </c>
      <c r="H1549" s="67">
        <v>901.5</v>
      </c>
      <c r="I1549" s="71"/>
    </row>
    <row r="1550" s="52" customFormat="1" ht="12" spans="1:9">
      <c r="A1550" s="52" t="s">
        <v>699</v>
      </c>
      <c r="B1550" s="52" t="s">
        <v>2274</v>
      </c>
      <c r="C1550" s="52" t="s">
        <v>2847</v>
      </c>
      <c r="D1550" s="52" t="s">
        <v>4015</v>
      </c>
      <c r="E1550" s="52" t="s">
        <v>4016</v>
      </c>
      <c r="F1550" s="52">
        <v>30</v>
      </c>
      <c r="G1550" s="66">
        <f t="shared" si="84"/>
        <v>1806.83760683761</v>
      </c>
      <c r="H1550" s="67">
        <v>2114</v>
      </c>
      <c r="I1550" s="71"/>
    </row>
    <row r="1551" s="52" customFormat="1" ht="12" spans="1:9">
      <c r="A1551" s="52" t="s">
        <v>699</v>
      </c>
      <c r="B1551" s="52" t="s">
        <v>2274</v>
      </c>
      <c r="C1551" s="52" t="s">
        <v>2276</v>
      </c>
      <c r="D1551" s="52" t="s">
        <v>4017</v>
      </c>
      <c r="E1551" s="52" t="s">
        <v>4018</v>
      </c>
      <c r="F1551" s="52">
        <v>30</v>
      </c>
      <c r="G1551" s="66">
        <f t="shared" si="84"/>
        <v>537.435897435897</v>
      </c>
      <c r="H1551" s="67">
        <v>628.8</v>
      </c>
      <c r="I1551" s="71"/>
    </row>
    <row r="1552" s="52" customFormat="1" ht="12" spans="1:9">
      <c r="A1552" s="52" t="s">
        <v>699</v>
      </c>
      <c r="B1552" s="52" t="s">
        <v>2274</v>
      </c>
      <c r="C1552" s="52" t="s">
        <v>3883</v>
      </c>
      <c r="D1552" s="52" t="s">
        <v>3884</v>
      </c>
      <c r="E1552" s="52" t="s">
        <v>3885</v>
      </c>
      <c r="F1552" s="52">
        <v>20</v>
      </c>
      <c r="G1552" s="66">
        <f t="shared" si="84"/>
        <v>51.2820512820513</v>
      </c>
      <c r="H1552" s="67">
        <v>60</v>
      </c>
      <c r="I1552" s="71"/>
    </row>
    <row r="1553" s="52" customFormat="1" ht="12" spans="1:9">
      <c r="A1553" s="52" t="s">
        <v>699</v>
      </c>
      <c r="B1553" s="52" t="s">
        <v>2273</v>
      </c>
      <c r="C1553" s="52" t="s">
        <v>102</v>
      </c>
      <c r="D1553" s="52" t="s">
        <v>530</v>
      </c>
      <c r="F1553" s="52">
        <v>600</v>
      </c>
      <c r="G1553" s="66">
        <v>11015.38</v>
      </c>
      <c r="H1553" s="67">
        <f t="shared" ref="H1553:H1568" si="85">G1553*1.17</f>
        <v>12887.9946</v>
      </c>
      <c r="I1553" s="71"/>
    </row>
    <row r="1554" s="52" customFormat="1" ht="12" spans="1:9">
      <c r="A1554" s="52" t="s">
        <v>699</v>
      </c>
      <c r="B1554" s="52" t="s">
        <v>2273</v>
      </c>
      <c r="C1554" s="52" t="s">
        <v>2197</v>
      </c>
      <c r="D1554" s="52" t="s">
        <v>4019</v>
      </c>
      <c r="F1554" s="52">
        <v>440</v>
      </c>
      <c r="G1554" s="66">
        <v>18980.17</v>
      </c>
      <c r="H1554" s="67">
        <f t="shared" si="85"/>
        <v>22206.7989</v>
      </c>
      <c r="I1554" s="71"/>
    </row>
    <row r="1555" s="52" customFormat="1" ht="12" spans="1:9">
      <c r="A1555" s="52" t="s">
        <v>699</v>
      </c>
      <c r="B1555" s="52" t="s">
        <v>2273</v>
      </c>
      <c r="C1555" s="52" t="s">
        <v>4020</v>
      </c>
      <c r="D1555" s="52" t="s">
        <v>4021</v>
      </c>
      <c r="F1555" s="52">
        <v>400</v>
      </c>
      <c r="G1555" s="66">
        <v>6984.62</v>
      </c>
      <c r="H1555" s="67">
        <f t="shared" si="85"/>
        <v>8172.0054</v>
      </c>
      <c r="I1555" s="71"/>
    </row>
    <row r="1556" s="52" customFormat="1" ht="12" spans="1:9">
      <c r="A1556" s="52" t="s">
        <v>699</v>
      </c>
      <c r="B1556" s="52" t="s">
        <v>2273</v>
      </c>
      <c r="C1556" s="52" t="s">
        <v>1416</v>
      </c>
      <c r="D1556" s="52" t="s">
        <v>2279</v>
      </c>
      <c r="F1556" s="52">
        <v>200</v>
      </c>
      <c r="G1556" s="66">
        <v>3786.32</v>
      </c>
      <c r="H1556" s="67">
        <f t="shared" si="85"/>
        <v>4429.9944</v>
      </c>
      <c r="I1556" s="71"/>
    </row>
    <row r="1557" s="52" customFormat="1" ht="12" spans="1:9">
      <c r="A1557" s="52" t="s">
        <v>699</v>
      </c>
      <c r="B1557" s="52" t="s">
        <v>2273</v>
      </c>
      <c r="C1557" s="52" t="s">
        <v>1514</v>
      </c>
      <c r="D1557" s="52" t="s">
        <v>445</v>
      </c>
      <c r="F1557" s="52">
        <v>100</v>
      </c>
      <c r="G1557" s="66">
        <v>2682.06</v>
      </c>
      <c r="H1557" s="67">
        <f t="shared" si="85"/>
        <v>3138.0102</v>
      </c>
      <c r="I1557" s="71"/>
    </row>
    <row r="1558" s="52" customFormat="1" ht="12" spans="1:9">
      <c r="A1558" s="52" t="s">
        <v>699</v>
      </c>
      <c r="B1558" s="52" t="s">
        <v>2273</v>
      </c>
      <c r="C1558" s="52" t="s">
        <v>1696</v>
      </c>
      <c r="D1558" s="52" t="s">
        <v>3852</v>
      </c>
      <c r="F1558" s="52">
        <v>100</v>
      </c>
      <c r="G1558" s="66">
        <v>2244.44</v>
      </c>
      <c r="H1558" s="67">
        <f t="shared" si="85"/>
        <v>2625.9948</v>
      </c>
      <c r="I1558" s="71"/>
    </row>
    <row r="1559" s="52" customFormat="1" ht="12" spans="1:9">
      <c r="A1559" s="52" t="s">
        <v>699</v>
      </c>
      <c r="B1559" s="52" t="s">
        <v>2273</v>
      </c>
      <c r="C1559" s="52" t="s">
        <v>1652</v>
      </c>
      <c r="D1559" s="52" t="s">
        <v>3922</v>
      </c>
      <c r="E1559" s="52" t="s">
        <v>3923</v>
      </c>
      <c r="F1559" s="52">
        <v>50</v>
      </c>
      <c r="G1559" s="66">
        <v>741.45</v>
      </c>
      <c r="H1559" s="67">
        <f t="shared" si="85"/>
        <v>867.4965</v>
      </c>
      <c r="I1559" s="71"/>
    </row>
    <row r="1560" s="52" customFormat="1" ht="12" spans="1:9">
      <c r="A1560" s="52" t="s">
        <v>699</v>
      </c>
      <c r="B1560" s="52" t="s">
        <v>2273</v>
      </c>
      <c r="C1560" s="52" t="s">
        <v>480</v>
      </c>
      <c r="D1560" s="52" t="s">
        <v>564</v>
      </c>
      <c r="F1560" s="52">
        <v>600</v>
      </c>
      <c r="G1560" s="66">
        <v>16943.59</v>
      </c>
      <c r="H1560" s="67">
        <f t="shared" si="85"/>
        <v>19824.0003</v>
      </c>
      <c r="I1560" s="71"/>
    </row>
    <row r="1561" s="52" customFormat="1" ht="12" spans="1:9">
      <c r="A1561" s="52" t="s">
        <v>699</v>
      </c>
      <c r="B1561" s="52" t="s">
        <v>3822</v>
      </c>
      <c r="C1561" s="52" t="s">
        <v>880</v>
      </c>
      <c r="D1561" s="52" t="s">
        <v>3826</v>
      </c>
      <c r="F1561" s="52">
        <v>600</v>
      </c>
      <c r="G1561" s="66">
        <v>32769.23</v>
      </c>
      <c r="H1561" s="67">
        <f t="shared" si="85"/>
        <v>38339.9991</v>
      </c>
      <c r="I1561" s="71"/>
    </row>
    <row r="1562" s="52" customFormat="1" ht="12" spans="1:9">
      <c r="A1562" s="52" t="s">
        <v>699</v>
      </c>
      <c r="B1562" s="52" t="s">
        <v>3822</v>
      </c>
      <c r="C1562" s="52" t="s">
        <v>433</v>
      </c>
      <c r="D1562" s="52" t="s">
        <v>4022</v>
      </c>
      <c r="F1562" s="52">
        <v>100</v>
      </c>
      <c r="G1562" s="66">
        <v>1783.76</v>
      </c>
      <c r="H1562" s="67">
        <f t="shared" si="85"/>
        <v>2086.9992</v>
      </c>
      <c r="I1562" s="71"/>
    </row>
    <row r="1563" s="52" customFormat="1" ht="12" spans="1:9">
      <c r="A1563" s="52" t="s">
        <v>699</v>
      </c>
      <c r="B1563" s="52" t="s">
        <v>3822</v>
      </c>
      <c r="C1563" s="72" t="s">
        <v>3827</v>
      </c>
      <c r="D1563" s="52" t="s">
        <v>2030</v>
      </c>
      <c r="F1563" s="52">
        <v>50</v>
      </c>
      <c r="G1563" s="66">
        <v>1640.17</v>
      </c>
      <c r="H1563" s="67">
        <f t="shared" si="85"/>
        <v>1918.9989</v>
      </c>
      <c r="I1563" s="71"/>
    </row>
    <row r="1564" s="52" customFormat="1" ht="12" spans="1:9">
      <c r="A1564" s="52" t="s">
        <v>699</v>
      </c>
      <c r="B1564" s="52" t="s">
        <v>3822</v>
      </c>
      <c r="C1564" s="52" t="s">
        <v>713</v>
      </c>
      <c r="D1564" s="52" t="s">
        <v>4023</v>
      </c>
      <c r="F1564" s="52">
        <v>320</v>
      </c>
      <c r="G1564" s="66">
        <v>6249.57</v>
      </c>
      <c r="H1564" s="67">
        <f t="shared" si="85"/>
        <v>7311.9969</v>
      </c>
      <c r="I1564" s="71"/>
    </row>
    <row r="1565" s="52" customFormat="1" ht="12" spans="1:9">
      <c r="A1565" s="52" t="s">
        <v>699</v>
      </c>
      <c r="B1565" s="52" t="s">
        <v>3822</v>
      </c>
      <c r="C1565" s="52" t="s">
        <v>4024</v>
      </c>
      <c r="D1565" s="52" t="s">
        <v>4025</v>
      </c>
      <c r="F1565" s="52">
        <v>200</v>
      </c>
      <c r="G1565" s="66">
        <v>4102.56</v>
      </c>
      <c r="H1565" s="67">
        <f t="shared" si="85"/>
        <v>4799.9952</v>
      </c>
      <c r="I1565" s="71"/>
    </row>
    <row r="1566" s="52" customFormat="1" ht="12" spans="1:9">
      <c r="A1566" s="52" t="s">
        <v>699</v>
      </c>
      <c r="B1566" s="52" t="s">
        <v>3822</v>
      </c>
      <c r="C1566" s="52" t="s">
        <v>4026</v>
      </c>
      <c r="D1566" s="52" t="s">
        <v>4027</v>
      </c>
      <c r="F1566" s="52">
        <v>200</v>
      </c>
      <c r="G1566" s="66">
        <v>3523.08</v>
      </c>
      <c r="H1566" s="67">
        <f t="shared" si="85"/>
        <v>4122.0036</v>
      </c>
      <c r="I1566" s="71"/>
    </row>
    <row r="1567" s="52" customFormat="1" ht="12" spans="1:9">
      <c r="A1567" s="52" t="s">
        <v>699</v>
      </c>
      <c r="B1567" s="52" t="s">
        <v>3822</v>
      </c>
      <c r="C1567" s="52" t="s">
        <v>4028</v>
      </c>
      <c r="D1567" s="52" t="s">
        <v>4029</v>
      </c>
      <c r="F1567" s="52">
        <v>400</v>
      </c>
      <c r="G1567" s="66">
        <v>13675.21</v>
      </c>
      <c r="H1567" s="67">
        <f t="shared" si="85"/>
        <v>15999.9957</v>
      </c>
      <c r="I1567" s="71"/>
    </row>
    <row r="1568" s="52" customFormat="1" ht="12" spans="1:9">
      <c r="A1568" s="52" t="s">
        <v>699</v>
      </c>
      <c r="B1568" s="52" t="s">
        <v>3822</v>
      </c>
      <c r="C1568" s="52" t="s">
        <v>2601</v>
      </c>
      <c r="D1568" s="52" t="s">
        <v>590</v>
      </c>
      <c r="F1568" s="52">
        <v>180</v>
      </c>
      <c r="G1568" s="66">
        <v>3718.46</v>
      </c>
      <c r="H1568" s="67">
        <f t="shared" si="85"/>
        <v>4350.5982</v>
      </c>
      <c r="I1568" s="71"/>
    </row>
    <row r="1569" s="52" customFormat="1" ht="12" spans="1:9">
      <c r="A1569" s="52" t="s">
        <v>699</v>
      </c>
      <c r="B1569" s="73" t="s">
        <v>2087</v>
      </c>
      <c r="C1569" s="73" t="s">
        <v>4030</v>
      </c>
      <c r="D1569" s="73"/>
      <c r="E1569" s="73"/>
      <c r="F1569" s="73"/>
      <c r="G1569" s="74">
        <f>H1569*1.17</f>
        <v>22598.4213</v>
      </c>
      <c r="H1569" s="75">
        <v>19314.89</v>
      </c>
      <c r="I1569" s="70"/>
    </row>
    <row r="1570" spans="1:8">
      <c r="A1570" s="76" t="s">
        <v>2079</v>
      </c>
      <c r="B1570" s="77"/>
      <c r="C1570" s="77"/>
      <c r="D1570" s="77"/>
      <c r="E1570" s="78"/>
      <c r="F1570" s="79"/>
      <c r="G1570" s="80">
        <f>SUM(G2:G1569)</f>
        <v>15412744.4225948</v>
      </c>
      <c r="H1570" s="80">
        <f>SUM(H2:H1569)</f>
        <v>18025785.7115149</v>
      </c>
    </row>
    <row r="1571" spans="1:11">
      <c r="A1571" s="81" t="s">
        <v>4031</v>
      </c>
      <c r="B1571" s="82"/>
      <c r="C1571" s="82"/>
      <c r="D1571" s="82"/>
      <c r="E1571" s="83"/>
      <c r="F1571" s="79" t="s">
        <v>2079</v>
      </c>
      <c r="G1571" s="80">
        <v>15294376.02</v>
      </c>
      <c r="H1571" s="80">
        <f>G1571*1.17</f>
        <v>17894419.9434</v>
      </c>
      <c r="J1571" s="36"/>
      <c r="K1571" s="36"/>
    </row>
    <row r="1572" spans="1:11">
      <c r="A1572" s="81" t="s">
        <v>2081</v>
      </c>
      <c r="B1572" s="82"/>
      <c r="C1572" s="82"/>
      <c r="D1572" s="82"/>
      <c r="E1572" s="83"/>
      <c r="G1572" s="80">
        <f>G1570-G1571</f>
        <v>118368.402594816</v>
      </c>
      <c r="H1572" s="80">
        <f>H1570-H1571</f>
        <v>131365.76811491</v>
      </c>
      <c r="J1572" s="87"/>
      <c r="K1572" s="87"/>
    </row>
    <row r="1573" spans="10:11">
      <c r="J1573" s="87"/>
      <c r="K1573" s="87"/>
    </row>
    <row r="1574" spans="10:11">
      <c r="J1574" s="87"/>
      <c r="K1574" s="87"/>
    </row>
    <row r="1576" ht="14.25" spans="1:16384">
      <c r="A1576" s="84"/>
      <c r="B1576" s="50"/>
      <c r="C1576" s="50"/>
      <c r="D1576" s="50"/>
      <c r="E1576" s="85"/>
      <c r="F1576" s="86"/>
      <c r="G1576" s="86"/>
      <c r="H1576" s="50"/>
      <c r="I1576" s="50"/>
      <c r="J1576" s="50"/>
      <c r="K1576" s="50"/>
      <c r="L1576" s="50"/>
      <c r="M1576" s="50"/>
      <c r="N1576" s="50"/>
      <c r="O1576" s="50"/>
      <c r="P1576" s="50"/>
      <c r="Q1576" s="50"/>
      <c r="R1576" s="50"/>
      <c r="S1576" s="50"/>
      <c r="T1576" s="50"/>
      <c r="U1576" s="50"/>
      <c r="V1576" s="50"/>
      <c r="W1576" s="50"/>
      <c r="X1576" s="50"/>
      <c r="Y1576" s="50"/>
      <c r="Z1576" s="50"/>
      <c r="AA1576" s="50"/>
      <c r="AB1576" s="50"/>
      <c r="AC1576" s="50"/>
      <c r="AD1576" s="50"/>
      <c r="AE1576" s="50"/>
      <c r="AF1576" s="50"/>
      <c r="AG1576" s="50"/>
      <c r="AH1576" s="50"/>
      <c r="AI1576" s="50"/>
      <c r="AJ1576" s="50"/>
      <c r="AK1576" s="50"/>
      <c r="AL1576" s="50"/>
      <c r="AM1576" s="50"/>
      <c r="AN1576" s="50"/>
      <c r="AO1576" s="50"/>
      <c r="AP1576" s="50"/>
      <c r="AQ1576" s="50"/>
      <c r="AR1576" s="50"/>
      <c r="AS1576" s="50"/>
      <c r="AT1576" s="50"/>
      <c r="AU1576" s="50"/>
      <c r="AV1576" s="50"/>
      <c r="AW1576" s="50"/>
      <c r="AX1576" s="50"/>
      <c r="AY1576" s="50"/>
      <c r="AZ1576" s="50"/>
      <c r="BA1576" s="50"/>
      <c r="BB1576" s="50"/>
      <c r="BC1576" s="50"/>
      <c r="BD1576" s="50"/>
      <c r="BE1576" s="50"/>
      <c r="BF1576" s="50"/>
      <c r="BG1576" s="50"/>
      <c r="BH1576" s="50"/>
      <c r="BI1576" s="50"/>
      <c r="BJ1576" s="50"/>
      <c r="BK1576" s="50"/>
      <c r="BL1576" s="50"/>
      <c r="BM1576" s="50"/>
      <c r="BN1576" s="50"/>
      <c r="BO1576" s="50"/>
      <c r="BP1576" s="50"/>
      <c r="BQ1576" s="50"/>
      <c r="BR1576" s="50"/>
      <c r="BS1576" s="50"/>
      <c r="BT1576" s="50"/>
      <c r="BU1576" s="50"/>
      <c r="BV1576" s="50"/>
      <c r="BW1576" s="50"/>
      <c r="BX1576" s="50"/>
      <c r="BY1576" s="50"/>
      <c r="BZ1576" s="50"/>
      <c r="CA1576" s="50"/>
      <c r="CB1576" s="50"/>
      <c r="CC1576" s="50"/>
      <c r="CD1576" s="50"/>
      <c r="CE1576" s="50"/>
      <c r="CF1576" s="50"/>
      <c r="CG1576" s="50"/>
      <c r="CH1576" s="50"/>
      <c r="CI1576" s="50"/>
      <c r="CJ1576" s="50"/>
      <c r="CK1576" s="50"/>
      <c r="CL1576" s="50"/>
      <c r="CM1576" s="50"/>
      <c r="CN1576" s="50"/>
      <c r="CO1576" s="50"/>
      <c r="CP1576" s="50"/>
      <c r="CQ1576" s="50"/>
      <c r="CR1576" s="50"/>
      <c r="CS1576" s="50"/>
      <c r="CT1576" s="50"/>
      <c r="CU1576" s="50"/>
      <c r="CV1576" s="50"/>
      <c r="CW1576" s="50"/>
      <c r="CX1576" s="50"/>
      <c r="CY1576" s="50"/>
      <c r="CZ1576" s="50"/>
      <c r="DA1576" s="50"/>
      <c r="DB1576" s="50"/>
      <c r="DC1576" s="50"/>
      <c r="DD1576" s="50"/>
      <c r="DE1576" s="50"/>
      <c r="DF1576" s="50"/>
      <c r="DG1576" s="50"/>
      <c r="DH1576" s="50"/>
      <c r="DI1576" s="50"/>
      <c r="DJ1576" s="50"/>
      <c r="DK1576" s="50"/>
      <c r="DL1576" s="50"/>
      <c r="DM1576" s="50"/>
      <c r="DN1576" s="50"/>
      <c r="DO1576" s="50"/>
      <c r="DP1576" s="50"/>
      <c r="DQ1576" s="50"/>
      <c r="DR1576" s="50"/>
      <c r="DS1576" s="50"/>
      <c r="DT1576" s="50"/>
      <c r="DU1576" s="50"/>
      <c r="DV1576" s="50"/>
      <c r="DW1576" s="50"/>
      <c r="DX1576" s="50"/>
      <c r="DY1576" s="50"/>
      <c r="DZ1576" s="50"/>
      <c r="EA1576" s="50"/>
      <c r="EB1576" s="50"/>
      <c r="EC1576" s="50"/>
      <c r="ED1576" s="50"/>
      <c r="EE1576" s="50"/>
      <c r="EF1576" s="50"/>
      <c r="EG1576" s="50"/>
      <c r="EH1576" s="50"/>
      <c r="EI1576" s="50"/>
      <c r="EJ1576" s="50"/>
      <c r="EK1576" s="50"/>
      <c r="EL1576" s="50"/>
      <c r="EM1576" s="50"/>
      <c r="EN1576" s="50"/>
      <c r="EO1576" s="50"/>
      <c r="EP1576" s="50"/>
      <c r="EQ1576" s="50"/>
      <c r="ER1576" s="50"/>
      <c r="ES1576" s="50"/>
      <c r="ET1576" s="50"/>
      <c r="EU1576" s="50"/>
      <c r="EV1576" s="50"/>
      <c r="EW1576" s="50"/>
      <c r="EX1576" s="50"/>
      <c r="EY1576" s="50"/>
      <c r="EZ1576" s="50"/>
      <c r="FA1576" s="50"/>
      <c r="FB1576" s="50"/>
      <c r="FC1576" s="50"/>
      <c r="FD1576" s="50"/>
      <c r="FE1576" s="50"/>
      <c r="FF1576" s="50"/>
      <c r="FG1576" s="50"/>
      <c r="FH1576" s="50"/>
      <c r="FI1576" s="50"/>
      <c r="FJ1576" s="50"/>
      <c r="FK1576" s="50"/>
      <c r="FL1576" s="50"/>
      <c r="FM1576" s="50"/>
      <c r="FN1576" s="50"/>
      <c r="FO1576" s="50"/>
      <c r="FP1576" s="50"/>
      <c r="FQ1576" s="50"/>
      <c r="FR1576" s="50"/>
      <c r="FS1576" s="50"/>
      <c r="FT1576" s="50"/>
      <c r="FU1576" s="50"/>
      <c r="FV1576" s="50"/>
      <c r="FW1576" s="50"/>
      <c r="FX1576" s="50"/>
      <c r="FY1576" s="50"/>
      <c r="FZ1576" s="50"/>
      <c r="GA1576" s="50"/>
      <c r="GB1576" s="50"/>
      <c r="GC1576" s="50"/>
      <c r="GD1576" s="50"/>
      <c r="GE1576" s="50"/>
      <c r="GF1576" s="50"/>
      <c r="GG1576" s="50"/>
      <c r="GH1576" s="50"/>
      <c r="GI1576" s="50"/>
      <c r="GJ1576" s="50"/>
      <c r="GK1576" s="50"/>
      <c r="GL1576" s="50"/>
      <c r="GM1576" s="50"/>
      <c r="GN1576" s="50"/>
      <c r="GO1576" s="50"/>
      <c r="GP1576" s="50"/>
      <c r="GQ1576" s="50"/>
      <c r="GR1576" s="50"/>
      <c r="GS1576" s="50"/>
      <c r="GT1576" s="50"/>
      <c r="GU1576" s="50"/>
      <c r="GV1576" s="50"/>
      <c r="GW1576" s="50"/>
      <c r="GX1576" s="50"/>
      <c r="GY1576" s="50"/>
      <c r="GZ1576" s="50"/>
      <c r="HA1576" s="50"/>
      <c r="HB1576" s="50"/>
      <c r="HC1576" s="50"/>
      <c r="HD1576" s="50"/>
      <c r="HE1576" s="50"/>
      <c r="HF1576" s="50"/>
      <c r="HG1576" s="50"/>
      <c r="HH1576" s="50"/>
      <c r="HI1576" s="50"/>
      <c r="HJ1576" s="50"/>
      <c r="HK1576" s="50"/>
      <c r="HL1576" s="50"/>
      <c r="HM1576" s="50"/>
      <c r="HN1576" s="50"/>
      <c r="HO1576" s="50"/>
      <c r="HP1576" s="50"/>
      <c r="HQ1576" s="50"/>
      <c r="HR1576" s="50"/>
      <c r="HS1576" s="50"/>
      <c r="HT1576" s="50"/>
      <c r="HU1576" s="50"/>
      <c r="HV1576" s="50"/>
      <c r="HW1576" s="50"/>
      <c r="HX1576" s="50"/>
      <c r="HY1576" s="50"/>
      <c r="HZ1576" s="50"/>
      <c r="IA1576" s="50"/>
      <c r="IB1576" s="50"/>
      <c r="IC1576" s="50"/>
      <c r="ID1576" s="50"/>
      <c r="IE1576" s="50"/>
      <c r="IF1576" s="50"/>
      <c r="IG1576" s="50"/>
      <c r="IH1576" s="50"/>
      <c r="II1576" s="50"/>
      <c r="IJ1576" s="50"/>
      <c r="IK1576" s="50"/>
      <c r="IL1576" s="50"/>
      <c r="IM1576" s="50"/>
      <c r="IN1576" s="50"/>
      <c r="IO1576" s="50"/>
      <c r="IP1576" s="50"/>
      <c r="IQ1576" s="50"/>
      <c r="IR1576" s="50"/>
      <c r="IS1576" s="50"/>
      <c r="IT1576" s="50"/>
      <c r="IU1576" s="50"/>
      <c r="IV1576" s="50"/>
      <c r="IW1576" s="50"/>
      <c r="IX1576" s="50"/>
      <c r="IY1576" s="50"/>
      <c r="IZ1576" s="50"/>
      <c r="JA1576" s="50"/>
      <c r="JB1576" s="50"/>
      <c r="JC1576" s="50"/>
      <c r="JD1576" s="50"/>
      <c r="JE1576" s="50"/>
      <c r="JF1576" s="50"/>
      <c r="JG1576" s="50"/>
      <c r="JH1576" s="50"/>
      <c r="JI1576" s="50"/>
      <c r="JJ1576" s="50"/>
      <c r="JK1576" s="50"/>
      <c r="JL1576" s="50"/>
      <c r="JM1576" s="50"/>
      <c r="JN1576" s="50"/>
      <c r="JO1576" s="50"/>
      <c r="JP1576" s="50"/>
      <c r="JQ1576" s="50"/>
      <c r="JR1576" s="50"/>
      <c r="JS1576" s="50"/>
      <c r="JT1576" s="50"/>
      <c r="JU1576" s="50"/>
      <c r="JV1576" s="50"/>
      <c r="JW1576" s="50"/>
      <c r="JX1576" s="50"/>
      <c r="JY1576" s="50"/>
      <c r="JZ1576" s="50"/>
      <c r="KA1576" s="50"/>
      <c r="KB1576" s="50"/>
      <c r="KC1576" s="50"/>
      <c r="KD1576" s="50"/>
      <c r="KE1576" s="50"/>
      <c r="KF1576" s="50"/>
      <c r="KG1576" s="50"/>
      <c r="KH1576" s="50"/>
      <c r="KI1576" s="50"/>
      <c r="KJ1576" s="50"/>
      <c r="KK1576" s="50"/>
      <c r="KL1576" s="50"/>
      <c r="KM1576" s="50"/>
      <c r="KN1576" s="50"/>
      <c r="KO1576" s="50"/>
      <c r="KP1576" s="50"/>
      <c r="KQ1576" s="50"/>
      <c r="KR1576" s="50"/>
      <c r="KS1576" s="50"/>
      <c r="KT1576" s="50"/>
      <c r="KU1576" s="50"/>
      <c r="KV1576" s="50"/>
      <c r="KW1576" s="50"/>
      <c r="KX1576" s="50"/>
      <c r="KY1576" s="50"/>
      <c r="KZ1576" s="50"/>
      <c r="LA1576" s="50"/>
      <c r="LB1576" s="50"/>
      <c r="LC1576" s="50"/>
      <c r="LD1576" s="50"/>
      <c r="LE1576" s="50"/>
      <c r="LF1576" s="50"/>
      <c r="LG1576" s="50"/>
      <c r="LH1576" s="50"/>
      <c r="LI1576" s="50"/>
      <c r="LJ1576" s="50"/>
      <c r="LK1576" s="50"/>
      <c r="LL1576" s="50"/>
      <c r="LM1576" s="50"/>
      <c r="LN1576" s="50"/>
      <c r="LO1576" s="50"/>
      <c r="LP1576" s="50"/>
      <c r="LQ1576" s="50"/>
      <c r="LR1576" s="50"/>
      <c r="LS1576" s="50"/>
      <c r="LT1576" s="50"/>
      <c r="LU1576" s="50"/>
      <c r="LV1576" s="50"/>
      <c r="LW1576" s="50"/>
      <c r="LX1576" s="50"/>
      <c r="LY1576" s="50"/>
      <c r="LZ1576" s="50"/>
      <c r="MA1576" s="50"/>
      <c r="MB1576" s="50"/>
      <c r="MC1576" s="50"/>
      <c r="MD1576" s="50"/>
      <c r="ME1576" s="50"/>
      <c r="MF1576" s="50"/>
      <c r="MG1576" s="50"/>
      <c r="MH1576" s="50"/>
      <c r="MI1576" s="50"/>
      <c r="MJ1576" s="50"/>
      <c r="MK1576" s="50"/>
      <c r="ML1576" s="50"/>
      <c r="MM1576" s="50"/>
      <c r="MN1576" s="50"/>
      <c r="MO1576" s="50"/>
      <c r="MP1576" s="50"/>
      <c r="MQ1576" s="50"/>
      <c r="MR1576" s="50"/>
      <c r="MS1576" s="50"/>
      <c r="MT1576" s="50"/>
      <c r="MU1576" s="50"/>
      <c r="MV1576" s="50"/>
      <c r="MW1576" s="50"/>
      <c r="MX1576" s="50"/>
      <c r="MY1576" s="50"/>
      <c r="MZ1576" s="50"/>
      <c r="NA1576" s="50"/>
      <c r="NB1576" s="50"/>
      <c r="NC1576" s="50"/>
      <c r="ND1576" s="50"/>
      <c r="NE1576" s="50"/>
      <c r="NF1576" s="50"/>
      <c r="NG1576" s="50"/>
      <c r="NH1576" s="50"/>
      <c r="NI1576" s="50"/>
      <c r="NJ1576" s="50"/>
      <c r="NK1576" s="50"/>
      <c r="NL1576" s="50"/>
      <c r="NM1576" s="50"/>
      <c r="NN1576" s="50"/>
      <c r="NO1576" s="50"/>
      <c r="NP1576" s="50"/>
      <c r="NQ1576" s="50"/>
      <c r="NR1576" s="50"/>
      <c r="NS1576" s="50"/>
      <c r="NT1576" s="50"/>
      <c r="NU1576" s="50"/>
      <c r="NV1576" s="50"/>
      <c r="NW1576" s="50"/>
      <c r="NX1576" s="50"/>
      <c r="NY1576" s="50"/>
      <c r="NZ1576" s="50"/>
      <c r="OA1576" s="50"/>
      <c r="OB1576" s="50"/>
      <c r="OC1576" s="50"/>
      <c r="OD1576" s="50"/>
      <c r="OE1576" s="50"/>
      <c r="OF1576" s="50"/>
      <c r="OG1576" s="50"/>
      <c r="OH1576" s="50"/>
      <c r="OI1576" s="50"/>
      <c r="OJ1576" s="50"/>
      <c r="OK1576" s="50"/>
      <c r="OL1576" s="50"/>
      <c r="OM1576" s="50"/>
      <c r="ON1576" s="50"/>
      <c r="OO1576" s="50"/>
      <c r="OP1576" s="50"/>
      <c r="OQ1576" s="50"/>
      <c r="OR1576" s="50"/>
      <c r="OS1576" s="50"/>
      <c r="OT1576" s="50"/>
      <c r="OU1576" s="50"/>
      <c r="OV1576" s="50"/>
      <c r="OW1576" s="50"/>
      <c r="OX1576" s="50"/>
      <c r="OY1576" s="50"/>
      <c r="OZ1576" s="50"/>
      <c r="PA1576" s="50"/>
      <c r="PB1576" s="50"/>
      <c r="PC1576" s="50"/>
      <c r="PD1576" s="50"/>
      <c r="PE1576" s="50"/>
      <c r="PF1576" s="50"/>
      <c r="PG1576" s="50"/>
      <c r="PH1576" s="50"/>
      <c r="PI1576" s="50"/>
      <c r="PJ1576" s="50"/>
      <c r="PK1576" s="50"/>
      <c r="PL1576" s="50"/>
      <c r="PM1576" s="50"/>
      <c r="PN1576" s="50"/>
      <c r="PO1576" s="50"/>
      <c r="PP1576" s="50"/>
      <c r="PQ1576" s="50"/>
      <c r="PR1576" s="50"/>
      <c r="PS1576" s="50"/>
      <c r="PT1576" s="50"/>
      <c r="PU1576" s="50"/>
      <c r="PV1576" s="50"/>
      <c r="PW1576" s="50"/>
      <c r="PX1576" s="50"/>
      <c r="PY1576" s="50"/>
      <c r="PZ1576" s="50"/>
      <c r="QA1576" s="50"/>
      <c r="QB1576" s="50"/>
      <c r="QC1576" s="50"/>
      <c r="QD1576" s="50"/>
      <c r="QE1576" s="50"/>
      <c r="QF1576" s="50"/>
      <c r="QG1576" s="50"/>
      <c r="QH1576" s="50"/>
      <c r="QI1576" s="50"/>
      <c r="QJ1576" s="50"/>
      <c r="QK1576" s="50"/>
      <c r="QL1576" s="50"/>
      <c r="QM1576" s="50"/>
      <c r="QN1576" s="50"/>
      <c r="QO1576" s="50"/>
      <c r="QP1576" s="50"/>
      <c r="QQ1576" s="50"/>
      <c r="QR1576" s="50"/>
      <c r="QS1576" s="50"/>
      <c r="QT1576" s="50"/>
      <c r="QU1576" s="50"/>
      <c r="QV1576" s="50"/>
      <c r="QW1576" s="50"/>
      <c r="QX1576" s="50"/>
      <c r="QY1576" s="50"/>
      <c r="QZ1576" s="50"/>
      <c r="RA1576" s="50"/>
      <c r="RB1576" s="50"/>
      <c r="RC1576" s="50"/>
      <c r="RD1576" s="50"/>
      <c r="RE1576" s="50"/>
      <c r="RF1576" s="50"/>
      <c r="RG1576" s="50"/>
      <c r="RH1576" s="50"/>
      <c r="RI1576" s="50"/>
      <c r="RJ1576" s="50"/>
      <c r="RK1576" s="50"/>
      <c r="RL1576" s="50"/>
      <c r="RM1576" s="50"/>
      <c r="RN1576" s="50"/>
      <c r="RO1576" s="50"/>
      <c r="RP1576" s="50"/>
      <c r="RQ1576" s="50"/>
      <c r="RR1576" s="50"/>
      <c r="RS1576" s="50"/>
      <c r="RT1576" s="50"/>
      <c r="RU1576" s="50"/>
      <c r="RV1576" s="50"/>
      <c r="RW1576" s="50"/>
      <c r="RX1576" s="50"/>
      <c r="RY1576" s="50"/>
      <c r="RZ1576" s="50"/>
      <c r="SA1576" s="50"/>
      <c r="SB1576" s="50"/>
      <c r="SC1576" s="50"/>
      <c r="SD1576" s="50"/>
      <c r="SE1576" s="50"/>
      <c r="SF1576" s="50"/>
      <c r="SG1576" s="50"/>
      <c r="SH1576" s="50"/>
      <c r="SI1576" s="50"/>
      <c r="SJ1576" s="50"/>
      <c r="SK1576" s="50"/>
      <c r="SL1576" s="50"/>
      <c r="SM1576" s="50"/>
      <c r="SN1576" s="50"/>
      <c r="SO1576" s="50"/>
      <c r="SP1576" s="50"/>
      <c r="SQ1576" s="50"/>
      <c r="SR1576" s="50"/>
      <c r="SS1576" s="50"/>
      <c r="ST1576" s="50"/>
      <c r="SU1576" s="50"/>
      <c r="SV1576" s="50"/>
      <c r="SW1576" s="50"/>
      <c r="SX1576" s="50"/>
      <c r="SY1576" s="50"/>
      <c r="SZ1576" s="50"/>
      <c r="TA1576" s="50"/>
      <c r="TB1576" s="50"/>
      <c r="TC1576" s="50"/>
      <c r="TD1576" s="50"/>
      <c r="TE1576" s="50"/>
      <c r="TF1576" s="50"/>
      <c r="TG1576" s="50"/>
      <c r="TH1576" s="50"/>
      <c r="TI1576" s="50"/>
      <c r="TJ1576" s="50"/>
      <c r="TK1576" s="50"/>
      <c r="TL1576" s="50"/>
      <c r="TM1576" s="50"/>
      <c r="TN1576" s="50"/>
      <c r="TO1576" s="50"/>
      <c r="TP1576" s="50"/>
      <c r="TQ1576" s="50"/>
      <c r="TR1576" s="50"/>
      <c r="TS1576" s="50"/>
      <c r="TT1576" s="50"/>
      <c r="TU1576" s="50"/>
      <c r="TV1576" s="50"/>
      <c r="TW1576" s="50"/>
      <c r="TX1576" s="50"/>
      <c r="TY1576" s="50"/>
      <c r="TZ1576" s="50"/>
      <c r="UA1576" s="50"/>
      <c r="UB1576" s="50"/>
      <c r="UC1576" s="50"/>
      <c r="UD1576" s="50"/>
      <c r="UE1576" s="50"/>
      <c r="UF1576" s="50"/>
      <c r="UG1576" s="50"/>
      <c r="UH1576" s="50"/>
      <c r="UI1576" s="50"/>
      <c r="UJ1576" s="50"/>
      <c r="UK1576" s="50"/>
      <c r="UL1576" s="50"/>
      <c r="UM1576" s="50"/>
      <c r="UN1576" s="50"/>
      <c r="UO1576" s="50"/>
      <c r="UP1576" s="50"/>
      <c r="UQ1576" s="50"/>
      <c r="UR1576" s="50"/>
      <c r="US1576" s="50"/>
      <c r="UT1576" s="50"/>
      <c r="UU1576" s="50"/>
      <c r="UV1576" s="50"/>
      <c r="UW1576" s="50"/>
      <c r="UX1576" s="50"/>
      <c r="UY1576" s="50"/>
      <c r="UZ1576" s="50"/>
      <c r="VA1576" s="50"/>
      <c r="VB1576" s="50"/>
      <c r="VC1576" s="50"/>
      <c r="VD1576" s="50"/>
      <c r="VE1576" s="50"/>
      <c r="VF1576" s="50"/>
      <c r="VG1576" s="50"/>
      <c r="VH1576" s="50"/>
      <c r="VI1576" s="50"/>
      <c r="VJ1576" s="50"/>
      <c r="VK1576" s="50"/>
      <c r="VL1576" s="50"/>
      <c r="VM1576" s="50"/>
      <c r="VN1576" s="50"/>
      <c r="VO1576" s="50"/>
      <c r="VP1576" s="50"/>
      <c r="VQ1576" s="50"/>
      <c r="VR1576" s="50"/>
      <c r="VS1576" s="50"/>
      <c r="VT1576" s="50"/>
      <c r="VU1576" s="50"/>
      <c r="VV1576" s="50"/>
      <c r="VW1576" s="50"/>
      <c r="VX1576" s="50"/>
      <c r="VY1576" s="50"/>
      <c r="VZ1576" s="50"/>
      <c r="WA1576" s="50"/>
      <c r="WB1576" s="50"/>
      <c r="WC1576" s="50"/>
      <c r="WD1576" s="50"/>
      <c r="WE1576" s="50"/>
      <c r="WF1576" s="50"/>
      <c r="WG1576" s="50"/>
      <c r="WH1576" s="50"/>
      <c r="WI1576" s="50"/>
      <c r="WJ1576" s="50"/>
      <c r="WK1576" s="50"/>
      <c r="WL1576" s="50"/>
      <c r="WM1576" s="50"/>
      <c r="WN1576" s="50"/>
      <c r="WO1576" s="50"/>
      <c r="WP1576" s="50"/>
      <c r="WQ1576" s="50"/>
      <c r="WR1576" s="50"/>
      <c r="WS1576" s="50"/>
      <c r="WT1576" s="50"/>
      <c r="WU1576" s="50"/>
      <c r="WV1576" s="50"/>
      <c r="WW1576" s="50"/>
      <c r="WX1576" s="50"/>
      <c r="WY1576" s="50"/>
      <c r="WZ1576" s="50"/>
      <c r="XA1576" s="50"/>
      <c r="XB1576" s="50"/>
      <c r="XC1576" s="50"/>
      <c r="XD1576" s="50"/>
      <c r="XE1576" s="50"/>
      <c r="XF1576" s="50"/>
      <c r="XG1576" s="50"/>
      <c r="XH1576" s="50"/>
      <c r="XI1576" s="50"/>
      <c r="XJ1576" s="50"/>
      <c r="XK1576" s="50"/>
      <c r="XL1576" s="50"/>
      <c r="XM1576" s="50"/>
      <c r="XN1576" s="50"/>
      <c r="XO1576" s="50"/>
      <c r="XP1576" s="50"/>
      <c r="XQ1576" s="50"/>
      <c r="XR1576" s="50"/>
      <c r="XS1576" s="50"/>
      <c r="XT1576" s="50"/>
      <c r="XU1576" s="50"/>
      <c r="XV1576" s="50"/>
      <c r="XW1576" s="50"/>
      <c r="XX1576" s="50"/>
      <c r="XY1576" s="50"/>
      <c r="XZ1576" s="50"/>
      <c r="YA1576" s="50"/>
      <c r="YB1576" s="50"/>
      <c r="YC1576" s="50"/>
      <c r="YD1576" s="50"/>
      <c r="YE1576" s="50"/>
      <c r="YF1576" s="50"/>
      <c r="YG1576" s="50"/>
      <c r="YH1576" s="50"/>
      <c r="YI1576" s="50"/>
      <c r="YJ1576" s="50"/>
      <c r="YK1576" s="50"/>
      <c r="YL1576" s="50"/>
      <c r="YM1576" s="50"/>
      <c r="YN1576" s="50"/>
      <c r="YO1576" s="50"/>
      <c r="YP1576" s="50"/>
      <c r="YQ1576" s="50"/>
      <c r="YR1576" s="50"/>
      <c r="YS1576" s="50"/>
      <c r="YT1576" s="50"/>
      <c r="YU1576" s="50"/>
      <c r="YV1576" s="50"/>
      <c r="YW1576" s="50"/>
      <c r="YX1576" s="50"/>
      <c r="YY1576" s="50"/>
      <c r="YZ1576" s="50"/>
      <c r="ZA1576" s="50"/>
      <c r="ZB1576" s="50"/>
      <c r="ZC1576" s="50"/>
      <c r="ZD1576" s="50"/>
      <c r="ZE1576" s="50"/>
      <c r="ZF1576" s="50"/>
      <c r="ZG1576" s="50"/>
      <c r="ZH1576" s="50"/>
      <c r="ZI1576" s="50"/>
      <c r="ZJ1576" s="50"/>
      <c r="ZK1576" s="50"/>
      <c r="ZL1576" s="50"/>
      <c r="ZM1576" s="50"/>
      <c r="ZN1576" s="50"/>
      <c r="ZO1576" s="50"/>
      <c r="ZP1576" s="50"/>
      <c r="ZQ1576" s="50"/>
      <c r="ZR1576" s="50"/>
      <c r="ZS1576" s="50"/>
      <c r="ZT1576" s="50"/>
      <c r="ZU1576" s="50"/>
      <c r="ZV1576" s="50"/>
      <c r="ZW1576" s="50"/>
      <c r="ZX1576" s="50"/>
      <c r="ZY1576" s="50"/>
      <c r="ZZ1576" s="50"/>
      <c r="AAA1576" s="50"/>
      <c r="AAB1576" s="50"/>
      <c r="AAC1576" s="50"/>
      <c r="AAD1576" s="50"/>
      <c r="AAE1576" s="50"/>
      <c r="AAF1576" s="50"/>
      <c r="AAG1576" s="50"/>
      <c r="AAH1576" s="50"/>
      <c r="AAI1576" s="50"/>
      <c r="AAJ1576" s="50"/>
      <c r="AAK1576" s="50"/>
      <c r="AAL1576" s="50"/>
      <c r="AAM1576" s="50"/>
      <c r="AAN1576" s="50"/>
      <c r="AAO1576" s="50"/>
      <c r="AAP1576" s="50"/>
      <c r="AAQ1576" s="50"/>
      <c r="AAR1576" s="50"/>
      <c r="AAS1576" s="50"/>
      <c r="AAT1576" s="50"/>
      <c r="AAU1576" s="50"/>
      <c r="AAV1576" s="50"/>
      <c r="AAW1576" s="50"/>
      <c r="AAX1576" s="50"/>
      <c r="AAY1576" s="50"/>
      <c r="AAZ1576" s="50"/>
      <c r="ABA1576" s="50"/>
      <c r="ABB1576" s="50"/>
      <c r="ABC1576" s="50"/>
      <c r="ABD1576" s="50"/>
      <c r="ABE1576" s="50"/>
      <c r="ABF1576" s="50"/>
      <c r="ABG1576" s="50"/>
      <c r="ABH1576" s="50"/>
      <c r="ABI1576" s="50"/>
      <c r="ABJ1576" s="50"/>
      <c r="ABK1576" s="50"/>
      <c r="ABL1576" s="50"/>
      <c r="ABM1576" s="50"/>
      <c r="ABN1576" s="50"/>
      <c r="ABO1576" s="50"/>
      <c r="ABP1576" s="50"/>
      <c r="ABQ1576" s="50"/>
      <c r="ABR1576" s="50"/>
      <c r="ABS1576" s="50"/>
      <c r="ABT1576" s="50"/>
      <c r="ABU1576" s="50"/>
      <c r="ABV1576" s="50"/>
      <c r="ABW1576" s="50"/>
      <c r="ABX1576" s="50"/>
      <c r="ABY1576" s="50"/>
      <c r="ABZ1576" s="50"/>
      <c r="ACA1576" s="50"/>
      <c r="ACB1576" s="50"/>
      <c r="ACC1576" s="50"/>
      <c r="ACD1576" s="50"/>
      <c r="ACE1576" s="50"/>
      <c r="ACF1576" s="50"/>
      <c r="ACG1576" s="50"/>
      <c r="ACH1576" s="50"/>
      <c r="ACI1576" s="50"/>
      <c r="ACJ1576" s="50"/>
      <c r="ACK1576" s="50"/>
      <c r="ACL1576" s="50"/>
      <c r="ACM1576" s="50"/>
      <c r="ACN1576" s="50"/>
      <c r="ACO1576" s="50"/>
      <c r="ACP1576" s="50"/>
      <c r="ACQ1576" s="50"/>
      <c r="ACR1576" s="50"/>
      <c r="ACS1576" s="50"/>
      <c r="ACT1576" s="50"/>
      <c r="ACU1576" s="50"/>
      <c r="ACV1576" s="50"/>
      <c r="ACW1576" s="50"/>
      <c r="ACX1576" s="50"/>
      <c r="ACY1576" s="50"/>
      <c r="ACZ1576" s="50"/>
      <c r="ADA1576" s="50"/>
      <c r="ADB1576" s="50"/>
      <c r="ADC1576" s="50"/>
      <c r="ADD1576" s="50"/>
      <c r="ADE1576" s="50"/>
      <c r="ADF1576" s="50"/>
      <c r="ADG1576" s="50"/>
      <c r="ADH1576" s="50"/>
      <c r="ADI1576" s="50"/>
      <c r="ADJ1576" s="50"/>
      <c r="ADK1576" s="50"/>
      <c r="ADL1576" s="50"/>
      <c r="ADM1576" s="50"/>
      <c r="ADN1576" s="50"/>
      <c r="ADO1576" s="50"/>
      <c r="ADP1576" s="50"/>
      <c r="ADQ1576" s="50"/>
      <c r="ADR1576" s="50"/>
      <c r="ADS1576" s="50"/>
      <c r="ADT1576" s="50"/>
      <c r="ADU1576" s="50"/>
      <c r="ADV1576" s="50"/>
      <c r="ADW1576" s="50"/>
      <c r="ADX1576" s="50"/>
      <c r="ADY1576" s="50"/>
      <c r="ADZ1576" s="50"/>
      <c r="AEA1576" s="50"/>
      <c r="AEB1576" s="50"/>
      <c r="AEC1576" s="50"/>
      <c r="AED1576" s="50"/>
      <c r="AEE1576" s="50"/>
      <c r="AEF1576" s="50"/>
      <c r="AEG1576" s="50"/>
      <c r="AEH1576" s="50"/>
      <c r="AEI1576" s="50"/>
      <c r="AEJ1576" s="50"/>
      <c r="AEK1576" s="50"/>
      <c r="AEL1576" s="50"/>
      <c r="AEM1576" s="50"/>
      <c r="AEN1576" s="50"/>
      <c r="AEO1576" s="50"/>
      <c r="AEP1576" s="50"/>
      <c r="AEQ1576" s="50"/>
      <c r="AER1576" s="50"/>
      <c r="AES1576" s="50"/>
      <c r="AET1576" s="50"/>
      <c r="AEU1576" s="50"/>
      <c r="AEV1576" s="50"/>
      <c r="AEW1576" s="50"/>
      <c r="AEX1576" s="50"/>
      <c r="AEY1576" s="50"/>
      <c r="AEZ1576" s="50"/>
      <c r="AFA1576" s="50"/>
      <c r="AFB1576" s="50"/>
      <c r="AFC1576" s="50"/>
      <c r="AFD1576" s="50"/>
      <c r="AFE1576" s="50"/>
      <c r="AFF1576" s="50"/>
      <c r="AFG1576" s="50"/>
      <c r="AFH1576" s="50"/>
      <c r="AFI1576" s="50"/>
      <c r="AFJ1576" s="50"/>
      <c r="AFK1576" s="50"/>
      <c r="AFL1576" s="50"/>
      <c r="AFM1576" s="50"/>
      <c r="AFN1576" s="50"/>
      <c r="AFO1576" s="50"/>
      <c r="AFP1576" s="50"/>
      <c r="AFQ1576" s="50"/>
      <c r="AFR1576" s="50"/>
      <c r="AFS1576" s="50"/>
      <c r="AFT1576" s="50"/>
      <c r="AFU1576" s="50"/>
      <c r="AFV1576" s="50"/>
      <c r="AFW1576" s="50"/>
      <c r="AFX1576" s="50"/>
      <c r="AFY1576" s="50"/>
      <c r="AFZ1576" s="50"/>
      <c r="AGA1576" s="50"/>
      <c r="AGB1576" s="50"/>
      <c r="AGC1576" s="50"/>
      <c r="AGD1576" s="50"/>
      <c r="AGE1576" s="50"/>
      <c r="AGF1576" s="50"/>
      <c r="AGG1576" s="50"/>
      <c r="AGH1576" s="50"/>
      <c r="AGI1576" s="50"/>
      <c r="AGJ1576" s="50"/>
      <c r="AGK1576" s="50"/>
      <c r="AGL1576" s="50"/>
      <c r="AGM1576" s="50"/>
      <c r="AGN1576" s="50"/>
      <c r="AGO1576" s="50"/>
      <c r="AGP1576" s="50"/>
      <c r="AGQ1576" s="50"/>
      <c r="AGR1576" s="50"/>
      <c r="AGS1576" s="50"/>
      <c r="AGT1576" s="50"/>
      <c r="AGU1576" s="50"/>
      <c r="AGV1576" s="50"/>
      <c r="AGW1576" s="50"/>
      <c r="AGX1576" s="50"/>
      <c r="AGY1576" s="50"/>
      <c r="AGZ1576" s="50"/>
      <c r="AHA1576" s="50"/>
      <c r="AHB1576" s="50"/>
      <c r="AHC1576" s="50"/>
      <c r="AHD1576" s="50"/>
      <c r="AHE1576" s="50"/>
      <c r="AHF1576" s="50"/>
      <c r="AHG1576" s="50"/>
      <c r="AHH1576" s="50"/>
      <c r="AHI1576" s="50"/>
      <c r="AHJ1576" s="50"/>
      <c r="AHK1576" s="50"/>
      <c r="AHL1576" s="50"/>
      <c r="AHM1576" s="50"/>
      <c r="AHN1576" s="50"/>
      <c r="AHO1576" s="50"/>
      <c r="AHP1576" s="50"/>
      <c r="AHQ1576" s="50"/>
      <c r="AHR1576" s="50"/>
      <c r="AHS1576" s="50"/>
      <c r="AHT1576" s="50"/>
      <c r="AHU1576" s="50"/>
      <c r="AHV1576" s="50"/>
      <c r="AHW1576" s="50"/>
      <c r="AHX1576" s="50"/>
      <c r="AHY1576" s="50"/>
      <c r="AHZ1576" s="50"/>
      <c r="AIA1576" s="50"/>
      <c r="AIB1576" s="50"/>
      <c r="AIC1576" s="50"/>
      <c r="AID1576" s="50"/>
      <c r="AIE1576" s="50"/>
      <c r="AIF1576" s="50"/>
      <c r="AIG1576" s="50"/>
      <c r="AIH1576" s="50"/>
      <c r="AII1576" s="50"/>
      <c r="AIJ1576" s="50"/>
      <c r="AIK1576" s="50"/>
      <c r="AIL1576" s="50"/>
      <c r="AIM1576" s="50"/>
      <c r="AIN1576" s="50"/>
      <c r="AIO1576" s="50"/>
      <c r="AIP1576" s="50"/>
      <c r="AIQ1576" s="50"/>
      <c r="AIR1576" s="50"/>
      <c r="AIS1576" s="50"/>
      <c r="AIT1576" s="50"/>
      <c r="AIU1576" s="50"/>
      <c r="AIV1576" s="50"/>
      <c r="AIW1576" s="50"/>
      <c r="AIX1576" s="50"/>
      <c r="AIY1576" s="50"/>
      <c r="AIZ1576" s="50"/>
      <c r="AJA1576" s="50"/>
      <c r="AJB1576" s="50"/>
      <c r="AJC1576" s="50"/>
      <c r="AJD1576" s="50"/>
      <c r="AJE1576" s="50"/>
      <c r="AJF1576" s="50"/>
      <c r="AJG1576" s="50"/>
      <c r="AJH1576" s="50"/>
      <c r="AJI1576" s="50"/>
      <c r="AJJ1576" s="50"/>
      <c r="AJK1576" s="50"/>
      <c r="AJL1576" s="50"/>
      <c r="AJM1576" s="50"/>
      <c r="AJN1576" s="50"/>
      <c r="AJO1576" s="50"/>
      <c r="AJP1576" s="50"/>
      <c r="AJQ1576" s="50"/>
      <c r="AJR1576" s="50"/>
      <c r="AJS1576" s="50"/>
      <c r="AJT1576" s="50"/>
      <c r="AJU1576" s="50"/>
      <c r="AJV1576" s="50"/>
      <c r="AJW1576" s="50"/>
      <c r="AJX1576" s="50"/>
      <c r="AJY1576" s="50"/>
      <c r="AJZ1576" s="50"/>
      <c r="AKA1576" s="50"/>
      <c r="AKB1576" s="50"/>
      <c r="AKC1576" s="50"/>
      <c r="AKD1576" s="50"/>
      <c r="AKE1576" s="50"/>
      <c r="AKF1576" s="50"/>
      <c r="AKG1576" s="50"/>
      <c r="AKH1576" s="50"/>
      <c r="AKI1576" s="50"/>
      <c r="AKJ1576" s="50"/>
      <c r="AKK1576" s="50"/>
      <c r="AKL1576" s="50"/>
      <c r="AKM1576" s="50"/>
      <c r="AKN1576" s="50"/>
      <c r="AKO1576" s="50"/>
      <c r="AKP1576" s="50"/>
      <c r="AKQ1576" s="50"/>
      <c r="AKR1576" s="50"/>
      <c r="AKS1576" s="50"/>
      <c r="AKT1576" s="50"/>
      <c r="AKU1576" s="50"/>
      <c r="AKV1576" s="50"/>
      <c r="AKW1576" s="50"/>
      <c r="AKX1576" s="50"/>
      <c r="AKY1576" s="50"/>
      <c r="AKZ1576" s="50"/>
      <c r="ALA1576" s="50"/>
      <c r="ALB1576" s="50"/>
      <c r="ALC1576" s="50"/>
      <c r="ALD1576" s="50"/>
      <c r="ALE1576" s="50"/>
      <c r="ALF1576" s="50"/>
      <c r="ALG1576" s="50"/>
      <c r="ALH1576" s="50"/>
      <c r="ALI1576" s="50"/>
      <c r="ALJ1576" s="50"/>
      <c r="ALK1576" s="50"/>
      <c r="ALL1576" s="50"/>
      <c r="ALM1576" s="50"/>
      <c r="ALN1576" s="50"/>
      <c r="ALO1576" s="50"/>
      <c r="ALP1576" s="50"/>
      <c r="ALQ1576" s="50"/>
      <c r="ALR1576" s="50"/>
      <c r="ALS1576" s="50"/>
      <c r="ALT1576" s="50"/>
      <c r="ALU1576" s="50"/>
      <c r="ALV1576" s="50"/>
      <c r="ALW1576" s="50"/>
      <c r="ALX1576" s="50"/>
      <c r="ALY1576" s="50"/>
      <c r="ALZ1576" s="50"/>
      <c r="AMA1576" s="50"/>
      <c r="AMB1576" s="50"/>
      <c r="AMC1576" s="50"/>
      <c r="AMD1576" s="50"/>
      <c r="AME1576" s="50"/>
      <c r="AMF1576" s="50"/>
      <c r="AMG1576" s="50"/>
      <c r="AMH1576" s="50"/>
      <c r="AMI1576" s="50"/>
      <c r="AMJ1576" s="50"/>
      <c r="AMK1576" s="50"/>
      <c r="AML1576" s="50"/>
      <c r="AMM1576" s="50"/>
      <c r="AMN1576" s="50"/>
      <c r="AMO1576" s="50"/>
      <c r="AMP1576" s="50"/>
      <c r="AMQ1576" s="50"/>
      <c r="AMR1576" s="50"/>
      <c r="AMS1576" s="50"/>
      <c r="AMT1576" s="50"/>
      <c r="AMU1576" s="50"/>
      <c r="AMV1576" s="50"/>
      <c r="AMW1576" s="50"/>
      <c r="AMX1576" s="50"/>
      <c r="AMY1576" s="50"/>
      <c r="AMZ1576" s="50"/>
      <c r="ANA1576" s="50"/>
      <c r="ANB1576" s="50"/>
      <c r="ANC1576" s="50"/>
      <c r="AND1576" s="50"/>
      <c r="ANE1576" s="50"/>
      <c r="ANF1576" s="50"/>
      <c r="ANG1576" s="50"/>
      <c r="ANH1576" s="50"/>
      <c r="ANI1576" s="50"/>
      <c r="ANJ1576" s="50"/>
      <c r="ANK1576" s="50"/>
      <c r="ANL1576" s="50"/>
      <c r="ANM1576" s="50"/>
      <c r="ANN1576" s="50"/>
      <c r="ANO1576" s="50"/>
      <c r="ANP1576" s="50"/>
      <c r="ANQ1576" s="50"/>
      <c r="ANR1576" s="50"/>
      <c r="ANS1576" s="50"/>
      <c r="ANT1576" s="50"/>
      <c r="ANU1576" s="50"/>
      <c r="ANV1576" s="50"/>
      <c r="ANW1576" s="50"/>
      <c r="ANX1576" s="50"/>
      <c r="ANY1576" s="50"/>
      <c r="ANZ1576" s="50"/>
      <c r="AOA1576" s="50"/>
      <c r="AOB1576" s="50"/>
      <c r="AOC1576" s="50"/>
      <c r="AOD1576" s="50"/>
      <c r="AOE1576" s="50"/>
      <c r="AOF1576" s="50"/>
      <c r="AOG1576" s="50"/>
      <c r="AOH1576" s="50"/>
      <c r="AOI1576" s="50"/>
      <c r="AOJ1576" s="50"/>
      <c r="AOK1576" s="50"/>
      <c r="AOL1576" s="50"/>
      <c r="AOM1576" s="50"/>
      <c r="AON1576" s="50"/>
      <c r="AOO1576" s="50"/>
      <c r="AOP1576" s="50"/>
      <c r="AOQ1576" s="50"/>
      <c r="AOR1576" s="50"/>
      <c r="AOS1576" s="50"/>
      <c r="AOT1576" s="50"/>
      <c r="AOU1576" s="50"/>
      <c r="AOV1576" s="50"/>
      <c r="AOW1576" s="50"/>
      <c r="AOX1576" s="50"/>
      <c r="AOY1576" s="50"/>
      <c r="AOZ1576" s="50"/>
      <c r="APA1576" s="50"/>
      <c r="APB1576" s="50"/>
      <c r="APC1576" s="50"/>
      <c r="APD1576" s="50"/>
      <c r="APE1576" s="50"/>
      <c r="APF1576" s="50"/>
      <c r="APG1576" s="50"/>
      <c r="APH1576" s="50"/>
      <c r="API1576" s="50"/>
      <c r="APJ1576" s="50"/>
      <c r="APK1576" s="50"/>
      <c r="APL1576" s="50"/>
      <c r="APM1576" s="50"/>
      <c r="APN1576" s="50"/>
      <c r="APO1576" s="50"/>
      <c r="APP1576" s="50"/>
      <c r="APQ1576" s="50"/>
      <c r="APR1576" s="50"/>
      <c r="APS1576" s="50"/>
      <c r="APT1576" s="50"/>
      <c r="APU1576" s="50"/>
      <c r="APV1576" s="50"/>
      <c r="APW1576" s="50"/>
      <c r="APX1576" s="50"/>
      <c r="APY1576" s="50"/>
      <c r="APZ1576" s="50"/>
      <c r="AQA1576" s="50"/>
      <c r="AQB1576" s="50"/>
      <c r="AQC1576" s="50"/>
      <c r="AQD1576" s="50"/>
      <c r="AQE1576" s="50"/>
      <c r="AQF1576" s="50"/>
      <c r="AQG1576" s="50"/>
      <c r="AQH1576" s="50"/>
      <c r="AQI1576" s="50"/>
      <c r="AQJ1576" s="50"/>
      <c r="AQK1576" s="50"/>
      <c r="AQL1576" s="50"/>
      <c r="AQM1576" s="50"/>
      <c r="AQN1576" s="50"/>
      <c r="AQO1576" s="50"/>
      <c r="AQP1576" s="50"/>
      <c r="AQQ1576" s="50"/>
      <c r="AQR1576" s="50"/>
      <c r="AQS1576" s="50"/>
      <c r="AQT1576" s="50"/>
      <c r="AQU1576" s="50"/>
      <c r="AQV1576" s="50"/>
      <c r="AQW1576" s="50"/>
      <c r="AQX1576" s="50"/>
      <c r="AQY1576" s="50"/>
      <c r="AQZ1576" s="50"/>
      <c r="ARA1576" s="50"/>
      <c r="ARB1576" s="50"/>
      <c r="ARC1576" s="50"/>
      <c r="ARD1576" s="50"/>
      <c r="ARE1576" s="50"/>
      <c r="ARF1576" s="50"/>
      <c r="ARG1576" s="50"/>
      <c r="ARH1576" s="50"/>
      <c r="ARI1576" s="50"/>
      <c r="ARJ1576" s="50"/>
      <c r="ARK1576" s="50"/>
      <c r="ARL1576" s="50"/>
      <c r="ARM1576" s="50"/>
      <c r="ARN1576" s="50"/>
      <c r="ARO1576" s="50"/>
      <c r="ARP1576" s="50"/>
      <c r="ARQ1576" s="50"/>
      <c r="ARR1576" s="50"/>
      <c r="ARS1576" s="50"/>
      <c r="ART1576" s="50"/>
      <c r="ARU1576" s="50"/>
      <c r="ARV1576" s="50"/>
      <c r="ARW1576" s="50"/>
      <c r="ARX1576" s="50"/>
      <c r="ARY1576" s="50"/>
      <c r="ARZ1576" s="50"/>
      <c r="ASA1576" s="50"/>
      <c r="ASB1576" s="50"/>
      <c r="ASC1576" s="50"/>
      <c r="ASD1576" s="50"/>
      <c r="ASE1576" s="50"/>
      <c r="ASF1576" s="50"/>
      <c r="ASG1576" s="50"/>
      <c r="ASH1576" s="50"/>
      <c r="ASI1576" s="50"/>
      <c r="ASJ1576" s="50"/>
      <c r="ASK1576" s="50"/>
      <c r="ASL1576" s="50"/>
      <c r="ASM1576" s="50"/>
      <c r="ASN1576" s="50"/>
      <c r="ASO1576" s="50"/>
      <c r="ASP1576" s="50"/>
      <c r="ASQ1576" s="50"/>
      <c r="ASR1576" s="50"/>
      <c r="ASS1576" s="50"/>
      <c r="AST1576" s="50"/>
      <c r="ASU1576" s="50"/>
      <c r="ASV1576" s="50"/>
      <c r="ASW1576" s="50"/>
      <c r="ASX1576" s="50"/>
      <c r="ASY1576" s="50"/>
      <c r="ASZ1576" s="50"/>
      <c r="ATA1576" s="50"/>
      <c r="ATB1576" s="50"/>
      <c r="ATC1576" s="50"/>
      <c r="ATD1576" s="50"/>
      <c r="ATE1576" s="50"/>
      <c r="ATF1576" s="50"/>
      <c r="ATG1576" s="50"/>
      <c r="ATH1576" s="50"/>
      <c r="ATI1576" s="50"/>
      <c r="ATJ1576" s="50"/>
      <c r="ATK1576" s="50"/>
      <c r="ATL1576" s="50"/>
      <c r="ATM1576" s="50"/>
      <c r="ATN1576" s="50"/>
      <c r="ATO1576" s="50"/>
      <c r="ATP1576" s="50"/>
      <c r="ATQ1576" s="50"/>
      <c r="ATR1576" s="50"/>
      <c r="ATS1576" s="50"/>
      <c r="ATT1576" s="50"/>
      <c r="ATU1576" s="50"/>
      <c r="ATV1576" s="50"/>
      <c r="ATW1576" s="50"/>
      <c r="ATX1576" s="50"/>
      <c r="ATY1576" s="50"/>
      <c r="ATZ1576" s="50"/>
      <c r="AUA1576" s="50"/>
      <c r="AUB1576" s="50"/>
      <c r="AUC1576" s="50"/>
      <c r="AUD1576" s="50"/>
      <c r="AUE1576" s="50"/>
      <c r="AUF1576" s="50"/>
      <c r="AUG1576" s="50"/>
      <c r="AUH1576" s="50"/>
      <c r="AUI1576" s="50"/>
      <c r="AUJ1576" s="50"/>
      <c r="AUK1576" s="50"/>
      <c r="AUL1576" s="50"/>
      <c r="AUM1576" s="50"/>
      <c r="AUN1576" s="50"/>
      <c r="AUO1576" s="50"/>
      <c r="AUP1576" s="50"/>
      <c r="AUQ1576" s="50"/>
      <c r="AUR1576" s="50"/>
      <c r="AUS1576" s="50"/>
      <c r="AUT1576" s="50"/>
      <c r="AUU1576" s="50"/>
      <c r="AUV1576" s="50"/>
      <c r="AUW1576" s="50"/>
      <c r="AUX1576" s="50"/>
      <c r="AUY1576" s="50"/>
      <c r="AUZ1576" s="50"/>
      <c r="AVA1576" s="50"/>
      <c r="AVB1576" s="50"/>
      <c r="AVC1576" s="50"/>
      <c r="AVD1576" s="50"/>
      <c r="AVE1576" s="50"/>
      <c r="AVF1576" s="50"/>
      <c r="AVG1576" s="50"/>
      <c r="AVH1576" s="50"/>
      <c r="AVI1576" s="50"/>
      <c r="AVJ1576" s="50"/>
      <c r="AVK1576" s="50"/>
      <c r="AVL1576" s="50"/>
      <c r="AVM1576" s="50"/>
      <c r="AVN1576" s="50"/>
      <c r="AVO1576" s="50"/>
      <c r="AVP1576" s="50"/>
      <c r="AVQ1576" s="50"/>
      <c r="AVR1576" s="50"/>
      <c r="AVS1576" s="50"/>
      <c r="AVT1576" s="50"/>
      <c r="AVU1576" s="50"/>
      <c r="AVV1576" s="50"/>
      <c r="AVW1576" s="50"/>
      <c r="AVX1576" s="50"/>
      <c r="AVY1576" s="50"/>
      <c r="AVZ1576" s="50"/>
      <c r="AWA1576" s="50"/>
      <c r="AWB1576" s="50"/>
      <c r="AWC1576" s="50"/>
      <c r="AWD1576" s="50"/>
      <c r="AWE1576" s="50"/>
      <c r="AWF1576" s="50"/>
      <c r="AWG1576" s="50"/>
      <c r="AWH1576" s="50"/>
      <c r="AWI1576" s="50"/>
      <c r="AWJ1576" s="50"/>
      <c r="AWK1576" s="50"/>
      <c r="AWL1576" s="50"/>
      <c r="AWM1576" s="50"/>
      <c r="AWN1576" s="50"/>
      <c r="AWO1576" s="50"/>
      <c r="AWP1576" s="50"/>
      <c r="AWQ1576" s="50"/>
      <c r="AWR1576" s="50"/>
      <c r="AWS1576" s="50"/>
      <c r="AWT1576" s="50"/>
      <c r="AWU1576" s="50"/>
      <c r="AWV1576" s="50"/>
      <c r="AWW1576" s="50"/>
      <c r="AWX1576" s="50"/>
      <c r="AWY1576" s="50"/>
      <c r="AWZ1576" s="50"/>
      <c r="AXA1576" s="50"/>
      <c r="AXB1576" s="50"/>
      <c r="AXC1576" s="50"/>
      <c r="AXD1576" s="50"/>
      <c r="AXE1576" s="50"/>
      <c r="AXF1576" s="50"/>
      <c r="AXG1576" s="50"/>
      <c r="AXH1576" s="50"/>
      <c r="AXI1576" s="50"/>
      <c r="AXJ1576" s="50"/>
      <c r="AXK1576" s="50"/>
      <c r="AXL1576" s="50"/>
      <c r="AXM1576" s="50"/>
      <c r="AXN1576" s="50"/>
      <c r="AXO1576" s="50"/>
      <c r="AXP1576" s="50"/>
      <c r="AXQ1576" s="50"/>
      <c r="AXR1576" s="50"/>
      <c r="AXS1576" s="50"/>
      <c r="AXT1576" s="50"/>
      <c r="AXU1576" s="50"/>
      <c r="AXV1576" s="50"/>
      <c r="AXW1576" s="50"/>
      <c r="AXX1576" s="50"/>
      <c r="AXY1576" s="50"/>
      <c r="AXZ1576" s="50"/>
      <c r="AYA1576" s="50"/>
      <c r="AYB1576" s="50"/>
      <c r="AYC1576" s="50"/>
      <c r="AYD1576" s="50"/>
      <c r="AYE1576" s="50"/>
      <c r="AYF1576" s="50"/>
      <c r="AYG1576" s="50"/>
      <c r="AYH1576" s="50"/>
      <c r="AYI1576" s="50"/>
      <c r="AYJ1576" s="50"/>
      <c r="AYK1576" s="50"/>
      <c r="AYL1576" s="50"/>
      <c r="AYM1576" s="50"/>
      <c r="AYN1576" s="50"/>
      <c r="AYO1576" s="50"/>
      <c r="AYP1576" s="50"/>
      <c r="AYQ1576" s="50"/>
      <c r="AYR1576" s="50"/>
      <c r="AYS1576" s="50"/>
      <c r="AYT1576" s="50"/>
      <c r="AYU1576" s="50"/>
      <c r="AYV1576" s="50"/>
      <c r="AYW1576" s="50"/>
      <c r="AYX1576" s="50"/>
      <c r="AYY1576" s="50"/>
      <c r="AYZ1576" s="50"/>
      <c r="AZA1576" s="50"/>
      <c r="AZB1576" s="50"/>
      <c r="AZC1576" s="50"/>
      <c r="AZD1576" s="50"/>
      <c r="AZE1576" s="50"/>
      <c r="AZF1576" s="50"/>
      <c r="AZG1576" s="50"/>
      <c r="AZH1576" s="50"/>
      <c r="AZI1576" s="50"/>
      <c r="AZJ1576" s="50"/>
      <c r="AZK1576" s="50"/>
      <c r="AZL1576" s="50"/>
      <c r="AZM1576" s="50"/>
      <c r="AZN1576" s="50"/>
      <c r="AZO1576" s="50"/>
      <c r="AZP1576" s="50"/>
      <c r="AZQ1576" s="50"/>
      <c r="AZR1576" s="50"/>
      <c r="AZS1576" s="50"/>
      <c r="AZT1576" s="50"/>
      <c r="AZU1576" s="50"/>
      <c r="AZV1576" s="50"/>
      <c r="AZW1576" s="50"/>
      <c r="AZX1576" s="50"/>
      <c r="AZY1576" s="50"/>
      <c r="AZZ1576" s="50"/>
      <c r="BAA1576" s="50"/>
      <c r="BAB1576" s="50"/>
      <c r="BAC1576" s="50"/>
      <c r="BAD1576" s="50"/>
      <c r="BAE1576" s="50"/>
      <c r="BAF1576" s="50"/>
      <c r="BAG1576" s="50"/>
      <c r="BAH1576" s="50"/>
      <c r="BAI1576" s="50"/>
      <c r="BAJ1576" s="50"/>
      <c r="BAK1576" s="50"/>
      <c r="BAL1576" s="50"/>
      <c r="BAM1576" s="50"/>
      <c r="BAN1576" s="50"/>
      <c r="BAO1576" s="50"/>
      <c r="BAP1576" s="50"/>
      <c r="BAQ1576" s="50"/>
      <c r="BAR1576" s="50"/>
      <c r="BAS1576" s="50"/>
      <c r="BAT1576" s="50"/>
      <c r="BAU1576" s="50"/>
      <c r="BAV1576" s="50"/>
      <c r="BAW1576" s="50"/>
      <c r="BAX1576" s="50"/>
      <c r="BAY1576" s="50"/>
      <c r="BAZ1576" s="50"/>
      <c r="BBA1576" s="50"/>
      <c r="BBB1576" s="50"/>
      <c r="BBC1576" s="50"/>
      <c r="BBD1576" s="50"/>
      <c r="BBE1576" s="50"/>
      <c r="BBF1576" s="50"/>
      <c r="BBG1576" s="50"/>
      <c r="BBH1576" s="50"/>
      <c r="BBI1576" s="50"/>
      <c r="BBJ1576" s="50"/>
      <c r="BBK1576" s="50"/>
      <c r="BBL1576" s="50"/>
      <c r="BBM1576" s="50"/>
      <c r="BBN1576" s="50"/>
      <c r="BBO1576" s="50"/>
      <c r="BBP1576" s="50"/>
      <c r="BBQ1576" s="50"/>
      <c r="BBR1576" s="50"/>
      <c r="BBS1576" s="50"/>
      <c r="BBT1576" s="50"/>
      <c r="BBU1576" s="50"/>
      <c r="BBV1576" s="50"/>
      <c r="BBW1576" s="50"/>
      <c r="BBX1576" s="50"/>
      <c r="BBY1576" s="50"/>
      <c r="BBZ1576" s="50"/>
      <c r="BCA1576" s="50"/>
      <c r="BCB1576" s="50"/>
      <c r="BCC1576" s="50"/>
      <c r="BCD1576" s="50"/>
      <c r="BCE1576" s="50"/>
      <c r="BCF1576" s="50"/>
      <c r="BCG1576" s="50"/>
      <c r="BCH1576" s="50"/>
      <c r="BCI1576" s="50"/>
      <c r="BCJ1576" s="50"/>
      <c r="BCK1576" s="50"/>
      <c r="BCL1576" s="50"/>
      <c r="BCM1576" s="50"/>
      <c r="BCN1576" s="50"/>
      <c r="BCO1576" s="50"/>
      <c r="BCP1576" s="50"/>
      <c r="BCQ1576" s="50"/>
      <c r="BCR1576" s="50"/>
      <c r="BCS1576" s="50"/>
      <c r="BCT1576" s="50"/>
      <c r="BCU1576" s="50"/>
      <c r="BCV1576" s="50"/>
      <c r="BCW1576" s="50"/>
      <c r="BCX1576" s="50"/>
      <c r="BCY1576" s="50"/>
      <c r="BCZ1576" s="50"/>
      <c r="BDA1576" s="50"/>
      <c r="BDB1576" s="50"/>
      <c r="BDC1576" s="50"/>
      <c r="BDD1576" s="50"/>
      <c r="BDE1576" s="50"/>
      <c r="BDF1576" s="50"/>
      <c r="BDG1576" s="50"/>
      <c r="BDH1576" s="50"/>
      <c r="BDI1576" s="50"/>
      <c r="BDJ1576" s="50"/>
      <c r="BDK1576" s="50"/>
      <c r="BDL1576" s="50"/>
      <c r="BDM1576" s="50"/>
      <c r="BDN1576" s="50"/>
      <c r="BDO1576" s="50"/>
      <c r="BDP1576" s="50"/>
      <c r="BDQ1576" s="50"/>
      <c r="BDR1576" s="50"/>
      <c r="BDS1576" s="50"/>
      <c r="BDT1576" s="50"/>
      <c r="BDU1576" s="50"/>
      <c r="BDV1576" s="50"/>
      <c r="BDW1576" s="50"/>
      <c r="BDX1576" s="50"/>
      <c r="BDY1576" s="50"/>
      <c r="BDZ1576" s="50"/>
      <c r="BEA1576" s="50"/>
      <c r="BEB1576" s="50"/>
      <c r="BEC1576" s="50"/>
      <c r="BED1576" s="50"/>
      <c r="BEE1576" s="50"/>
      <c r="BEF1576" s="50"/>
      <c r="BEG1576" s="50"/>
      <c r="BEH1576" s="50"/>
      <c r="BEI1576" s="50"/>
      <c r="BEJ1576" s="50"/>
      <c r="BEK1576" s="50"/>
      <c r="BEL1576" s="50"/>
      <c r="BEM1576" s="50"/>
      <c r="BEN1576" s="50"/>
      <c r="BEO1576" s="50"/>
      <c r="BEP1576" s="50"/>
      <c r="BEQ1576" s="50"/>
      <c r="BER1576" s="50"/>
      <c r="BES1576" s="50"/>
      <c r="BET1576" s="50"/>
      <c r="BEU1576" s="50"/>
      <c r="BEV1576" s="50"/>
      <c r="BEW1576" s="50"/>
      <c r="BEX1576" s="50"/>
      <c r="BEY1576" s="50"/>
      <c r="BEZ1576" s="50"/>
      <c r="BFA1576" s="50"/>
      <c r="BFB1576" s="50"/>
      <c r="BFC1576" s="50"/>
      <c r="BFD1576" s="50"/>
      <c r="BFE1576" s="50"/>
      <c r="BFF1576" s="50"/>
      <c r="BFG1576" s="50"/>
      <c r="BFH1576" s="50"/>
      <c r="BFI1576" s="50"/>
      <c r="BFJ1576" s="50"/>
      <c r="BFK1576" s="50"/>
      <c r="BFL1576" s="50"/>
      <c r="BFM1576" s="50"/>
      <c r="BFN1576" s="50"/>
      <c r="BFO1576" s="50"/>
      <c r="BFP1576" s="50"/>
      <c r="BFQ1576" s="50"/>
      <c r="BFR1576" s="50"/>
      <c r="BFS1576" s="50"/>
      <c r="BFT1576" s="50"/>
      <c r="BFU1576" s="50"/>
      <c r="BFV1576" s="50"/>
      <c r="BFW1576" s="50"/>
      <c r="BFX1576" s="50"/>
      <c r="BFY1576" s="50"/>
      <c r="BFZ1576" s="50"/>
      <c r="BGA1576" s="50"/>
      <c r="BGB1576" s="50"/>
      <c r="BGC1576" s="50"/>
      <c r="BGD1576" s="50"/>
      <c r="BGE1576" s="50"/>
      <c r="BGF1576" s="50"/>
      <c r="BGG1576" s="50"/>
      <c r="BGH1576" s="50"/>
      <c r="BGI1576" s="50"/>
      <c r="BGJ1576" s="50"/>
      <c r="BGK1576" s="50"/>
      <c r="BGL1576" s="50"/>
      <c r="BGM1576" s="50"/>
      <c r="BGN1576" s="50"/>
      <c r="BGO1576" s="50"/>
      <c r="BGP1576" s="50"/>
      <c r="BGQ1576" s="50"/>
      <c r="BGR1576" s="50"/>
      <c r="BGS1576" s="50"/>
      <c r="BGT1576" s="50"/>
      <c r="BGU1576" s="50"/>
      <c r="BGV1576" s="50"/>
      <c r="BGW1576" s="50"/>
      <c r="BGX1576" s="50"/>
      <c r="BGY1576" s="50"/>
      <c r="BGZ1576" s="50"/>
      <c r="BHA1576" s="50"/>
      <c r="BHB1576" s="50"/>
      <c r="BHC1576" s="50"/>
      <c r="BHD1576" s="50"/>
      <c r="BHE1576" s="50"/>
      <c r="BHF1576" s="50"/>
      <c r="BHG1576" s="50"/>
      <c r="BHH1576" s="50"/>
      <c r="BHI1576" s="50"/>
      <c r="BHJ1576" s="50"/>
      <c r="BHK1576" s="50"/>
      <c r="BHL1576" s="50"/>
      <c r="BHM1576" s="50"/>
      <c r="BHN1576" s="50"/>
      <c r="BHO1576" s="50"/>
      <c r="BHP1576" s="50"/>
      <c r="BHQ1576" s="50"/>
      <c r="BHR1576" s="50"/>
      <c r="BHS1576" s="50"/>
      <c r="BHT1576" s="50"/>
      <c r="BHU1576" s="50"/>
      <c r="BHV1576" s="50"/>
      <c r="BHW1576" s="50"/>
      <c r="BHX1576" s="50"/>
      <c r="BHY1576" s="50"/>
      <c r="BHZ1576" s="50"/>
      <c r="BIA1576" s="50"/>
      <c r="BIB1576" s="50"/>
      <c r="BIC1576" s="50"/>
      <c r="BID1576" s="50"/>
      <c r="BIE1576" s="50"/>
      <c r="BIF1576" s="50"/>
      <c r="BIG1576" s="50"/>
      <c r="BIH1576" s="50"/>
      <c r="BII1576" s="50"/>
      <c r="BIJ1576" s="50"/>
      <c r="BIK1576" s="50"/>
      <c r="BIL1576" s="50"/>
      <c r="BIM1576" s="50"/>
      <c r="BIN1576" s="50"/>
      <c r="BIO1576" s="50"/>
      <c r="BIP1576" s="50"/>
      <c r="BIQ1576" s="50"/>
      <c r="BIR1576" s="50"/>
      <c r="BIS1576" s="50"/>
      <c r="BIT1576" s="50"/>
      <c r="BIU1576" s="50"/>
      <c r="BIV1576" s="50"/>
      <c r="BIW1576" s="50"/>
      <c r="BIX1576" s="50"/>
      <c r="BIY1576" s="50"/>
      <c r="BIZ1576" s="50"/>
      <c r="BJA1576" s="50"/>
      <c r="BJB1576" s="50"/>
      <c r="BJC1576" s="50"/>
      <c r="BJD1576" s="50"/>
      <c r="BJE1576" s="50"/>
      <c r="BJF1576" s="50"/>
      <c r="BJG1576" s="50"/>
      <c r="BJH1576" s="50"/>
      <c r="BJI1576" s="50"/>
      <c r="BJJ1576" s="50"/>
      <c r="BJK1576" s="50"/>
      <c r="BJL1576" s="50"/>
      <c r="BJM1576" s="50"/>
      <c r="BJN1576" s="50"/>
      <c r="BJO1576" s="50"/>
      <c r="BJP1576" s="50"/>
      <c r="BJQ1576" s="50"/>
      <c r="BJR1576" s="50"/>
      <c r="BJS1576" s="50"/>
      <c r="BJT1576" s="50"/>
      <c r="BJU1576" s="50"/>
      <c r="BJV1576" s="50"/>
      <c r="BJW1576" s="50"/>
      <c r="BJX1576" s="50"/>
      <c r="BJY1576" s="50"/>
      <c r="BJZ1576" s="50"/>
      <c r="BKA1576" s="50"/>
      <c r="BKB1576" s="50"/>
      <c r="BKC1576" s="50"/>
      <c r="BKD1576" s="50"/>
      <c r="BKE1576" s="50"/>
      <c r="BKF1576" s="50"/>
      <c r="BKG1576" s="50"/>
      <c r="BKH1576" s="50"/>
      <c r="BKI1576" s="50"/>
      <c r="BKJ1576" s="50"/>
      <c r="BKK1576" s="50"/>
      <c r="BKL1576" s="50"/>
      <c r="BKM1576" s="50"/>
      <c r="BKN1576" s="50"/>
      <c r="BKO1576" s="50"/>
      <c r="BKP1576" s="50"/>
      <c r="BKQ1576" s="50"/>
      <c r="BKR1576" s="50"/>
      <c r="BKS1576" s="50"/>
      <c r="BKT1576" s="50"/>
      <c r="BKU1576" s="50"/>
      <c r="BKV1576" s="50"/>
      <c r="BKW1576" s="50"/>
      <c r="BKX1576" s="50"/>
      <c r="BKY1576" s="50"/>
      <c r="BKZ1576" s="50"/>
      <c r="BLA1576" s="50"/>
      <c r="BLB1576" s="50"/>
      <c r="BLC1576" s="50"/>
      <c r="BLD1576" s="50"/>
      <c r="BLE1576" s="50"/>
      <c r="BLF1576" s="50"/>
      <c r="BLG1576" s="50"/>
      <c r="BLH1576" s="50"/>
      <c r="BLI1576" s="50"/>
      <c r="BLJ1576" s="50"/>
      <c r="BLK1576" s="50"/>
      <c r="BLL1576" s="50"/>
      <c r="BLM1576" s="50"/>
      <c r="BLN1576" s="50"/>
      <c r="BLO1576" s="50"/>
      <c r="BLP1576" s="50"/>
      <c r="BLQ1576" s="50"/>
      <c r="BLR1576" s="50"/>
      <c r="BLS1576" s="50"/>
      <c r="BLT1576" s="50"/>
      <c r="BLU1576" s="50"/>
      <c r="BLV1576" s="50"/>
      <c r="BLW1576" s="50"/>
      <c r="BLX1576" s="50"/>
      <c r="BLY1576" s="50"/>
      <c r="BLZ1576" s="50"/>
      <c r="BMA1576" s="50"/>
      <c r="BMB1576" s="50"/>
      <c r="BMC1576" s="50"/>
      <c r="BMD1576" s="50"/>
      <c r="BME1576" s="50"/>
      <c r="BMF1576" s="50"/>
      <c r="BMG1576" s="50"/>
      <c r="BMH1576" s="50"/>
      <c r="BMI1576" s="50"/>
      <c r="BMJ1576" s="50"/>
      <c r="BMK1576" s="50"/>
      <c r="BML1576" s="50"/>
      <c r="BMM1576" s="50"/>
      <c r="BMN1576" s="50"/>
      <c r="BMO1576" s="50"/>
      <c r="BMP1576" s="50"/>
      <c r="BMQ1576" s="50"/>
      <c r="BMR1576" s="50"/>
      <c r="BMS1576" s="50"/>
      <c r="BMT1576" s="50"/>
      <c r="BMU1576" s="50"/>
      <c r="BMV1576" s="50"/>
      <c r="BMW1576" s="50"/>
      <c r="BMX1576" s="50"/>
      <c r="BMY1576" s="50"/>
      <c r="BMZ1576" s="50"/>
      <c r="BNA1576" s="50"/>
      <c r="BNB1576" s="50"/>
      <c r="BNC1576" s="50"/>
      <c r="BND1576" s="50"/>
      <c r="BNE1576" s="50"/>
      <c r="BNF1576" s="50"/>
      <c r="BNG1576" s="50"/>
      <c r="BNH1576" s="50"/>
      <c r="BNI1576" s="50"/>
      <c r="BNJ1576" s="50"/>
      <c r="BNK1576" s="50"/>
      <c r="BNL1576" s="50"/>
      <c r="BNM1576" s="50"/>
      <c r="BNN1576" s="50"/>
      <c r="BNO1576" s="50"/>
      <c r="BNP1576" s="50"/>
      <c r="BNQ1576" s="50"/>
      <c r="BNR1576" s="50"/>
      <c r="BNS1576" s="50"/>
      <c r="BNT1576" s="50"/>
      <c r="BNU1576" s="50"/>
      <c r="BNV1576" s="50"/>
      <c r="BNW1576" s="50"/>
      <c r="BNX1576" s="50"/>
      <c r="BNY1576" s="50"/>
      <c r="BNZ1576" s="50"/>
      <c r="BOA1576" s="50"/>
      <c r="BOB1576" s="50"/>
      <c r="BOC1576" s="50"/>
      <c r="BOD1576" s="50"/>
      <c r="BOE1576" s="50"/>
      <c r="BOF1576" s="50"/>
      <c r="BOG1576" s="50"/>
      <c r="BOH1576" s="50"/>
      <c r="BOI1576" s="50"/>
      <c r="BOJ1576" s="50"/>
      <c r="BOK1576" s="50"/>
      <c r="BOL1576" s="50"/>
      <c r="BOM1576" s="50"/>
      <c r="BON1576" s="50"/>
      <c r="BOO1576" s="50"/>
      <c r="BOP1576" s="50"/>
      <c r="BOQ1576" s="50"/>
      <c r="BOR1576" s="50"/>
      <c r="BOS1576" s="50"/>
      <c r="BOT1576" s="50"/>
      <c r="BOU1576" s="50"/>
      <c r="BOV1576" s="50"/>
      <c r="BOW1576" s="50"/>
      <c r="BOX1576" s="50"/>
      <c r="BOY1576" s="50"/>
      <c r="BOZ1576" s="50"/>
      <c r="BPA1576" s="50"/>
      <c r="BPB1576" s="50"/>
      <c r="BPC1576" s="50"/>
      <c r="BPD1576" s="50"/>
      <c r="BPE1576" s="50"/>
      <c r="BPF1576" s="50"/>
      <c r="BPG1576" s="50"/>
      <c r="BPH1576" s="50"/>
      <c r="BPI1576" s="50"/>
      <c r="BPJ1576" s="50"/>
      <c r="BPK1576" s="50"/>
      <c r="BPL1576" s="50"/>
      <c r="BPM1576" s="50"/>
      <c r="BPN1576" s="50"/>
      <c r="BPO1576" s="50"/>
      <c r="BPP1576" s="50"/>
      <c r="BPQ1576" s="50"/>
      <c r="BPR1576" s="50"/>
      <c r="BPS1576" s="50"/>
      <c r="BPT1576" s="50"/>
      <c r="BPU1576" s="50"/>
      <c r="BPV1576" s="50"/>
      <c r="BPW1576" s="50"/>
      <c r="BPX1576" s="50"/>
      <c r="BPY1576" s="50"/>
      <c r="BPZ1576" s="50"/>
      <c r="BQA1576" s="50"/>
      <c r="BQB1576" s="50"/>
      <c r="BQC1576" s="50"/>
      <c r="BQD1576" s="50"/>
      <c r="BQE1576" s="50"/>
      <c r="BQF1576" s="50"/>
      <c r="BQG1576" s="50"/>
      <c r="BQH1576" s="50"/>
      <c r="BQI1576" s="50"/>
      <c r="BQJ1576" s="50"/>
      <c r="BQK1576" s="50"/>
      <c r="BQL1576" s="50"/>
      <c r="BQM1576" s="50"/>
      <c r="BQN1576" s="50"/>
      <c r="BQO1576" s="50"/>
      <c r="BQP1576" s="50"/>
      <c r="BQQ1576" s="50"/>
      <c r="BQR1576" s="50"/>
      <c r="BQS1576" s="50"/>
      <c r="BQT1576" s="50"/>
      <c r="BQU1576" s="50"/>
      <c r="BQV1576" s="50"/>
      <c r="BQW1576" s="50"/>
      <c r="BQX1576" s="50"/>
      <c r="BQY1576" s="50"/>
      <c r="BQZ1576" s="50"/>
      <c r="BRA1576" s="50"/>
      <c r="BRB1576" s="50"/>
      <c r="BRC1576" s="50"/>
      <c r="BRD1576" s="50"/>
      <c r="BRE1576" s="50"/>
      <c r="BRF1576" s="50"/>
      <c r="BRG1576" s="50"/>
      <c r="BRH1576" s="50"/>
      <c r="BRI1576" s="50"/>
      <c r="BRJ1576" s="50"/>
      <c r="BRK1576" s="50"/>
      <c r="BRL1576" s="50"/>
      <c r="BRM1576" s="50"/>
      <c r="BRN1576" s="50"/>
      <c r="BRO1576" s="50"/>
      <c r="BRP1576" s="50"/>
      <c r="BRQ1576" s="50"/>
      <c r="BRR1576" s="50"/>
      <c r="BRS1576" s="50"/>
      <c r="BRT1576" s="50"/>
      <c r="BRU1576" s="50"/>
      <c r="BRV1576" s="50"/>
      <c r="BRW1576" s="50"/>
      <c r="BRX1576" s="50"/>
      <c r="BRY1576" s="50"/>
      <c r="BRZ1576" s="50"/>
      <c r="BSA1576" s="50"/>
      <c r="BSB1576" s="50"/>
      <c r="BSC1576" s="50"/>
      <c r="BSD1576" s="50"/>
      <c r="BSE1576" s="50"/>
      <c r="BSF1576" s="50"/>
      <c r="BSG1576" s="50"/>
      <c r="BSH1576" s="50"/>
      <c r="BSI1576" s="50"/>
      <c r="BSJ1576" s="50"/>
      <c r="BSK1576" s="50"/>
      <c r="BSL1576" s="50"/>
      <c r="BSM1576" s="50"/>
      <c r="BSN1576" s="50"/>
      <c r="BSO1576" s="50"/>
      <c r="BSP1576" s="50"/>
      <c r="BSQ1576" s="50"/>
      <c r="BSR1576" s="50"/>
      <c r="BSS1576" s="50"/>
      <c r="BST1576" s="50"/>
      <c r="BSU1576" s="50"/>
      <c r="BSV1576" s="50"/>
      <c r="BSW1576" s="50"/>
      <c r="BSX1576" s="50"/>
      <c r="BSY1576" s="50"/>
      <c r="BSZ1576" s="50"/>
      <c r="BTA1576" s="50"/>
      <c r="BTB1576" s="50"/>
      <c r="BTC1576" s="50"/>
      <c r="BTD1576" s="50"/>
      <c r="BTE1576" s="50"/>
      <c r="BTF1576" s="50"/>
      <c r="BTG1576" s="50"/>
      <c r="BTH1576" s="50"/>
      <c r="BTI1576" s="50"/>
      <c r="BTJ1576" s="50"/>
      <c r="BTK1576" s="50"/>
      <c r="BTL1576" s="50"/>
      <c r="BTM1576" s="50"/>
      <c r="BTN1576" s="50"/>
      <c r="BTO1576" s="50"/>
      <c r="BTP1576" s="50"/>
      <c r="BTQ1576" s="50"/>
      <c r="BTR1576" s="50"/>
      <c r="BTS1576" s="50"/>
      <c r="BTT1576" s="50"/>
      <c r="BTU1576" s="50"/>
      <c r="BTV1576" s="50"/>
      <c r="BTW1576" s="50"/>
      <c r="BTX1576" s="50"/>
      <c r="BTY1576" s="50"/>
      <c r="BTZ1576" s="50"/>
      <c r="BUA1576" s="50"/>
      <c r="BUB1576" s="50"/>
      <c r="BUC1576" s="50"/>
      <c r="BUD1576" s="50"/>
      <c r="BUE1576" s="50"/>
      <c r="BUF1576" s="50"/>
      <c r="BUG1576" s="50"/>
      <c r="BUH1576" s="50"/>
      <c r="BUI1576" s="50"/>
      <c r="BUJ1576" s="50"/>
      <c r="BUK1576" s="50"/>
      <c r="BUL1576" s="50"/>
      <c r="BUM1576" s="50"/>
      <c r="BUN1576" s="50"/>
      <c r="BUO1576" s="50"/>
      <c r="BUP1576" s="50"/>
      <c r="BUQ1576" s="50"/>
      <c r="BUR1576" s="50"/>
      <c r="BUS1576" s="50"/>
      <c r="BUT1576" s="50"/>
      <c r="BUU1576" s="50"/>
      <c r="BUV1576" s="50"/>
      <c r="BUW1576" s="50"/>
      <c r="BUX1576" s="50"/>
      <c r="BUY1576" s="50"/>
      <c r="BUZ1576" s="50"/>
      <c r="BVA1576" s="50"/>
      <c r="BVB1576" s="50"/>
      <c r="BVC1576" s="50"/>
      <c r="BVD1576" s="50"/>
      <c r="BVE1576" s="50"/>
      <c r="BVF1576" s="50"/>
      <c r="BVG1576" s="50"/>
      <c r="BVH1576" s="50"/>
      <c r="BVI1576" s="50"/>
      <c r="BVJ1576" s="50"/>
      <c r="BVK1576" s="50"/>
      <c r="BVL1576" s="50"/>
      <c r="BVM1576" s="50"/>
      <c r="BVN1576" s="50"/>
      <c r="BVO1576" s="50"/>
      <c r="BVP1576" s="50"/>
      <c r="BVQ1576" s="50"/>
      <c r="BVR1576" s="50"/>
      <c r="BVS1576" s="50"/>
      <c r="BVT1576" s="50"/>
      <c r="BVU1576" s="50"/>
      <c r="BVV1576" s="50"/>
      <c r="BVW1576" s="50"/>
      <c r="BVX1576" s="50"/>
      <c r="BVY1576" s="50"/>
      <c r="BVZ1576" s="50"/>
      <c r="BWA1576" s="50"/>
      <c r="BWB1576" s="50"/>
      <c r="BWC1576" s="50"/>
      <c r="BWD1576" s="50"/>
      <c r="BWE1576" s="50"/>
      <c r="BWF1576" s="50"/>
      <c r="BWG1576" s="50"/>
      <c r="BWH1576" s="50"/>
      <c r="BWI1576" s="50"/>
      <c r="BWJ1576" s="50"/>
      <c r="BWK1576" s="50"/>
      <c r="BWL1576" s="50"/>
      <c r="BWM1576" s="50"/>
      <c r="BWN1576" s="50"/>
      <c r="BWO1576" s="50"/>
      <c r="BWP1576" s="50"/>
      <c r="BWQ1576" s="50"/>
      <c r="BWR1576" s="50"/>
      <c r="BWS1576" s="50"/>
      <c r="BWT1576" s="50"/>
      <c r="BWU1576" s="50"/>
      <c r="BWV1576" s="50"/>
      <c r="BWW1576" s="50"/>
      <c r="BWX1576" s="50"/>
      <c r="BWY1576" s="50"/>
      <c r="BWZ1576" s="50"/>
      <c r="BXA1576" s="50"/>
      <c r="BXB1576" s="50"/>
      <c r="BXC1576" s="50"/>
      <c r="BXD1576" s="50"/>
      <c r="BXE1576" s="50"/>
      <c r="BXF1576" s="50"/>
      <c r="BXG1576" s="50"/>
      <c r="BXH1576" s="50"/>
      <c r="BXI1576" s="50"/>
      <c r="BXJ1576" s="50"/>
      <c r="BXK1576" s="50"/>
      <c r="BXL1576" s="50"/>
      <c r="BXM1576" s="50"/>
      <c r="BXN1576" s="50"/>
      <c r="BXO1576" s="50"/>
      <c r="BXP1576" s="50"/>
      <c r="BXQ1576" s="50"/>
      <c r="BXR1576" s="50"/>
      <c r="BXS1576" s="50"/>
      <c r="BXT1576" s="50"/>
      <c r="BXU1576" s="50"/>
      <c r="BXV1576" s="50"/>
      <c r="BXW1576" s="50"/>
      <c r="BXX1576" s="50"/>
      <c r="BXY1576" s="50"/>
      <c r="BXZ1576" s="50"/>
      <c r="BYA1576" s="50"/>
      <c r="BYB1576" s="50"/>
      <c r="BYC1576" s="50"/>
      <c r="BYD1576" s="50"/>
      <c r="BYE1576" s="50"/>
      <c r="BYF1576" s="50"/>
      <c r="BYG1576" s="50"/>
      <c r="BYH1576" s="50"/>
      <c r="BYI1576" s="50"/>
      <c r="BYJ1576" s="50"/>
      <c r="BYK1576" s="50"/>
      <c r="BYL1576" s="50"/>
      <c r="BYM1576" s="50"/>
      <c r="BYN1576" s="50"/>
      <c r="BYO1576" s="50"/>
      <c r="BYP1576" s="50"/>
      <c r="BYQ1576" s="50"/>
      <c r="BYR1576" s="50"/>
      <c r="BYS1576" s="50"/>
      <c r="BYT1576" s="50"/>
      <c r="BYU1576" s="50"/>
      <c r="BYV1576" s="50"/>
      <c r="BYW1576" s="50"/>
      <c r="BYX1576" s="50"/>
      <c r="BYY1576" s="50"/>
      <c r="BYZ1576" s="50"/>
      <c r="BZA1576" s="50"/>
      <c r="BZB1576" s="50"/>
      <c r="BZC1576" s="50"/>
      <c r="BZD1576" s="50"/>
      <c r="BZE1576" s="50"/>
      <c r="BZF1576" s="50"/>
      <c r="BZG1576" s="50"/>
      <c r="BZH1576" s="50"/>
      <c r="BZI1576" s="50"/>
      <c r="BZJ1576" s="50"/>
      <c r="BZK1576" s="50"/>
      <c r="BZL1576" s="50"/>
      <c r="BZM1576" s="50"/>
      <c r="BZN1576" s="50"/>
      <c r="BZO1576" s="50"/>
      <c r="BZP1576" s="50"/>
      <c r="BZQ1576" s="50"/>
      <c r="BZR1576" s="50"/>
      <c r="BZS1576" s="50"/>
      <c r="BZT1576" s="50"/>
      <c r="BZU1576" s="50"/>
      <c r="BZV1576" s="50"/>
      <c r="BZW1576" s="50"/>
      <c r="BZX1576" s="50"/>
      <c r="BZY1576" s="50"/>
      <c r="BZZ1576" s="50"/>
      <c r="CAA1576" s="50"/>
      <c r="CAB1576" s="50"/>
      <c r="CAC1576" s="50"/>
      <c r="CAD1576" s="50"/>
      <c r="CAE1576" s="50"/>
      <c r="CAF1576" s="50"/>
      <c r="CAG1576" s="50"/>
      <c r="CAH1576" s="50"/>
      <c r="CAI1576" s="50"/>
      <c r="CAJ1576" s="50"/>
      <c r="CAK1576" s="50"/>
      <c r="CAL1576" s="50"/>
      <c r="CAM1576" s="50"/>
      <c r="CAN1576" s="50"/>
      <c r="CAO1576" s="50"/>
      <c r="CAP1576" s="50"/>
      <c r="CAQ1576" s="50"/>
      <c r="CAR1576" s="50"/>
      <c r="CAS1576" s="50"/>
      <c r="CAT1576" s="50"/>
      <c r="CAU1576" s="50"/>
      <c r="CAV1576" s="50"/>
      <c r="CAW1576" s="50"/>
      <c r="CAX1576" s="50"/>
      <c r="CAY1576" s="50"/>
      <c r="CAZ1576" s="50"/>
      <c r="CBA1576" s="50"/>
      <c r="CBB1576" s="50"/>
      <c r="CBC1576" s="50"/>
      <c r="CBD1576" s="50"/>
      <c r="CBE1576" s="50"/>
      <c r="CBF1576" s="50"/>
      <c r="CBG1576" s="50"/>
      <c r="CBH1576" s="50"/>
      <c r="CBI1576" s="50"/>
      <c r="CBJ1576" s="50"/>
      <c r="CBK1576" s="50"/>
      <c r="CBL1576" s="50"/>
      <c r="CBM1576" s="50"/>
      <c r="CBN1576" s="50"/>
      <c r="CBO1576" s="50"/>
      <c r="CBP1576" s="50"/>
      <c r="CBQ1576" s="50"/>
      <c r="CBR1576" s="50"/>
      <c r="CBS1576" s="50"/>
      <c r="CBT1576" s="50"/>
      <c r="CBU1576" s="50"/>
      <c r="CBV1576" s="50"/>
      <c r="CBW1576" s="50"/>
      <c r="CBX1576" s="50"/>
      <c r="CBY1576" s="50"/>
      <c r="CBZ1576" s="50"/>
      <c r="CCA1576" s="50"/>
      <c r="CCB1576" s="50"/>
      <c r="CCC1576" s="50"/>
      <c r="CCD1576" s="50"/>
      <c r="CCE1576" s="50"/>
      <c r="CCF1576" s="50"/>
      <c r="CCG1576" s="50"/>
      <c r="CCH1576" s="50"/>
      <c r="CCI1576" s="50"/>
      <c r="CCJ1576" s="50"/>
      <c r="CCK1576" s="50"/>
      <c r="CCL1576" s="50"/>
      <c r="CCM1576" s="50"/>
      <c r="CCN1576" s="50"/>
      <c r="CCO1576" s="50"/>
      <c r="CCP1576" s="50"/>
      <c r="CCQ1576" s="50"/>
      <c r="CCR1576" s="50"/>
      <c r="CCS1576" s="50"/>
      <c r="CCT1576" s="50"/>
      <c r="CCU1576" s="50"/>
      <c r="CCV1576" s="50"/>
      <c r="CCW1576" s="50"/>
      <c r="CCX1576" s="50"/>
      <c r="CCY1576" s="50"/>
      <c r="CCZ1576" s="50"/>
      <c r="CDA1576" s="50"/>
      <c r="CDB1576" s="50"/>
      <c r="CDC1576" s="50"/>
      <c r="CDD1576" s="50"/>
      <c r="CDE1576" s="50"/>
      <c r="CDF1576" s="50"/>
      <c r="CDG1576" s="50"/>
      <c r="CDH1576" s="50"/>
      <c r="CDI1576" s="50"/>
      <c r="CDJ1576" s="50"/>
      <c r="CDK1576" s="50"/>
      <c r="CDL1576" s="50"/>
      <c r="CDM1576" s="50"/>
      <c r="CDN1576" s="50"/>
      <c r="CDO1576" s="50"/>
      <c r="CDP1576" s="50"/>
      <c r="CDQ1576" s="50"/>
      <c r="CDR1576" s="50"/>
      <c r="CDS1576" s="50"/>
      <c r="CDT1576" s="50"/>
      <c r="CDU1576" s="50"/>
      <c r="CDV1576" s="50"/>
      <c r="CDW1576" s="50"/>
      <c r="CDX1576" s="50"/>
      <c r="CDY1576" s="50"/>
      <c r="CDZ1576" s="50"/>
      <c r="CEA1576" s="50"/>
      <c r="CEB1576" s="50"/>
      <c r="CEC1576" s="50"/>
      <c r="CED1576" s="50"/>
      <c r="CEE1576" s="50"/>
      <c r="CEF1576" s="50"/>
      <c r="CEG1576" s="50"/>
      <c r="CEH1576" s="50"/>
      <c r="CEI1576" s="50"/>
      <c r="CEJ1576" s="50"/>
      <c r="CEK1576" s="50"/>
      <c r="CEL1576" s="50"/>
      <c r="CEM1576" s="50"/>
      <c r="CEN1576" s="50"/>
      <c r="CEO1576" s="50"/>
      <c r="CEP1576" s="50"/>
      <c r="CEQ1576" s="50"/>
      <c r="CER1576" s="50"/>
      <c r="CES1576" s="50"/>
      <c r="CET1576" s="50"/>
      <c r="CEU1576" s="50"/>
      <c r="CEV1576" s="50"/>
      <c r="CEW1576" s="50"/>
      <c r="CEX1576" s="50"/>
      <c r="CEY1576" s="50"/>
      <c r="CEZ1576" s="50"/>
      <c r="CFA1576" s="50"/>
      <c r="CFB1576" s="50"/>
      <c r="CFC1576" s="50"/>
      <c r="CFD1576" s="50"/>
      <c r="CFE1576" s="50"/>
      <c r="CFF1576" s="50"/>
      <c r="CFG1576" s="50"/>
      <c r="CFH1576" s="50"/>
      <c r="CFI1576" s="50"/>
      <c r="CFJ1576" s="50"/>
      <c r="CFK1576" s="50"/>
      <c r="CFL1576" s="50"/>
      <c r="CFM1576" s="50"/>
      <c r="CFN1576" s="50"/>
      <c r="CFO1576" s="50"/>
      <c r="CFP1576" s="50"/>
      <c r="CFQ1576" s="50"/>
      <c r="CFR1576" s="50"/>
      <c r="CFS1576" s="50"/>
      <c r="CFT1576" s="50"/>
      <c r="CFU1576" s="50"/>
      <c r="CFV1576" s="50"/>
      <c r="CFW1576" s="50"/>
      <c r="CFX1576" s="50"/>
      <c r="CFY1576" s="50"/>
      <c r="CFZ1576" s="50"/>
      <c r="CGA1576" s="50"/>
      <c r="CGB1576" s="50"/>
      <c r="CGC1576" s="50"/>
      <c r="CGD1576" s="50"/>
      <c r="CGE1576" s="50"/>
      <c r="CGF1576" s="50"/>
      <c r="CGG1576" s="50"/>
      <c r="CGH1576" s="50"/>
      <c r="CGI1576" s="50"/>
      <c r="CGJ1576" s="50"/>
      <c r="CGK1576" s="50"/>
      <c r="CGL1576" s="50"/>
      <c r="CGM1576" s="50"/>
      <c r="CGN1576" s="50"/>
      <c r="CGO1576" s="50"/>
      <c r="CGP1576" s="50"/>
      <c r="CGQ1576" s="50"/>
      <c r="CGR1576" s="50"/>
      <c r="CGS1576" s="50"/>
      <c r="CGT1576" s="50"/>
      <c r="CGU1576" s="50"/>
      <c r="CGV1576" s="50"/>
      <c r="CGW1576" s="50"/>
      <c r="CGX1576" s="50"/>
      <c r="CGY1576" s="50"/>
      <c r="CGZ1576" s="50"/>
      <c r="CHA1576" s="50"/>
      <c r="CHB1576" s="50"/>
      <c r="CHC1576" s="50"/>
      <c r="CHD1576" s="50"/>
      <c r="CHE1576" s="50"/>
      <c r="CHF1576" s="50"/>
      <c r="CHG1576" s="50"/>
      <c r="CHH1576" s="50"/>
      <c r="CHI1576" s="50"/>
      <c r="CHJ1576" s="50"/>
      <c r="CHK1576" s="50"/>
      <c r="CHL1576" s="50"/>
      <c r="CHM1576" s="50"/>
      <c r="CHN1576" s="50"/>
      <c r="CHO1576" s="50"/>
      <c r="CHP1576" s="50"/>
      <c r="CHQ1576" s="50"/>
      <c r="CHR1576" s="50"/>
      <c r="CHS1576" s="50"/>
      <c r="CHT1576" s="50"/>
      <c r="CHU1576" s="50"/>
      <c r="CHV1576" s="50"/>
      <c r="CHW1576" s="50"/>
      <c r="CHX1576" s="50"/>
      <c r="CHY1576" s="50"/>
      <c r="CHZ1576" s="50"/>
      <c r="CIA1576" s="50"/>
      <c r="CIB1576" s="50"/>
      <c r="CIC1576" s="50"/>
      <c r="CID1576" s="50"/>
      <c r="CIE1576" s="50"/>
      <c r="CIF1576" s="50"/>
      <c r="CIG1576" s="50"/>
      <c r="CIH1576" s="50"/>
      <c r="CII1576" s="50"/>
      <c r="CIJ1576" s="50"/>
      <c r="CIK1576" s="50"/>
      <c r="CIL1576" s="50"/>
      <c r="CIM1576" s="50"/>
      <c r="CIN1576" s="50"/>
      <c r="CIO1576" s="50"/>
      <c r="CIP1576" s="50"/>
      <c r="CIQ1576" s="50"/>
      <c r="CIR1576" s="50"/>
      <c r="CIS1576" s="50"/>
      <c r="CIT1576" s="50"/>
      <c r="CIU1576" s="50"/>
      <c r="CIV1576" s="50"/>
      <c r="CIW1576" s="50"/>
      <c r="CIX1576" s="50"/>
      <c r="CIY1576" s="50"/>
      <c r="CIZ1576" s="50"/>
      <c r="CJA1576" s="50"/>
      <c r="CJB1576" s="50"/>
      <c r="CJC1576" s="50"/>
      <c r="CJD1576" s="50"/>
      <c r="CJE1576" s="50"/>
      <c r="CJF1576" s="50"/>
      <c r="CJG1576" s="50"/>
      <c r="CJH1576" s="50"/>
      <c r="CJI1576" s="50"/>
      <c r="CJJ1576" s="50"/>
      <c r="CJK1576" s="50"/>
      <c r="CJL1576" s="50"/>
      <c r="CJM1576" s="50"/>
      <c r="CJN1576" s="50"/>
      <c r="CJO1576" s="50"/>
      <c r="CJP1576" s="50"/>
      <c r="CJQ1576" s="50"/>
      <c r="CJR1576" s="50"/>
      <c r="CJS1576" s="50"/>
      <c r="CJT1576" s="50"/>
      <c r="CJU1576" s="50"/>
      <c r="CJV1576" s="50"/>
      <c r="CJW1576" s="50"/>
      <c r="CJX1576" s="50"/>
      <c r="CJY1576" s="50"/>
      <c r="CJZ1576" s="50"/>
      <c r="CKA1576" s="50"/>
      <c r="CKB1576" s="50"/>
      <c r="CKC1576" s="50"/>
      <c r="CKD1576" s="50"/>
      <c r="CKE1576" s="50"/>
      <c r="CKF1576" s="50"/>
      <c r="CKG1576" s="50"/>
      <c r="CKH1576" s="50"/>
      <c r="CKI1576" s="50"/>
      <c r="CKJ1576" s="50"/>
      <c r="CKK1576" s="50"/>
      <c r="CKL1576" s="50"/>
      <c r="CKM1576" s="50"/>
      <c r="CKN1576" s="50"/>
      <c r="CKO1576" s="50"/>
      <c r="CKP1576" s="50"/>
      <c r="CKQ1576" s="50"/>
      <c r="CKR1576" s="50"/>
      <c r="CKS1576" s="50"/>
      <c r="CKT1576" s="50"/>
      <c r="CKU1576" s="50"/>
      <c r="CKV1576" s="50"/>
      <c r="CKW1576" s="50"/>
      <c r="CKX1576" s="50"/>
      <c r="CKY1576" s="50"/>
      <c r="CKZ1576" s="50"/>
      <c r="CLA1576" s="50"/>
      <c r="CLB1576" s="50"/>
      <c r="CLC1576" s="50"/>
      <c r="CLD1576" s="50"/>
      <c r="CLE1576" s="50"/>
      <c r="CLF1576" s="50"/>
      <c r="CLG1576" s="50"/>
      <c r="CLH1576" s="50"/>
      <c r="CLI1576" s="50"/>
      <c r="CLJ1576" s="50"/>
      <c r="CLK1576" s="50"/>
      <c r="CLL1576" s="50"/>
      <c r="CLM1576" s="50"/>
      <c r="CLN1576" s="50"/>
      <c r="CLO1576" s="50"/>
      <c r="CLP1576" s="50"/>
      <c r="CLQ1576" s="50"/>
      <c r="CLR1576" s="50"/>
      <c r="CLS1576" s="50"/>
      <c r="CLT1576" s="50"/>
      <c r="CLU1576" s="50"/>
      <c r="CLV1576" s="50"/>
      <c r="CLW1576" s="50"/>
      <c r="CLX1576" s="50"/>
      <c r="CLY1576" s="50"/>
      <c r="CLZ1576" s="50"/>
      <c r="CMA1576" s="50"/>
      <c r="CMB1576" s="50"/>
      <c r="CMC1576" s="50"/>
      <c r="CMD1576" s="50"/>
      <c r="CME1576" s="50"/>
      <c r="CMF1576" s="50"/>
      <c r="CMG1576" s="50"/>
      <c r="CMH1576" s="50"/>
      <c r="CMI1576" s="50"/>
      <c r="CMJ1576" s="50"/>
      <c r="CMK1576" s="50"/>
      <c r="CML1576" s="50"/>
      <c r="CMM1576" s="50"/>
      <c r="CMN1576" s="50"/>
      <c r="CMO1576" s="50"/>
      <c r="CMP1576" s="50"/>
      <c r="CMQ1576" s="50"/>
      <c r="CMR1576" s="50"/>
      <c r="CMS1576" s="50"/>
      <c r="CMT1576" s="50"/>
      <c r="CMU1576" s="50"/>
      <c r="CMV1576" s="50"/>
      <c r="CMW1576" s="50"/>
      <c r="CMX1576" s="50"/>
      <c r="CMY1576" s="50"/>
      <c r="CMZ1576" s="50"/>
      <c r="CNA1576" s="50"/>
      <c r="CNB1576" s="50"/>
      <c r="CNC1576" s="50"/>
      <c r="CND1576" s="50"/>
      <c r="CNE1576" s="50"/>
      <c r="CNF1576" s="50"/>
      <c r="CNG1576" s="50"/>
      <c r="CNH1576" s="50"/>
      <c r="CNI1576" s="50"/>
      <c r="CNJ1576" s="50"/>
      <c r="CNK1576" s="50"/>
      <c r="CNL1576" s="50"/>
      <c r="CNM1576" s="50"/>
      <c r="CNN1576" s="50"/>
      <c r="CNO1576" s="50"/>
      <c r="CNP1576" s="50"/>
      <c r="CNQ1576" s="50"/>
      <c r="CNR1576" s="50"/>
      <c r="CNS1576" s="50"/>
      <c r="CNT1576" s="50"/>
      <c r="CNU1576" s="50"/>
      <c r="CNV1576" s="50"/>
      <c r="CNW1576" s="50"/>
      <c r="CNX1576" s="50"/>
      <c r="CNY1576" s="50"/>
      <c r="CNZ1576" s="50"/>
      <c r="COA1576" s="50"/>
      <c r="COB1576" s="50"/>
      <c r="COC1576" s="50"/>
      <c r="COD1576" s="50"/>
      <c r="COE1576" s="50"/>
      <c r="COF1576" s="50"/>
      <c r="COG1576" s="50"/>
      <c r="COH1576" s="50"/>
      <c r="COI1576" s="50"/>
      <c r="COJ1576" s="50"/>
      <c r="COK1576" s="50"/>
      <c r="COL1576" s="50"/>
      <c r="COM1576" s="50"/>
      <c r="CON1576" s="50"/>
      <c r="COO1576" s="50"/>
      <c r="COP1576" s="50"/>
      <c r="COQ1576" s="50"/>
      <c r="COR1576" s="50"/>
      <c r="COS1576" s="50"/>
      <c r="COT1576" s="50"/>
      <c r="COU1576" s="50"/>
      <c r="COV1576" s="50"/>
      <c r="COW1576" s="50"/>
      <c r="COX1576" s="50"/>
      <c r="COY1576" s="50"/>
      <c r="COZ1576" s="50"/>
      <c r="CPA1576" s="50"/>
      <c r="CPB1576" s="50"/>
      <c r="CPC1576" s="50"/>
      <c r="CPD1576" s="50"/>
      <c r="CPE1576" s="50"/>
      <c r="CPF1576" s="50"/>
      <c r="CPG1576" s="50"/>
      <c r="CPH1576" s="50"/>
      <c r="CPI1576" s="50"/>
      <c r="CPJ1576" s="50"/>
      <c r="CPK1576" s="50"/>
      <c r="CPL1576" s="50"/>
      <c r="CPM1576" s="50"/>
      <c r="CPN1576" s="50"/>
      <c r="CPO1576" s="50"/>
      <c r="CPP1576" s="50"/>
      <c r="CPQ1576" s="50"/>
      <c r="CPR1576" s="50"/>
      <c r="CPS1576" s="50"/>
      <c r="CPT1576" s="50"/>
      <c r="CPU1576" s="50"/>
      <c r="CPV1576" s="50"/>
      <c r="CPW1576" s="50"/>
      <c r="CPX1576" s="50"/>
      <c r="CPY1576" s="50"/>
      <c r="CPZ1576" s="50"/>
      <c r="CQA1576" s="50"/>
      <c r="CQB1576" s="50"/>
      <c r="CQC1576" s="50"/>
      <c r="CQD1576" s="50"/>
      <c r="CQE1576" s="50"/>
      <c r="CQF1576" s="50"/>
      <c r="CQG1576" s="50"/>
      <c r="CQH1576" s="50"/>
      <c r="CQI1576" s="50"/>
      <c r="CQJ1576" s="50"/>
      <c r="CQK1576" s="50"/>
      <c r="CQL1576" s="50"/>
      <c r="CQM1576" s="50"/>
      <c r="CQN1576" s="50"/>
      <c r="CQO1576" s="50"/>
      <c r="CQP1576" s="50"/>
      <c r="CQQ1576" s="50"/>
      <c r="CQR1576" s="50"/>
      <c r="CQS1576" s="50"/>
      <c r="CQT1576" s="50"/>
      <c r="CQU1576" s="50"/>
      <c r="CQV1576" s="50"/>
      <c r="CQW1576" s="50"/>
      <c r="CQX1576" s="50"/>
      <c r="CQY1576" s="50"/>
      <c r="CQZ1576" s="50"/>
      <c r="CRA1576" s="50"/>
      <c r="CRB1576" s="50"/>
      <c r="CRC1576" s="50"/>
      <c r="CRD1576" s="50"/>
      <c r="CRE1576" s="50"/>
      <c r="CRF1576" s="50"/>
      <c r="CRG1576" s="50"/>
      <c r="CRH1576" s="50"/>
      <c r="CRI1576" s="50"/>
      <c r="CRJ1576" s="50"/>
      <c r="CRK1576" s="50"/>
      <c r="CRL1576" s="50"/>
      <c r="CRM1576" s="50"/>
      <c r="CRN1576" s="50"/>
      <c r="CRO1576" s="50"/>
      <c r="CRP1576" s="50"/>
      <c r="CRQ1576" s="50"/>
      <c r="CRR1576" s="50"/>
      <c r="CRS1576" s="50"/>
      <c r="CRT1576" s="50"/>
      <c r="CRU1576" s="50"/>
      <c r="CRV1576" s="50"/>
      <c r="CRW1576" s="50"/>
      <c r="CRX1576" s="50"/>
      <c r="CRY1576" s="50"/>
      <c r="CRZ1576" s="50"/>
      <c r="CSA1576" s="50"/>
      <c r="CSB1576" s="50"/>
      <c r="CSC1576" s="50"/>
      <c r="CSD1576" s="50"/>
      <c r="CSE1576" s="50"/>
      <c r="CSF1576" s="50"/>
      <c r="CSG1576" s="50"/>
      <c r="CSH1576" s="50"/>
      <c r="CSI1576" s="50"/>
      <c r="CSJ1576" s="50"/>
      <c r="CSK1576" s="50"/>
      <c r="CSL1576" s="50"/>
      <c r="CSM1576" s="50"/>
      <c r="CSN1576" s="50"/>
      <c r="CSO1576" s="50"/>
      <c r="CSP1576" s="50"/>
      <c r="CSQ1576" s="50"/>
      <c r="CSR1576" s="50"/>
      <c r="CSS1576" s="50"/>
      <c r="CST1576" s="50"/>
      <c r="CSU1576" s="50"/>
      <c r="CSV1576" s="50"/>
      <c r="CSW1576" s="50"/>
      <c r="CSX1576" s="50"/>
      <c r="CSY1576" s="50"/>
      <c r="CSZ1576" s="50"/>
      <c r="CTA1576" s="50"/>
      <c r="CTB1576" s="50"/>
      <c r="CTC1576" s="50"/>
      <c r="CTD1576" s="50"/>
      <c r="CTE1576" s="50"/>
      <c r="CTF1576" s="50"/>
      <c r="CTG1576" s="50"/>
      <c r="CTH1576" s="50"/>
      <c r="CTI1576" s="50"/>
      <c r="CTJ1576" s="50"/>
      <c r="CTK1576" s="50"/>
      <c r="CTL1576" s="50"/>
      <c r="CTM1576" s="50"/>
      <c r="CTN1576" s="50"/>
      <c r="CTO1576" s="50"/>
      <c r="CTP1576" s="50"/>
      <c r="CTQ1576" s="50"/>
      <c r="CTR1576" s="50"/>
      <c r="CTS1576" s="50"/>
      <c r="CTT1576" s="50"/>
      <c r="CTU1576" s="50"/>
      <c r="CTV1576" s="50"/>
      <c r="CTW1576" s="50"/>
      <c r="CTX1576" s="50"/>
      <c r="CTY1576" s="50"/>
      <c r="CTZ1576" s="50"/>
      <c r="CUA1576" s="50"/>
      <c r="CUB1576" s="50"/>
      <c r="CUC1576" s="50"/>
      <c r="CUD1576" s="50"/>
      <c r="CUE1576" s="50"/>
      <c r="CUF1576" s="50"/>
      <c r="CUG1576" s="50"/>
      <c r="CUH1576" s="50"/>
      <c r="CUI1576" s="50"/>
      <c r="CUJ1576" s="50"/>
      <c r="CUK1576" s="50"/>
      <c r="CUL1576" s="50"/>
      <c r="CUM1576" s="50"/>
      <c r="CUN1576" s="50"/>
      <c r="CUO1576" s="50"/>
      <c r="CUP1576" s="50"/>
      <c r="CUQ1576" s="50"/>
      <c r="CUR1576" s="50"/>
      <c r="CUS1576" s="50"/>
      <c r="CUT1576" s="50"/>
      <c r="CUU1576" s="50"/>
      <c r="CUV1576" s="50"/>
      <c r="CUW1576" s="50"/>
      <c r="CUX1576" s="50"/>
      <c r="CUY1576" s="50"/>
      <c r="CUZ1576" s="50"/>
      <c r="CVA1576" s="50"/>
      <c r="CVB1576" s="50"/>
      <c r="CVC1576" s="50"/>
      <c r="CVD1576" s="50"/>
      <c r="CVE1576" s="50"/>
      <c r="CVF1576" s="50"/>
      <c r="CVG1576" s="50"/>
      <c r="CVH1576" s="50"/>
      <c r="CVI1576" s="50"/>
      <c r="CVJ1576" s="50"/>
      <c r="CVK1576" s="50"/>
      <c r="CVL1576" s="50"/>
      <c r="CVM1576" s="50"/>
      <c r="CVN1576" s="50"/>
      <c r="CVO1576" s="50"/>
      <c r="CVP1576" s="50"/>
      <c r="CVQ1576" s="50"/>
      <c r="CVR1576" s="50"/>
      <c r="CVS1576" s="50"/>
      <c r="CVT1576" s="50"/>
      <c r="CVU1576" s="50"/>
      <c r="CVV1576" s="50"/>
      <c r="CVW1576" s="50"/>
      <c r="CVX1576" s="50"/>
      <c r="CVY1576" s="50"/>
      <c r="CVZ1576" s="50"/>
      <c r="CWA1576" s="50"/>
      <c r="CWB1576" s="50"/>
      <c r="CWC1576" s="50"/>
      <c r="CWD1576" s="50"/>
      <c r="CWE1576" s="50"/>
      <c r="CWF1576" s="50"/>
      <c r="CWG1576" s="50"/>
      <c r="CWH1576" s="50"/>
      <c r="CWI1576" s="50"/>
      <c r="CWJ1576" s="50"/>
      <c r="CWK1576" s="50"/>
      <c r="CWL1576" s="50"/>
      <c r="CWM1576" s="50"/>
      <c r="CWN1576" s="50"/>
      <c r="CWO1576" s="50"/>
      <c r="CWP1576" s="50"/>
      <c r="CWQ1576" s="50"/>
      <c r="CWR1576" s="50"/>
      <c r="CWS1576" s="50"/>
      <c r="CWT1576" s="50"/>
      <c r="CWU1576" s="50"/>
      <c r="CWV1576" s="50"/>
      <c r="CWW1576" s="50"/>
      <c r="CWX1576" s="50"/>
      <c r="CWY1576" s="50"/>
      <c r="CWZ1576" s="50"/>
      <c r="CXA1576" s="50"/>
      <c r="CXB1576" s="50"/>
      <c r="CXC1576" s="50"/>
      <c r="CXD1576" s="50"/>
      <c r="CXE1576" s="50"/>
      <c r="CXF1576" s="50"/>
      <c r="CXG1576" s="50"/>
      <c r="CXH1576" s="50"/>
      <c r="CXI1576" s="50"/>
      <c r="CXJ1576" s="50"/>
      <c r="CXK1576" s="50"/>
      <c r="CXL1576" s="50"/>
      <c r="CXM1576" s="50"/>
      <c r="CXN1576" s="50"/>
      <c r="CXO1576" s="50"/>
      <c r="CXP1576" s="50"/>
      <c r="CXQ1576" s="50"/>
      <c r="CXR1576" s="50"/>
      <c r="CXS1576" s="50"/>
      <c r="CXT1576" s="50"/>
      <c r="CXU1576" s="50"/>
      <c r="CXV1576" s="50"/>
      <c r="CXW1576" s="50"/>
      <c r="CXX1576" s="50"/>
      <c r="CXY1576" s="50"/>
      <c r="CXZ1576" s="50"/>
      <c r="CYA1576" s="50"/>
      <c r="CYB1576" s="50"/>
      <c r="CYC1576" s="50"/>
      <c r="CYD1576" s="50"/>
      <c r="CYE1576" s="50"/>
      <c r="CYF1576" s="50"/>
      <c r="CYG1576" s="50"/>
      <c r="CYH1576" s="50"/>
      <c r="CYI1576" s="50"/>
      <c r="CYJ1576" s="50"/>
      <c r="CYK1576" s="50"/>
      <c r="CYL1576" s="50"/>
      <c r="CYM1576" s="50"/>
      <c r="CYN1576" s="50"/>
      <c r="CYO1576" s="50"/>
      <c r="CYP1576" s="50"/>
      <c r="CYQ1576" s="50"/>
      <c r="CYR1576" s="50"/>
      <c r="CYS1576" s="50"/>
      <c r="CYT1576" s="50"/>
      <c r="CYU1576" s="50"/>
      <c r="CYV1576" s="50"/>
      <c r="CYW1576" s="50"/>
      <c r="CYX1576" s="50"/>
      <c r="CYY1576" s="50"/>
      <c r="CYZ1576" s="50"/>
      <c r="CZA1576" s="50"/>
      <c r="CZB1576" s="50"/>
      <c r="CZC1576" s="50"/>
      <c r="CZD1576" s="50"/>
      <c r="CZE1576" s="50"/>
      <c r="CZF1576" s="50"/>
      <c r="CZG1576" s="50"/>
      <c r="CZH1576" s="50"/>
      <c r="CZI1576" s="50"/>
      <c r="CZJ1576" s="50"/>
      <c r="CZK1576" s="50"/>
      <c r="CZL1576" s="50"/>
      <c r="CZM1576" s="50"/>
      <c r="CZN1576" s="50"/>
      <c r="CZO1576" s="50"/>
      <c r="CZP1576" s="50"/>
      <c r="CZQ1576" s="50"/>
      <c r="CZR1576" s="50"/>
      <c r="CZS1576" s="50"/>
      <c r="CZT1576" s="50"/>
      <c r="CZU1576" s="50"/>
      <c r="CZV1576" s="50"/>
      <c r="CZW1576" s="50"/>
      <c r="CZX1576" s="50"/>
      <c r="CZY1576" s="50"/>
      <c r="CZZ1576" s="50"/>
      <c r="DAA1576" s="50"/>
      <c r="DAB1576" s="50"/>
      <c r="DAC1576" s="50"/>
      <c r="DAD1576" s="50"/>
      <c r="DAE1576" s="50"/>
      <c r="DAF1576" s="50"/>
      <c r="DAG1576" s="50"/>
      <c r="DAH1576" s="50"/>
      <c r="DAI1576" s="50"/>
      <c r="DAJ1576" s="50"/>
      <c r="DAK1576" s="50"/>
      <c r="DAL1576" s="50"/>
      <c r="DAM1576" s="50"/>
      <c r="DAN1576" s="50"/>
      <c r="DAO1576" s="50"/>
      <c r="DAP1576" s="50"/>
      <c r="DAQ1576" s="50"/>
      <c r="DAR1576" s="50"/>
      <c r="DAS1576" s="50"/>
      <c r="DAT1576" s="50"/>
      <c r="DAU1576" s="50"/>
      <c r="DAV1576" s="50"/>
      <c r="DAW1576" s="50"/>
      <c r="DAX1576" s="50"/>
      <c r="DAY1576" s="50"/>
      <c r="DAZ1576" s="50"/>
      <c r="DBA1576" s="50"/>
      <c r="DBB1576" s="50"/>
      <c r="DBC1576" s="50"/>
      <c r="DBD1576" s="50"/>
      <c r="DBE1576" s="50"/>
      <c r="DBF1576" s="50"/>
      <c r="DBG1576" s="50"/>
      <c r="DBH1576" s="50"/>
      <c r="DBI1576" s="50"/>
      <c r="DBJ1576" s="50"/>
      <c r="DBK1576" s="50"/>
      <c r="DBL1576" s="50"/>
      <c r="DBM1576" s="50"/>
      <c r="DBN1576" s="50"/>
      <c r="DBO1576" s="50"/>
      <c r="DBP1576" s="50"/>
      <c r="DBQ1576" s="50"/>
      <c r="DBR1576" s="50"/>
      <c r="DBS1576" s="50"/>
      <c r="DBT1576" s="50"/>
      <c r="DBU1576" s="50"/>
      <c r="DBV1576" s="50"/>
      <c r="DBW1576" s="50"/>
      <c r="DBX1576" s="50"/>
      <c r="DBY1576" s="50"/>
      <c r="DBZ1576" s="50"/>
      <c r="DCA1576" s="50"/>
      <c r="DCB1576" s="50"/>
      <c r="DCC1576" s="50"/>
      <c r="DCD1576" s="50"/>
      <c r="DCE1576" s="50"/>
      <c r="DCF1576" s="50"/>
      <c r="DCG1576" s="50"/>
      <c r="DCH1576" s="50"/>
      <c r="DCI1576" s="50"/>
      <c r="DCJ1576" s="50"/>
      <c r="DCK1576" s="50"/>
      <c r="DCL1576" s="50"/>
      <c r="DCM1576" s="50"/>
      <c r="DCN1576" s="50"/>
      <c r="DCO1576" s="50"/>
      <c r="DCP1576" s="50"/>
      <c r="DCQ1576" s="50"/>
      <c r="DCR1576" s="50"/>
      <c r="DCS1576" s="50"/>
      <c r="DCT1576" s="50"/>
      <c r="DCU1576" s="50"/>
      <c r="DCV1576" s="50"/>
      <c r="DCW1576" s="50"/>
      <c r="DCX1576" s="50"/>
      <c r="DCY1576" s="50"/>
      <c r="DCZ1576" s="50"/>
      <c r="DDA1576" s="50"/>
      <c r="DDB1576" s="50"/>
      <c r="DDC1576" s="50"/>
      <c r="DDD1576" s="50"/>
      <c r="DDE1576" s="50"/>
      <c r="DDF1576" s="50"/>
      <c r="DDG1576" s="50"/>
      <c r="DDH1576" s="50"/>
      <c r="DDI1576" s="50"/>
      <c r="DDJ1576" s="50"/>
      <c r="DDK1576" s="50"/>
      <c r="DDL1576" s="50"/>
      <c r="DDM1576" s="50"/>
      <c r="DDN1576" s="50"/>
      <c r="DDO1576" s="50"/>
      <c r="DDP1576" s="50"/>
      <c r="DDQ1576" s="50"/>
      <c r="DDR1576" s="50"/>
      <c r="DDS1576" s="50"/>
      <c r="DDT1576" s="50"/>
      <c r="DDU1576" s="50"/>
      <c r="DDV1576" s="50"/>
      <c r="DDW1576" s="50"/>
      <c r="DDX1576" s="50"/>
      <c r="DDY1576" s="50"/>
      <c r="DDZ1576" s="50"/>
      <c r="DEA1576" s="50"/>
      <c r="DEB1576" s="50"/>
      <c r="DEC1576" s="50"/>
      <c r="DED1576" s="50"/>
      <c r="DEE1576" s="50"/>
      <c r="DEF1576" s="50"/>
      <c r="DEG1576" s="50"/>
      <c r="DEH1576" s="50"/>
      <c r="DEI1576" s="50"/>
      <c r="DEJ1576" s="50"/>
      <c r="DEK1576" s="50"/>
      <c r="DEL1576" s="50"/>
      <c r="DEM1576" s="50"/>
      <c r="DEN1576" s="50"/>
      <c r="DEO1576" s="50"/>
      <c r="DEP1576" s="50"/>
      <c r="DEQ1576" s="50"/>
      <c r="DER1576" s="50"/>
      <c r="DES1576" s="50"/>
      <c r="DET1576" s="50"/>
      <c r="DEU1576" s="50"/>
      <c r="DEV1576" s="50"/>
      <c r="DEW1576" s="50"/>
      <c r="DEX1576" s="50"/>
      <c r="DEY1576" s="50"/>
      <c r="DEZ1576" s="50"/>
      <c r="DFA1576" s="50"/>
      <c r="DFB1576" s="50"/>
      <c r="DFC1576" s="50"/>
      <c r="DFD1576" s="50"/>
      <c r="DFE1576" s="50"/>
      <c r="DFF1576" s="50"/>
      <c r="DFG1576" s="50"/>
      <c r="DFH1576" s="50"/>
      <c r="DFI1576" s="50"/>
      <c r="DFJ1576" s="50"/>
      <c r="DFK1576" s="50"/>
      <c r="DFL1576" s="50"/>
      <c r="DFM1576" s="50"/>
      <c r="DFN1576" s="50"/>
      <c r="DFO1576" s="50"/>
      <c r="DFP1576" s="50"/>
      <c r="DFQ1576" s="50"/>
      <c r="DFR1576" s="50"/>
      <c r="DFS1576" s="50"/>
      <c r="DFT1576" s="50"/>
      <c r="DFU1576" s="50"/>
      <c r="DFV1576" s="50"/>
      <c r="DFW1576" s="50"/>
      <c r="DFX1576" s="50"/>
      <c r="DFY1576" s="50"/>
      <c r="DFZ1576" s="50"/>
      <c r="DGA1576" s="50"/>
      <c r="DGB1576" s="50"/>
      <c r="DGC1576" s="50"/>
      <c r="DGD1576" s="50"/>
      <c r="DGE1576" s="50"/>
      <c r="DGF1576" s="50"/>
      <c r="DGG1576" s="50"/>
      <c r="DGH1576" s="50"/>
      <c r="DGI1576" s="50"/>
      <c r="DGJ1576" s="50"/>
      <c r="DGK1576" s="50"/>
      <c r="DGL1576" s="50"/>
      <c r="DGM1576" s="50"/>
      <c r="DGN1576" s="50"/>
      <c r="DGO1576" s="50"/>
      <c r="DGP1576" s="50"/>
      <c r="DGQ1576" s="50"/>
      <c r="DGR1576" s="50"/>
      <c r="DGS1576" s="50"/>
      <c r="DGT1576" s="50"/>
      <c r="DGU1576" s="50"/>
      <c r="DGV1576" s="50"/>
      <c r="DGW1576" s="50"/>
      <c r="DGX1576" s="50"/>
      <c r="DGY1576" s="50"/>
      <c r="DGZ1576" s="50"/>
      <c r="DHA1576" s="50"/>
      <c r="DHB1576" s="50"/>
      <c r="DHC1576" s="50"/>
      <c r="DHD1576" s="50"/>
      <c r="DHE1576" s="50"/>
      <c r="DHF1576" s="50"/>
      <c r="DHG1576" s="50"/>
      <c r="DHH1576" s="50"/>
      <c r="DHI1576" s="50"/>
      <c r="DHJ1576" s="50"/>
      <c r="DHK1576" s="50"/>
      <c r="DHL1576" s="50"/>
      <c r="DHM1576" s="50"/>
      <c r="DHN1576" s="50"/>
      <c r="DHO1576" s="50"/>
      <c r="DHP1576" s="50"/>
      <c r="DHQ1576" s="50"/>
      <c r="DHR1576" s="50"/>
      <c r="DHS1576" s="50"/>
      <c r="DHT1576" s="50"/>
      <c r="DHU1576" s="50"/>
      <c r="DHV1576" s="50"/>
      <c r="DHW1576" s="50"/>
      <c r="DHX1576" s="50"/>
      <c r="DHY1576" s="50"/>
      <c r="DHZ1576" s="50"/>
      <c r="DIA1576" s="50"/>
      <c r="DIB1576" s="50"/>
      <c r="DIC1576" s="50"/>
      <c r="DID1576" s="50"/>
      <c r="DIE1576" s="50"/>
      <c r="DIF1576" s="50"/>
      <c r="DIG1576" s="50"/>
      <c r="DIH1576" s="50"/>
      <c r="DII1576" s="50"/>
      <c r="DIJ1576" s="50"/>
      <c r="DIK1576" s="50"/>
      <c r="DIL1576" s="50"/>
      <c r="DIM1576" s="50"/>
      <c r="DIN1576" s="50"/>
      <c r="DIO1576" s="50"/>
      <c r="DIP1576" s="50"/>
      <c r="DIQ1576" s="50"/>
      <c r="DIR1576" s="50"/>
      <c r="DIS1576" s="50"/>
      <c r="DIT1576" s="50"/>
      <c r="DIU1576" s="50"/>
      <c r="DIV1576" s="50"/>
      <c r="DIW1576" s="50"/>
      <c r="DIX1576" s="50"/>
      <c r="DIY1576" s="50"/>
      <c r="DIZ1576" s="50"/>
      <c r="DJA1576" s="50"/>
      <c r="DJB1576" s="50"/>
      <c r="DJC1576" s="50"/>
      <c r="DJD1576" s="50"/>
      <c r="DJE1576" s="50"/>
      <c r="DJF1576" s="50"/>
      <c r="DJG1576" s="50"/>
      <c r="DJH1576" s="50"/>
      <c r="DJI1576" s="50"/>
      <c r="DJJ1576" s="50"/>
      <c r="DJK1576" s="50"/>
      <c r="DJL1576" s="50"/>
      <c r="DJM1576" s="50"/>
      <c r="DJN1576" s="50"/>
      <c r="DJO1576" s="50"/>
      <c r="DJP1576" s="50"/>
      <c r="DJQ1576" s="50"/>
      <c r="DJR1576" s="50"/>
      <c r="DJS1576" s="50"/>
      <c r="DJT1576" s="50"/>
      <c r="DJU1576" s="50"/>
      <c r="DJV1576" s="50"/>
      <c r="DJW1576" s="50"/>
      <c r="DJX1576" s="50"/>
      <c r="DJY1576" s="50"/>
      <c r="DJZ1576" s="50"/>
      <c r="DKA1576" s="50"/>
      <c r="DKB1576" s="50"/>
      <c r="DKC1576" s="50"/>
      <c r="DKD1576" s="50"/>
      <c r="DKE1576" s="50"/>
      <c r="DKF1576" s="50"/>
      <c r="DKG1576" s="50"/>
      <c r="DKH1576" s="50"/>
      <c r="DKI1576" s="50"/>
      <c r="DKJ1576" s="50"/>
      <c r="DKK1576" s="50"/>
      <c r="DKL1576" s="50"/>
      <c r="DKM1576" s="50"/>
      <c r="DKN1576" s="50"/>
      <c r="DKO1576" s="50"/>
      <c r="DKP1576" s="50"/>
      <c r="DKQ1576" s="50"/>
      <c r="DKR1576" s="50"/>
      <c r="DKS1576" s="50"/>
      <c r="DKT1576" s="50"/>
      <c r="DKU1576" s="50"/>
      <c r="DKV1576" s="50"/>
      <c r="DKW1576" s="50"/>
      <c r="DKX1576" s="50"/>
      <c r="DKY1576" s="50"/>
      <c r="DKZ1576" s="50"/>
      <c r="DLA1576" s="50"/>
      <c r="DLB1576" s="50"/>
      <c r="DLC1576" s="50"/>
      <c r="DLD1576" s="50"/>
      <c r="DLE1576" s="50"/>
      <c r="DLF1576" s="50"/>
      <c r="DLG1576" s="50"/>
      <c r="DLH1576" s="50"/>
      <c r="DLI1576" s="50"/>
      <c r="DLJ1576" s="50"/>
      <c r="DLK1576" s="50"/>
      <c r="DLL1576" s="50"/>
      <c r="DLM1576" s="50"/>
      <c r="DLN1576" s="50"/>
      <c r="DLO1576" s="50"/>
      <c r="DLP1576" s="50"/>
      <c r="DLQ1576" s="50"/>
      <c r="DLR1576" s="50"/>
      <c r="DLS1576" s="50"/>
      <c r="DLT1576" s="50"/>
      <c r="DLU1576" s="50"/>
      <c r="DLV1576" s="50"/>
      <c r="DLW1576" s="50"/>
      <c r="DLX1576" s="50"/>
      <c r="DLY1576" s="50"/>
      <c r="DLZ1576" s="50"/>
      <c r="DMA1576" s="50"/>
      <c r="DMB1576" s="50"/>
      <c r="DMC1576" s="50"/>
      <c r="DMD1576" s="50"/>
      <c r="DME1576" s="50"/>
      <c r="DMF1576" s="50"/>
      <c r="DMG1576" s="50"/>
      <c r="DMH1576" s="50"/>
      <c r="DMI1576" s="50"/>
      <c r="DMJ1576" s="50"/>
      <c r="DMK1576" s="50"/>
      <c r="DML1576" s="50"/>
      <c r="DMM1576" s="50"/>
      <c r="DMN1576" s="50"/>
      <c r="DMO1576" s="50"/>
      <c r="DMP1576" s="50"/>
      <c r="DMQ1576" s="50"/>
      <c r="DMR1576" s="50"/>
      <c r="DMS1576" s="50"/>
      <c r="DMT1576" s="50"/>
      <c r="DMU1576" s="50"/>
      <c r="DMV1576" s="50"/>
      <c r="DMW1576" s="50"/>
      <c r="DMX1576" s="50"/>
      <c r="DMY1576" s="50"/>
      <c r="DMZ1576" s="50"/>
      <c r="DNA1576" s="50"/>
      <c r="DNB1576" s="50"/>
      <c r="DNC1576" s="50"/>
      <c r="DND1576" s="50"/>
      <c r="DNE1576" s="50"/>
      <c r="DNF1576" s="50"/>
      <c r="DNG1576" s="50"/>
      <c r="DNH1576" s="50"/>
      <c r="DNI1576" s="50"/>
      <c r="DNJ1576" s="50"/>
      <c r="DNK1576" s="50"/>
      <c r="DNL1576" s="50"/>
      <c r="DNM1576" s="50"/>
      <c r="DNN1576" s="50"/>
      <c r="DNO1576" s="50"/>
      <c r="DNP1576" s="50"/>
      <c r="DNQ1576" s="50"/>
      <c r="DNR1576" s="50"/>
      <c r="DNS1576" s="50"/>
      <c r="DNT1576" s="50"/>
      <c r="DNU1576" s="50"/>
      <c r="DNV1576" s="50"/>
      <c r="DNW1576" s="50"/>
      <c r="DNX1576" s="50"/>
      <c r="DNY1576" s="50"/>
      <c r="DNZ1576" s="50"/>
      <c r="DOA1576" s="50"/>
      <c r="DOB1576" s="50"/>
      <c r="DOC1576" s="50"/>
      <c r="DOD1576" s="50"/>
      <c r="DOE1576" s="50"/>
      <c r="DOF1576" s="50"/>
      <c r="DOG1576" s="50"/>
      <c r="DOH1576" s="50"/>
      <c r="DOI1576" s="50"/>
      <c r="DOJ1576" s="50"/>
      <c r="DOK1576" s="50"/>
      <c r="DOL1576" s="50"/>
      <c r="DOM1576" s="50"/>
      <c r="DON1576" s="50"/>
      <c r="DOO1576" s="50"/>
      <c r="DOP1576" s="50"/>
      <c r="DOQ1576" s="50"/>
      <c r="DOR1576" s="50"/>
      <c r="DOS1576" s="50"/>
      <c r="DOT1576" s="50"/>
      <c r="DOU1576" s="50"/>
      <c r="DOV1576" s="50"/>
      <c r="DOW1576" s="50"/>
      <c r="DOX1576" s="50"/>
      <c r="DOY1576" s="50"/>
      <c r="DOZ1576" s="50"/>
      <c r="DPA1576" s="50"/>
      <c r="DPB1576" s="50"/>
      <c r="DPC1576" s="50"/>
      <c r="DPD1576" s="50"/>
      <c r="DPE1576" s="50"/>
      <c r="DPF1576" s="50"/>
      <c r="DPG1576" s="50"/>
      <c r="DPH1576" s="50"/>
      <c r="DPI1576" s="50"/>
      <c r="DPJ1576" s="50"/>
      <c r="DPK1576" s="50"/>
      <c r="DPL1576" s="50"/>
      <c r="DPM1576" s="50"/>
      <c r="DPN1576" s="50"/>
      <c r="DPO1576" s="50"/>
      <c r="DPP1576" s="50"/>
      <c r="DPQ1576" s="50"/>
      <c r="DPR1576" s="50"/>
      <c r="DPS1576" s="50"/>
      <c r="DPT1576" s="50"/>
      <c r="DPU1576" s="50"/>
      <c r="DPV1576" s="50"/>
      <c r="DPW1576" s="50"/>
      <c r="DPX1576" s="50"/>
      <c r="DPY1576" s="50"/>
      <c r="DPZ1576" s="50"/>
      <c r="DQA1576" s="50"/>
      <c r="DQB1576" s="50"/>
      <c r="DQC1576" s="50"/>
      <c r="DQD1576" s="50"/>
      <c r="DQE1576" s="50"/>
      <c r="DQF1576" s="50"/>
      <c r="DQG1576" s="50"/>
      <c r="DQH1576" s="50"/>
      <c r="DQI1576" s="50"/>
      <c r="DQJ1576" s="50"/>
      <c r="DQK1576" s="50"/>
      <c r="DQL1576" s="50"/>
      <c r="DQM1576" s="50"/>
      <c r="DQN1576" s="50"/>
      <c r="DQO1576" s="50"/>
      <c r="DQP1576" s="50"/>
      <c r="DQQ1576" s="50"/>
      <c r="DQR1576" s="50"/>
      <c r="DQS1576" s="50"/>
      <c r="DQT1576" s="50"/>
      <c r="DQU1576" s="50"/>
      <c r="DQV1576" s="50"/>
      <c r="DQW1576" s="50"/>
      <c r="DQX1576" s="50"/>
      <c r="DQY1576" s="50"/>
      <c r="DQZ1576" s="50"/>
      <c r="DRA1576" s="50"/>
      <c r="DRB1576" s="50"/>
      <c r="DRC1576" s="50"/>
      <c r="DRD1576" s="50"/>
      <c r="DRE1576" s="50"/>
      <c r="DRF1576" s="50"/>
      <c r="DRG1576" s="50"/>
      <c r="DRH1576" s="50"/>
      <c r="DRI1576" s="50"/>
      <c r="DRJ1576" s="50"/>
      <c r="DRK1576" s="50"/>
      <c r="DRL1576" s="50"/>
      <c r="DRM1576" s="50"/>
      <c r="DRN1576" s="50"/>
      <c r="DRO1576" s="50"/>
      <c r="DRP1576" s="50"/>
      <c r="DRQ1576" s="50"/>
      <c r="DRR1576" s="50"/>
      <c r="DRS1576" s="50"/>
      <c r="DRT1576" s="50"/>
      <c r="DRU1576" s="50"/>
      <c r="DRV1576" s="50"/>
      <c r="DRW1576" s="50"/>
      <c r="DRX1576" s="50"/>
      <c r="DRY1576" s="50"/>
      <c r="DRZ1576" s="50"/>
      <c r="DSA1576" s="50"/>
      <c r="DSB1576" s="50"/>
      <c r="DSC1576" s="50"/>
      <c r="DSD1576" s="50"/>
      <c r="DSE1576" s="50"/>
      <c r="DSF1576" s="50"/>
      <c r="DSG1576" s="50"/>
      <c r="DSH1576" s="50"/>
      <c r="DSI1576" s="50"/>
      <c r="DSJ1576" s="50"/>
      <c r="DSK1576" s="50"/>
      <c r="DSL1576" s="50"/>
      <c r="DSM1576" s="50"/>
      <c r="DSN1576" s="50"/>
      <c r="DSO1576" s="50"/>
      <c r="DSP1576" s="50"/>
      <c r="DSQ1576" s="50"/>
      <c r="DSR1576" s="50"/>
      <c r="DSS1576" s="50"/>
      <c r="DST1576" s="50"/>
      <c r="DSU1576" s="50"/>
      <c r="DSV1576" s="50"/>
      <c r="DSW1576" s="50"/>
      <c r="DSX1576" s="50"/>
      <c r="DSY1576" s="50"/>
      <c r="DSZ1576" s="50"/>
      <c r="DTA1576" s="50"/>
      <c r="DTB1576" s="50"/>
      <c r="DTC1576" s="50"/>
      <c r="DTD1576" s="50"/>
      <c r="DTE1576" s="50"/>
      <c r="DTF1576" s="50"/>
      <c r="DTG1576" s="50"/>
      <c r="DTH1576" s="50"/>
      <c r="DTI1576" s="50"/>
      <c r="DTJ1576" s="50"/>
      <c r="DTK1576" s="50"/>
      <c r="DTL1576" s="50"/>
      <c r="DTM1576" s="50"/>
      <c r="DTN1576" s="50"/>
      <c r="DTO1576" s="50"/>
      <c r="DTP1576" s="50"/>
      <c r="DTQ1576" s="50"/>
      <c r="DTR1576" s="50"/>
      <c r="DTS1576" s="50"/>
      <c r="DTT1576" s="50"/>
      <c r="DTU1576" s="50"/>
      <c r="DTV1576" s="50"/>
      <c r="DTW1576" s="50"/>
      <c r="DTX1576" s="50"/>
      <c r="DTY1576" s="50"/>
      <c r="DTZ1576" s="50"/>
      <c r="DUA1576" s="50"/>
      <c r="DUB1576" s="50"/>
      <c r="DUC1576" s="50"/>
      <c r="DUD1576" s="50"/>
      <c r="DUE1576" s="50"/>
      <c r="DUF1576" s="50"/>
      <c r="DUG1576" s="50"/>
      <c r="DUH1576" s="50"/>
      <c r="DUI1576" s="50"/>
      <c r="DUJ1576" s="50"/>
      <c r="DUK1576" s="50"/>
      <c r="DUL1576" s="50"/>
      <c r="DUM1576" s="50"/>
      <c r="DUN1576" s="50"/>
      <c r="DUO1576" s="50"/>
      <c r="DUP1576" s="50"/>
      <c r="DUQ1576" s="50"/>
      <c r="DUR1576" s="50"/>
      <c r="DUS1576" s="50"/>
      <c r="DUT1576" s="50"/>
      <c r="DUU1576" s="50"/>
      <c r="DUV1576" s="50"/>
      <c r="DUW1576" s="50"/>
      <c r="DUX1576" s="50"/>
      <c r="DUY1576" s="50"/>
      <c r="DUZ1576" s="50"/>
      <c r="DVA1576" s="50"/>
      <c r="DVB1576" s="50"/>
      <c r="DVC1576" s="50"/>
      <c r="DVD1576" s="50"/>
      <c r="DVE1576" s="50"/>
      <c r="DVF1576" s="50"/>
      <c r="DVG1576" s="50"/>
      <c r="DVH1576" s="50"/>
      <c r="DVI1576" s="50"/>
      <c r="DVJ1576" s="50"/>
      <c r="DVK1576" s="50"/>
      <c r="DVL1576" s="50"/>
      <c r="DVM1576" s="50"/>
      <c r="DVN1576" s="50"/>
      <c r="DVO1576" s="50"/>
      <c r="DVP1576" s="50"/>
      <c r="DVQ1576" s="50"/>
      <c r="DVR1576" s="50"/>
      <c r="DVS1576" s="50"/>
      <c r="DVT1576" s="50"/>
      <c r="DVU1576" s="50"/>
      <c r="DVV1576" s="50"/>
      <c r="DVW1576" s="50"/>
      <c r="DVX1576" s="50"/>
      <c r="DVY1576" s="50"/>
      <c r="DVZ1576" s="50"/>
      <c r="DWA1576" s="50"/>
      <c r="DWB1576" s="50"/>
      <c r="DWC1576" s="50"/>
      <c r="DWD1576" s="50"/>
      <c r="DWE1576" s="50"/>
      <c r="DWF1576" s="50"/>
      <c r="DWG1576" s="50"/>
      <c r="DWH1576" s="50"/>
      <c r="DWI1576" s="50"/>
      <c r="DWJ1576" s="50"/>
      <c r="DWK1576" s="50"/>
      <c r="DWL1576" s="50"/>
      <c r="DWM1576" s="50"/>
      <c r="DWN1576" s="50"/>
      <c r="DWO1576" s="50"/>
      <c r="DWP1576" s="50"/>
      <c r="DWQ1576" s="50"/>
      <c r="DWR1576" s="50"/>
      <c r="DWS1576" s="50"/>
      <c r="DWT1576" s="50"/>
      <c r="DWU1576" s="50"/>
      <c r="DWV1576" s="50"/>
      <c r="DWW1576" s="50"/>
      <c r="DWX1576" s="50"/>
      <c r="DWY1576" s="50"/>
      <c r="DWZ1576" s="50"/>
      <c r="DXA1576" s="50"/>
      <c r="DXB1576" s="50"/>
      <c r="DXC1576" s="50"/>
      <c r="DXD1576" s="50"/>
      <c r="DXE1576" s="50"/>
      <c r="DXF1576" s="50"/>
      <c r="DXG1576" s="50"/>
      <c r="DXH1576" s="50"/>
      <c r="DXI1576" s="50"/>
      <c r="DXJ1576" s="50"/>
      <c r="DXK1576" s="50"/>
      <c r="DXL1576" s="50"/>
      <c r="DXM1576" s="50"/>
      <c r="DXN1576" s="50"/>
      <c r="DXO1576" s="50"/>
      <c r="DXP1576" s="50"/>
      <c r="DXQ1576" s="50"/>
      <c r="DXR1576" s="50"/>
      <c r="DXS1576" s="50"/>
      <c r="DXT1576" s="50"/>
      <c r="DXU1576" s="50"/>
      <c r="DXV1576" s="50"/>
      <c r="DXW1576" s="50"/>
      <c r="DXX1576" s="50"/>
      <c r="DXY1576" s="50"/>
      <c r="DXZ1576" s="50"/>
      <c r="DYA1576" s="50"/>
      <c r="DYB1576" s="50"/>
      <c r="DYC1576" s="50"/>
      <c r="DYD1576" s="50"/>
      <c r="DYE1576" s="50"/>
      <c r="DYF1576" s="50"/>
      <c r="DYG1576" s="50"/>
      <c r="DYH1576" s="50"/>
      <c r="DYI1576" s="50"/>
      <c r="DYJ1576" s="50"/>
      <c r="DYK1576" s="50"/>
      <c r="DYL1576" s="50"/>
      <c r="DYM1576" s="50"/>
      <c r="DYN1576" s="50"/>
      <c r="DYO1576" s="50"/>
      <c r="DYP1576" s="50"/>
      <c r="DYQ1576" s="50"/>
      <c r="DYR1576" s="50"/>
      <c r="DYS1576" s="50"/>
      <c r="DYT1576" s="50"/>
      <c r="DYU1576" s="50"/>
      <c r="DYV1576" s="50"/>
      <c r="DYW1576" s="50"/>
      <c r="DYX1576" s="50"/>
      <c r="DYY1576" s="50"/>
      <c r="DYZ1576" s="50"/>
      <c r="DZA1576" s="50"/>
      <c r="DZB1576" s="50"/>
      <c r="DZC1576" s="50"/>
      <c r="DZD1576" s="50"/>
      <c r="DZE1576" s="50"/>
      <c r="DZF1576" s="50"/>
      <c r="DZG1576" s="50"/>
      <c r="DZH1576" s="50"/>
      <c r="DZI1576" s="50"/>
      <c r="DZJ1576" s="50"/>
      <c r="DZK1576" s="50"/>
      <c r="DZL1576" s="50"/>
      <c r="DZM1576" s="50"/>
      <c r="DZN1576" s="50"/>
      <c r="DZO1576" s="50"/>
      <c r="DZP1576" s="50"/>
      <c r="DZQ1576" s="50"/>
      <c r="DZR1576" s="50"/>
      <c r="DZS1576" s="50"/>
      <c r="DZT1576" s="50"/>
      <c r="DZU1576" s="50"/>
      <c r="DZV1576" s="50"/>
      <c r="DZW1576" s="50"/>
      <c r="DZX1576" s="50"/>
      <c r="DZY1576" s="50"/>
      <c r="DZZ1576" s="50"/>
      <c r="EAA1576" s="50"/>
      <c r="EAB1576" s="50"/>
      <c r="EAC1576" s="50"/>
      <c r="EAD1576" s="50"/>
      <c r="EAE1576" s="50"/>
      <c r="EAF1576" s="50"/>
      <c r="EAG1576" s="50"/>
      <c r="EAH1576" s="50"/>
      <c r="EAI1576" s="50"/>
      <c r="EAJ1576" s="50"/>
      <c r="EAK1576" s="50"/>
      <c r="EAL1576" s="50"/>
      <c r="EAM1576" s="50"/>
      <c r="EAN1576" s="50"/>
      <c r="EAO1576" s="50"/>
      <c r="EAP1576" s="50"/>
      <c r="EAQ1576" s="50"/>
      <c r="EAR1576" s="50"/>
      <c r="EAS1576" s="50"/>
      <c r="EAT1576" s="50"/>
      <c r="EAU1576" s="50"/>
      <c r="EAV1576" s="50"/>
      <c r="EAW1576" s="50"/>
      <c r="EAX1576" s="50"/>
      <c r="EAY1576" s="50"/>
      <c r="EAZ1576" s="50"/>
      <c r="EBA1576" s="50"/>
      <c r="EBB1576" s="50"/>
      <c r="EBC1576" s="50"/>
      <c r="EBD1576" s="50"/>
      <c r="EBE1576" s="50"/>
      <c r="EBF1576" s="50"/>
      <c r="EBG1576" s="50"/>
      <c r="EBH1576" s="50"/>
      <c r="EBI1576" s="50"/>
      <c r="EBJ1576" s="50"/>
      <c r="EBK1576" s="50"/>
      <c r="EBL1576" s="50"/>
      <c r="EBM1576" s="50"/>
      <c r="EBN1576" s="50"/>
      <c r="EBO1576" s="50"/>
      <c r="EBP1576" s="50"/>
      <c r="EBQ1576" s="50"/>
      <c r="EBR1576" s="50"/>
      <c r="EBS1576" s="50"/>
      <c r="EBT1576" s="50"/>
      <c r="EBU1576" s="50"/>
      <c r="EBV1576" s="50"/>
      <c r="EBW1576" s="50"/>
      <c r="EBX1576" s="50"/>
      <c r="EBY1576" s="50"/>
      <c r="EBZ1576" s="50"/>
      <c r="ECA1576" s="50"/>
      <c r="ECB1576" s="50"/>
      <c r="ECC1576" s="50"/>
      <c r="ECD1576" s="50"/>
      <c r="ECE1576" s="50"/>
      <c r="ECF1576" s="50"/>
      <c r="ECG1576" s="50"/>
      <c r="ECH1576" s="50"/>
      <c r="ECI1576" s="50"/>
      <c r="ECJ1576" s="50"/>
      <c r="ECK1576" s="50"/>
      <c r="ECL1576" s="50"/>
      <c r="ECM1576" s="50"/>
      <c r="ECN1576" s="50"/>
      <c r="ECO1576" s="50"/>
      <c r="ECP1576" s="50"/>
      <c r="ECQ1576" s="50"/>
      <c r="ECR1576" s="50"/>
      <c r="ECS1576" s="50"/>
      <c r="ECT1576" s="50"/>
      <c r="ECU1576" s="50"/>
      <c r="ECV1576" s="50"/>
      <c r="ECW1576" s="50"/>
      <c r="ECX1576" s="50"/>
      <c r="ECY1576" s="50"/>
      <c r="ECZ1576" s="50"/>
      <c r="EDA1576" s="50"/>
      <c r="EDB1576" s="50"/>
      <c r="EDC1576" s="50"/>
      <c r="EDD1576" s="50"/>
      <c r="EDE1576" s="50"/>
      <c r="EDF1576" s="50"/>
      <c r="EDG1576" s="50"/>
      <c r="EDH1576" s="50"/>
      <c r="EDI1576" s="50"/>
      <c r="EDJ1576" s="50"/>
      <c r="EDK1576" s="50"/>
      <c r="EDL1576" s="50"/>
      <c r="EDM1576" s="50"/>
      <c r="EDN1576" s="50"/>
      <c r="EDO1576" s="50"/>
      <c r="EDP1576" s="50"/>
      <c r="EDQ1576" s="50"/>
      <c r="EDR1576" s="50"/>
      <c r="EDS1576" s="50"/>
      <c r="EDT1576" s="50"/>
      <c r="EDU1576" s="50"/>
      <c r="EDV1576" s="50"/>
      <c r="EDW1576" s="50"/>
      <c r="EDX1576" s="50"/>
      <c r="EDY1576" s="50"/>
      <c r="EDZ1576" s="50"/>
      <c r="EEA1576" s="50"/>
      <c r="EEB1576" s="50"/>
      <c r="EEC1576" s="50"/>
      <c r="EED1576" s="50"/>
      <c r="EEE1576" s="50"/>
      <c r="EEF1576" s="50"/>
      <c r="EEG1576" s="50"/>
      <c r="EEH1576" s="50"/>
      <c r="EEI1576" s="50"/>
      <c r="EEJ1576" s="50"/>
      <c r="EEK1576" s="50"/>
      <c r="EEL1576" s="50"/>
      <c r="EEM1576" s="50"/>
      <c r="EEN1576" s="50"/>
      <c r="EEO1576" s="50"/>
      <c r="EEP1576" s="50"/>
      <c r="EEQ1576" s="50"/>
      <c r="EER1576" s="50"/>
      <c r="EES1576" s="50"/>
      <c r="EET1576" s="50"/>
      <c r="EEU1576" s="50"/>
      <c r="EEV1576" s="50"/>
      <c r="EEW1576" s="50"/>
      <c r="EEX1576" s="50"/>
      <c r="EEY1576" s="50"/>
      <c r="EEZ1576" s="50"/>
      <c r="EFA1576" s="50"/>
      <c r="EFB1576" s="50"/>
      <c r="EFC1576" s="50"/>
      <c r="EFD1576" s="50"/>
      <c r="EFE1576" s="50"/>
      <c r="EFF1576" s="50"/>
      <c r="EFG1576" s="50"/>
      <c r="EFH1576" s="50"/>
      <c r="EFI1576" s="50"/>
      <c r="EFJ1576" s="50"/>
      <c r="EFK1576" s="50"/>
      <c r="EFL1576" s="50"/>
      <c r="EFM1576" s="50"/>
      <c r="EFN1576" s="50"/>
      <c r="EFO1576" s="50"/>
      <c r="EFP1576" s="50"/>
      <c r="EFQ1576" s="50"/>
      <c r="EFR1576" s="50"/>
      <c r="EFS1576" s="50"/>
      <c r="EFT1576" s="50"/>
      <c r="EFU1576" s="50"/>
      <c r="EFV1576" s="50"/>
      <c r="EFW1576" s="50"/>
      <c r="EFX1576" s="50"/>
      <c r="EFY1576" s="50"/>
      <c r="EFZ1576" s="50"/>
      <c r="EGA1576" s="50"/>
      <c r="EGB1576" s="50"/>
      <c r="EGC1576" s="50"/>
      <c r="EGD1576" s="50"/>
      <c r="EGE1576" s="50"/>
      <c r="EGF1576" s="50"/>
      <c r="EGG1576" s="50"/>
      <c r="EGH1576" s="50"/>
      <c r="EGI1576" s="50"/>
      <c r="EGJ1576" s="50"/>
      <c r="EGK1576" s="50"/>
      <c r="EGL1576" s="50"/>
      <c r="EGM1576" s="50"/>
      <c r="EGN1576" s="50"/>
      <c r="EGO1576" s="50"/>
      <c r="EGP1576" s="50"/>
      <c r="EGQ1576" s="50"/>
      <c r="EGR1576" s="50"/>
      <c r="EGS1576" s="50"/>
      <c r="EGT1576" s="50"/>
      <c r="EGU1576" s="50"/>
      <c r="EGV1576" s="50"/>
      <c r="EGW1576" s="50"/>
      <c r="EGX1576" s="50"/>
      <c r="EGY1576" s="50"/>
      <c r="EGZ1576" s="50"/>
      <c r="EHA1576" s="50"/>
      <c r="EHB1576" s="50"/>
      <c r="EHC1576" s="50"/>
      <c r="EHD1576" s="50"/>
      <c r="EHE1576" s="50"/>
      <c r="EHF1576" s="50"/>
      <c r="EHG1576" s="50"/>
      <c r="EHH1576" s="50"/>
      <c r="EHI1576" s="50"/>
      <c r="EHJ1576" s="50"/>
      <c r="EHK1576" s="50"/>
      <c r="EHL1576" s="50"/>
      <c r="EHM1576" s="50"/>
      <c r="EHN1576" s="50"/>
      <c r="EHO1576" s="50"/>
      <c r="EHP1576" s="50"/>
      <c r="EHQ1576" s="50"/>
      <c r="EHR1576" s="50"/>
      <c r="EHS1576" s="50"/>
      <c r="EHT1576" s="50"/>
      <c r="EHU1576" s="50"/>
      <c r="EHV1576" s="50"/>
      <c r="EHW1576" s="50"/>
      <c r="EHX1576" s="50"/>
      <c r="EHY1576" s="50"/>
      <c r="EHZ1576" s="50"/>
      <c r="EIA1576" s="50"/>
      <c r="EIB1576" s="50"/>
      <c r="EIC1576" s="50"/>
      <c r="EID1576" s="50"/>
      <c r="EIE1576" s="50"/>
      <c r="EIF1576" s="50"/>
      <c r="EIG1576" s="50"/>
      <c r="EIH1576" s="50"/>
      <c r="EII1576" s="50"/>
      <c r="EIJ1576" s="50"/>
      <c r="EIK1576" s="50"/>
      <c r="EIL1576" s="50"/>
      <c r="EIM1576" s="50"/>
      <c r="EIN1576" s="50"/>
      <c r="EIO1576" s="50"/>
      <c r="EIP1576" s="50"/>
      <c r="EIQ1576" s="50"/>
      <c r="EIR1576" s="50"/>
      <c r="EIS1576" s="50"/>
      <c r="EIT1576" s="50"/>
      <c r="EIU1576" s="50"/>
      <c r="EIV1576" s="50"/>
      <c r="EIW1576" s="50"/>
      <c r="EIX1576" s="50"/>
      <c r="EIY1576" s="50"/>
      <c r="EIZ1576" s="50"/>
      <c r="EJA1576" s="50"/>
      <c r="EJB1576" s="50"/>
      <c r="EJC1576" s="50"/>
      <c r="EJD1576" s="50"/>
      <c r="EJE1576" s="50"/>
      <c r="EJF1576" s="50"/>
      <c r="EJG1576" s="50"/>
      <c r="EJH1576" s="50"/>
      <c r="EJI1576" s="50"/>
      <c r="EJJ1576" s="50"/>
      <c r="EJK1576" s="50"/>
      <c r="EJL1576" s="50"/>
      <c r="EJM1576" s="50"/>
      <c r="EJN1576" s="50"/>
      <c r="EJO1576" s="50"/>
      <c r="EJP1576" s="50"/>
      <c r="EJQ1576" s="50"/>
      <c r="EJR1576" s="50"/>
      <c r="EJS1576" s="50"/>
      <c r="EJT1576" s="50"/>
      <c r="EJU1576" s="50"/>
      <c r="EJV1576" s="50"/>
      <c r="EJW1576" s="50"/>
      <c r="EJX1576" s="50"/>
      <c r="EJY1576" s="50"/>
      <c r="EJZ1576" s="50"/>
      <c r="EKA1576" s="50"/>
      <c r="EKB1576" s="50"/>
      <c r="EKC1576" s="50"/>
      <c r="EKD1576" s="50"/>
      <c r="EKE1576" s="50"/>
      <c r="EKF1576" s="50"/>
      <c r="EKG1576" s="50"/>
      <c r="EKH1576" s="50"/>
      <c r="EKI1576" s="50"/>
      <c r="EKJ1576" s="50"/>
      <c r="EKK1576" s="50"/>
      <c r="EKL1576" s="50"/>
      <c r="EKM1576" s="50"/>
      <c r="EKN1576" s="50"/>
      <c r="EKO1576" s="50"/>
      <c r="EKP1576" s="50"/>
      <c r="EKQ1576" s="50"/>
      <c r="EKR1576" s="50"/>
      <c r="EKS1576" s="50"/>
      <c r="EKT1576" s="50"/>
      <c r="EKU1576" s="50"/>
      <c r="EKV1576" s="50"/>
      <c r="EKW1576" s="50"/>
      <c r="EKX1576" s="50"/>
      <c r="EKY1576" s="50"/>
      <c r="EKZ1576" s="50"/>
      <c r="ELA1576" s="50"/>
      <c r="ELB1576" s="50"/>
      <c r="ELC1576" s="50"/>
      <c r="ELD1576" s="50"/>
      <c r="ELE1576" s="50"/>
      <c r="ELF1576" s="50"/>
      <c r="ELG1576" s="50"/>
      <c r="ELH1576" s="50"/>
      <c r="ELI1576" s="50"/>
      <c r="ELJ1576" s="50"/>
      <c r="ELK1576" s="50"/>
      <c r="ELL1576" s="50"/>
      <c r="ELM1576" s="50"/>
      <c r="ELN1576" s="50"/>
      <c r="ELO1576" s="50"/>
      <c r="ELP1576" s="50"/>
      <c r="ELQ1576" s="50"/>
      <c r="ELR1576" s="50"/>
      <c r="ELS1576" s="50"/>
      <c r="ELT1576" s="50"/>
      <c r="ELU1576" s="50"/>
      <c r="ELV1576" s="50"/>
      <c r="ELW1576" s="50"/>
      <c r="ELX1576" s="50"/>
      <c r="ELY1576" s="50"/>
      <c r="ELZ1576" s="50"/>
      <c r="EMA1576" s="50"/>
      <c r="EMB1576" s="50"/>
      <c r="EMC1576" s="50"/>
      <c r="EMD1576" s="50"/>
      <c r="EME1576" s="50"/>
      <c r="EMF1576" s="50"/>
      <c r="EMG1576" s="50"/>
      <c r="EMH1576" s="50"/>
      <c r="EMI1576" s="50"/>
      <c r="EMJ1576" s="50"/>
      <c r="EMK1576" s="50"/>
      <c r="EML1576" s="50"/>
      <c r="EMM1576" s="50"/>
      <c r="EMN1576" s="50"/>
      <c r="EMO1576" s="50"/>
      <c r="EMP1576" s="50"/>
      <c r="EMQ1576" s="50"/>
      <c r="EMR1576" s="50"/>
      <c r="EMS1576" s="50"/>
      <c r="EMT1576" s="50"/>
      <c r="EMU1576" s="50"/>
      <c r="EMV1576" s="50"/>
      <c r="EMW1576" s="50"/>
      <c r="EMX1576" s="50"/>
      <c r="EMY1576" s="50"/>
      <c r="EMZ1576" s="50"/>
      <c r="ENA1576" s="50"/>
      <c r="ENB1576" s="50"/>
      <c r="ENC1576" s="50"/>
      <c r="END1576" s="50"/>
      <c r="ENE1576" s="50"/>
      <c r="ENF1576" s="50"/>
      <c r="ENG1576" s="50"/>
      <c r="ENH1576" s="50"/>
      <c r="ENI1576" s="50"/>
      <c r="ENJ1576" s="50"/>
      <c r="ENK1576" s="50"/>
      <c r="ENL1576" s="50"/>
      <c r="ENM1576" s="50"/>
      <c r="ENN1576" s="50"/>
      <c r="ENO1576" s="50"/>
      <c r="ENP1576" s="50"/>
      <c r="ENQ1576" s="50"/>
      <c r="ENR1576" s="50"/>
      <c r="ENS1576" s="50"/>
      <c r="ENT1576" s="50"/>
      <c r="ENU1576" s="50"/>
      <c r="ENV1576" s="50"/>
      <c r="ENW1576" s="50"/>
      <c r="ENX1576" s="50"/>
      <c r="ENY1576" s="50"/>
      <c r="ENZ1576" s="50"/>
      <c r="EOA1576" s="50"/>
      <c r="EOB1576" s="50"/>
      <c r="EOC1576" s="50"/>
      <c r="EOD1576" s="50"/>
      <c r="EOE1576" s="50"/>
      <c r="EOF1576" s="50"/>
      <c r="EOG1576" s="50"/>
      <c r="EOH1576" s="50"/>
      <c r="EOI1576" s="50"/>
      <c r="EOJ1576" s="50"/>
      <c r="EOK1576" s="50"/>
      <c r="EOL1576" s="50"/>
      <c r="EOM1576" s="50"/>
      <c r="EON1576" s="50"/>
      <c r="EOO1576" s="50"/>
      <c r="EOP1576" s="50"/>
      <c r="EOQ1576" s="50"/>
      <c r="EOR1576" s="50"/>
      <c r="EOS1576" s="50"/>
      <c r="EOT1576" s="50"/>
      <c r="EOU1576" s="50"/>
      <c r="EOV1576" s="50"/>
      <c r="EOW1576" s="50"/>
      <c r="EOX1576" s="50"/>
      <c r="EOY1576" s="50"/>
      <c r="EOZ1576" s="50"/>
      <c r="EPA1576" s="50"/>
      <c r="EPB1576" s="50"/>
      <c r="EPC1576" s="50"/>
      <c r="EPD1576" s="50"/>
      <c r="EPE1576" s="50"/>
      <c r="EPF1576" s="50"/>
      <c r="EPG1576" s="50"/>
      <c r="EPH1576" s="50"/>
      <c r="EPI1576" s="50"/>
      <c r="EPJ1576" s="50"/>
      <c r="EPK1576" s="50"/>
      <c r="EPL1576" s="50"/>
      <c r="EPM1576" s="50"/>
      <c r="EPN1576" s="50"/>
      <c r="EPO1576" s="50"/>
      <c r="EPP1576" s="50"/>
      <c r="EPQ1576" s="50"/>
      <c r="EPR1576" s="50"/>
      <c r="EPS1576" s="50"/>
      <c r="EPT1576" s="50"/>
      <c r="EPU1576" s="50"/>
      <c r="EPV1576" s="50"/>
      <c r="EPW1576" s="50"/>
      <c r="EPX1576" s="50"/>
      <c r="EPY1576" s="50"/>
      <c r="EPZ1576" s="50"/>
      <c r="EQA1576" s="50"/>
      <c r="EQB1576" s="50"/>
      <c r="EQC1576" s="50"/>
      <c r="EQD1576" s="50"/>
      <c r="EQE1576" s="50"/>
      <c r="EQF1576" s="50"/>
      <c r="EQG1576" s="50"/>
      <c r="EQH1576" s="50"/>
      <c r="EQI1576" s="50"/>
      <c r="EQJ1576" s="50"/>
      <c r="EQK1576" s="50"/>
      <c r="EQL1576" s="50"/>
      <c r="EQM1576" s="50"/>
      <c r="EQN1576" s="50"/>
      <c r="EQO1576" s="50"/>
      <c r="EQP1576" s="50"/>
      <c r="EQQ1576" s="50"/>
      <c r="EQR1576" s="50"/>
      <c r="EQS1576" s="50"/>
      <c r="EQT1576" s="50"/>
      <c r="EQU1576" s="50"/>
      <c r="EQV1576" s="50"/>
      <c r="EQW1576" s="50"/>
      <c r="EQX1576" s="50"/>
      <c r="EQY1576" s="50"/>
      <c r="EQZ1576" s="50"/>
      <c r="ERA1576" s="50"/>
      <c r="ERB1576" s="50"/>
      <c r="ERC1576" s="50"/>
      <c r="ERD1576" s="50"/>
      <c r="ERE1576" s="50"/>
      <c r="ERF1576" s="50"/>
      <c r="ERG1576" s="50"/>
      <c r="ERH1576" s="50"/>
      <c r="ERI1576" s="50"/>
      <c r="ERJ1576" s="50"/>
      <c r="ERK1576" s="50"/>
      <c r="ERL1576" s="50"/>
      <c r="ERM1576" s="50"/>
      <c r="ERN1576" s="50"/>
      <c r="ERO1576" s="50"/>
      <c r="ERP1576" s="50"/>
      <c r="ERQ1576" s="50"/>
      <c r="ERR1576" s="50"/>
      <c r="ERS1576" s="50"/>
      <c r="ERT1576" s="50"/>
      <c r="ERU1576" s="50"/>
      <c r="ERV1576" s="50"/>
      <c r="ERW1576" s="50"/>
      <c r="ERX1576" s="50"/>
      <c r="ERY1576" s="50"/>
      <c r="ERZ1576" s="50"/>
      <c r="ESA1576" s="50"/>
      <c r="ESB1576" s="50"/>
      <c r="ESC1576" s="50"/>
      <c r="ESD1576" s="50"/>
      <c r="ESE1576" s="50"/>
      <c r="ESF1576" s="50"/>
      <c r="ESG1576" s="50"/>
      <c r="ESH1576" s="50"/>
      <c r="ESI1576" s="50"/>
      <c r="ESJ1576" s="50"/>
      <c r="ESK1576" s="50"/>
      <c r="ESL1576" s="50"/>
      <c r="ESM1576" s="50"/>
      <c r="ESN1576" s="50"/>
      <c r="ESO1576" s="50"/>
      <c r="ESP1576" s="50"/>
      <c r="ESQ1576" s="50"/>
      <c r="ESR1576" s="50"/>
      <c r="ESS1576" s="50"/>
      <c r="EST1576" s="50"/>
      <c r="ESU1576" s="50"/>
      <c r="ESV1576" s="50"/>
      <c r="ESW1576" s="50"/>
      <c r="ESX1576" s="50"/>
      <c r="ESY1576" s="50"/>
      <c r="ESZ1576" s="50"/>
      <c r="ETA1576" s="50"/>
      <c r="ETB1576" s="50"/>
      <c r="ETC1576" s="50"/>
      <c r="ETD1576" s="50"/>
      <c r="ETE1576" s="50"/>
      <c r="ETF1576" s="50"/>
      <c r="ETG1576" s="50"/>
      <c r="ETH1576" s="50"/>
      <c r="ETI1576" s="50"/>
      <c r="ETJ1576" s="50"/>
      <c r="ETK1576" s="50"/>
      <c r="ETL1576" s="50"/>
      <c r="ETM1576" s="50"/>
      <c r="ETN1576" s="50"/>
      <c r="ETO1576" s="50"/>
      <c r="ETP1576" s="50"/>
      <c r="ETQ1576" s="50"/>
      <c r="ETR1576" s="50"/>
      <c r="ETS1576" s="50"/>
      <c r="ETT1576" s="50"/>
      <c r="ETU1576" s="50"/>
      <c r="ETV1576" s="50"/>
      <c r="ETW1576" s="50"/>
      <c r="ETX1576" s="50"/>
      <c r="ETY1576" s="50"/>
      <c r="ETZ1576" s="50"/>
      <c r="EUA1576" s="50"/>
      <c r="EUB1576" s="50"/>
      <c r="EUC1576" s="50"/>
      <c r="EUD1576" s="50"/>
      <c r="EUE1576" s="50"/>
      <c r="EUF1576" s="50"/>
      <c r="EUG1576" s="50"/>
      <c r="EUH1576" s="50"/>
      <c r="EUI1576" s="50"/>
      <c r="EUJ1576" s="50"/>
      <c r="EUK1576" s="50"/>
      <c r="EUL1576" s="50"/>
      <c r="EUM1576" s="50"/>
      <c r="EUN1576" s="50"/>
      <c r="EUO1576" s="50"/>
      <c r="EUP1576" s="50"/>
      <c r="EUQ1576" s="50"/>
      <c r="EUR1576" s="50"/>
      <c r="EUS1576" s="50"/>
      <c r="EUT1576" s="50"/>
      <c r="EUU1576" s="50"/>
      <c r="EUV1576" s="50"/>
      <c r="EUW1576" s="50"/>
      <c r="EUX1576" s="50"/>
      <c r="EUY1576" s="50"/>
      <c r="EUZ1576" s="50"/>
      <c r="EVA1576" s="50"/>
      <c r="EVB1576" s="50"/>
      <c r="EVC1576" s="50"/>
      <c r="EVD1576" s="50"/>
      <c r="EVE1576" s="50"/>
      <c r="EVF1576" s="50"/>
      <c r="EVG1576" s="50"/>
      <c r="EVH1576" s="50"/>
      <c r="EVI1576" s="50"/>
      <c r="EVJ1576" s="50"/>
      <c r="EVK1576" s="50"/>
      <c r="EVL1576" s="50"/>
      <c r="EVM1576" s="50"/>
      <c r="EVN1576" s="50"/>
      <c r="EVO1576" s="50"/>
      <c r="EVP1576" s="50"/>
      <c r="EVQ1576" s="50"/>
      <c r="EVR1576" s="50"/>
      <c r="EVS1576" s="50"/>
      <c r="EVT1576" s="50"/>
      <c r="EVU1576" s="50"/>
      <c r="EVV1576" s="50"/>
      <c r="EVW1576" s="50"/>
      <c r="EVX1576" s="50"/>
      <c r="EVY1576" s="50"/>
      <c r="EVZ1576" s="50"/>
      <c r="EWA1576" s="50"/>
      <c r="EWB1576" s="50"/>
      <c r="EWC1576" s="50"/>
      <c r="EWD1576" s="50"/>
      <c r="EWE1576" s="50"/>
      <c r="EWF1576" s="50"/>
      <c r="EWG1576" s="50"/>
      <c r="EWH1576" s="50"/>
      <c r="EWI1576" s="50"/>
      <c r="EWJ1576" s="50"/>
      <c r="EWK1576" s="50"/>
      <c r="EWL1576" s="50"/>
      <c r="EWM1576" s="50"/>
      <c r="EWN1576" s="50"/>
      <c r="EWO1576" s="50"/>
      <c r="EWP1576" s="50"/>
      <c r="EWQ1576" s="50"/>
      <c r="EWR1576" s="50"/>
      <c r="EWS1576" s="50"/>
      <c r="EWT1576" s="50"/>
      <c r="EWU1576" s="50"/>
      <c r="EWV1576" s="50"/>
      <c r="EWW1576" s="50"/>
      <c r="EWX1576" s="50"/>
      <c r="EWY1576" s="50"/>
      <c r="EWZ1576" s="50"/>
      <c r="EXA1576" s="50"/>
      <c r="EXB1576" s="50"/>
      <c r="EXC1576" s="50"/>
      <c r="EXD1576" s="50"/>
      <c r="EXE1576" s="50"/>
      <c r="EXF1576" s="50"/>
      <c r="EXG1576" s="50"/>
      <c r="EXH1576" s="50"/>
      <c r="EXI1576" s="50"/>
      <c r="EXJ1576" s="50"/>
      <c r="EXK1576" s="50"/>
      <c r="EXL1576" s="50"/>
      <c r="EXM1576" s="50"/>
      <c r="EXN1576" s="50"/>
      <c r="EXO1576" s="50"/>
      <c r="EXP1576" s="50"/>
      <c r="EXQ1576" s="50"/>
      <c r="EXR1576" s="50"/>
      <c r="EXS1576" s="50"/>
      <c r="EXT1576" s="50"/>
      <c r="EXU1576" s="50"/>
      <c r="EXV1576" s="50"/>
      <c r="EXW1576" s="50"/>
      <c r="EXX1576" s="50"/>
      <c r="EXY1576" s="50"/>
      <c r="EXZ1576" s="50"/>
      <c r="EYA1576" s="50"/>
      <c r="EYB1576" s="50"/>
      <c r="EYC1576" s="50"/>
      <c r="EYD1576" s="50"/>
      <c r="EYE1576" s="50"/>
      <c r="EYF1576" s="50"/>
      <c r="EYG1576" s="50"/>
      <c r="EYH1576" s="50"/>
      <c r="EYI1576" s="50"/>
      <c r="EYJ1576" s="50"/>
      <c r="EYK1576" s="50"/>
      <c r="EYL1576" s="50"/>
      <c r="EYM1576" s="50"/>
      <c r="EYN1576" s="50"/>
      <c r="EYO1576" s="50"/>
      <c r="EYP1576" s="50"/>
      <c r="EYQ1576" s="50"/>
      <c r="EYR1576" s="50"/>
      <c r="EYS1576" s="50"/>
      <c r="EYT1576" s="50"/>
      <c r="EYU1576" s="50"/>
      <c r="EYV1576" s="50"/>
      <c r="EYW1576" s="50"/>
      <c r="EYX1576" s="50"/>
      <c r="EYY1576" s="50"/>
      <c r="EYZ1576" s="50"/>
      <c r="EZA1576" s="50"/>
      <c r="EZB1576" s="50"/>
      <c r="EZC1576" s="50"/>
      <c r="EZD1576" s="50"/>
      <c r="EZE1576" s="50"/>
      <c r="EZF1576" s="50"/>
      <c r="EZG1576" s="50"/>
      <c r="EZH1576" s="50"/>
      <c r="EZI1576" s="50"/>
      <c r="EZJ1576" s="50"/>
      <c r="EZK1576" s="50"/>
      <c r="EZL1576" s="50"/>
      <c r="EZM1576" s="50"/>
      <c r="EZN1576" s="50"/>
      <c r="EZO1576" s="50"/>
      <c r="EZP1576" s="50"/>
      <c r="EZQ1576" s="50"/>
      <c r="EZR1576" s="50"/>
      <c r="EZS1576" s="50"/>
      <c r="EZT1576" s="50"/>
      <c r="EZU1576" s="50"/>
      <c r="EZV1576" s="50"/>
      <c r="EZW1576" s="50"/>
      <c r="EZX1576" s="50"/>
      <c r="EZY1576" s="50"/>
      <c r="EZZ1576" s="50"/>
      <c r="FAA1576" s="50"/>
      <c r="FAB1576" s="50"/>
      <c r="FAC1576" s="50"/>
      <c r="FAD1576" s="50"/>
      <c r="FAE1576" s="50"/>
      <c r="FAF1576" s="50"/>
      <c r="FAG1576" s="50"/>
      <c r="FAH1576" s="50"/>
      <c r="FAI1576" s="50"/>
      <c r="FAJ1576" s="50"/>
      <c r="FAK1576" s="50"/>
      <c r="FAL1576" s="50"/>
      <c r="FAM1576" s="50"/>
      <c r="FAN1576" s="50"/>
      <c r="FAO1576" s="50"/>
      <c r="FAP1576" s="50"/>
      <c r="FAQ1576" s="50"/>
      <c r="FAR1576" s="50"/>
      <c r="FAS1576" s="50"/>
      <c r="FAT1576" s="50"/>
      <c r="FAU1576" s="50"/>
      <c r="FAV1576" s="50"/>
      <c r="FAW1576" s="50"/>
      <c r="FAX1576" s="50"/>
      <c r="FAY1576" s="50"/>
      <c r="FAZ1576" s="50"/>
      <c r="FBA1576" s="50"/>
      <c r="FBB1576" s="50"/>
      <c r="FBC1576" s="50"/>
      <c r="FBD1576" s="50"/>
      <c r="FBE1576" s="50"/>
      <c r="FBF1576" s="50"/>
      <c r="FBG1576" s="50"/>
      <c r="FBH1576" s="50"/>
      <c r="FBI1576" s="50"/>
      <c r="FBJ1576" s="50"/>
      <c r="FBK1576" s="50"/>
      <c r="FBL1576" s="50"/>
      <c r="FBM1576" s="50"/>
      <c r="FBN1576" s="50"/>
      <c r="FBO1576" s="50"/>
      <c r="FBP1576" s="50"/>
      <c r="FBQ1576" s="50"/>
      <c r="FBR1576" s="50"/>
      <c r="FBS1576" s="50"/>
      <c r="FBT1576" s="50"/>
      <c r="FBU1576" s="50"/>
      <c r="FBV1576" s="50"/>
      <c r="FBW1576" s="50"/>
      <c r="FBX1576" s="50"/>
      <c r="FBY1576" s="50"/>
      <c r="FBZ1576" s="50"/>
      <c r="FCA1576" s="50"/>
      <c r="FCB1576" s="50"/>
      <c r="FCC1576" s="50"/>
      <c r="FCD1576" s="50"/>
      <c r="FCE1576" s="50"/>
      <c r="FCF1576" s="50"/>
      <c r="FCG1576" s="50"/>
      <c r="FCH1576" s="50"/>
      <c r="FCI1576" s="50"/>
      <c r="FCJ1576" s="50"/>
      <c r="FCK1576" s="50"/>
      <c r="FCL1576" s="50"/>
      <c r="FCM1576" s="50"/>
      <c r="FCN1576" s="50"/>
      <c r="FCO1576" s="50"/>
      <c r="FCP1576" s="50"/>
      <c r="FCQ1576" s="50"/>
      <c r="FCR1576" s="50"/>
      <c r="FCS1576" s="50"/>
      <c r="FCT1576" s="50"/>
      <c r="FCU1576" s="50"/>
      <c r="FCV1576" s="50"/>
      <c r="FCW1576" s="50"/>
      <c r="FCX1576" s="50"/>
      <c r="FCY1576" s="50"/>
      <c r="FCZ1576" s="50"/>
      <c r="FDA1576" s="50"/>
      <c r="FDB1576" s="50"/>
      <c r="FDC1576" s="50"/>
      <c r="FDD1576" s="50"/>
      <c r="FDE1576" s="50"/>
      <c r="FDF1576" s="50"/>
      <c r="FDG1576" s="50"/>
      <c r="FDH1576" s="50"/>
      <c r="FDI1576" s="50"/>
      <c r="FDJ1576" s="50"/>
      <c r="FDK1576" s="50"/>
      <c r="FDL1576" s="50"/>
      <c r="FDM1576" s="50"/>
      <c r="FDN1576" s="50"/>
      <c r="FDO1576" s="50"/>
      <c r="FDP1576" s="50"/>
      <c r="FDQ1576" s="50"/>
      <c r="FDR1576" s="50"/>
      <c r="FDS1576" s="50"/>
      <c r="FDT1576" s="50"/>
      <c r="FDU1576" s="50"/>
      <c r="FDV1576" s="50"/>
      <c r="FDW1576" s="50"/>
      <c r="FDX1576" s="50"/>
      <c r="FDY1576" s="50"/>
      <c r="FDZ1576" s="50"/>
      <c r="FEA1576" s="50"/>
      <c r="FEB1576" s="50"/>
      <c r="FEC1576" s="50"/>
      <c r="FED1576" s="50"/>
      <c r="FEE1576" s="50"/>
      <c r="FEF1576" s="50"/>
      <c r="FEG1576" s="50"/>
      <c r="FEH1576" s="50"/>
      <c r="FEI1576" s="50"/>
      <c r="FEJ1576" s="50"/>
      <c r="FEK1576" s="50"/>
      <c r="FEL1576" s="50"/>
      <c r="FEM1576" s="50"/>
      <c r="FEN1576" s="50"/>
      <c r="FEO1576" s="50"/>
      <c r="FEP1576" s="50"/>
      <c r="FEQ1576" s="50"/>
      <c r="FER1576" s="50"/>
      <c r="FES1576" s="50"/>
      <c r="FET1576" s="50"/>
      <c r="FEU1576" s="50"/>
      <c r="FEV1576" s="50"/>
      <c r="FEW1576" s="50"/>
      <c r="FEX1576" s="50"/>
      <c r="FEY1576" s="50"/>
      <c r="FEZ1576" s="50"/>
      <c r="FFA1576" s="50"/>
      <c r="FFB1576" s="50"/>
      <c r="FFC1576" s="50"/>
      <c r="FFD1576" s="50"/>
      <c r="FFE1576" s="50"/>
      <c r="FFF1576" s="50"/>
      <c r="FFG1576" s="50"/>
      <c r="FFH1576" s="50"/>
      <c r="FFI1576" s="50"/>
      <c r="FFJ1576" s="50"/>
      <c r="FFK1576" s="50"/>
      <c r="FFL1576" s="50"/>
      <c r="FFM1576" s="50"/>
      <c r="FFN1576" s="50"/>
      <c r="FFO1576" s="50"/>
      <c r="FFP1576" s="50"/>
      <c r="FFQ1576" s="50"/>
      <c r="FFR1576" s="50"/>
      <c r="FFS1576" s="50"/>
      <c r="FFT1576" s="50"/>
      <c r="FFU1576" s="50"/>
      <c r="FFV1576" s="50"/>
      <c r="FFW1576" s="50"/>
      <c r="FFX1576" s="50"/>
      <c r="FFY1576" s="50"/>
      <c r="FFZ1576" s="50"/>
      <c r="FGA1576" s="50"/>
      <c r="FGB1576" s="50"/>
      <c r="FGC1576" s="50"/>
      <c r="FGD1576" s="50"/>
      <c r="FGE1576" s="50"/>
      <c r="FGF1576" s="50"/>
      <c r="FGG1576" s="50"/>
      <c r="FGH1576" s="50"/>
      <c r="FGI1576" s="50"/>
      <c r="FGJ1576" s="50"/>
      <c r="FGK1576" s="50"/>
      <c r="FGL1576" s="50"/>
      <c r="FGM1576" s="50"/>
      <c r="FGN1576" s="50"/>
      <c r="FGO1576" s="50"/>
      <c r="FGP1576" s="50"/>
      <c r="FGQ1576" s="50"/>
      <c r="FGR1576" s="50"/>
      <c r="FGS1576" s="50"/>
      <c r="FGT1576" s="50"/>
      <c r="FGU1576" s="50"/>
      <c r="FGV1576" s="50"/>
      <c r="FGW1576" s="50"/>
      <c r="FGX1576" s="50"/>
      <c r="FGY1576" s="50"/>
      <c r="FGZ1576" s="50"/>
      <c r="FHA1576" s="50"/>
      <c r="FHB1576" s="50"/>
      <c r="FHC1576" s="50"/>
      <c r="FHD1576" s="50"/>
      <c r="FHE1576" s="50"/>
      <c r="FHF1576" s="50"/>
      <c r="FHG1576" s="50"/>
      <c r="FHH1576" s="50"/>
      <c r="FHI1576" s="50"/>
      <c r="FHJ1576" s="50"/>
      <c r="FHK1576" s="50"/>
      <c r="FHL1576" s="50"/>
      <c r="FHM1576" s="50"/>
      <c r="FHN1576" s="50"/>
      <c r="FHO1576" s="50"/>
      <c r="FHP1576" s="50"/>
      <c r="FHQ1576" s="50"/>
      <c r="FHR1576" s="50"/>
      <c r="FHS1576" s="50"/>
      <c r="FHT1576" s="50"/>
      <c r="FHU1576" s="50"/>
      <c r="FHV1576" s="50"/>
      <c r="FHW1576" s="50"/>
      <c r="FHX1576" s="50"/>
      <c r="FHY1576" s="50"/>
      <c r="FHZ1576" s="50"/>
      <c r="FIA1576" s="50"/>
      <c r="FIB1576" s="50"/>
      <c r="FIC1576" s="50"/>
      <c r="FID1576" s="50"/>
      <c r="FIE1576" s="50"/>
      <c r="FIF1576" s="50"/>
      <c r="FIG1576" s="50"/>
      <c r="FIH1576" s="50"/>
      <c r="FII1576" s="50"/>
      <c r="FIJ1576" s="50"/>
      <c r="FIK1576" s="50"/>
      <c r="FIL1576" s="50"/>
      <c r="FIM1576" s="50"/>
      <c r="FIN1576" s="50"/>
      <c r="FIO1576" s="50"/>
      <c r="FIP1576" s="50"/>
      <c r="FIQ1576" s="50"/>
      <c r="FIR1576" s="50"/>
      <c r="FIS1576" s="50"/>
      <c r="FIT1576" s="50"/>
      <c r="FIU1576" s="50"/>
      <c r="FIV1576" s="50"/>
      <c r="FIW1576" s="50"/>
      <c r="FIX1576" s="50"/>
      <c r="FIY1576" s="50"/>
      <c r="FIZ1576" s="50"/>
      <c r="FJA1576" s="50"/>
      <c r="FJB1576" s="50"/>
      <c r="FJC1576" s="50"/>
      <c r="FJD1576" s="50"/>
      <c r="FJE1576" s="50"/>
      <c r="FJF1576" s="50"/>
      <c r="FJG1576" s="50"/>
      <c r="FJH1576" s="50"/>
      <c r="FJI1576" s="50"/>
      <c r="FJJ1576" s="50"/>
      <c r="FJK1576" s="50"/>
      <c r="FJL1576" s="50"/>
      <c r="FJM1576" s="50"/>
      <c r="FJN1576" s="50"/>
      <c r="FJO1576" s="50"/>
      <c r="FJP1576" s="50"/>
      <c r="FJQ1576" s="50"/>
      <c r="FJR1576" s="50"/>
      <c r="FJS1576" s="50"/>
      <c r="FJT1576" s="50"/>
      <c r="FJU1576" s="50"/>
      <c r="FJV1576" s="50"/>
      <c r="FJW1576" s="50"/>
      <c r="FJX1576" s="50"/>
      <c r="FJY1576" s="50"/>
      <c r="FJZ1576" s="50"/>
      <c r="FKA1576" s="50"/>
      <c r="FKB1576" s="50"/>
      <c r="FKC1576" s="50"/>
      <c r="FKD1576" s="50"/>
      <c r="FKE1576" s="50"/>
      <c r="FKF1576" s="50"/>
      <c r="FKG1576" s="50"/>
      <c r="FKH1576" s="50"/>
      <c r="FKI1576" s="50"/>
      <c r="FKJ1576" s="50"/>
      <c r="FKK1576" s="50"/>
      <c r="FKL1576" s="50"/>
      <c r="FKM1576" s="50"/>
      <c r="FKN1576" s="50"/>
      <c r="FKO1576" s="50"/>
      <c r="FKP1576" s="50"/>
      <c r="FKQ1576" s="50"/>
      <c r="FKR1576" s="50"/>
      <c r="FKS1576" s="50"/>
      <c r="FKT1576" s="50"/>
      <c r="FKU1576" s="50"/>
      <c r="FKV1576" s="50"/>
      <c r="FKW1576" s="50"/>
      <c r="FKX1576" s="50"/>
      <c r="FKY1576" s="50"/>
      <c r="FKZ1576" s="50"/>
      <c r="FLA1576" s="50"/>
      <c r="FLB1576" s="50"/>
      <c r="FLC1576" s="50"/>
      <c r="FLD1576" s="50"/>
      <c r="FLE1576" s="50"/>
      <c r="FLF1576" s="50"/>
      <c r="FLG1576" s="50"/>
      <c r="FLH1576" s="50"/>
      <c r="FLI1576" s="50"/>
      <c r="FLJ1576" s="50"/>
      <c r="FLK1576" s="50"/>
      <c r="FLL1576" s="50"/>
      <c r="FLM1576" s="50"/>
      <c r="FLN1576" s="50"/>
      <c r="FLO1576" s="50"/>
      <c r="FLP1576" s="50"/>
      <c r="FLQ1576" s="50"/>
      <c r="FLR1576" s="50"/>
      <c r="FLS1576" s="50"/>
      <c r="FLT1576" s="50"/>
      <c r="FLU1576" s="50"/>
      <c r="FLV1576" s="50"/>
      <c r="FLW1576" s="50"/>
      <c r="FLX1576" s="50"/>
      <c r="FLY1576" s="50"/>
      <c r="FLZ1576" s="50"/>
      <c r="FMA1576" s="50"/>
      <c r="FMB1576" s="50"/>
      <c r="FMC1576" s="50"/>
      <c r="FMD1576" s="50"/>
      <c r="FME1576" s="50"/>
      <c r="FMF1576" s="50"/>
      <c r="FMG1576" s="50"/>
      <c r="FMH1576" s="50"/>
      <c r="FMI1576" s="50"/>
      <c r="FMJ1576" s="50"/>
      <c r="FMK1576" s="50"/>
      <c r="FML1576" s="50"/>
      <c r="FMM1576" s="50"/>
      <c r="FMN1576" s="50"/>
      <c r="FMO1576" s="50"/>
      <c r="FMP1576" s="50"/>
      <c r="FMQ1576" s="50"/>
      <c r="FMR1576" s="50"/>
      <c r="FMS1576" s="50"/>
      <c r="FMT1576" s="50"/>
      <c r="FMU1576" s="50"/>
      <c r="FMV1576" s="50"/>
      <c r="FMW1576" s="50"/>
      <c r="FMX1576" s="50"/>
      <c r="FMY1576" s="50"/>
      <c r="FMZ1576" s="50"/>
      <c r="FNA1576" s="50"/>
      <c r="FNB1576" s="50"/>
      <c r="FNC1576" s="50"/>
      <c r="FND1576" s="50"/>
      <c r="FNE1576" s="50"/>
      <c r="FNF1576" s="50"/>
      <c r="FNG1576" s="50"/>
      <c r="FNH1576" s="50"/>
      <c r="FNI1576" s="50"/>
      <c r="FNJ1576" s="50"/>
      <c r="FNK1576" s="50"/>
      <c r="FNL1576" s="50"/>
      <c r="FNM1576" s="50"/>
      <c r="FNN1576" s="50"/>
      <c r="FNO1576" s="50"/>
      <c r="FNP1576" s="50"/>
      <c r="FNQ1576" s="50"/>
      <c r="FNR1576" s="50"/>
      <c r="FNS1576" s="50"/>
      <c r="FNT1576" s="50"/>
      <c r="FNU1576" s="50"/>
      <c r="FNV1576" s="50"/>
      <c r="FNW1576" s="50"/>
      <c r="FNX1576" s="50"/>
      <c r="FNY1576" s="50"/>
      <c r="FNZ1576" s="50"/>
      <c r="FOA1576" s="50"/>
      <c r="FOB1576" s="50"/>
      <c r="FOC1576" s="50"/>
      <c r="FOD1576" s="50"/>
      <c r="FOE1576" s="50"/>
      <c r="FOF1576" s="50"/>
      <c r="FOG1576" s="50"/>
      <c r="FOH1576" s="50"/>
      <c r="FOI1576" s="50"/>
      <c r="FOJ1576" s="50"/>
      <c r="FOK1576" s="50"/>
      <c r="FOL1576" s="50"/>
      <c r="FOM1576" s="50"/>
      <c r="FON1576" s="50"/>
      <c r="FOO1576" s="50"/>
      <c r="FOP1576" s="50"/>
      <c r="FOQ1576" s="50"/>
      <c r="FOR1576" s="50"/>
      <c r="FOS1576" s="50"/>
      <c r="FOT1576" s="50"/>
      <c r="FOU1576" s="50"/>
      <c r="FOV1576" s="50"/>
      <c r="FOW1576" s="50"/>
      <c r="FOX1576" s="50"/>
      <c r="FOY1576" s="50"/>
      <c r="FOZ1576" s="50"/>
      <c r="FPA1576" s="50"/>
      <c r="FPB1576" s="50"/>
      <c r="FPC1576" s="50"/>
      <c r="FPD1576" s="50"/>
      <c r="FPE1576" s="50"/>
      <c r="FPF1576" s="50"/>
      <c r="FPG1576" s="50"/>
      <c r="FPH1576" s="50"/>
      <c r="FPI1576" s="50"/>
      <c r="FPJ1576" s="50"/>
      <c r="FPK1576" s="50"/>
      <c r="FPL1576" s="50"/>
      <c r="FPM1576" s="50"/>
      <c r="FPN1576" s="50"/>
      <c r="FPO1576" s="50"/>
      <c r="FPP1576" s="50"/>
      <c r="FPQ1576" s="50"/>
      <c r="FPR1576" s="50"/>
      <c r="FPS1576" s="50"/>
      <c r="FPT1576" s="50"/>
      <c r="FPU1576" s="50"/>
      <c r="FPV1576" s="50"/>
      <c r="FPW1576" s="50"/>
      <c r="FPX1576" s="50"/>
      <c r="FPY1576" s="50"/>
      <c r="FPZ1576" s="50"/>
      <c r="FQA1576" s="50"/>
      <c r="FQB1576" s="50"/>
      <c r="FQC1576" s="50"/>
      <c r="FQD1576" s="50"/>
      <c r="FQE1576" s="50"/>
      <c r="FQF1576" s="50"/>
      <c r="FQG1576" s="50"/>
      <c r="FQH1576" s="50"/>
      <c r="FQI1576" s="50"/>
      <c r="FQJ1576" s="50"/>
      <c r="FQK1576" s="50"/>
      <c r="FQL1576" s="50"/>
      <c r="FQM1576" s="50"/>
      <c r="FQN1576" s="50"/>
      <c r="FQO1576" s="50"/>
      <c r="FQP1576" s="50"/>
      <c r="FQQ1576" s="50"/>
      <c r="FQR1576" s="50"/>
      <c r="FQS1576" s="50"/>
      <c r="FQT1576" s="50"/>
      <c r="FQU1576" s="50"/>
      <c r="FQV1576" s="50"/>
      <c r="FQW1576" s="50"/>
      <c r="FQX1576" s="50"/>
      <c r="FQY1576" s="50"/>
      <c r="FQZ1576" s="50"/>
      <c r="FRA1576" s="50"/>
      <c r="FRB1576" s="50"/>
      <c r="FRC1576" s="50"/>
      <c r="FRD1576" s="50"/>
      <c r="FRE1576" s="50"/>
      <c r="FRF1576" s="50"/>
      <c r="FRG1576" s="50"/>
      <c r="FRH1576" s="50"/>
      <c r="FRI1576" s="50"/>
      <c r="FRJ1576" s="50"/>
      <c r="FRK1576" s="50"/>
      <c r="FRL1576" s="50"/>
      <c r="FRM1576" s="50"/>
      <c r="FRN1576" s="50"/>
      <c r="FRO1576" s="50"/>
      <c r="FRP1576" s="50"/>
      <c r="FRQ1576" s="50"/>
      <c r="FRR1576" s="50"/>
      <c r="FRS1576" s="50"/>
      <c r="FRT1576" s="50"/>
      <c r="FRU1576" s="50"/>
      <c r="FRV1576" s="50"/>
      <c r="FRW1576" s="50"/>
      <c r="FRX1576" s="50"/>
      <c r="FRY1576" s="50"/>
      <c r="FRZ1576" s="50"/>
      <c r="FSA1576" s="50"/>
      <c r="FSB1576" s="50"/>
      <c r="FSC1576" s="50"/>
      <c r="FSD1576" s="50"/>
      <c r="FSE1576" s="50"/>
      <c r="FSF1576" s="50"/>
      <c r="FSG1576" s="50"/>
      <c r="FSH1576" s="50"/>
      <c r="FSI1576" s="50"/>
      <c r="FSJ1576" s="50"/>
      <c r="FSK1576" s="50"/>
      <c r="FSL1576" s="50"/>
      <c r="FSM1576" s="50"/>
      <c r="FSN1576" s="50"/>
      <c r="FSO1576" s="50"/>
      <c r="FSP1576" s="50"/>
      <c r="FSQ1576" s="50"/>
      <c r="FSR1576" s="50"/>
      <c r="FSS1576" s="50"/>
      <c r="FST1576" s="50"/>
      <c r="FSU1576" s="50"/>
      <c r="FSV1576" s="50"/>
      <c r="FSW1576" s="50"/>
      <c r="FSX1576" s="50"/>
      <c r="FSY1576" s="50"/>
      <c r="FSZ1576" s="50"/>
      <c r="FTA1576" s="50"/>
      <c r="FTB1576" s="50"/>
      <c r="FTC1576" s="50"/>
      <c r="FTD1576" s="50"/>
      <c r="FTE1576" s="50"/>
      <c r="FTF1576" s="50"/>
      <c r="FTG1576" s="50"/>
      <c r="FTH1576" s="50"/>
      <c r="FTI1576" s="50"/>
      <c r="FTJ1576" s="50"/>
      <c r="FTK1576" s="50"/>
      <c r="FTL1576" s="50"/>
      <c r="FTM1576" s="50"/>
      <c r="FTN1576" s="50"/>
      <c r="FTO1576" s="50"/>
      <c r="FTP1576" s="50"/>
      <c r="FTQ1576" s="50"/>
      <c r="FTR1576" s="50"/>
      <c r="FTS1576" s="50"/>
      <c r="FTT1576" s="50"/>
      <c r="FTU1576" s="50"/>
      <c r="FTV1576" s="50"/>
      <c r="FTW1576" s="50"/>
      <c r="FTX1576" s="50"/>
      <c r="FTY1576" s="50"/>
      <c r="FTZ1576" s="50"/>
      <c r="FUA1576" s="50"/>
      <c r="FUB1576" s="50"/>
      <c r="FUC1576" s="50"/>
      <c r="FUD1576" s="50"/>
      <c r="FUE1576" s="50"/>
      <c r="FUF1576" s="50"/>
      <c r="FUG1576" s="50"/>
      <c r="FUH1576" s="50"/>
      <c r="FUI1576" s="50"/>
      <c r="FUJ1576" s="50"/>
      <c r="FUK1576" s="50"/>
      <c r="FUL1576" s="50"/>
      <c r="FUM1576" s="50"/>
      <c r="FUN1576" s="50"/>
      <c r="FUO1576" s="50"/>
      <c r="FUP1576" s="50"/>
      <c r="FUQ1576" s="50"/>
      <c r="FUR1576" s="50"/>
      <c r="FUS1576" s="50"/>
      <c r="FUT1576" s="50"/>
      <c r="FUU1576" s="50"/>
      <c r="FUV1576" s="50"/>
      <c r="FUW1576" s="50"/>
      <c r="FUX1576" s="50"/>
      <c r="FUY1576" s="50"/>
      <c r="FUZ1576" s="50"/>
      <c r="FVA1576" s="50"/>
      <c r="FVB1576" s="50"/>
      <c r="FVC1576" s="50"/>
      <c r="FVD1576" s="50"/>
      <c r="FVE1576" s="50"/>
      <c r="FVF1576" s="50"/>
      <c r="FVG1576" s="50"/>
      <c r="FVH1576" s="50"/>
      <c r="FVI1576" s="50"/>
      <c r="FVJ1576" s="50"/>
      <c r="FVK1576" s="50"/>
      <c r="FVL1576" s="50"/>
      <c r="FVM1576" s="50"/>
      <c r="FVN1576" s="50"/>
      <c r="FVO1576" s="50"/>
      <c r="FVP1576" s="50"/>
      <c r="FVQ1576" s="50"/>
      <c r="FVR1576" s="50"/>
      <c r="FVS1576" s="50"/>
      <c r="FVT1576" s="50"/>
      <c r="FVU1576" s="50"/>
      <c r="FVV1576" s="50"/>
      <c r="FVW1576" s="50"/>
      <c r="FVX1576" s="50"/>
      <c r="FVY1576" s="50"/>
      <c r="FVZ1576" s="50"/>
      <c r="FWA1576" s="50"/>
      <c r="FWB1576" s="50"/>
      <c r="FWC1576" s="50"/>
      <c r="FWD1576" s="50"/>
      <c r="FWE1576" s="50"/>
      <c r="FWF1576" s="50"/>
      <c r="FWG1576" s="50"/>
      <c r="FWH1576" s="50"/>
      <c r="FWI1576" s="50"/>
      <c r="FWJ1576" s="50"/>
      <c r="FWK1576" s="50"/>
      <c r="FWL1576" s="50"/>
      <c r="FWM1576" s="50"/>
      <c r="FWN1576" s="50"/>
      <c r="FWO1576" s="50"/>
      <c r="FWP1576" s="50"/>
      <c r="FWQ1576" s="50"/>
      <c r="FWR1576" s="50"/>
      <c r="FWS1576" s="50"/>
      <c r="FWT1576" s="50"/>
      <c r="FWU1576" s="50"/>
      <c r="FWV1576" s="50"/>
      <c r="FWW1576" s="50"/>
      <c r="FWX1576" s="50"/>
      <c r="FWY1576" s="50"/>
      <c r="FWZ1576" s="50"/>
      <c r="FXA1576" s="50"/>
      <c r="FXB1576" s="50"/>
      <c r="FXC1576" s="50"/>
      <c r="FXD1576" s="50"/>
      <c r="FXE1576" s="50"/>
      <c r="FXF1576" s="50"/>
      <c r="FXG1576" s="50"/>
      <c r="FXH1576" s="50"/>
      <c r="FXI1576" s="50"/>
      <c r="FXJ1576" s="50"/>
      <c r="FXK1576" s="50"/>
      <c r="FXL1576" s="50"/>
      <c r="FXM1576" s="50"/>
      <c r="FXN1576" s="50"/>
      <c r="FXO1576" s="50"/>
      <c r="FXP1576" s="50"/>
      <c r="FXQ1576" s="50"/>
      <c r="FXR1576" s="50"/>
      <c r="FXS1576" s="50"/>
      <c r="FXT1576" s="50"/>
      <c r="FXU1576" s="50"/>
      <c r="FXV1576" s="50"/>
      <c r="FXW1576" s="50"/>
      <c r="FXX1576" s="50"/>
      <c r="FXY1576" s="50"/>
      <c r="FXZ1576" s="50"/>
      <c r="FYA1576" s="50"/>
      <c r="FYB1576" s="50"/>
      <c r="FYC1576" s="50"/>
      <c r="FYD1576" s="50"/>
      <c r="FYE1576" s="50"/>
      <c r="FYF1576" s="50"/>
      <c r="FYG1576" s="50"/>
      <c r="FYH1576" s="50"/>
      <c r="FYI1576" s="50"/>
      <c r="FYJ1576" s="50"/>
      <c r="FYK1576" s="50"/>
      <c r="FYL1576" s="50"/>
      <c r="FYM1576" s="50"/>
      <c r="FYN1576" s="50"/>
      <c r="FYO1576" s="50"/>
      <c r="FYP1576" s="50"/>
      <c r="FYQ1576" s="50"/>
      <c r="FYR1576" s="50"/>
      <c r="FYS1576" s="50"/>
      <c r="FYT1576" s="50"/>
      <c r="FYU1576" s="50"/>
      <c r="FYV1576" s="50"/>
      <c r="FYW1576" s="50"/>
      <c r="FYX1576" s="50"/>
      <c r="FYY1576" s="50"/>
      <c r="FYZ1576" s="50"/>
      <c r="FZA1576" s="50"/>
      <c r="FZB1576" s="50"/>
      <c r="FZC1576" s="50"/>
      <c r="FZD1576" s="50"/>
      <c r="FZE1576" s="50"/>
      <c r="FZF1576" s="50"/>
      <c r="FZG1576" s="50"/>
      <c r="FZH1576" s="50"/>
      <c r="FZI1576" s="50"/>
      <c r="FZJ1576" s="50"/>
      <c r="FZK1576" s="50"/>
      <c r="FZL1576" s="50"/>
      <c r="FZM1576" s="50"/>
      <c r="FZN1576" s="50"/>
      <c r="FZO1576" s="50"/>
      <c r="FZP1576" s="50"/>
      <c r="FZQ1576" s="50"/>
      <c r="FZR1576" s="50"/>
      <c r="FZS1576" s="50"/>
      <c r="FZT1576" s="50"/>
      <c r="FZU1576" s="50"/>
      <c r="FZV1576" s="50"/>
      <c r="FZW1576" s="50"/>
      <c r="FZX1576" s="50"/>
      <c r="FZY1576" s="50"/>
      <c r="FZZ1576" s="50"/>
      <c r="GAA1576" s="50"/>
      <c r="GAB1576" s="50"/>
      <c r="GAC1576" s="50"/>
      <c r="GAD1576" s="50"/>
      <c r="GAE1576" s="50"/>
      <c r="GAF1576" s="50"/>
      <c r="GAG1576" s="50"/>
      <c r="GAH1576" s="50"/>
      <c r="GAI1576" s="50"/>
      <c r="GAJ1576" s="50"/>
      <c r="GAK1576" s="50"/>
      <c r="GAL1576" s="50"/>
      <c r="GAM1576" s="50"/>
      <c r="GAN1576" s="50"/>
      <c r="GAO1576" s="50"/>
      <c r="GAP1576" s="50"/>
      <c r="GAQ1576" s="50"/>
      <c r="GAR1576" s="50"/>
      <c r="GAS1576" s="50"/>
      <c r="GAT1576" s="50"/>
      <c r="GAU1576" s="50"/>
      <c r="GAV1576" s="50"/>
      <c r="GAW1576" s="50"/>
      <c r="GAX1576" s="50"/>
      <c r="GAY1576" s="50"/>
      <c r="GAZ1576" s="50"/>
      <c r="GBA1576" s="50"/>
      <c r="GBB1576" s="50"/>
      <c r="GBC1576" s="50"/>
      <c r="GBD1576" s="50"/>
      <c r="GBE1576" s="50"/>
      <c r="GBF1576" s="50"/>
      <c r="GBG1576" s="50"/>
      <c r="GBH1576" s="50"/>
      <c r="GBI1576" s="50"/>
      <c r="GBJ1576" s="50"/>
      <c r="GBK1576" s="50"/>
      <c r="GBL1576" s="50"/>
      <c r="GBM1576" s="50"/>
      <c r="GBN1576" s="50"/>
      <c r="GBO1576" s="50"/>
      <c r="GBP1576" s="50"/>
      <c r="GBQ1576" s="50"/>
      <c r="GBR1576" s="50"/>
      <c r="GBS1576" s="50"/>
      <c r="GBT1576" s="50"/>
      <c r="GBU1576" s="50"/>
      <c r="GBV1576" s="50"/>
      <c r="GBW1576" s="50"/>
      <c r="GBX1576" s="50"/>
      <c r="GBY1576" s="50"/>
      <c r="GBZ1576" s="50"/>
      <c r="GCA1576" s="50"/>
      <c r="GCB1576" s="50"/>
      <c r="GCC1576" s="50"/>
      <c r="GCD1576" s="50"/>
      <c r="GCE1576" s="50"/>
      <c r="GCF1576" s="50"/>
      <c r="GCG1576" s="50"/>
      <c r="GCH1576" s="50"/>
      <c r="GCI1576" s="50"/>
      <c r="GCJ1576" s="50"/>
      <c r="GCK1576" s="50"/>
      <c r="GCL1576" s="50"/>
      <c r="GCM1576" s="50"/>
      <c r="GCN1576" s="50"/>
      <c r="GCO1576" s="50"/>
      <c r="GCP1576" s="50"/>
      <c r="GCQ1576" s="50"/>
      <c r="GCR1576" s="50"/>
      <c r="GCS1576" s="50"/>
      <c r="GCT1576" s="50"/>
      <c r="GCU1576" s="50"/>
      <c r="GCV1576" s="50"/>
      <c r="GCW1576" s="50"/>
      <c r="GCX1576" s="50"/>
      <c r="GCY1576" s="50"/>
      <c r="GCZ1576" s="50"/>
      <c r="GDA1576" s="50"/>
      <c r="GDB1576" s="50"/>
      <c r="GDC1576" s="50"/>
      <c r="GDD1576" s="50"/>
      <c r="GDE1576" s="50"/>
      <c r="GDF1576" s="50"/>
      <c r="GDG1576" s="50"/>
      <c r="GDH1576" s="50"/>
      <c r="GDI1576" s="50"/>
      <c r="GDJ1576" s="50"/>
      <c r="GDK1576" s="50"/>
      <c r="GDL1576" s="50"/>
      <c r="GDM1576" s="50"/>
      <c r="GDN1576" s="50"/>
      <c r="GDO1576" s="50"/>
      <c r="GDP1576" s="50"/>
      <c r="GDQ1576" s="50"/>
      <c r="GDR1576" s="50"/>
      <c r="GDS1576" s="50"/>
      <c r="GDT1576" s="50"/>
      <c r="GDU1576" s="50"/>
      <c r="GDV1576" s="50"/>
      <c r="GDW1576" s="50"/>
      <c r="GDX1576" s="50"/>
      <c r="GDY1576" s="50"/>
      <c r="GDZ1576" s="50"/>
      <c r="GEA1576" s="50"/>
      <c r="GEB1576" s="50"/>
      <c r="GEC1576" s="50"/>
      <c r="GED1576" s="50"/>
      <c r="GEE1576" s="50"/>
      <c r="GEF1576" s="50"/>
      <c r="GEG1576" s="50"/>
      <c r="GEH1576" s="50"/>
      <c r="GEI1576" s="50"/>
      <c r="GEJ1576" s="50"/>
      <c r="GEK1576" s="50"/>
      <c r="GEL1576" s="50"/>
      <c r="GEM1576" s="50"/>
      <c r="GEN1576" s="50"/>
      <c r="GEO1576" s="50"/>
      <c r="GEP1576" s="50"/>
      <c r="GEQ1576" s="50"/>
      <c r="GER1576" s="50"/>
      <c r="GES1576" s="50"/>
      <c r="GET1576" s="50"/>
      <c r="GEU1576" s="50"/>
      <c r="GEV1576" s="50"/>
      <c r="GEW1576" s="50"/>
      <c r="GEX1576" s="50"/>
      <c r="GEY1576" s="50"/>
      <c r="GEZ1576" s="50"/>
      <c r="GFA1576" s="50"/>
      <c r="GFB1576" s="50"/>
      <c r="GFC1576" s="50"/>
      <c r="GFD1576" s="50"/>
      <c r="GFE1576" s="50"/>
      <c r="GFF1576" s="50"/>
      <c r="GFG1576" s="50"/>
      <c r="GFH1576" s="50"/>
      <c r="GFI1576" s="50"/>
      <c r="GFJ1576" s="50"/>
      <c r="GFK1576" s="50"/>
      <c r="GFL1576" s="50"/>
      <c r="GFM1576" s="50"/>
      <c r="GFN1576" s="50"/>
      <c r="GFO1576" s="50"/>
      <c r="GFP1576" s="50"/>
      <c r="GFQ1576" s="50"/>
      <c r="GFR1576" s="50"/>
      <c r="GFS1576" s="50"/>
      <c r="GFT1576" s="50"/>
      <c r="GFU1576" s="50"/>
      <c r="GFV1576" s="50"/>
      <c r="GFW1576" s="50"/>
      <c r="GFX1576" s="50"/>
      <c r="GFY1576" s="50"/>
      <c r="GFZ1576" s="50"/>
      <c r="GGA1576" s="50"/>
      <c r="GGB1576" s="50"/>
      <c r="GGC1576" s="50"/>
      <c r="GGD1576" s="50"/>
      <c r="GGE1576" s="50"/>
      <c r="GGF1576" s="50"/>
      <c r="GGG1576" s="50"/>
      <c r="GGH1576" s="50"/>
      <c r="GGI1576" s="50"/>
      <c r="GGJ1576" s="50"/>
      <c r="GGK1576" s="50"/>
      <c r="GGL1576" s="50"/>
      <c r="GGM1576" s="50"/>
      <c r="GGN1576" s="50"/>
      <c r="GGO1576" s="50"/>
      <c r="GGP1576" s="50"/>
      <c r="GGQ1576" s="50"/>
      <c r="GGR1576" s="50"/>
      <c r="GGS1576" s="50"/>
      <c r="GGT1576" s="50"/>
      <c r="GGU1576" s="50"/>
      <c r="GGV1576" s="50"/>
      <c r="GGW1576" s="50"/>
      <c r="GGX1576" s="50"/>
      <c r="GGY1576" s="50"/>
      <c r="GGZ1576" s="50"/>
      <c r="GHA1576" s="50"/>
      <c r="GHB1576" s="50"/>
      <c r="GHC1576" s="50"/>
      <c r="GHD1576" s="50"/>
      <c r="GHE1576" s="50"/>
      <c r="GHF1576" s="50"/>
      <c r="GHG1576" s="50"/>
      <c r="GHH1576" s="50"/>
      <c r="GHI1576" s="50"/>
      <c r="GHJ1576" s="50"/>
      <c r="GHK1576" s="50"/>
      <c r="GHL1576" s="50"/>
      <c r="GHM1576" s="50"/>
      <c r="GHN1576" s="50"/>
      <c r="GHO1576" s="50"/>
      <c r="GHP1576" s="50"/>
      <c r="GHQ1576" s="50"/>
      <c r="GHR1576" s="50"/>
      <c r="GHS1576" s="50"/>
      <c r="GHT1576" s="50"/>
      <c r="GHU1576" s="50"/>
      <c r="GHV1576" s="50"/>
      <c r="GHW1576" s="50"/>
      <c r="GHX1576" s="50"/>
      <c r="GHY1576" s="50"/>
      <c r="GHZ1576" s="50"/>
      <c r="GIA1576" s="50"/>
      <c r="GIB1576" s="50"/>
      <c r="GIC1576" s="50"/>
      <c r="GID1576" s="50"/>
      <c r="GIE1576" s="50"/>
      <c r="GIF1576" s="50"/>
      <c r="GIG1576" s="50"/>
      <c r="GIH1576" s="50"/>
      <c r="GII1576" s="50"/>
      <c r="GIJ1576" s="50"/>
      <c r="GIK1576" s="50"/>
      <c r="GIL1576" s="50"/>
      <c r="GIM1576" s="50"/>
      <c r="GIN1576" s="50"/>
      <c r="GIO1576" s="50"/>
      <c r="GIP1576" s="50"/>
      <c r="GIQ1576" s="50"/>
      <c r="GIR1576" s="50"/>
      <c r="GIS1576" s="50"/>
      <c r="GIT1576" s="50"/>
      <c r="GIU1576" s="50"/>
      <c r="GIV1576" s="50"/>
      <c r="GIW1576" s="50"/>
      <c r="GIX1576" s="50"/>
      <c r="GIY1576" s="50"/>
      <c r="GIZ1576" s="50"/>
      <c r="GJA1576" s="50"/>
      <c r="GJB1576" s="50"/>
      <c r="GJC1576" s="50"/>
      <c r="GJD1576" s="50"/>
      <c r="GJE1576" s="50"/>
      <c r="GJF1576" s="50"/>
      <c r="GJG1576" s="50"/>
      <c r="GJH1576" s="50"/>
      <c r="GJI1576" s="50"/>
      <c r="GJJ1576" s="50"/>
      <c r="GJK1576" s="50"/>
      <c r="GJL1576" s="50"/>
      <c r="GJM1576" s="50"/>
      <c r="GJN1576" s="50"/>
      <c r="GJO1576" s="50"/>
      <c r="GJP1576" s="50"/>
      <c r="GJQ1576" s="50"/>
      <c r="GJR1576" s="50"/>
      <c r="GJS1576" s="50"/>
      <c r="GJT1576" s="50"/>
      <c r="GJU1576" s="50"/>
      <c r="GJV1576" s="50"/>
      <c r="GJW1576" s="50"/>
      <c r="GJX1576" s="50"/>
      <c r="GJY1576" s="50"/>
      <c r="GJZ1576" s="50"/>
      <c r="GKA1576" s="50"/>
      <c r="GKB1576" s="50"/>
      <c r="GKC1576" s="50"/>
      <c r="GKD1576" s="50"/>
      <c r="GKE1576" s="50"/>
      <c r="GKF1576" s="50"/>
      <c r="GKG1576" s="50"/>
      <c r="GKH1576" s="50"/>
      <c r="GKI1576" s="50"/>
      <c r="GKJ1576" s="50"/>
      <c r="GKK1576" s="50"/>
      <c r="GKL1576" s="50"/>
      <c r="GKM1576" s="50"/>
      <c r="GKN1576" s="50"/>
      <c r="GKO1576" s="50"/>
      <c r="GKP1576" s="50"/>
      <c r="GKQ1576" s="50"/>
      <c r="GKR1576" s="50"/>
      <c r="GKS1576" s="50"/>
      <c r="GKT1576" s="50"/>
      <c r="GKU1576" s="50"/>
      <c r="GKV1576" s="50"/>
      <c r="GKW1576" s="50"/>
      <c r="GKX1576" s="50"/>
      <c r="GKY1576" s="50"/>
      <c r="GKZ1576" s="50"/>
      <c r="GLA1576" s="50"/>
      <c r="GLB1576" s="50"/>
      <c r="GLC1576" s="50"/>
      <c r="GLD1576" s="50"/>
      <c r="GLE1576" s="50"/>
      <c r="GLF1576" s="50"/>
      <c r="GLG1576" s="50"/>
      <c r="GLH1576" s="50"/>
      <c r="GLI1576" s="50"/>
      <c r="GLJ1576" s="50"/>
      <c r="GLK1576" s="50"/>
      <c r="GLL1576" s="50"/>
      <c r="GLM1576" s="50"/>
      <c r="GLN1576" s="50"/>
      <c r="GLO1576" s="50"/>
      <c r="GLP1576" s="50"/>
      <c r="GLQ1576" s="50"/>
      <c r="GLR1576" s="50"/>
      <c r="GLS1576" s="50"/>
      <c r="GLT1576" s="50"/>
      <c r="GLU1576" s="50"/>
      <c r="GLV1576" s="50"/>
      <c r="GLW1576" s="50"/>
      <c r="GLX1576" s="50"/>
      <c r="GLY1576" s="50"/>
      <c r="GLZ1576" s="50"/>
      <c r="GMA1576" s="50"/>
      <c r="GMB1576" s="50"/>
      <c r="GMC1576" s="50"/>
      <c r="GMD1576" s="50"/>
      <c r="GME1576" s="50"/>
      <c r="GMF1576" s="50"/>
      <c r="GMG1576" s="50"/>
      <c r="GMH1576" s="50"/>
      <c r="GMI1576" s="50"/>
      <c r="GMJ1576" s="50"/>
      <c r="GMK1576" s="50"/>
      <c r="GML1576" s="50"/>
      <c r="GMM1576" s="50"/>
      <c r="GMN1576" s="50"/>
      <c r="GMO1576" s="50"/>
      <c r="GMP1576" s="50"/>
      <c r="GMQ1576" s="50"/>
      <c r="GMR1576" s="50"/>
      <c r="GMS1576" s="50"/>
      <c r="GMT1576" s="50"/>
      <c r="GMU1576" s="50"/>
      <c r="GMV1576" s="50"/>
      <c r="GMW1576" s="50"/>
      <c r="GMX1576" s="50"/>
      <c r="GMY1576" s="50"/>
      <c r="GMZ1576" s="50"/>
      <c r="GNA1576" s="50"/>
      <c r="GNB1576" s="50"/>
      <c r="GNC1576" s="50"/>
      <c r="GND1576" s="50"/>
      <c r="GNE1576" s="50"/>
      <c r="GNF1576" s="50"/>
      <c r="GNG1576" s="50"/>
      <c r="GNH1576" s="50"/>
      <c r="GNI1576" s="50"/>
      <c r="GNJ1576" s="50"/>
      <c r="GNK1576" s="50"/>
      <c r="GNL1576" s="50"/>
      <c r="GNM1576" s="50"/>
      <c r="GNN1576" s="50"/>
      <c r="GNO1576" s="50"/>
      <c r="GNP1576" s="50"/>
      <c r="GNQ1576" s="50"/>
      <c r="GNR1576" s="50"/>
      <c r="GNS1576" s="50"/>
      <c r="GNT1576" s="50"/>
      <c r="GNU1576" s="50"/>
      <c r="GNV1576" s="50"/>
      <c r="GNW1576" s="50"/>
      <c r="GNX1576" s="50"/>
      <c r="GNY1576" s="50"/>
      <c r="GNZ1576" s="50"/>
      <c r="GOA1576" s="50"/>
      <c r="GOB1576" s="50"/>
      <c r="GOC1576" s="50"/>
      <c r="GOD1576" s="50"/>
      <c r="GOE1576" s="50"/>
      <c r="GOF1576" s="50"/>
      <c r="GOG1576" s="50"/>
      <c r="GOH1576" s="50"/>
      <c r="GOI1576" s="50"/>
      <c r="GOJ1576" s="50"/>
      <c r="GOK1576" s="50"/>
      <c r="GOL1576" s="50"/>
      <c r="GOM1576" s="50"/>
      <c r="GON1576" s="50"/>
      <c r="GOO1576" s="50"/>
      <c r="GOP1576" s="50"/>
      <c r="GOQ1576" s="50"/>
      <c r="GOR1576" s="50"/>
      <c r="GOS1576" s="50"/>
      <c r="GOT1576" s="50"/>
      <c r="GOU1576" s="50"/>
      <c r="GOV1576" s="50"/>
      <c r="GOW1576" s="50"/>
      <c r="GOX1576" s="50"/>
      <c r="GOY1576" s="50"/>
      <c r="GOZ1576" s="50"/>
      <c r="GPA1576" s="50"/>
      <c r="GPB1576" s="50"/>
      <c r="GPC1576" s="50"/>
      <c r="GPD1576" s="50"/>
      <c r="GPE1576" s="50"/>
      <c r="GPF1576" s="50"/>
      <c r="GPG1576" s="50"/>
      <c r="GPH1576" s="50"/>
      <c r="GPI1576" s="50"/>
      <c r="GPJ1576" s="50"/>
      <c r="GPK1576" s="50"/>
      <c r="GPL1576" s="50"/>
      <c r="GPM1576" s="50"/>
      <c r="GPN1576" s="50"/>
      <c r="GPO1576" s="50"/>
      <c r="GPP1576" s="50"/>
      <c r="GPQ1576" s="50"/>
      <c r="GPR1576" s="50"/>
      <c r="GPS1576" s="50"/>
      <c r="GPT1576" s="50"/>
      <c r="GPU1576" s="50"/>
      <c r="GPV1576" s="50"/>
      <c r="GPW1576" s="50"/>
      <c r="GPX1576" s="50"/>
      <c r="GPY1576" s="50"/>
      <c r="GPZ1576" s="50"/>
      <c r="GQA1576" s="50"/>
      <c r="GQB1576" s="50"/>
      <c r="GQC1576" s="50"/>
      <c r="GQD1576" s="50"/>
      <c r="GQE1576" s="50"/>
      <c r="GQF1576" s="50"/>
      <c r="GQG1576" s="50"/>
      <c r="GQH1576" s="50"/>
      <c r="GQI1576" s="50"/>
      <c r="GQJ1576" s="50"/>
      <c r="GQK1576" s="50"/>
      <c r="GQL1576" s="50"/>
      <c r="GQM1576" s="50"/>
      <c r="GQN1576" s="50"/>
      <c r="GQO1576" s="50"/>
      <c r="GQP1576" s="50"/>
      <c r="GQQ1576" s="50"/>
      <c r="GQR1576" s="50"/>
      <c r="GQS1576" s="50"/>
      <c r="GQT1576" s="50"/>
      <c r="GQU1576" s="50"/>
      <c r="GQV1576" s="50"/>
      <c r="GQW1576" s="50"/>
      <c r="GQX1576" s="50"/>
      <c r="GQY1576" s="50"/>
      <c r="GQZ1576" s="50"/>
      <c r="GRA1576" s="50"/>
      <c r="GRB1576" s="50"/>
      <c r="GRC1576" s="50"/>
      <c r="GRD1576" s="50"/>
      <c r="GRE1576" s="50"/>
      <c r="GRF1576" s="50"/>
      <c r="GRG1576" s="50"/>
      <c r="GRH1576" s="50"/>
      <c r="GRI1576" s="50"/>
      <c r="GRJ1576" s="50"/>
      <c r="GRK1576" s="50"/>
      <c r="GRL1576" s="50"/>
      <c r="GRM1576" s="50"/>
      <c r="GRN1576" s="50"/>
      <c r="GRO1576" s="50"/>
      <c r="GRP1576" s="50"/>
      <c r="GRQ1576" s="50"/>
      <c r="GRR1576" s="50"/>
      <c r="GRS1576" s="50"/>
      <c r="GRT1576" s="50"/>
      <c r="GRU1576" s="50"/>
      <c r="GRV1576" s="50"/>
      <c r="GRW1576" s="50"/>
      <c r="GRX1576" s="50"/>
      <c r="GRY1576" s="50"/>
      <c r="GRZ1576" s="50"/>
      <c r="GSA1576" s="50"/>
      <c r="GSB1576" s="50"/>
      <c r="GSC1576" s="50"/>
      <c r="GSD1576" s="50"/>
      <c r="GSE1576" s="50"/>
      <c r="GSF1576" s="50"/>
      <c r="GSG1576" s="50"/>
      <c r="GSH1576" s="50"/>
      <c r="GSI1576" s="50"/>
      <c r="GSJ1576" s="50"/>
      <c r="GSK1576" s="50"/>
      <c r="GSL1576" s="50"/>
      <c r="GSM1576" s="50"/>
      <c r="GSN1576" s="50"/>
      <c r="GSO1576" s="50"/>
      <c r="GSP1576" s="50"/>
      <c r="GSQ1576" s="50"/>
      <c r="GSR1576" s="50"/>
      <c r="GSS1576" s="50"/>
      <c r="GST1576" s="50"/>
      <c r="GSU1576" s="50"/>
      <c r="GSV1576" s="50"/>
      <c r="GSW1576" s="50"/>
      <c r="GSX1576" s="50"/>
      <c r="GSY1576" s="50"/>
      <c r="GSZ1576" s="50"/>
      <c r="GTA1576" s="50"/>
      <c r="GTB1576" s="50"/>
      <c r="GTC1576" s="50"/>
      <c r="GTD1576" s="50"/>
      <c r="GTE1576" s="50"/>
      <c r="GTF1576" s="50"/>
      <c r="GTG1576" s="50"/>
      <c r="GTH1576" s="50"/>
      <c r="GTI1576" s="50"/>
      <c r="GTJ1576" s="50"/>
      <c r="GTK1576" s="50"/>
      <c r="GTL1576" s="50"/>
      <c r="GTM1576" s="50"/>
      <c r="GTN1576" s="50"/>
      <c r="GTO1576" s="50"/>
      <c r="GTP1576" s="50"/>
      <c r="GTQ1576" s="50"/>
      <c r="GTR1576" s="50"/>
      <c r="GTS1576" s="50"/>
      <c r="GTT1576" s="50"/>
      <c r="GTU1576" s="50"/>
      <c r="GTV1576" s="50"/>
      <c r="GTW1576" s="50"/>
      <c r="GTX1576" s="50"/>
      <c r="GTY1576" s="50"/>
      <c r="GTZ1576" s="50"/>
      <c r="GUA1576" s="50"/>
      <c r="GUB1576" s="50"/>
      <c r="GUC1576" s="50"/>
      <c r="GUD1576" s="50"/>
      <c r="GUE1576" s="50"/>
      <c r="GUF1576" s="50"/>
      <c r="GUG1576" s="50"/>
      <c r="GUH1576" s="50"/>
      <c r="GUI1576" s="50"/>
      <c r="GUJ1576" s="50"/>
      <c r="GUK1576" s="50"/>
      <c r="GUL1576" s="50"/>
      <c r="GUM1576" s="50"/>
      <c r="GUN1576" s="50"/>
      <c r="GUO1576" s="50"/>
      <c r="GUP1576" s="50"/>
      <c r="GUQ1576" s="50"/>
      <c r="GUR1576" s="50"/>
      <c r="GUS1576" s="50"/>
      <c r="GUT1576" s="50"/>
      <c r="GUU1576" s="50"/>
      <c r="GUV1576" s="50"/>
      <c r="GUW1576" s="50"/>
      <c r="GUX1576" s="50"/>
      <c r="GUY1576" s="50"/>
      <c r="GUZ1576" s="50"/>
      <c r="GVA1576" s="50"/>
      <c r="GVB1576" s="50"/>
      <c r="GVC1576" s="50"/>
      <c r="GVD1576" s="50"/>
      <c r="GVE1576" s="50"/>
      <c r="GVF1576" s="50"/>
      <c r="GVG1576" s="50"/>
      <c r="GVH1576" s="50"/>
      <c r="GVI1576" s="50"/>
      <c r="GVJ1576" s="50"/>
      <c r="GVK1576" s="50"/>
      <c r="GVL1576" s="50"/>
      <c r="GVM1576" s="50"/>
      <c r="GVN1576" s="50"/>
      <c r="GVO1576" s="50"/>
      <c r="GVP1576" s="50"/>
      <c r="GVQ1576" s="50"/>
      <c r="GVR1576" s="50"/>
      <c r="GVS1576" s="50"/>
      <c r="GVT1576" s="50"/>
      <c r="GVU1576" s="50"/>
      <c r="GVV1576" s="50"/>
      <c r="GVW1576" s="50"/>
      <c r="GVX1576" s="50"/>
      <c r="GVY1576" s="50"/>
      <c r="GVZ1576" s="50"/>
      <c r="GWA1576" s="50"/>
      <c r="GWB1576" s="50"/>
      <c r="GWC1576" s="50"/>
      <c r="GWD1576" s="50"/>
      <c r="GWE1576" s="50"/>
      <c r="GWF1576" s="50"/>
      <c r="GWG1576" s="50"/>
      <c r="GWH1576" s="50"/>
      <c r="GWI1576" s="50"/>
      <c r="GWJ1576" s="50"/>
      <c r="GWK1576" s="50"/>
      <c r="GWL1576" s="50"/>
      <c r="GWM1576" s="50"/>
      <c r="GWN1576" s="50"/>
      <c r="GWO1576" s="50"/>
      <c r="GWP1576" s="50"/>
      <c r="GWQ1576" s="50"/>
      <c r="GWR1576" s="50"/>
      <c r="GWS1576" s="50"/>
      <c r="GWT1576" s="50"/>
      <c r="GWU1576" s="50"/>
      <c r="GWV1576" s="50"/>
      <c r="GWW1576" s="50"/>
      <c r="GWX1576" s="50"/>
      <c r="GWY1576" s="50"/>
      <c r="GWZ1576" s="50"/>
      <c r="GXA1576" s="50"/>
      <c r="GXB1576" s="50"/>
      <c r="GXC1576" s="50"/>
      <c r="GXD1576" s="50"/>
      <c r="GXE1576" s="50"/>
      <c r="GXF1576" s="50"/>
      <c r="GXG1576" s="50"/>
      <c r="GXH1576" s="50"/>
      <c r="GXI1576" s="50"/>
      <c r="GXJ1576" s="50"/>
      <c r="GXK1576" s="50"/>
      <c r="GXL1576" s="50"/>
      <c r="GXM1576" s="50"/>
      <c r="GXN1576" s="50"/>
      <c r="GXO1576" s="50"/>
      <c r="GXP1576" s="50"/>
      <c r="GXQ1576" s="50"/>
      <c r="GXR1576" s="50"/>
      <c r="GXS1576" s="50"/>
      <c r="GXT1576" s="50"/>
      <c r="GXU1576" s="50"/>
      <c r="GXV1576" s="50"/>
      <c r="GXW1576" s="50"/>
      <c r="GXX1576" s="50"/>
      <c r="GXY1576" s="50"/>
      <c r="GXZ1576" s="50"/>
      <c r="GYA1576" s="50"/>
      <c r="GYB1576" s="50"/>
      <c r="GYC1576" s="50"/>
      <c r="GYD1576" s="50"/>
      <c r="GYE1576" s="50"/>
      <c r="GYF1576" s="50"/>
      <c r="GYG1576" s="50"/>
      <c r="GYH1576" s="50"/>
      <c r="GYI1576" s="50"/>
      <c r="GYJ1576" s="50"/>
      <c r="GYK1576" s="50"/>
      <c r="GYL1576" s="50"/>
      <c r="GYM1576" s="50"/>
      <c r="GYN1576" s="50"/>
      <c r="GYO1576" s="50"/>
      <c r="GYP1576" s="50"/>
      <c r="GYQ1576" s="50"/>
      <c r="GYR1576" s="50"/>
      <c r="GYS1576" s="50"/>
      <c r="GYT1576" s="50"/>
      <c r="GYU1576" s="50"/>
      <c r="GYV1576" s="50"/>
      <c r="GYW1576" s="50"/>
      <c r="GYX1576" s="50"/>
      <c r="GYY1576" s="50"/>
      <c r="GYZ1576" s="50"/>
      <c r="GZA1576" s="50"/>
      <c r="GZB1576" s="50"/>
      <c r="GZC1576" s="50"/>
      <c r="GZD1576" s="50"/>
      <c r="GZE1576" s="50"/>
      <c r="GZF1576" s="50"/>
      <c r="GZG1576" s="50"/>
      <c r="GZH1576" s="50"/>
      <c r="GZI1576" s="50"/>
      <c r="GZJ1576" s="50"/>
      <c r="GZK1576" s="50"/>
      <c r="GZL1576" s="50"/>
      <c r="GZM1576" s="50"/>
      <c r="GZN1576" s="50"/>
      <c r="GZO1576" s="50"/>
      <c r="GZP1576" s="50"/>
      <c r="GZQ1576" s="50"/>
      <c r="GZR1576" s="50"/>
      <c r="GZS1576" s="50"/>
      <c r="GZT1576" s="50"/>
      <c r="GZU1576" s="50"/>
      <c r="GZV1576" s="50"/>
      <c r="GZW1576" s="50"/>
      <c r="GZX1576" s="50"/>
      <c r="GZY1576" s="50"/>
      <c r="GZZ1576" s="50"/>
      <c r="HAA1576" s="50"/>
      <c r="HAB1576" s="50"/>
      <c r="HAC1576" s="50"/>
      <c r="HAD1576" s="50"/>
      <c r="HAE1576" s="50"/>
      <c r="HAF1576" s="50"/>
      <c r="HAG1576" s="50"/>
      <c r="HAH1576" s="50"/>
      <c r="HAI1576" s="50"/>
      <c r="HAJ1576" s="50"/>
      <c r="HAK1576" s="50"/>
      <c r="HAL1576" s="50"/>
      <c r="HAM1576" s="50"/>
      <c r="HAN1576" s="50"/>
      <c r="HAO1576" s="50"/>
      <c r="HAP1576" s="50"/>
      <c r="HAQ1576" s="50"/>
      <c r="HAR1576" s="50"/>
      <c r="HAS1576" s="50"/>
      <c r="HAT1576" s="50"/>
      <c r="HAU1576" s="50"/>
      <c r="HAV1576" s="50"/>
      <c r="HAW1576" s="50"/>
      <c r="HAX1576" s="50"/>
      <c r="HAY1576" s="50"/>
      <c r="HAZ1576" s="50"/>
      <c r="HBA1576" s="50"/>
      <c r="HBB1576" s="50"/>
      <c r="HBC1576" s="50"/>
      <c r="HBD1576" s="50"/>
      <c r="HBE1576" s="50"/>
      <c r="HBF1576" s="50"/>
      <c r="HBG1576" s="50"/>
      <c r="HBH1576" s="50"/>
      <c r="HBI1576" s="50"/>
      <c r="HBJ1576" s="50"/>
      <c r="HBK1576" s="50"/>
      <c r="HBL1576" s="50"/>
      <c r="HBM1576" s="50"/>
      <c r="HBN1576" s="50"/>
      <c r="HBO1576" s="50"/>
      <c r="HBP1576" s="50"/>
      <c r="HBQ1576" s="50"/>
      <c r="HBR1576" s="50"/>
      <c r="HBS1576" s="50"/>
      <c r="HBT1576" s="50"/>
      <c r="HBU1576" s="50"/>
      <c r="HBV1576" s="50"/>
      <c r="HBW1576" s="50"/>
      <c r="HBX1576" s="50"/>
      <c r="HBY1576" s="50"/>
      <c r="HBZ1576" s="50"/>
      <c r="HCA1576" s="50"/>
      <c r="HCB1576" s="50"/>
      <c r="HCC1576" s="50"/>
      <c r="HCD1576" s="50"/>
      <c r="HCE1576" s="50"/>
      <c r="HCF1576" s="50"/>
      <c r="HCG1576" s="50"/>
      <c r="HCH1576" s="50"/>
      <c r="HCI1576" s="50"/>
      <c r="HCJ1576" s="50"/>
      <c r="HCK1576" s="50"/>
      <c r="HCL1576" s="50"/>
      <c r="HCM1576" s="50"/>
      <c r="HCN1576" s="50"/>
      <c r="HCO1576" s="50"/>
      <c r="HCP1576" s="50"/>
      <c r="HCQ1576" s="50"/>
      <c r="HCR1576" s="50"/>
      <c r="HCS1576" s="50"/>
      <c r="HCT1576" s="50"/>
      <c r="HCU1576" s="50"/>
      <c r="HCV1576" s="50"/>
      <c r="HCW1576" s="50"/>
      <c r="HCX1576" s="50"/>
      <c r="HCY1576" s="50"/>
      <c r="HCZ1576" s="50"/>
      <c r="HDA1576" s="50"/>
      <c r="HDB1576" s="50"/>
      <c r="HDC1576" s="50"/>
      <c r="HDD1576" s="50"/>
      <c r="HDE1576" s="50"/>
      <c r="HDF1576" s="50"/>
      <c r="HDG1576" s="50"/>
      <c r="HDH1576" s="50"/>
      <c r="HDI1576" s="50"/>
      <c r="HDJ1576" s="50"/>
      <c r="HDK1576" s="50"/>
      <c r="HDL1576" s="50"/>
      <c r="HDM1576" s="50"/>
      <c r="HDN1576" s="50"/>
      <c r="HDO1576" s="50"/>
      <c r="HDP1576" s="50"/>
      <c r="HDQ1576" s="50"/>
      <c r="HDR1576" s="50"/>
      <c r="HDS1576" s="50"/>
      <c r="HDT1576" s="50"/>
      <c r="HDU1576" s="50"/>
      <c r="HDV1576" s="50"/>
      <c r="HDW1576" s="50"/>
      <c r="HDX1576" s="50"/>
      <c r="HDY1576" s="50"/>
      <c r="HDZ1576" s="50"/>
      <c r="HEA1576" s="50"/>
      <c r="HEB1576" s="50"/>
      <c r="HEC1576" s="50"/>
      <c r="HED1576" s="50"/>
      <c r="HEE1576" s="50"/>
      <c r="HEF1576" s="50"/>
      <c r="HEG1576" s="50"/>
      <c r="HEH1576" s="50"/>
      <c r="HEI1576" s="50"/>
      <c r="HEJ1576" s="50"/>
      <c r="HEK1576" s="50"/>
      <c r="HEL1576" s="50"/>
      <c r="HEM1576" s="50"/>
      <c r="HEN1576" s="50"/>
      <c r="HEO1576" s="50"/>
      <c r="HEP1576" s="50"/>
      <c r="HEQ1576" s="50"/>
      <c r="HER1576" s="50"/>
      <c r="HES1576" s="50"/>
      <c r="HET1576" s="50"/>
      <c r="HEU1576" s="50"/>
      <c r="HEV1576" s="50"/>
      <c r="HEW1576" s="50"/>
      <c r="HEX1576" s="50"/>
      <c r="HEY1576" s="50"/>
      <c r="HEZ1576" s="50"/>
      <c r="HFA1576" s="50"/>
      <c r="HFB1576" s="50"/>
      <c r="HFC1576" s="50"/>
      <c r="HFD1576" s="50"/>
      <c r="HFE1576" s="50"/>
      <c r="HFF1576" s="50"/>
      <c r="HFG1576" s="50"/>
      <c r="HFH1576" s="50"/>
      <c r="HFI1576" s="50"/>
      <c r="HFJ1576" s="50"/>
      <c r="HFK1576" s="50"/>
      <c r="HFL1576" s="50"/>
      <c r="HFM1576" s="50"/>
      <c r="HFN1576" s="50"/>
      <c r="HFO1576" s="50"/>
      <c r="HFP1576" s="50"/>
      <c r="HFQ1576" s="50"/>
      <c r="HFR1576" s="50"/>
      <c r="HFS1576" s="50"/>
      <c r="HFT1576" s="50"/>
      <c r="HFU1576" s="50"/>
      <c r="HFV1576" s="50"/>
      <c r="HFW1576" s="50"/>
      <c r="HFX1576" s="50"/>
      <c r="HFY1576" s="50"/>
      <c r="HFZ1576" s="50"/>
      <c r="HGA1576" s="50"/>
      <c r="HGB1576" s="50"/>
      <c r="HGC1576" s="50"/>
      <c r="HGD1576" s="50"/>
      <c r="HGE1576" s="50"/>
      <c r="HGF1576" s="50"/>
      <c r="HGG1576" s="50"/>
      <c r="HGH1576" s="50"/>
      <c r="HGI1576" s="50"/>
      <c r="HGJ1576" s="50"/>
      <c r="HGK1576" s="50"/>
      <c r="HGL1576" s="50"/>
      <c r="HGM1576" s="50"/>
      <c r="HGN1576" s="50"/>
      <c r="HGO1576" s="50"/>
      <c r="HGP1576" s="50"/>
      <c r="HGQ1576" s="50"/>
      <c r="HGR1576" s="50"/>
      <c r="HGS1576" s="50"/>
      <c r="HGT1576" s="50"/>
      <c r="HGU1576" s="50"/>
      <c r="HGV1576" s="50"/>
      <c r="HGW1576" s="50"/>
      <c r="HGX1576" s="50"/>
      <c r="HGY1576" s="50"/>
      <c r="HGZ1576" s="50"/>
      <c r="HHA1576" s="50"/>
      <c r="HHB1576" s="50"/>
      <c r="HHC1576" s="50"/>
      <c r="HHD1576" s="50"/>
      <c r="HHE1576" s="50"/>
      <c r="HHF1576" s="50"/>
      <c r="HHG1576" s="50"/>
      <c r="HHH1576" s="50"/>
      <c r="HHI1576" s="50"/>
      <c r="HHJ1576" s="50"/>
      <c r="HHK1576" s="50"/>
      <c r="HHL1576" s="50"/>
      <c r="HHM1576" s="50"/>
      <c r="HHN1576" s="50"/>
      <c r="HHO1576" s="50"/>
      <c r="HHP1576" s="50"/>
      <c r="HHQ1576" s="50"/>
      <c r="HHR1576" s="50"/>
      <c r="HHS1576" s="50"/>
      <c r="HHT1576" s="50"/>
      <c r="HHU1576" s="50"/>
      <c r="HHV1576" s="50"/>
      <c r="HHW1576" s="50"/>
      <c r="HHX1576" s="50"/>
      <c r="HHY1576" s="50"/>
      <c r="HHZ1576" s="50"/>
      <c r="HIA1576" s="50"/>
      <c r="HIB1576" s="50"/>
      <c r="HIC1576" s="50"/>
      <c r="HID1576" s="50"/>
      <c r="HIE1576" s="50"/>
      <c r="HIF1576" s="50"/>
      <c r="HIG1576" s="50"/>
      <c r="HIH1576" s="50"/>
      <c r="HII1576" s="50"/>
      <c r="HIJ1576" s="50"/>
      <c r="HIK1576" s="50"/>
      <c r="HIL1576" s="50"/>
      <c r="HIM1576" s="50"/>
      <c r="HIN1576" s="50"/>
      <c r="HIO1576" s="50"/>
      <c r="HIP1576" s="50"/>
      <c r="HIQ1576" s="50"/>
      <c r="HIR1576" s="50"/>
      <c r="HIS1576" s="50"/>
      <c r="HIT1576" s="50"/>
      <c r="HIU1576" s="50"/>
      <c r="HIV1576" s="50"/>
      <c r="HIW1576" s="50"/>
      <c r="HIX1576" s="50"/>
      <c r="HIY1576" s="50"/>
      <c r="HIZ1576" s="50"/>
      <c r="HJA1576" s="50"/>
      <c r="HJB1576" s="50"/>
      <c r="HJC1576" s="50"/>
      <c r="HJD1576" s="50"/>
      <c r="HJE1576" s="50"/>
      <c r="HJF1576" s="50"/>
      <c r="HJG1576" s="50"/>
      <c r="HJH1576" s="50"/>
      <c r="HJI1576" s="50"/>
      <c r="HJJ1576" s="50"/>
      <c r="HJK1576" s="50"/>
      <c r="HJL1576" s="50"/>
      <c r="HJM1576" s="50"/>
      <c r="HJN1576" s="50"/>
      <c r="HJO1576" s="50"/>
      <c r="HJP1576" s="50"/>
      <c r="HJQ1576" s="50"/>
      <c r="HJR1576" s="50"/>
      <c r="HJS1576" s="50"/>
      <c r="HJT1576" s="50"/>
      <c r="HJU1576" s="50"/>
      <c r="HJV1576" s="50"/>
      <c r="HJW1576" s="50"/>
      <c r="HJX1576" s="50"/>
      <c r="HJY1576" s="50"/>
      <c r="HJZ1576" s="50"/>
      <c r="HKA1576" s="50"/>
      <c r="HKB1576" s="50"/>
      <c r="HKC1576" s="50"/>
      <c r="HKD1576" s="50"/>
      <c r="HKE1576" s="50"/>
      <c r="HKF1576" s="50"/>
      <c r="HKG1576" s="50"/>
      <c r="HKH1576" s="50"/>
      <c r="HKI1576" s="50"/>
      <c r="HKJ1576" s="50"/>
      <c r="HKK1576" s="50"/>
      <c r="HKL1576" s="50"/>
      <c r="HKM1576" s="50"/>
      <c r="HKN1576" s="50"/>
      <c r="HKO1576" s="50"/>
      <c r="HKP1576" s="50"/>
      <c r="HKQ1576" s="50"/>
      <c r="HKR1576" s="50"/>
      <c r="HKS1576" s="50"/>
      <c r="HKT1576" s="50"/>
      <c r="HKU1576" s="50"/>
      <c r="HKV1576" s="50"/>
      <c r="HKW1576" s="50"/>
      <c r="HKX1576" s="50"/>
      <c r="HKY1576" s="50"/>
      <c r="HKZ1576" s="50"/>
      <c r="HLA1576" s="50"/>
      <c r="HLB1576" s="50"/>
      <c r="HLC1576" s="50"/>
      <c r="HLD1576" s="50"/>
      <c r="HLE1576" s="50"/>
      <c r="HLF1576" s="50"/>
      <c r="HLG1576" s="50"/>
      <c r="HLH1576" s="50"/>
      <c r="HLI1576" s="50"/>
      <c r="HLJ1576" s="50"/>
      <c r="HLK1576" s="50"/>
      <c r="HLL1576" s="50"/>
      <c r="HLM1576" s="50"/>
      <c r="HLN1576" s="50"/>
      <c r="HLO1576" s="50"/>
      <c r="HLP1576" s="50"/>
      <c r="HLQ1576" s="50"/>
      <c r="HLR1576" s="50"/>
      <c r="HLS1576" s="50"/>
      <c r="HLT1576" s="50"/>
      <c r="HLU1576" s="50"/>
      <c r="HLV1576" s="50"/>
      <c r="HLW1576" s="50"/>
      <c r="HLX1576" s="50"/>
      <c r="HLY1576" s="50"/>
      <c r="HLZ1576" s="50"/>
      <c r="HMA1576" s="50"/>
      <c r="HMB1576" s="50"/>
      <c r="HMC1576" s="50"/>
      <c r="HMD1576" s="50"/>
      <c r="HME1576" s="50"/>
      <c r="HMF1576" s="50"/>
      <c r="HMG1576" s="50"/>
      <c r="HMH1576" s="50"/>
      <c r="HMI1576" s="50"/>
      <c r="HMJ1576" s="50"/>
      <c r="HMK1576" s="50"/>
      <c r="HML1576" s="50"/>
      <c r="HMM1576" s="50"/>
      <c r="HMN1576" s="50"/>
      <c r="HMO1576" s="50"/>
      <c r="HMP1576" s="50"/>
      <c r="HMQ1576" s="50"/>
      <c r="HMR1576" s="50"/>
      <c r="HMS1576" s="50"/>
      <c r="HMT1576" s="50"/>
      <c r="HMU1576" s="50"/>
      <c r="HMV1576" s="50"/>
      <c r="HMW1576" s="50"/>
      <c r="HMX1576" s="50"/>
      <c r="HMY1576" s="50"/>
      <c r="HMZ1576" s="50"/>
      <c r="HNA1576" s="50"/>
      <c r="HNB1576" s="50"/>
      <c r="HNC1576" s="50"/>
      <c r="HND1576" s="50"/>
      <c r="HNE1576" s="50"/>
      <c r="HNF1576" s="50"/>
      <c r="HNG1576" s="50"/>
      <c r="HNH1576" s="50"/>
      <c r="HNI1576" s="50"/>
      <c r="HNJ1576" s="50"/>
      <c r="HNK1576" s="50"/>
      <c r="HNL1576" s="50"/>
      <c r="HNM1576" s="50"/>
      <c r="HNN1576" s="50"/>
      <c r="HNO1576" s="50"/>
      <c r="HNP1576" s="50"/>
      <c r="HNQ1576" s="50"/>
      <c r="HNR1576" s="50"/>
      <c r="HNS1576" s="50"/>
      <c r="HNT1576" s="50"/>
      <c r="HNU1576" s="50"/>
      <c r="HNV1576" s="50"/>
      <c r="HNW1576" s="50"/>
      <c r="HNX1576" s="50"/>
      <c r="HNY1576" s="50"/>
      <c r="HNZ1576" s="50"/>
      <c r="HOA1576" s="50"/>
      <c r="HOB1576" s="50"/>
      <c r="HOC1576" s="50"/>
      <c r="HOD1576" s="50"/>
      <c r="HOE1576" s="50"/>
      <c r="HOF1576" s="50"/>
      <c r="HOG1576" s="50"/>
      <c r="HOH1576" s="50"/>
      <c r="HOI1576" s="50"/>
      <c r="HOJ1576" s="50"/>
      <c r="HOK1576" s="50"/>
      <c r="HOL1576" s="50"/>
      <c r="HOM1576" s="50"/>
      <c r="HON1576" s="50"/>
      <c r="HOO1576" s="50"/>
      <c r="HOP1576" s="50"/>
      <c r="HOQ1576" s="50"/>
      <c r="HOR1576" s="50"/>
      <c r="HOS1576" s="50"/>
      <c r="HOT1576" s="50"/>
      <c r="HOU1576" s="50"/>
      <c r="HOV1576" s="50"/>
      <c r="HOW1576" s="50"/>
      <c r="HOX1576" s="50"/>
      <c r="HOY1576" s="50"/>
      <c r="HOZ1576" s="50"/>
      <c r="HPA1576" s="50"/>
      <c r="HPB1576" s="50"/>
      <c r="HPC1576" s="50"/>
      <c r="HPD1576" s="50"/>
      <c r="HPE1576" s="50"/>
      <c r="HPF1576" s="50"/>
      <c r="HPG1576" s="50"/>
      <c r="HPH1576" s="50"/>
      <c r="HPI1576" s="50"/>
      <c r="HPJ1576" s="50"/>
      <c r="HPK1576" s="50"/>
      <c r="HPL1576" s="50"/>
      <c r="HPM1576" s="50"/>
      <c r="HPN1576" s="50"/>
      <c r="HPO1576" s="50"/>
      <c r="HPP1576" s="50"/>
      <c r="HPQ1576" s="50"/>
      <c r="HPR1576" s="50"/>
      <c r="HPS1576" s="50"/>
      <c r="HPT1576" s="50"/>
      <c r="HPU1576" s="50"/>
      <c r="HPV1576" s="50"/>
      <c r="HPW1576" s="50"/>
      <c r="HPX1576" s="50"/>
      <c r="HPY1576" s="50"/>
      <c r="HPZ1576" s="50"/>
      <c r="HQA1576" s="50"/>
      <c r="HQB1576" s="50"/>
      <c r="HQC1576" s="50"/>
      <c r="HQD1576" s="50"/>
      <c r="HQE1576" s="50"/>
      <c r="HQF1576" s="50"/>
      <c r="HQG1576" s="50"/>
      <c r="HQH1576" s="50"/>
      <c r="HQI1576" s="50"/>
      <c r="HQJ1576" s="50"/>
      <c r="HQK1576" s="50"/>
      <c r="HQL1576" s="50"/>
      <c r="HQM1576" s="50"/>
      <c r="HQN1576" s="50"/>
      <c r="HQO1576" s="50"/>
      <c r="HQP1576" s="50"/>
      <c r="HQQ1576" s="50"/>
      <c r="HQR1576" s="50"/>
      <c r="HQS1576" s="50"/>
      <c r="HQT1576" s="50"/>
      <c r="HQU1576" s="50"/>
      <c r="HQV1576" s="50"/>
      <c r="HQW1576" s="50"/>
      <c r="HQX1576" s="50"/>
      <c r="HQY1576" s="50"/>
      <c r="HQZ1576" s="50"/>
      <c r="HRA1576" s="50"/>
      <c r="HRB1576" s="50"/>
      <c r="HRC1576" s="50"/>
      <c r="HRD1576" s="50"/>
      <c r="HRE1576" s="50"/>
      <c r="HRF1576" s="50"/>
      <c r="HRG1576" s="50"/>
      <c r="HRH1576" s="50"/>
      <c r="HRI1576" s="50"/>
      <c r="HRJ1576" s="50"/>
      <c r="HRK1576" s="50"/>
      <c r="HRL1576" s="50"/>
      <c r="HRM1576" s="50"/>
      <c r="HRN1576" s="50"/>
      <c r="HRO1576" s="50"/>
      <c r="HRP1576" s="50"/>
      <c r="HRQ1576" s="50"/>
      <c r="HRR1576" s="50"/>
      <c r="HRS1576" s="50"/>
      <c r="HRT1576" s="50"/>
      <c r="HRU1576" s="50"/>
      <c r="HRV1576" s="50"/>
      <c r="HRW1576" s="50"/>
      <c r="HRX1576" s="50"/>
      <c r="HRY1576" s="50"/>
      <c r="HRZ1576" s="50"/>
      <c r="HSA1576" s="50"/>
      <c r="HSB1576" s="50"/>
      <c r="HSC1576" s="50"/>
      <c r="HSD1576" s="50"/>
      <c r="HSE1576" s="50"/>
      <c r="HSF1576" s="50"/>
      <c r="HSG1576" s="50"/>
      <c r="HSH1576" s="50"/>
      <c r="HSI1576" s="50"/>
      <c r="HSJ1576" s="50"/>
      <c r="HSK1576" s="50"/>
      <c r="HSL1576" s="50"/>
      <c r="HSM1576" s="50"/>
      <c r="HSN1576" s="50"/>
      <c r="HSO1576" s="50"/>
      <c r="HSP1576" s="50"/>
      <c r="HSQ1576" s="50"/>
      <c r="HSR1576" s="50"/>
      <c r="HSS1576" s="50"/>
      <c r="HST1576" s="50"/>
      <c r="HSU1576" s="50"/>
      <c r="HSV1576" s="50"/>
      <c r="HSW1576" s="50"/>
      <c r="HSX1576" s="50"/>
      <c r="HSY1576" s="50"/>
      <c r="HSZ1576" s="50"/>
      <c r="HTA1576" s="50"/>
      <c r="HTB1576" s="50"/>
      <c r="HTC1576" s="50"/>
      <c r="HTD1576" s="50"/>
      <c r="HTE1576" s="50"/>
      <c r="HTF1576" s="50"/>
      <c r="HTG1576" s="50"/>
      <c r="HTH1576" s="50"/>
      <c r="HTI1576" s="50"/>
      <c r="HTJ1576" s="50"/>
      <c r="HTK1576" s="50"/>
      <c r="HTL1576" s="50"/>
      <c r="HTM1576" s="50"/>
      <c r="HTN1576" s="50"/>
      <c r="HTO1576" s="50"/>
      <c r="HTP1576" s="50"/>
      <c r="HTQ1576" s="50"/>
      <c r="HTR1576" s="50"/>
      <c r="HTS1576" s="50"/>
      <c r="HTT1576" s="50"/>
      <c r="HTU1576" s="50"/>
      <c r="HTV1576" s="50"/>
      <c r="HTW1576" s="50"/>
      <c r="HTX1576" s="50"/>
      <c r="HTY1576" s="50"/>
      <c r="HTZ1576" s="50"/>
      <c r="HUA1576" s="50"/>
      <c r="HUB1576" s="50"/>
      <c r="HUC1576" s="50"/>
      <c r="HUD1576" s="50"/>
      <c r="HUE1576" s="50"/>
      <c r="HUF1576" s="50"/>
      <c r="HUG1576" s="50"/>
      <c r="HUH1576" s="50"/>
      <c r="HUI1576" s="50"/>
      <c r="HUJ1576" s="50"/>
      <c r="HUK1576" s="50"/>
      <c r="HUL1576" s="50"/>
      <c r="HUM1576" s="50"/>
      <c r="HUN1576" s="50"/>
      <c r="HUO1576" s="50"/>
      <c r="HUP1576" s="50"/>
      <c r="HUQ1576" s="50"/>
      <c r="HUR1576" s="50"/>
      <c r="HUS1576" s="50"/>
      <c r="HUT1576" s="50"/>
      <c r="HUU1576" s="50"/>
      <c r="HUV1576" s="50"/>
      <c r="HUW1576" s="50"/>
      <c r="HUX1576" s="50"/>
      <c r="HUY1576" s="50"/>
      <c r="HUZ1576" s="50"/>
      <c r="HVA1576" s="50"/>
      <c r="HVB1576" s="50"/>
      <c r="HVC1576" s="50"/>
      <c r="HVD1576" s="50"/>
      <c r="HVE1576" s="50"/>
      <c r="HVF1576" s="50"/>
      <c r="HVG1576" s="50"/>
      <c r="HVH1576" s="50"/>
      <c r="HVI1576" s="50"/>
      <c r="HVJ1576" s="50"/>
      <c r="HVK1576" s="50"/>
      <c r="HVL1576" s="50"/>
      <c r="HVM1576" s="50"/>
      <c r="HVN1576" s="50"/>
      <c r="HVO1576" s="50"/>
      <c r="HVP1576" s="50"/>
      <c r="HVQ1576" s="50"/>
      <c r="HVR1576" s="50"/>
      <c r="HVS1576" s="50"/>
      <c r="HVT1576" s="50"/>
      <c r="HVU1576" s="50"/>
      <c r="HVV1576" s="50"/>
      <c r="HVW1576" s="50"/>
      <c r="HVX1576" s="50"/>
      <c r="HVY1576" s="50"/>
      <c r="HVZ1576" s="50"/>
      <c r="HWA1576" s="50"/>
      <c r="HWB1576" s="50"/>
      <c r="HWC1576" s="50"/>
      <c r="HWD1576" s="50"/>
      <c r="HWE1576" s="50"/>
      <c r="HWF1576" s="50"/>
      <c r="HWG1576" s="50"/>
      <c r="HWH1576" s="50"/>
      <c r="HWI1576" s="50"/>
      <c r="HWJ1576" s="50"/>
      <c r="HWK1576" s="50"/>
      <c r="HWL1576" s="50"/>
      <c r="HWM1576" s="50"/>
      <c r="HWN1576" s="50"/>
      <c r="HWO1576" s="50"/>
      <c r="HWP1576" s="50"/>
      <c r="HWQ1576" s="50"/>
      <c r="HWR1576" s="50"/>
      <c r="HWS1576" s="50"/>
      <c r="HWT1576" s="50"/>
      <c r="HWU1576" s="50"/>
      <c r="HWV1576" s="50"/>
      <c r="HWW1576" s="50"/>
      <c r="HWX1576" s="50"/>
      <c r="HWY1576" s="50"/>
      <c r="HWZ1576" s="50"/>
      <c r="HXA1576" s="50"/>
      <c r="HXB1576" s="50"/>
      <c r="HXC1576" s="50"/>
      <c r="HXD1576" s="50"/>
      <c r="HXE1576" s="50"/>
      <c r="HXF1576" s="50"/>
      <c r="HXG1576" s="50"/>
      <c r="HXH1576" s="50"/>
      <c r="HXI1576" s="50"/>
      <c r="HXJ1576" s="50"/>
      <c r="HXK1576" s="50"/>
      <c r="HXL1576" s="50"/>
      <c r="HXM1576" s="50"/>
      <c r="HXN1576" s="50"/>
      <c r="HXO1576" s="50"/>
      <c r="HXP1576" s="50"/>
      <c r="HXQ1576" s="50"/>
      <c r="HXR1576" s="50"/>
      <c r="HXS1576" s="50"/>
      <c r="HXT1576" s="50"/>
      <c r="HXU1576" s="50"/>
      <c r="HXV1576" s="50"/>
      <c r="HXW1576" s="50"/>
      <c r="HXX1576" s="50"/>
      <c r="HXY1576" s="50"/>
      <c r="HXZ1576" s="50"/>
      <c r="HYA1576" s="50"/>
      <c r="HYB1576" s="50"/>
      <c r="HYC1576" s="50"/>
      <c r="HYD1576" s="50"/>
      <c r="HYE1576" s="50"/>
      <c r="HYF1576" s="50"/>
      <c r="HYG1576" s="50"/>
      <c r="HYH1576" s="50"/>
      <c r="HYI1576" s="50"/>
      <c r="HYJ1576" s="50"/>
      <c r="HYK1576" s="50"/>
      <c r="HYL1576" s="50"/>
      <c r="HYM1576" s="50"/>
      <c r="HYN1576" s="50"/>
      <c r="HYO1576" s="50"/>
      <c r="HYP1576" s="50"/>
      <c r="HYQ1576" s="50"/>
      <c r="HYR1576" s="50"/>
      <c r="HYS1576" s="50"/>
      <c r="HYT1576" s="50"/>
      <c r="HYU1576" s="50"/>
      <c r="HYV1576" s="50"/>
      <c r="HYW1576" s="50"/>
      <c r="HYX1576" s="50"/>
      <c r="HYY1576" s="50"/>
      <c r="HYZ1576" s="50"/>
      <c r="HZA1576" s="50"/>
      <c r="HZB1576" s="50"/>
      <c r="HZC1576" s="50"/>
      <c r="HZD1576" s="50"/>
      <c r="HZE1576" s="50"/>
      <c r="HZF1576" s="50"/>
      <c r="HZG1576" s="50"/>
      <c r="HZH1576" s="50"/>
      <c r="HZI1576" s="50"/>
      <c r="HZJ1576" s="50"/>
      <c r="HZK1576" s="50"/>
      <c r="HZL1576" s="50"/>
      <c r="HZM1576" s="50"/>
      <c r="HZN1576" s="50"/>
      <c r="HZO1576" s="50"/>
      <c r="HZP1576" s="50"/>
      <c r="HZQ1576" s="50"/>
      <c r="HZR1576" s="50"/>
      <c r="HZS1576" s="50"/>
      <c r="HZT1576" s="50"/>
      <c r="HZU1576" s="50"/>
      <c r="HZV1576" s="50"/>
      <c r="HZW1576" s="50"/>
      <c r="HZX1576" s="50"/>
      <c r="HZY1576" s="50"/>
      <c r="HZZ1576" s="50"/>
      <c r="IAA1576" s="50"/>
      <c r="IAB1576" s="50"/>
      <c r="IAC1576" s="50"/>
      <c r="IAD1576" s="50"/>
      <c r="IAE1576" s="50"/>
      <c r="IAF1576" s="50"/>
      <c r="IAG1576" s="50"/>
      <c r="IAH1576" s="50"/>
      <c r="IAI1576" s="50"/>
      <c r="IAJ1576" s="50"/>
      <c r="IAK1576" s="50"/>
      <c r="IAL1576" s="50"/>
      <c r="IAM1576" s="50"/>
      <c r="IAN1576" s="50"/>
      <c r="IAO1576" s="50"/>
      <c r="IAP1576" s="50"/>
      <c r="IAQ1576" s="50"/>
      <c r="IAR1576" s="50"/>
      <c r="IAS1576" s="50"/>
      <c r="IAT1576" s="50"/>
      <c r="IAU1576" s="50"/>
      <c r="IAV1576" s="50"/>
      <c r="IAW1576" s="50"/>
      <c r="IAX1576" s="50"/>
      <c r="IAY1576" s="50"/>
      <c r="IAZ1576" s="50"/>
      <c r="IBA1576" s="50"/>
      <c r="IBB1576" s="50"/>
      <c r="IBC1576" s="50"/>
      <c r="IBD1576" s="50"/>
      <c r="IBE1576" s="50"/>
      <c r="IBF1576" s="50"/>
      <c r="IBG1576" s="50"/>
      <c r="IBH1576" s="50"/>
      <c r="IBI1576" s="50"/>
      <c r="IBJ1576" s="50"/>
      <c r="IBK1576" s="50"/>
      <c r="IBL1576" s="50"/>
      <c r="IBM1576" s="50"/>
      <c r="IBN1576" s="50"/>
      <c r="IBO1576" s="50"/>
      <c r="IBP1576" s="50"/>
      <c r="IBQ1576" s="50"/>
      <c r="IBR1576" s="50"/>
      <c r="IBS1576" s="50"/>
      <c r="IBT1576" s="50"/>
      <c r="IBU1576" s="50"/>
      <c r="IBV1576" s="50"/>
      <c r="IBW1576" s="50"/>
      <c r="IBX1576" s="50"/>
      <c r="IBY1576" s="50"/>
      <c r="IBZ1576" s="50"/>
      <c r="ICA1576" s="50"/>
      <c r="ICB1576" s="50"/>
      <c r="ICC1576" s="50"/>
      <c r="ICD1576" s="50"/>
      <c r="ICE1576" s="50"/>
      <c r="ICF1576" s="50"/>
      <c r="ICG1576" s="50"/>
      <c r="ICH1576" s="50"/>
      <c r="ICI1576" s="50"/>
      <c r="ICJ1576" s="50"/>
      <c r="ICK1576" s="50"/>
      <c r="ICL1576" s="50"/>
      <c r="ICM1576" s="50"/>
      <c r="ICN1576" s="50"/>
      <c r="ICO1576" s="50"/>
      <c r="ICP1576" s="50"/>
      <c r="ICQ1576" s="50"/>
      <c r="ICR1576" s="50"/>
      <c r="ICS1576" s="50"/>
      <c r="ICT1576" s="50"/>
      <c r="ICU1576" s="50"/>
      <c r="ICV1576" s="50"/>
      <c r="ICW1576" s="50"/>
      <c r="ICX1576" s="50"/>
      <c r="ICY1576" s="50"/>
      <c r="ICZ1576" s="50"/>
      <c r="IDA1576" s="50"/>
      <c r="IDB1576" s="50"/>
      <c r="IDC1576" s="50"/>
      <c r="IDD1576" s="50"/>
      <c r="IDE1576" s="50"/>
      <c r="IDF1576" s="50"/>
      <c r="IDG1576" s="50"/>
      <c r="IDH1576" s="50"/>
      <c r="IDI1576" s="50"/>
      <c r="IDJ1576" s="50"/>
      <c r="IDK1576" s="50"/>
      <c r="IDL1576" s="50"/>
      <c r="IDM1576" s="50"/>
      <c r="IDN1576" s="50"/>
      <c r="IDO1576" s="50"/>
      <c r="IDP1576" s="50"/>
      <c r="IDQ1576" s="50"/>
      <c r="IDR1576" s="50"/>
      <c r="IDS1576" s="50"/>
      <c r="IDT1576" s="50"/>
      <c r="IDU1576" s="50"/>
      <c r="IDV1576" s="50"/>
      <c r="IDW1576" s="50"/>
      <c r="IDX1576" s="50"/>
      <c r="IDY1576" s="50"/>
      <c r="IDZ1576" s="50"/>
      <c r="IEA1576" s="50"/>
      <c r="IEB1576" s="50"/>
      <c r="IEC1576" s="50"/>
      <c r="IED1576" s="50"/>
      <c r="IEE1576" s="50"/>
      <c r="IEF1576" s="50"/>
      <c r="IEG1576" s="50"/>
      <c r="IEH1576" s="50"/>
      <c r="IEI1576" s="50"/>
      <c r="IEJ1576" s="50"/>
      <c r="IEK1576" s="50"/>
      <c r="IEL1576" s="50"/>
      <c r="IEM1576" s="50"/>
      <c r="IEN1576" s="50"/>
      <c r="IEO1576" s="50"/>
      <c r="IEP1576" s="50"/>
      <c r="IEQ1576" s="50"/>
      <c r="IER1576" s="50"/>
      <c r="IES1576" s="50"/>
      <c r="IET1576" s="50"/>
      <c r="IEU1576" s="50"/>
      <c r="IEV1576" s="50"/>
      <c r="IEW1576" s="50"/>
      <c r="IEX1576" s="50"/>
      <c r="IEY1576" s="50"/>
      <c r="IEZ1576" s="50"/>
      <c r="IFA1576" s="50"/>
      <c r="IFB1576" s="50"/>
      <c r="IFC1576" s="50"/>
      <c r="IFD1576" s="50"/>
      <c r="IFE1576" s="50"/>
      <c r="IFF1576" s="50"/>
      <c r="IFG1576" s="50"/>
      <c r="IFH1576" s="50"/>
      <c r="IFI1576" s="50"/>
      <c r="IFJ1576" s="50"/>
      <c r="IFK1576" s="50"/>
      <c r="IFL1576" s="50"/>
      <c r="IFM1576" s="50"/>
      <c r="IFN1576" s="50"/>
      <c r="IFO1576" s="50"/>
      <c r="IFP1576" s="50"/>
      <c r="IFQ1576" s="50"/>
      <c r="IFR1576" s="50"/>
      <c r="IFS1576" s="50"/>
      <c r="IFT1576" s="50"/>
      <c r="IFU1576" s="50"/>
      <c r="IFV1576" s="50"/>
      <c r="IFW1576" s="50"/>
      <c r="IFX1576" s="50"/>
      <c r="IFY1576" s="50"/>
      <c r="IFZ1576" s="50"/>
      <c r="IGA1576" s="50"/>
      <c r="IGB1576" s="50"/>
      <c r="IGC1576" s="50"/>
      <c r="IGD1576" s="50"/>
      <c r="IGE1576" s="50"/>
      <c r="IGF1576" s="50"/>
      <c r="IGG1576" s="50"/>
      <c r="IGH1576" s="50"/>
      <c r="IGI1576" s="50"/>
      <c r="IGJ1576" s="50"/>
      <c r="IGK1576" s="50"/>
      <c r="IGL1576" s="50"/>
      <c r="IGM1576" s="50"/>
      <c r="IGN1576" s="50"/>
      <c r="IGO1576" s="50"/>
      <c r="IGP1576" s="50"/>
      <c r="IGQ1576" s="50"/>
      <c r="IGR1576" s="50"/>
      <c r="IGS1576" s="50"/>
      <c r="IGT1576" s="50"/>
      <c r="IGU1576" s="50"/>
      <c r="IGV1576" s="50"/>
      <c r="IGW1576" s="50"/>
      <c r="IGX1576" s="50"/>
      <c r="IGY1576" s="50"/>
      <c r="IGZ1576" s="50"/>
      <c r="IHA1576" s="50"/>
      <c r="IHB1576" s="50"/>
      <c r="IHC1576" s="50"/>
      <c r="IHD1576" s="50"/>
      <c r="IHE1576" s="50"/>
      <c r="IHF1576" s="50"/>
      <c r="IHG1576" s="50"/>
      <c r="IHH1576" s="50"/>
      <c r="IHI1576" s="50"/>
      <c r="IHJ1576" s="50"/>
      <c r="IHK1576" s="50"/>
      <c r="IHL1576" s="50"/>
      <c r="IHM1576" s="50"/>
      <c r="IHN1576" s="50"/>
      <c r="IHO1576" s="50"/>
      <c r="IHP1576" s="50"/>
      <c r="IHQ1576" s="50"/>
      <c r="IHR1576" s="50"/>
      <c r="IHS1576" s="50"/>
      <c r="IHT1576" s="50"/>
      <c r="IHU1576" s="50"/>
      <c r="IHV1576" s="50"/>
      <c r="IHW1576" s="50"/>
      <c r="IHX1576" s="50"/>
      <c r="IHY1576" s="50"/>
      <c r="IHZ1576" s="50"/>
      <c r="IIA1576" s="50"/>
      <c r="IIB1576" s="50"/>
      <c r="IIC1576" s="50"/>
      <c r="IID1576" s="50"/>
      <c r="IIE1576" s="50"/>
      <c r="IIF1576" s="50"/>
      <c r="IIG1576" s="50"/>
      <c r="IIH1576" s="50"/>
      <c r="III1576" s="50"/>
      <c r="IIJ1576" s="50"/>
      <c r="IIK1576" s="50"/>
      <c r="IIL1576" s="50"/>
      <c r="IIM1576" s="50"/>
      <c r="IIN1576" s="50"/>
      <c r="IIO1576" s="50"/>
      <c r="IIP1576" s="50"/>
      <c r="IIQ1576" s="50"/>
      <c r="IIR1576" s="50"/>
      <c r="IIS1576" s="50"/>
      <c r="IIT1576" s="50"/>
      <c r="IIU1576" s="50"/>
      <c r="IIV1576" s="50"/>
      <c r="IIW1576" s="50"/>
      <c r="IIX1576" s="50"/>
      <c r="IIY1576" s="50"/>
      <c r="IIZ1576" s="50"/>
      <c r="IJA1576" s="50"/>
      <c r="IJB1576" s="50"/>
      <c r="IJC1576" s="50"/>
      <c r="IJD1576" s="50"/>
      <c r="IJE1576" s="50"/>
      <c r="IJF1576" s="50"/>
      <c r="IJG1576" s="50"/>
      <c r="IJH1576" s="50"/>
      <c r="IJI1576" s="50"/>
      <c r="IJJ1576" s="50"/>
      <c r="IJK1576" s="50"/>
      <c r="IJL1576" s="50"/>
      <c r="IJM1576" s="50"/>
      <c r="IJN1576" s="50"/>
      <c r="IJO1576" s="50"/>
      <c r="IJP1576" s="50"/>
      <c r="IJQ1576" s="50"/>
      <c r="IJR1576" s="50"/>
      <c r="IJS1576" s="50"/>
      <c r="IJT1576" s="50"/>
      <c r="IJU1576" s="50"/>
      <c r="IJV1576" s="50"/>
      <c r="IJW1576" s="50"/>
      <c r="IJX1576" s="50"/>
      <c r="IJY1576" s="50"/>
      <c r="IJZ1576" s="50"/>
      <c r="IKA1576" s="50"/>
      <c r="IKB1576" s="50"/>
      <c r="IKC1576" s="50"/>
      <c r="IKD1576" s="50"/>
      <c r="IKE1576" s="50"/>
      <c r="IKF1576" s="50"/>
      <c r="IKG1576" s="50"/>
      <c r="IKH1576" s="50"/>
      <c r="IKI1576" s="50"/>
      <c r="IKJ1576" s="50"/>
      <c r="IKK1576" s="50"/>
      <c r="IKL1576" s="50"/>
      <c r="IKM1576" s="50"/>
      <c r="IKN1576" s="50"/>
      <c r="IKO1576" s="50"/>
      <c r="IKP1576" s="50"/>
      <c r="IKQ1576" s="50"/>
      <c r="IKR1576" s="50"/>
      <c r="IKS1576" s="50"/>
      <c r="IKT1576" s="50"/>
      <c r="IKU1576" s="50"/>
      <c r="IKV1576" s="50"/>
      <c r="IKW1576" s="50"/>
      <c r="IKX1576" s="50"/>
      <c r="IKY1576" s="50"/>
      <c r="IKZ1576" s="50"/>
      <c r="ILA1576" s="50"/>
      <c r="ILB1576" s="50"/>
      <c r="ILC1576" s="50"/>
      <c r="ILD1576" s="50"/>
      <c r="ILE1576" s="50"/>
      <c r="ILF1576" s="50"/>
      <c r="ILG1576" s="50"/>
      <c r="ILH1576" s="50"/>
      <c r="ILI1576" s="50"/>
      <c r="ILJ1576" s="50"/>
      <c r="ILK1576" s="50"/>
      <c r="ILL1576" s="50"/>
      <c r="ILM1576" s="50"/>
      <c r="ILN1576" s="50"/>
      <c r="ILO1576" s="50"/>
      <c r="ILP1576" s="50"/>
      <c r="ILQ1576" s="50"/>
      <c r="ILR1576" s="50"/>
      <c r="ILS1576" s="50"/>
      <c r="ILT1576" s="50"/>
      <c r="ILU1576" s="50"/>
      <c r="ILV1576" s="50"/>
      <c r="ILW1576" s="50"/>
      <c r="ILX1576" s="50"/>
      <c r="ILY1576" s="50"/>
      <c r="ILZ1576" s="50"/>
      <c r="IMA1576" s="50"/>
      <c r="IMB1576" s="50"/>
      <c r="IMC1576" s="50"/>
      <c r="IMD1576" s="50"/>
      <c r="IME1576" s="50"/>
      <c r="IMF1576" s="50"/>
      <c r="IMG1576" s="50"/>
      <c r="IMH1576" s="50"/>
      <c r="IMI1576" s="50"/>
      <c r="IMJ1576" s="50"/>
      <c r="IMK1576" s="50"/>
      <c r="IML1576" s="50"/>
      <c r="IMM1576" s="50"/>
      <c r="IMN1576" s="50"/>
      <c r="IMO1576" s="50"/>
      <c r="IMP1576" s="50"/>
      <c r="IMQ1576" s="50"/>
      <c r="IMR1576" s="50"/>
      <c r="IMS1576" s="50"/>
      <c r="IMT1576" s="50"/>
      <c r="IMU1576" s="50"/>
      <c r="IMV1576" s="50"/>
      <c r="IMW1576" s="50"/>
      <c r="IMX1576" s="50"/>
      <c r="IMY1576" s="50"/>
      <c r="IMZ1576" s="50"/>
      <c r="INA1576" s="50"/>
      <c r="INB1576" s="50"/>
      <c r="INC1576" s="50"/>
      <c r="IND1576" s="50"/>
      <c r="INE1576" s="50"/>
      <c r="INF1576" s="50"/>
      <c r="ING1576" s="50"/>
      <c r="INH1576" s="50"/>
      <c r="INI1576" s="50"/>
      <c r="INJ1576" s="50"/>
      <c r="INK1576" s="50"/>
      <c r="INL1576" s="50"/>
      <c r="INM1576" s="50"/>
      <c r="INN1576" s="50"/>
      <c r="INO1576" s="50"/>
      <c r="INP1576" s="50"/>
      <c r="INQ1576" s="50"/>
      <c r="INR1576" s="50"/>
      <c r="INS1576" s="50"/>
      <c r="INT1576" s="50"/>
      <c r="INU1576" s="50"/>
      <c r="INV1576" s="50"/>
      <c r="INW1576" s="50"/>
      <c r="INX1576" s="50"/>
      <c r="INY1576" s="50"/>
      <c r="INZ1576" s="50"/>
      <c r="IOA1576" s="50"/>
      <c r="IOB1576" s="50"/>
      <c r="IOC1576" s="50"/>
      <c r="IOD1576" s="50"/>
      <c r="IOE1576" s="50"/>
      <c r="IOF1576" s="50"/>
      <c r="IOG1576" s="50"/>
      <c r="IOH1576" s="50"/>
      <c r="IOI1576" s="50"/>
      <c r="IOJ1576" s="50"/>
      <c r="IOK1576" s="50"/>
      <c r="IOL1576" s="50"/>
      <c r="IOM1576" s="50"/>
      <c r="ION1576" s="50"/>
      <c r="IOO1576" s="50"/>
      <c r="IOP1576" s="50"/>
      <c r="IOQ1576" s="50"/>
      <c r="IOR1576" s="50"/>
      <c r="IOS1576" s="50"/>
      <c r="IOT1576" s="50"/>
      <c r="IOU1576" s="50"/>
      <c r="IOV1576" s="50"/>
      <c r="IOW1576" s="50"/>
      <c r="IOX1576" s="50"/>
      <c r="IOY1576" s="50"/>
      <c r="IOZ1576" s="50"/>
      <c r="IPA1576" s="50"/>
      <c r="IPB1576" s="50"/>
      <c r="IPC1576" s="50"/>
      <c r="IPD1576" s="50"/>
      <c r="IPE1576" s="50"/>
      <c r="IPF1576" s="50"/>
      <c r="IPG1576" s="50"/>
      <c r="IPH1576" s="50"/>
      <c r="IPI1576" s="50"/>
      <c r="IPJ1576" s="50"/>
      <c r="IPK1576" s="50"/>
      <c r="IPL1576" s="50"/>
      <c r="IPM1576" s="50"/>
      <c r="IPN1576" s="50"/>
      <c r="IPO1576" s="50"/>
      <c r="IPP1576" s="50"/>
      <c r="IPQ1576" s="50"/>
      <c r="IPR1576" s="50"/>
      <c r="IPS1576" s="50"/>
      <c r="IPT1576" s="50"/>
      <c r="IPU1576" s="50"/>
      <c r="IPV1576" s="50"/>
      <c r="IPW1576" s="50"/>
      <c r="IPX1576" s="50"/>
      <c r="IPY1576" s="50"/>
      <c r="IPZ1576" s="50"/>
      <c r="IQA1576" s="50"/>
      <c r="IQB1576" s="50"/>
      <c r="IQC1576" s="50"/>
      <c r="IQD1576" s="50"/>
      <c r="IQE1576" s="50"/>
      <c r="IQF1576" s="50"/>
      <c r="IQG1576" s="50"/>
      <c r="IQH1576" s="50"/>
      <c r="IQI1576" s="50"/>
      <c r="IQJ1576" s="50"/>
      <c r="IQK1576" s="50"/>
      <c r="IQL1576" s="50"/>
      <c r="IQM1576" s="50"/>
      <c r="IQN1576" s="50"/>
      <c r="IQO1576" s="50"/>
      <c r="IQP1576" s="50"/>
      <c r="IQQ1576" s="50"/>
      <c r="IQR1576" s="50"/>
      <c r="IQS1576" s="50"/>
      <c r="IQT1576" s="50"/>
      <c r="IQU1576" s="50"/>
      <c r="IQV1576" s="50"/>
      <c r="IQW1576" s="50"/>
      <c r="IQX1576" s="50"/>
      <c r="IQY1576" s="50"/>
      <c r="IQZ1576" s="50"/>
      <c r="IRA1576" s="50"/>
      <c r="IRB1576" s="50"/>
      <c r="IRC1576" s="50"/>
      <c r="IRD1576" s="50"/>
      <c r="IRE1576" s="50"/>
      <c r="IRF1576" s="50"/>
      <c r="IRG1576" s="50"/>
      <c r="IRH1576" s="50"/>
      <c r="IRI1576" s="50"/>
      <c r="IRJ1576" s="50"/>
      <c r="IRK1576" s="50"/>
      <c r="IRL1576" s="50"/>
      <c r="IRM1576" s="50"/>
      <c r="IRN1576" s="50"/>
      <c r="IRO1576" s="50"/>
      <c r="IRP1576" s="50"/>
      <c r="IRQ1576" s="50"/>
      <c r="IRR1576" s="50"/>
      <c r="IRS1576" s="50"/>
      <c r="IRT1576" s="50"/>
      <c r="IRU1576" s="50"/>
      <c r="IRV1576" s="50"/>
      <c r="IRW1576" s="50"/>
      <c r="IRX1576" s="50"/>
      <c r="IRY1576" s="50"/>
      <c r="IRZ1576" s="50"/>
      <c r="ISA1576" s="50"/>
      <c r="ISB1576" s="50"/>
      <c r="ISC1576" s="50"/>
      <c r="ISD1576" s="50"/>
      <c r="ISE1576" s="50"/>
      <c r="ISF1576" s="50"/>
      <c r="ISG1576" s="50"/>
      <c r="ISH1576" s="50"/>
      <c r="ISI1576" s="50"/>
      <c r="ISJ1576" s="50"/>
      <c r="ISK1576" s="50"/>
      <c r="ISL1576" s="50"/>
      <c r="ISM1576" s="50"/>
      <c r="ISN1576" s="50"/>
      <c r="ISO1576" s="50"/>
      <c r="ISP1576" s="50"/>
      <c r="ISQ1576" s="50"/>
      <c r="ISR1576" s="50"/>
      <c r="ISS1576" s="50"/>
      <c r="IST1576" s="50"/>
      <c r="ISU1576" s="50"/>
      <c r="ISV1576" s="50"/>
      <c r="ISW1576" s="50"/>
      <c r="ISX1576" s="50"/>
      <c r="ISY1576" s="50"/>
      <c r="ISZ1576" s="50"/>
      <c r="ITA1576" s="50"/>
      <c r="ITB1576" s="50"/>
      <c r="ITC1576" s="50"/>
      <c r="ITD1576" s="50"/>
      <c r="ITE1576" s="50"/>
      <c r="ITF1576" s="50"/>
      <c r="ITG1576" s="50"/>
      <c r="ITH1576" s="50"/>
      <c r="ITI1576" s="50"/>
      <c r="ITJ1576" s="50"/>
      <c r="ITK1576" s="50"/>
      <c r="ITL1576" s="50"/>
      <c r="ITM1576" s="50"/>
      <c r="ITN1576" s="50"/>
      <c r="ITO1576" s="50"/>
      <c r="ITP1576" s="50"/>
      <c r="ITQ1576" s="50"/>
      <c r="ITR1576" s="50"/>
      <c r="ITS1576" s="50"/>
      <c r="ITT1576" s="50"/>
      <c r="ITU1576" s="50"/>
      <c r="ITV1576" s="50"/>
      <c r="ITW1576" s="50"/>
      <c r="ITX1576" s="50"/>
      <c r="ITY1576" s="50"/>
      <c r="ITZ1576" s="50"/>
      <c r="IUA1576" s="50"/>
      <c r="IUB1576" s="50"/>
      <c r="IUC1576" s="50"/>
      <c r="IUD1576" s="50"/>
      <c r="IUE1576" s="50"/>
      <c r="IUF1576" s="50"/>
      <c r="IUG1576" s="50"/>
      <c r="IUH1576" s="50"/>
      <c r="IUI1576" s="50"/>
      <c r="IUJ1576" s="50"/>
      <c r="IUK1576" s="50"/>
      <c r="IUL1576" s="50"/>
      <c r="IUM1576" s="50"/>
      <c r="IUN1576" s="50"/>
      <c r="IUO1576" s="50"/>
      <c r="IUP1576" s="50"/>
      <c r="IUQ1576" s="50"/>
      <c r="IUR1576" s="50"/>
      <c r="IUS1576" s="50"/>
      <c r="IUT1576" s="50"/>
      <c r="IUU1576" s="50"/>
      <c r="IUV1576" s="50"/>
      <c r="IUW1576" s="50"/>
      <c r="IUX1576" s="50"/>
      <c r="IUY1576" s="50"/>
      <c r="IUZ1576" s="50"/>
      <c r="IVA1576" s="50"/>
      <c r="IVB1576" s="50"/>
      <c r="IVC1576" s="50"/>
      <c r="IVD1576" s="50"/>
      <c r="IVE1576" s="50"/>
      <c r="IVF1576" s="50"/>
      <c r="IVG1576" s="50"/>
      <c r="IVH1576" s="50"/>
      <c r="IVI1576" s="50"/>
      <c r="IVJ1576" s="50"/>
      <c r="IVK1576" s="50"/>
      <c r="IVL1576" s="50"/>
      <c r="IVM1576" s="50"/>
      <c r="IVN1576" s="50"/>
      <c r="IVO1576" s="50"/>
      <c r="IVP1576" s="50"/>
      <c r="IVQ1576" s="50"/>
      <c r="IVR1576" s="50"/>
      <c r="IVS1576" s="50"/>
      <c r="IVT1576" s="50"/>
      <c r="IVU1576" s="50"/>
      <c r="IVV1576" s="50"/>
      <c r="IVW1576" s="50"/>
      <c r="IVX1576" s="50"/>
      <c r="IVY1576" s="50"/>
      <c r="IVZ1576" s="50"/>
      <c r="IWA1576" s="50"/>
      <c r="IWB1576" s="50"/>
      <c r="IWC1576" s="50"/>
      <c r="IWD1576" s="50"/>
      <c r="IWE1576" s="50"/>
      <c r="IWF1576" s="50"/>
      <c r="IWG1576" s="50"/>
      <c r="IWH1576" s="50"/>
      <c r="IWI1576" s="50"/>
      <c r="IWJ1576" s="50"/>
      <c r="IWK1576" s="50"/>
      <c r="IWL1576" s="50"/>
      <c r="IWM1576" s="50"/>
      <c r="IWN1576" s="50"/>
      <c r="IWO1576" s="50"/>
      <c r="IWP1576" s="50"/>
      <c r="IWQ1576" s="50"/>
      <c r="IWR1576" s="50"/>
      <c r="IWS1576" s="50"/>
      <c r="IWT1576" s="50"/>
      <c r="IWU1576" s="50"/>
      <c r="IWV1576" s="50"/>
      <c r="IWW1576" s="50"/>
      <c r="IWX1576" s="50"/>
      <c r="IWY1576" s="50"/>
      <c r="IWZ1576" s="50"/>
      <c r="IXA1576" s="50"/>
      <c r="IXB1576" s="50"/>
      <c r="IXC1576" s="50"/>
      <c r="IXD1576" s="50"/>
      <c r="IXE1576" s="50"/>
      <c r="IXF1576" s="50"/>
      <c r="IXG1576" s="50"/>
      <c r="IXH1576" s="50"/>
      <c r="IXI1576" s="50"/>
      <c r="IXJ1576" s="50"/>
      <c r="IXK1576" s="50"/>
      <c r="IXL1576" s="50"/>
      <c r="IXM1576" s="50"/>
      <c r="IXN1576" s="50"/>
      <c r="IXO1576" s="50"/>
      <c r="IXP1576" s="50"/>
      <c r="IXQ1576" s="50"/>
      <c r="IXR1576" s="50"/>
      <c r="IXS1576" s="50"/>
      <c r="IXT1576" s="50"/>
      <c r="IXU1576" s="50"/>
      <c r="IXV1576" s="50"/>
      <c r="IXW1576" s="50"/>
      <c r="IXX1576" s="50"/>
      <c r="IXY1576" s="50"/>
      <c r="IXZ1576" s="50"/>
      <c r="IYA1576" s="50"/>
      <c r="IYB1576" s="50"/>
      <c r="IYC1576" s="50"/>
      <c r="IYD1576" s="50"/>
      <c r="IYE1576" s="50"/>
      <c r="IYF1576" s="50"/>
      <c r="IYG1576" s="50"/>
      <c r="IYH1576" s="50"/>
      <c r="IYI1576" s="50"/>
      <c r="IYJ1576" s="50"/>
      <c r="IYK1576" s="50"/>
      <c r="IYL1576" s="50"/>
      <c r="IYM1576" s="50"/>
      <c r="IYN1576" s="50"/>
      <c r="IYO1576" s="50"/>
      <c r="IYP1576" s="50"/>
      <c r="IYQ1576" s="50"/>
      <c r="IYR1576" s="50"/>
      <c r="IYS1576" s="50"/>
      <c r="IYT1576" s="50"/>
      <c r="IYU1576" s="50"/>
      <c r="IYV1576" s="50"/>
      <c r="IYW1576" s="50"/>
      <c r="IYX1576" s="50"/>
      <c r="IYY1576" s="50"/>
      <c r="IYZ1576" s="50"/>
      <c r="IZA1576" s="50"/>
      <c r="IZB1576" s="50"/>
      <c r="IZC1576" s="50"/>
      <c r="IZD1576" s="50"/>
      <c r="IZE1576" s="50"/>
      <c r="IZF1576" s="50"/>
      <c r="IZG1576" s="50"/>
      <c r="IZH1576" s="50"/>
      <c r="IZI1576" s="50"/>
      <c r="IZJ1576" s="50"/>
      <c r="IZK1576" s="50"/>
      <c r="IZL1576" s="50"/>
      <c r="IZM1576" s="50"/>
      <c r="IZN1576" s="50"/>
      <c r="IZO1576" s="50"/>
      <c r="IZP1576" s="50"/>
      <c r="IZQ1576" s="50"/>
      <c r="IZR1576" s="50"/>
      <c r="IZS1576" s="50"/>
      <c r="IZT1576" s="50"/>
      <c r="IZU1576" s="50"/>
      <c r="IZV1576" s="50"/>
      <c r="IZW1576" s="50"/>
      <c r="IZX1576" s="50"/>
      <c r="IZY1576" s="50"/>
      <c r="IZZ1576" s="50"/>
      <c r="JAA1576" s="50"/>
      <c r="JAB1576" s="50"/>
      <c r="JAC1576" s="50"/>
      <c r="JAD1576" s="50"/>
      <c r="JAE1576" s="50"/>
      <c r="JAF1576" s="50"/>
      <c r="JAG1576" s="50"/>
      <c r="JAH1576" s="50"/>
      <c r="JAI1576" s="50"/>
      <c r="JAJ1576" s="50"/>
      <c r="JAK1576" s="50"/>
      <c r="JAL1576" s="50"/>
      <c r="JAM1576" s="50"/>
      <c r="JAN1576" s="50"/>
      <c r="JAO1576" s="50"/>
      <c r="JAP1576" s="50"/>
      <c r="JAQ1576" s="50"/>
      <c r="JAR1576" s="50"/>
      <c r="JAS1576" s="50"/>
      <c r="JAT1576" s="50"/>
      <c r="JAU1576" s="50"/>
      <c r="JAV1576" s="50"/>
      <c r="JAW1576" s="50"/>
      <c r="JAX1576" s="50"/>
      <c r="JAY1576" s="50"/>
      <c r="JAZ1576" s="50"/>
      <c r="JBA1576" s="50"/>
      <c r="JBB1576" s="50"/>
      <c r="JBC1576" s="50"/>
      <c r="JBD1576" s="50"/>
      <c r="JBE1576" s="50"/>
      <c r="JBF1576" s="50"/>
      <c r="JBG1576" s="50"/>
      <c r="JBH1576" s="50"/>
      <c r="JBI1576" s="50"/>
      <c r="JBJ1576" s="50"/>
      <c r="JBK1576" s="50"/>
      <c r="JBL1576" s="50"/>
      <c r="JBM1576" s="50"/>
      <c r="JBN1576" s="50"/>
      <c r="JBO1576" s="50"/>
      <c r="JBP1576" s="50"/>
      <c r="JBQ1576" s="50"/>
      <c r="JBR1576" s="50"/>
      <c r="JBS1576" s="50"/>
      <c r="JBT1576" s="50"/>
      <c r="JBU1576" s="50"/>
      <c r="JBV1576" s="50"/>
      <c r="JBW1576" s="50"/>
      <c r="JBX1576" s="50"/>
      <c r="JBY1576" s="50"/>
      <c r="JBZ1576" s="50"/>
      <c r="JCA1576" s="50"/>
      <c r="JCB1576" s="50"/>
      <c r="JCC1576" s="50"/>
      <c r="JCD1576" s="50"/>
      <c r="JCE1576" s="50"/>
      <c r="JCF1576" s="50"/>
      <c r="JCG1576" s="50"/>
      <c r="JCH1576" s="50"/>
      <c r="JCI1576" s="50"/>
      <c r="JCJ1576" s="50"/>
      <c r="JCK1576" s="50"/>
      <c r="JCL1576" s="50"/>
      <c r="JCM1576" s="50"/>
      <c r="JCN1576" s="50"/>
      <c r="JCO1576" s="50"/>
      <c r="JCP1576" s="50"/>
      <c r="JCQ1576" s="50"/>
      <c r="JCR1576" s="50"/>
      <c r="JCS1576" s="50"/>
      <c r="JCT1576" s="50"/>
      <c r="JCU1576" s="50"/>
      <c r="JCV1576" s="50"/>
      <c r="JCW1576" s="50"/>
      <c r="JCX1576" s="50"/>
      <c r="JCY1576" s="50"/>
      <c r="JCZ1576" s="50"/>
      <c r="JDA1576" s="50"/>
      <c r="JDB1576" s="50"/>
      <c r="JDC1576" s="50"/>
      <c r="JDD1576" s="50"/>
      <c r="JDE1576" s="50"/>
      <c r="JDF1576" s="50"/>
      <c r="JDG1576" s="50"/>
      <c r="JDH1576" s="50"/>
      <c r="JDI1576" s="50"/>
      <c r="JDJ1576" s="50"/>
      <c r="JDK1576" s="50"/>
      <c r="JDL1576" s="50"/>
      <c r="JDM1576" s="50"/>
      <c r="JDN1576" s="50"/>
      <c r="JDO1576" s="50"/>
      <c r="JDP1576" s="50"/>
      <c r="JDQ1576" s="50"/>
      <c r="JDR1576" s="50"/>
      <c r="JDS1576" s="50"/>
      <c r="JDT1576" s="50"/>
      <c r="JDU1576" s="50"/>
      <c r="JDV1576" s="50"/>
      <c r="JDW1576" s="50"/>
      <c r="JDX1576" s="50"/>
      <c r="JDY1576" s="50"/>
      <c r="JDZ1576" s="50"/>
      <c r="JEA1576" s="50"/>
      <c r="JEB1576" s="50"/>
      <c r="JEC1576" s="50"/>
      <c r="JED1576" s="50"/>
      <c r="JEE1576" s="50"/>
      <c r="JEF1576" s="50"/>
      <c r="JEG1576" s="50"/>
      <c r="JEH1576" s="50"/>
      <c r="JEI1576" s="50"/>
      <c r="JEJ1576" s="50"/>
      <c r="JEK1576" s="50"/>
      <c r="JEL1576" s="50"/>
      <c r="JEM1576" s="50"/>
      <c r="JEN1576" s="50"/>
      <c r="JEO1576" s="50"/>
      <c r="JEP1576" s="50"/>
      <c r="JEQ1576" s="50"/>
      <c r="JER1576" s="50"/>
      <c r="JES1576" s="50"/>
      <c r="JET1576" s="50"/>
      <c r="JEU1576" s="50"/>
      <c r="JEV1576" s="50"/>
      <c r="JEW1576" s="50"/>
      <c r="JEX1576" s="50"/>
      <c r="JEY1576" s="50"/>
      <c r="JEZ1576" s="50"/>
      <c r="JFA1576" s="50"/>
      <c r="JFB1576" s="50"/>
      <c r="JFC1576" s="50"/>
      <c r="JFD1576" s="50"/>
      <c r="JFE1576" s="50"/>
      <c r="JFF1576" s="50"/>
      <c r="JFG1576" s="50"/>
      <c r="JFH1576" s="50"/>
      <c r="JFI1576" s="50"/>
      <c r="JFJ1576" s="50"/>
      <c r="JFK1576" s="50"/>
      <c r="JFL1576" s="50"/>
      <c r="JFM1576" s="50"/>
      <c r="JFN1576" s="50"/>
      <c r="JFO1576" s="50"/>
      <c r="JFP1576" s="50"/>
      <c r="JFQ1576" s="50"/>
      <c r="JFR1576" s="50"/>
      <c r="JFS1576" s="50"/>
      <c r="JFT1576" s="50"/>
      <c r="JFU1576" s="50"/>
      <c r="JFV1576" s="50"/>
      <c r="JFW1576" s="50"/>
      <c r="JFX1576" s="50"/>
      <c r="JFY1576" s="50"/>
      <c r="JFZ1576" s="50"/>
      <c r="JGA1576" s="50"/>
      <c r="JGB1576" s="50"/>
      <c r="JGC1576" s="50"/>
      <c r="JGD1576" s="50"/>
      <c r="JGE1576" s="50"/>
      <c r="JGF1576" s="50"/>
      <c r="JGG1576" s="50"/>
      <c r="JGH1576" s="50"/>
      <c r="JGI1576" s="50"/>
      <c r="JGJ1576" s="50"/>
      <c r="JGK1576" s="50"/>
      <c r="JGL1576" s="50"/>
      <c r="JGM1576" s="50"/>
      <c r="JGN1576" s="50"/>
      <c r="JGO1576" s="50"/>
      <c r="JGP1576" s="50"/>
      <c r="JGQ1576" s="50"/>
      <c r="JGR1576" s="50"/>
      <c r="JGS1576" s="50"/>
      <c r="JGT1576" s="50"/>
      <c r="JGU1576" s="50"/>
      <c r="JGV1576" s="50"/>
      <c r="JGW1576" s="50"/>
      <c r="JGX1576" s="50"/>
      <c r="JGY1576" s="50"/>
      <c r="JGZ1576" s="50"/>
      <c r="JHA1576" s="50"/>
      <c r="JHB1576" s="50"/>
      <c r="JHC1576" s="50"/>
      <c r="JHD1576" s="50"/>
      <c r="JHE1576" s="50"/>
      <c r="JHF1576" s="50"/>
      <c r="JHG1576" s="50"/>
      <c r="JHH1576" s="50"/>
      <c r="JHI1576" s="50"/>
      <c r="JHJ1576" s="50"/>
      <c r="JHK1576" s="50"/>
      <c r="JHL1576" s="50"/>
      <c r="JHM1576" s="50"/>
      <c r="JHN1576" s="50"/>
      <c r="JHO1576" s="50"/>
      <c r="JHP1576" s="50"/>
      <c r="JHQ1576" s="50"/>
      <c r="JHR1576" s="50"/>
      <c r="JHS1576" s="50"/>
      <c r="JHT1576" s="50"/>
      <c r="JHU1576" s="50"/>
      <c r="JHV1576" s="50"/>
      <c r="JHW1576" s="50"/>
      <c r="JHX1576" s="50"/>
      <c r="JHY1576" s="50"/>
      <c r="JHZ1576" s="50"/>
      <c r="JIA1576" s="50"/>
      <c r="JIB1576" s="50"/>
      <c r="JIC1576" s="50"/>
      <c r="JID1576" s="50"/>
      <c r="JIE1576" s="50"/>
      <c r="JIF1576" s="50"/>
      <c r="JIG1576" s="50"/>
      <c r="JIH1576" s="50"/>
      <c r="JII1576" s="50"/>
      <c r="JIJ1576" s="50"/>
      <c r="JIK1576" s="50"/>
      <c r="JIL1576" s="50"/>
      <c r="JIM1576" s="50"/>
      <c r="JIN1576" s="50"/>
      <c r="JIO1576" s="50"/>
      <c r="JIP1576" s="50"/>
      <c r="JIQ1576" s="50"/>
      <c r="JIR1576" s="50"/>
      <c r="JIS1576" s="50"/>
      <c r="JIT1576" s="50"/>
      <c r="JIU1576" s="50"/>
      <c r="JIV1576" s="50"/>
      <c r="JIW1576" s="50"/>
      <c r="JIX1576" s="50"/>
      <c r="JIY1576" s="50"/>
      <c r="JIZ1576" s="50"/>
      <c r="JJA1576" s="50"/>
      <c r="JJB1576" s="50"/>
      <c r="JJC1576" s="50"/>
      <c r="JJD1576" s="50"/>
      <c r="JJE1576" s="50"/>
      <c r="JJF1576" s="50"/>
      <c r="JJG1576" s="50"/>
      <c r="JJH1576" s="50"/>
      <c r="JJI1576" s="50"/>
      <c r="JJJ1576" s="50"/>
      <c r="JJK1576" s="50"/>
      <c r="JJL1576" s="50"/>
      <c r="JJM1576" s="50"/>
      <c r="JJN1576" s="50"/>
      <c r="JJO1576" s="50"/>
      <c r="JJP1576" s="50"/>
      <c r="JJQ1576" s="50"/>
      <c r="JJR1576" s="50"/>
      <c r="JJS1576" s="50"/>
      <c r="JJT1576" s="50"/>
      <c r="JJU1576" s="50"/>
      <c r="JJV1576" s="50"/>
      <c r="JJW1576" s="50"/>
      <c r="JJX1576" s="50"/>
      <c r="JJY1576" s="50"/>
      <c r="JJZ1576" s="50"/>
      <c r="JKA1576" s="50"/>
      <c r="JKB1576" s="50"/>
      <c r="JKC1576" s="50"/>
      <c r="JKD1576" s="50"/>
      <c r="JKE1576" s="50"/>
      <c r="JKF1576" s="50"/>
      <c r="JKG1576" s="50"/>
      <c r="JKH1576" s="50"/>
      <c r="JKI1576" s="50"/>
      <c r="JKJ1576" s="50"/>
      <c r="JKK1576" s="50"/>
      <c r="JKL1576" s="50"/>
      <c r="JKM1576" s="50"/>
      <c r="JKN1576" s="50"/>
      <c r="JKO1576" s="50"/>
      <c r="JKP1576" s="50"/>
      <c r="JKQ1576" s="50"/>
      <c r="JKR1576" s="50"/>
      <c r="JKS1576" s="50"/>
      <c r="JKT1576" s="50"/>
      <c r="JKU1576" s="50"/>
      <c r="JKV1576" s="50"/>
      <c r="JKW1576" s="50"/>
      <c r="JKX1576" s="50"/>
      <c r="JKY1576" s="50"/>
      <c r="JKZ1576" s="50"/>
      <c r="JLA1576" s="50"/>
      <c r="JLB1576" s="50"/>
      <c r="JLC1576" s="50"/>
      <c r="JLD1576" s="50"/>
      <c r="JLE1576" s="50"/>
      <c r="JLF1576" s="50"/>
      <c r="JLG1576" s="50"/>
      <c r="JLH1576" s="50"/>
      <c r="JLI1576" s="50"/>
      <c r="JLJ1576" s="50"/>
      <c r="JLK1576" s="50"/>
      <c r="JLL1576" s="50"/>
      <c r="JLM1576" s="50"/>
      <c r="JLN1576" s="50"/>
      <c r="JLO1576" s="50"/>
      <c r="JLP1576" s="50"/>
      <c r="JLQ1576" s="50"/>
      <c r="JLR1576" s="50"/>
      <c r="JLS1576" s="50"/>
      <c r="JLT1576" s="50"/>
      <c r="JLU1576" s="50"/>
      <c r="JLV1576" s="50"/>
      <c r="JLW1576" s="50"/>
      <c r="JLX1576" s="50"/>
      <c r="JLY1576" s="50"/>
      <c r="JLZ1576" s="50"/>
      <c r="JMA1576" s="50"/>
      <c r="JMB1576" s="50"/>
      <c r="JMC1576" s="50"/>
      <c r="JMD1576" s="50"/>
      <c r="JME1576" s="50"/>
      <c r="JMF1576" s="50"/>
      <c r="JMG1576" s="50"/>
      <c r="JMH1576" s="50"/>
      <c r="JMI1576" s="50"/>
      <c r="JMJ1576" s="50"/>
      <c r="JMK1576" s="50"/>
      <c r="JML1576" s="50"/>
      <c r="JMM1576" s="50"/>
      <c r="JMN1576" s="50"/>
      <c r="JMO1576" s="50"/>
      <c r="JMP1576" s="50"/>
      <c r="JMQ1576" s="50"/>
      <c r="JMR1576" s="50"/>
      <c r="JMS1576" s="50"/>
      <c r="JMT1576" s="50"/>
      <c r="JMU1576" s="50"/>
      <c r="JMV1576" s="50"/>
      <c r="JMW1576" s="50"/>
      <c r="JMX1576" s="50"/>
      <c r="JMY1576" s="50"/>
      <c r="JMZ1576" s="50"/>
      <c r="JNA1576" s="50"/>
      <c r="JNB1576" s="50"/>
      <c r="JNC1576" s="50"/>
      <c r="JND1576" s="50"/>
      <c r="JNE1576" s="50"/>
      <c r="JNF1576" s="50"/>
      <c r="JNG1576" s="50"/>
      <c r="JNH1576" s="50"/>
      <c r="JNI1576" s="50"/>
      <c r="JNJ1576" s="50"/>
      <c r="JNK1576" s="50"/>
      <c r="JNL1576" s="50"/>
      <c r="JNM1576" s="50"/>
      <c r="JNN1576" s="50"/>
      <c r="JNO1576" s="50"/>
      <c r="JNP1576" s="50"/>
      <c r="JNQ1576" s="50"/>
      <c r="JNR1576" s="50"/>
      <c r="JNS1576" s="50"/>
      <c r="JNT1576" s="50"/>
      <c r="JNU1576" s="50"/>
      <c r="JNV1576" s="50"/>
      <c r="JNW1576" s="50"/>
      <c r="JNX1576" s="50"/>
      <c r="JNY1576" s="50"/>
      <c r="JNZ1576" s="50"/>
      <c r="JOA1576" s="50"/>
      <c r="JOB1576" s="50"/>
      <c r="JOC1576" s="50"/>
      <c r="JOD1576" s="50"/>
      <c r="JOE1576" s="50"/>
      <c r="JOF1576" s="50"/>
      <c r="JOG1576" s="50"/>
      <c r="JOH1576" s="50"/>
      <c r="JOI1576" s="50"/>
      <c r="JOJ1576" s="50"/>
      <c r="JOK1576" s="50"/>
      <c r="JOL1576" s="50"/>
      <c r="JOM1576" s="50"/>
      <c r="JON1576" s="50"/>
      <c r="JOO1576" s="50"/>
      <c r="JOP1576" s="50"/>
      <c r="JOQ1576" s="50"/>
      <c r="JOR1576" s="50"/>
      <c r="JOS1576" s="50"/>
      <c r="JOT1576" s="50"/>
      <c r="JOU1576" s="50"/>
      <c r="JOV1576" s="50"/>
      <c r="JOW1576" s="50"/>
      <c r="JOX1576" s="50"/>
      <c r="JOY1576" s="50"/>
      <c r="JOZ1576" s="50"/>
      <c r="JPA1576" s="50"/>
      <c r="JPB1576" s="50"/>
      <c r="JPC1576" s="50"/>
      <c r="JPD1576" s="50"/>
      <c r="JPE1576" s="50"/>
      <c r="JPF1576" s="50"/>
      <c r="JPG1576" s="50"/>
      <c r="JPH1576" s="50"/>
      <c r="JPI1576" s="50"/>
      <c r="JPJ1576" s="50"/>
      <c r="JPK1576" s="50"/>
      <c r="JPL1576" s="50"/>
      <c r="JPM1576" s="50"/>
      <c r="JPN1576" s="50"/>
      <c r="JPO1576" s="50"/>
      <c r="JPP1576" s="50"/>
      <c r="JPQ1576" s="50"/>
      <c r="JPR1576" s="50"/>
      <c r="JPS1576" s="50"/>
      <c r="JPT1576" s="50"/>
      <c r="JPU1576" s="50"/>
      <c r="JPV1576" s="50"/>
      <c r="JPW1576" s="50"/>
      <c r="JPX1576" s="50"/>
      <c r="JPY1576" s="50"/>
      <c r="JPZ1576" s="50"/>
      <c r="JQA1576" s="50"/>
      <c r="JQB1576" s="50"/>
      <c r="JQC1576" s="50"/>
      <c r="JQD1576" s="50"/>
      <c r="JQE1576" s="50"/>
      <c r="JQF1576" s="50"/>
      <c r="JQG1576" s="50"/>
      <c r="JQH1576" s="50"/>
      <c r="JQI1576" s="50"/>
      <c r="JQJ1576" s="50"/>
      <c r="JQK1576" s="50"/>
      <c r="JQL1576" s="50"/>
      <c r="JQM1576" s="50"/>
      <c r="JQN1576" s="50"/>
      <c r="JQO1576" s="50"/>
      <c r="JQP1576" s="50"/>
      <c r="JQQ1576" s="50"/>
      <c r="JQR1576" s="50"/>
      <c r="JQS1576" s="50"/>
      <c r="JQT1576" s="50"/>
      <c r="JQU1576" s="50"/>
      <c r="JQV1576" s="50"/>
      <c r="JQW1576" s="50"/>
      <c r="JQX1576" s="50"/>
      <c r="JQY1576" s="50"/>
      <c r="JQZ1576" s="50"/>
      <c r="JRA1576" s="50"/>
      <c r="JRB1576" s="50"/>
      <c r="JRC1576" s="50"/>
      <c r="JRD1576" s="50"/>
      <c r="JRE1576" s="50"/>
      <c r="JRF1576" s="50"/>
      <c r="JRG1576" s="50"/>
      <c r="JRH1576" s="50"/>
      <c r="JRI1576" s="50"/>
      <c r="JRJ1576" s="50"/>
      <c r="JRK1576" s="50"/>
      <c r="JRL1576" s="50"/>
      <c r="JRM1576" s="50"/>
      <c r="JRN1576" s="50"/>
      <c r="JRO1576" s="50"/>
      <c r="JRP1576" s="50"/>
      <c r="JRQ1576" s="50"/>
      <c r="JRR1576" s="50"/>
      <c r="JRS1576" s="50"/>
      <c r="JRT1576" s="50"/>
      <c r="JRU1576" s="50"/>
      <c r="JRV1576" s="50"/>
      <c r="JRW1576" s="50"/>
      <c r="JRX1576" s="50"/>
      <c r="JRY1576" s="50"/>
      <c r="JRZ1576" s="50"/>
      <c r="JSA1576" s="50"/>
      <c r="JSB1576" s="50"/>
      <c r="JSC1576" s="50"/>
      <c r="JSD1576" s="50"/>
      <c r="JSE1576" s="50"/>
      <c r="JSF1576" s="50"/>
      <c r="JSG1576" s="50"/>
      <c r="JSH1576" s="50"/>
      <c r="JSI1576" s="50"/>
      <c r="JSJ1576" s="50"/>
      <c r="JSK1576" s="50"/>
      <c r="JSL1576" s="50"/>
      <c r="JSM1576" s="50"/>
      <c r="JSN1576" s="50"/>
      <c r="JSO1576" s="50"/>
      <c r="JSP1576" s="50"/>
      <c r="JSQ1576" s="50"/>
      <c r="JSR1576" s="50"/>
      <c r="JSS1576" s="50"/>
      <c r="JST1576" s="50"/>
      <c r="JSU1576" s="50"/>
      <c r="JSV1576" s="50"/>
      <c r="JSW1576" s="50"/>
      <c r="JSX1576" s="50"/>
      <c r="JSY1576" s="50"/>
      <c r="JSZ1576" s="50"/>
      <c r="JTA1576" s="50"/>
      <c r="JTB1576" s="50"/>
      <c r="JTC1576" s="50"/>
      <c r="JTD1576" s="50"/>
      <c r="JTE1576" s="50"/>
      <c r="JTF1576" s="50"/>
      <c r="JTG1576" s="50"/>
      <c r="JTH1576" s="50"/>
      <c r="JTI1576" s="50"/>
      <c r="JTJ1576" s="50"/>
      <c r="JTK1576" s="50"/>
      <c r="JTL1576" s="50"/>
      <c r="JTM1576" s="50"/>
      <c r="JTN1576" s="50"/>
      <c r="JTO1576" s="50"/>
      <c r="JTP1576" s="50"/>
      <c r="JTQ1576" s="50"/>
      <c r="JTR1576" s="50"/>
      <c r="JTS1576" s="50"/>
      <c r="JTT1576" s="50"/>
      <c r="JTU1576" s="50"/>
      <c r="JTV1576" s="50"/>
      <c r="JTW1576" s="50"/>
      <c r="JTX1576" s="50"/>
      <c r="JTY1576" s="50"/>
      <c r="JTZ1576" s="50"/>
      <c r="JUA1576" s="50"/>
      <c r="JUB1576" s="50"/>
      <c r="JUC1576" s="50"/>
      <c r="JUD1576" s="50"/>
      <c r="JUE1576" s="50"/>
      <c r="JUF1576" s="50"/>
      <c r="JUG1576" s="50"/>
      <c r="JUH1576" s="50"/>
      <c r="JUI1576" s="50"/>
      <c r="JUJ1576" s="50"/>
      <c r="JUK1576" s="50"/>
      <c r="JUL1576" s="50"/>
      <c r="JUM1576" s="50"/>
      <c r="JUN1576" s="50"/>
      <c r="JUO1576" s="50"/>
      <c r="JUP1576" s="50"/>
      <c r="JUQ1576" s="50"/>
      <c r="JUR1576" s="50"/>
      <c r="JUS1576" s="50"/>
      <c r="JUT1576" s="50"/>
      <c r="JUU1576" s="50"/>
      <c r="JUV1576" s="50"/>
      <c r="JUW1576" s="50"/>
      <c r="JUX1576" s="50"/>
      <c r="JUY1576" s="50"/>
      <c r="JUZ1576" s="50"/>
      <c r="JVA1576" s="50"/>
      <c r="JVB1576" s="50"/>
      <c r="JVC1576" s="50"/>
      <c r="JVD1576" s="50"/>
      <c r="JVE1576" s="50"/>
      <c r="JVF1576" s="50"/>
      <c r="JVG1576" s="50"/>
      <c r="JVH1576" s="50"/>
      <c r="JVI1576" s="50"/>
      <c r="JVJ1576" s="50"/>
      <c r="JVK1576" s="50"/>
      <c r="JVL1576" s="50"/>
      <c r="JVM1576" s="50"/>
      <c r="JVN1576" s="50"/>
      <c r="JVO1576" s="50"/>
      <c r="JVP1576" s="50"/>
      <c r="JVQ1576" s="50"/>
      <c r="JVR1576" s="50"/>
      <c r="JVS1576" s="50"/>
      <c r="JVT1576" s="50"/>
      <c r="JVU1576" s="50"/>
      <c r="JVV1576" s="50"/>
      <c r="JVW1576" s="50"/>
      <c r="JVX1576" s="50"/>
      <c r="JVY1576" s="50"/>
      <c r="JVZ1576" s="50"/>
      <c r="JWA1576" s="50"/>
      <c r="JWB1576" s="50"/>
      <c r="JWC1576" s="50"/>
      <c r="JWD1576" s="50"/>
      <c r="JWE1576" s="50"/>
      <c r="JWF1576" s="50"/>
      <c r="JWG1576" s="50"/>
      <c r="JWH1576" s="50"/>
      <c r="JWI1576" s="50"/>
      <c r="JWJ1576" s="50"/>
      <c r="JWK1576" s="50"/>
      <c r="JWL1576" s="50"/>
      <c r="JWM1576" s="50"/>
      <c r="JWN1576" s="50"/>
      <c r="JWO1576" s="50"/>
      <c r="JWP1576" s="50"/>
      <c r="JWQ1576" s="50"/>
      <c r="JWR1576" s="50"/>
      <c r="JWS1576" s="50"/>
      <c r="JWT1576" s="50"/>
      <c r="JWU1576" s="50"/>
      <c r="JWV1576" s="50"/>
      <c r="JWW1576" s="50"/>
      <c r="JWX1576" s="50"/>
      <c r="JWY1576" s="50"/>
      <c r="JWZ1576" s="50"/>
      <c r="JXA1576" s="50"/>
      <c r="JXB1576" s="50"/>
      <c r="JXC1576" s="50"/>
      <c r="JXD1576" s="50"/>
      <c r="JXE1576" s="50"/>
      <c r="JXF1576" s="50"/>
      <c r="JXG1576" s="50"/>
      <c r="JXH1576" s="50"/>
      <c r="JXI1576" s="50"/>
      <c r="JXJ1576" s="50"/>
      <c r="JXK1576" s="50"/>
      <c r="JXL1576" s="50"/>
      <c r="JXM1576" s="50"/>
      <c r="JXN1576" s="50"/>
      <c r="JXO1576" s="50"/>
      <c r="JXP1576" s="50"/>
      <c r="JXQ1576" s="50"/>
      <c r="JXR1576" s="50"/>
      <c r="JXS1576" s="50"/>
      <c r="JXT1576" s="50"/>
      <c r="JXU1576" s="50"/>
      <c r="JXV1576" s="50"/>
      <c r="JXW1576" s="50"/>
      <c r="JXX1576" s="50"/>
      <c r="JXY1576" s="50"/>
      <c r="JXZ1576" s="50"/>
      <c r="JYA1576" s="50"/>
      <c r="JYB1576" s="50"/>
      <c r="JYC1576" s="50"/>
      <c r="JYD1576" s="50"/>
      <c r="JYE1576" s="50"/>
      <c r="JYF1576" s="50"/>
      <c r="JYG1576" s="50"/>
      <c r="JYH1576" s="50"/>
      <c r="JYI1576" s="50"/>
      <c r="JYJ1576" s="50"/>
      <c r="JYK1576" s="50"/>
      <c r="JYL1576" s="50"/>
      <c r="JYM1576" s="50"/>
      <c r="JYN1576" s="50"/>
      <c r="JYO1576" s="50"/>
      <c r="JYP1576" s="50"/>
      <c r="JYQ1576" s="50"/>
      <c r="JYR1576" s="50"/>
      <c r="JYS1576" s="50"/>
      <c r="JYT1576" s="50"/>
      <c r="JYU1576" s="50"/>
      <c r="JYV1576" s="50"/>
      <c r="JYW1576" s="50"/>
      <c r="JYX1576" s="50"/>
      <c r="JYY1576" s="50"/>
      <c r="JYZ1576" s="50"/>
      <c r="JZA1576" s="50"/>
      <c r="JZB1576" s="50"/>
      <c r="JZC1576" s="50"/>
      <c r="JZD1576" s="50"/>
      <c r="JZE1576" s="50"/>
      <c r="JZF1576" s="50"/>
      <c r="JZG1576" s="50"/>
      <c r="JZH1576" s="50"/>
      <c r="JZI1576" s="50"/>
      <c r="JZJ1576" s="50"/>
      <c r="JZK1576" s="50"/>
      <c r="JZL1576" s="50"/>
      <c r="JZM1576" s="50"/>
      <c r="JZN1576" s="50"/>
      <c r="JZO1576" s="50"/>
      <c r="JZP1576" s="50"/>
      <c r="JZQ1576" s="50"/>
      <c r="JZR1576" s="50"/>
      <c r="JZS1576" s="50"/>
      <c r="JZT1576" s="50"/>
      <c r="JZU1576" s="50"/>
      <c r="JZV1576" s="50"/>
      <c r="JZW1576" s="50"/>
      <c r="JZX1576" s="50"/>
      <c r="JZY1576" s="50"/>
      <c r="JZZ1576" s="50"/>
      <c r="KAA1576" s="50"/>
      <c r="KAB1576" s="50"/>
      <c r="KAC1576" s="50"/>
      <c r="KAD1576" s="50"/>
      <c r="KAE1576" s="50"/>
      <c r="KAF1576" s="50"/>
      <c r="KAG1576" s="50"/>
      <c r="KAH1576" s="50"/>
      <c r="KAI1576" s="50"/>
      <c r="KAJ1576" s="50"/>
      <c r="KAK1576" s="50"/>
      <c r="KAL1576" s="50"/>
      <c r="KAM1576" s="50"/>
      <c r="KAN1576" s="50"/>
      <c r="KAO1576" s="50"/>
      <c r="KAP1576" s="50"/>
      <c r="KAQ1576" s="50"/>
      <c r="KAR1576" s="50"/>
      <c r="KAS1576" s="50"/>
      <c r="KAT1576" s="50"/>
      <c r="KAU1576" s="50"/>
      <c r="KAV1576" s="50"/>
      <c r="KAW1576" s="50"/>
      <c r="KAX1576" s="50"/>
      <c r="KAY1576" s="50"/>
      <c r="KAZ1576" s="50"/>
      <c r="KBA1576" s="50"/>
      <c r="KBB1576" s="50"/>
      <c r="KBC1576" s="50"/>
      <c r="KBD1576" s="50"/>
      <c r="KBE1576" s="50"/>
      <c r="KBF1576" s="50"/>
      <c r="KBG1576" s="50"/>
      <c r="KBH1576" s="50"/>
      <c r="KBI1576" s="50"/>
      <c r="KBJ1576" s="50"/>
      <c r="KBK1576" s="50"/>
      <c r="KBL1576" s="50"/>
      <c r="KBM1576" s="50"/>
      <c r="KBN1576" s="50"/>
      <c r="KBO1576" s="50"/>
      <c r="KBP1576" s="50"/>
      <c r="KBQ1576" s="50"/>
      <c r="KBR1576" s="50"/>
      <c r="KBS1576" s="50"/>
      <c r="KBT1576" s="50"/>
      <c r="KBU1576" s="50"/>
      <c r="KBV1576" s="50"/>
      <c r="KBW1576" s="50"/>
      <c r="KBX1576" s="50"/>
      <c r="KBY1576" s="50"/>
      <c r="KBZ1576" s="50"/>
      <c r="KCA1576" s="50"/>
      <c r="KCB1576" s="50"/>
      <c r="KCC1576" s="50"/>
      <c r="KCD1576" s="50"/>
      <c r="KCE1576" s="50"/>
      <c r="KCF1576" s="50"/>
      <c r="KCG1576" s="50"/>
      <c r="KCH1576" s="50"/>
      <c r="KCI1576" s="50"/>
      <c r="KCJ1576" s="50"/>
      <c r="KCK1576" s="50"/>
      <c r="KCL1576" s="50"/>
      <c r="KCM1576" s="50"/>
      <c r="KCN1576" s="50"/>
      <c r="KCO1576" s="50"/>
      <c r="KCP1576" s="50"/>
      <c r="KCQ1576" s="50"/>
      <c r="KCR1576" s="50"/>
      <c r="KCS1576" s="50"/>
      <c r="KCT1576" s="50"/>
      <c r="KCU1576" s="50"/>
      <c r="KCV1576" s="50"/>
      <c r="KCW1576" s="50"/>
      <c r="KCX1576" s="50"/>
      <c r="KCY1576" s="50"/>
      <c r="KCZ1576" s="50"/>
      <c r="KDA1576" s="50"/>
      <c r="KDB1576" s="50"/>
      <c r="KDC1576" s="50"/>
      <c r="KDD1576" s="50"/>
      <c r="KDE1576" s="50"/>
      <c r="KDF1576" s="50"/>
      <c r="KDG1576" s="50"/>
      <c r="KDH1576" s="50"/>
      <c r="KDI1576" s="50"/>
      <c r="KDJ1576" s="50"/>
      <c r="KDK1576" s="50"/>
      <c r="KDL1576" s="50"/>
      <c r="KDM1576" s="50"/>
      <c r="KDN1576" s="50"/>
      <c r="KDO1576" s="50"/>
      <c r="KDP1576" s="50"/>
      <c r="KDQ1576" s="50"/>
      <c r="KDR1576" s="50"/>
      <c r="KDS1576" s="50"/>
      <c r="KDT1576" s="50"/>
      <c r="KDU1576" s="50"/>
      <c r="KDV1576" s="50"/>
      <c r="KDW1576" s="50"/>
      <c r="KDX1576" s="50"/>
      <c r="KDY1576" s="50"/>
      <c r="KDZ1576" s="50"/>
      <c r="KEA1576" s="50"/>
      <c r="KEB1576" s="50"/>
      <c r="KEC1576" s="50"/>
      <c r="KED1576" s="50"/>
      <c r="KEE1576" s="50"/>
      <c r="KEF1576" s="50"/>
      <c r="KEG1576" s="50"/>
      <c r="KEH1576" s="50"/>
      <c r="KEI1576" s="50"/>
      <c r="KEJ1576" s="50"/>
      <c r="KEK1576" s="50"/>
      <c r="KEL1576" s="50"/>
      <c r="KEM1576" s="50"/>
      <c r="KEN1576" s="50"/>
      <c r="KEO1576" s="50"/>
      <c r="KEP1576" s="50"/>
      <c r="KEQ1576" s="50"/>
      <c r="KER1576" s="50"/>
      <c r="KES1576" s="50"/>
      <c r="KET1576" s="50"/>
      <c r="KEU1576" s="50"/>
      <c r="KEV1576" s="50"/>
      <c r="KEW1576" s="50"/>
      <c r="KEX1576" s="50"/>
      <c r="KEY1576" s="50"/>
      <c r="KEZ1576" s="50"/>
      <c r="KFA1576" s="50"/>
      <c r="KFB1576" s="50"/>
      <c r="KFC1576" s="50"/>
      <c r="KFD1576" s="50"/>
      <c r="KFE1576" s="50"/>
      <c r="KFF1576" s="50"/>
      <c r="KFG1576" s="50"/>
      <c r="KFH1576" s="50"/>
      <c r="KFI1576" s="50"/>
      <c r="KFJ1576" s="50"/>
      <c r="KFK1576" s="50"/>
      <c r="KFL1576" s="50"/>
      <c r="KFM1576" s="50"/>
      <c r="KFN1576" s="50"/>
      <c r="KFO1576" s="50"/>
      <c r="KFP1576" s="50"/>
      <c r="KFQ1576" s="50"/>
      <c r="KFR1576" s="50"/>
      <c r="KFS1576" s="50"/>
      <c r="KFT1576" s="50"/>
      <c r="KFU1576" s="50"/>
      <c r="KFV1576" s="50"/>
      <c r="KFW1576" s="50"/>
      <c r="KFX1576" s="50"/>
      <c r="KFY1576" s="50"/>
      <c r="KFZ1576" s="50"/>
      <c r="KGA1576" s="50"/>
      <c r="KGB1576" s="50"/>
      <c r="KGC1576" s="50"/>
      <c r="KGD1576" s="50"/>
      <c r="KGE1576" s="50"/>
      <c r="KGF1576" s="50"/>
      <c r="KGG1576" s="50"/>
      <c r="KGH1576" s="50"/>
      <c r="KGI1576" s="50"/>
      <c r="KGJ1576" s="50"/>
      <c r="KGK1576" s="50"/>
      <c r="KGL1576" s="50"/>
      <c r="KGM1576" s="50"/>
      <c r="KGN1576" s="50"/>
      <c r="KGO1576" s="50"/>
      <c r="KGP1576" s="50"/>
      <c r="KGQ1576" s="50"/>
      <c r="KGR1576" s="50"/>
      <c r="KGS1576" s="50"/>
      <c r="KGT1576" s="50"/>
      <c r="KGU1576" s="50"/>
      <c r="KGV1576" s="50"/>
      <c r="KGW1576" s="50"/>
      <c r="KGX1576" s="50"/>
      <c r="KGY1576" s="50"/>
      <c r="KGZ1576" s="50"/>
      <c r="KHA1576" s="50"/>
      <c r="KHB1576" s="50"/>
      <c r="KHC1576" s="50"/>
      <c r="KHD1576" s="50"/>
      <c r="KHE1576" s="50"/>
      <c r="KHF1576" s="50"/>
      <c r="KHG1576" s="50"/>
      <c r="KHH1576" s="50"/>
      <c r="KHI1576" s="50"/>
      <c r="KHJ1576" s="50"/>
      <c r="KHK1576" s="50"/>
      <c r="KHL1576" s="50"/>
      <c r="KHM1576" s="50"/>
      <c r="KHN1576" s="50"/>
      <c r="KHO1576" s="50"/>
      <c r="KHP1576" s="50"/>
      <c r="KHQ1576" s="50"/>
      <c r="KHR1576" s="50"/>
      <c r="KHS1576" s="50"/>
      <c r="KHT1576" s="50"/>
      <c r="KHU1576" s="50"/>
      <c r="KHV1576" s="50"/>
      <c r="KHW1576" s="50"/>
      <c r="KHX1576" s="50"/>
      <c r="KHY1576" s="50"/>
      <c r="KHZ1576" s="50"/>
      <c r="KIA1576" s="50"/>
      <c r="KIB1576" s="50"/>
      <c r="KIC1576" s="50"/>
      <c r="KID1576" s="50"/>
      <c r="KIE1576" s="50"/>
      <c r="KIF1576" s="50"/>
      <c r="KIG1576" s="50"/>
      <c r="KIH1576" s="50"/>
      <c r="KII1576" s="50"/>
      <c r="KIJ1576" s="50"/>
      <c r="KIK1576" s="50"/>
      <c r="KIL1576" s="50"/>
      <c r="KIM1576" s="50"/>
      <c r="KIN1576" s="50"/>
      <c r="KIO1576" s="50"/>
      <c r="KIP1576" s="50"/>
      <c r="KIQ1576" s="50"/>
      <c r="KIR1576" s="50"/>
      <c r="KIS1576" s="50"/>
      <c r="KIT1576" s="50"/>
      <c r="KIU1576" s="50"/>
      <c r="KIV1576" s="50"/>
      <c r="KIW1576" s="50"/>
      <c r="KIX1576" s="50"/>
      <c r="KIY1576" s="50"/>
      <c r="KIZ1576" s="50"/>
      <c r="KJA1576" s="50"/>
      <c r="KJB1576" s="50"/>
      <c r="KJC1576" s="50"/>
      <c r="KJD1576" s="50"/>
      <c r="KJE1576" s="50"/>
      <c r="KJF1576" s="50"/>
      <c r="KJG1576" s="50"/>
      <c r="KJH1576" s="50"/>
      <c r="KJI1576" s="50"/>
      <c r="KJJ1576" s="50"/>
      <c r="KJK1576" s="50"/>
      <c r="KJL1576" s="50"/>
      <c r="KJM1576" s="50"/>
      <c r="KJN1576" s="50"/>
      <c r="KJO1576" s="50"/>
      <c r="KJP1576" s="50"/>
      <c r="KJQ1576" s="50"/>
      <c r="KJR1576" s="50"/>
      <c r="KJS1576" s="50"/>
      <c r="KJT1576" s="50"/>
      <c r="KJU1576" s="50"/>
      <c r="KJV1576" s="50"/>
      <c r="KJW1576" s="50"/>
      <c r="KJX1576" s="50"/>
      <c r="KJY1576" s="50"/>
      <c r="KJZ1576" s="50"/>
      <c r="KKA1576" s="50"/>
      <c r="KKB1576" s="50"/>
      <c r="KKC1576" s="50"/>
      <c r="KKD1576" s="50"/>
      <c r="KKE1576" s="50"/>
      <c r="KKF1576" s="50"/>
      <c r="KKG1576" s="50"/>
      <c r="KKH1576" s="50"/>
      <c r="KKI1576" s="50"/>
      <c r="KKJ1576" s="50"/>
      <c r="KKK1576" s="50"/>
      <c r="KKL1576" s="50"/>
      <c r="KKM1576" s="50"/>
      <c r="KKN1576" s="50"/>
      <c r="KKO1576" s="50"/>
      <c r="KKP1576" s="50"/>
      <c r="KKQ1576" s="50"/>
      <c r="KKR1576" s="50"/>
      <c r="KKS1576" s="50"/>
      <c r="KKT1576" s="50"/>
      <c r="KKU1576" s="50"/>
      <c r="KKV1576" s="50"/>
      <c r="KKW1576" s="50"/>
      <c r="KKX1576" s="50"/>
      <c r="KKY1576" s="50"/>
      <c r="KKZ1576" s="50"/>
      <c r="KLA1576" s="50"/>
      <c r="KLB1576" s="50"/>
      <c r="KLC1576" s="50"/>
      <c r="KLD1576" s="50"/>
      <c r="KLE1576" s="50"/>
      <c r="KLF1576" s="50"/>
      <c r="KLG1576" s="50"/>
      <c r="KLH1576" s="50"/>
      <c r="KLI1576" s="50"/>
      <c r="KLJ1576" s="50"/>
      <c r="KLK1576" s="50"/>
      <c r="KLL1576" s="50"/>
      <c r="KLM1576" s="50"/>
      <c r="KLN1576" s="50"/>
      <c r="KLO1576" s="50"/>
      <c r="KLP1576" s="50"/>
      <c r="KLQ1576" s="50"/>
      <c r="KLR1576" s="50"/>
      <c r="KLS1576" s="50"/>
      <c r="KLT1576" s="50"/>
      <c r="KLU1576" s="50"/>
      <c r="KLV1576" s="50"/>
      <c r="KLW1576" s="50"/>
      <c r="KLX1576" s="50"/>
      <c r="KLY1576" s="50"/>
      <c r="KLZ1576" s="50"/>
      <c r="KMA1576" s="50"/>
      <c r="KMB1576" s="50"/>
      <c r="KMC1576" s="50"/>
      <c r="KMD1576" s="50"/>
      <c r="KME1576" s="50"/>
      <c r="KMF1576" s="50"/>
      <c r="KMG1576" s="50"/>
      <c r="KMH1576" s="50"/>
      <c r="KMI1576" s="50"/>
      <c r="KMJ1576" s="50"/>
      <c r="KMK1576" s="50"/>
      <c r="KML1576" s="50"/>
      <c r="KMM1576" s="50"/>
      <c r="KMN1576" s="50"/>
      <c r="KMO1576" s="50"/>
      <c r="KMP1576" s="50"/>
      <c r="KMQ1576" s="50"/>
      <c r="KMR1576" s="50"/>
      <c r="KMS1576" s="50"/>
      <c r="KMT1576" s="50"/>
      <c r="KMU1576" s="50"/>
      <c r="KMV1576" s="50"/>
      <c r="KMW1576" s="50"/>
      <c r="KMX1576" s="50"/>
      <c r="KMY1576" s="50"/>
      <c r="KMZ1576" s="50"/>
      <c r="KNA1576" s="50"/>
      <c r="KNB1576" s="50"/>
      <c r="KNC1576" s="50"/>
      <c r="KND1576" s="50"/>
      <c r="KNE1576" s="50"/>
      <c r="KNF1576" s="50"/>
      <c r="KNG1576" s="50"/>
      <c r="KNH1576" s="50"/>
      <c r="KNI1576" s="50"/>
      <c r="KNJ1576" s="50"/>
      <c r="KNK1576" s="50"/>
      <c r="KNL1576" s="50"/>
      <c r="KNM1576" s="50"/>
      <c r="KNN1576" s="50"/>
      <c r="KNO1576" s="50"/>
      <c r="KNP1576" s="50"/>
      <c r="KNQ1576" s="50"/>
      <c r="KNR1576" s="50"/>
      <c r="KNS1576" s="50"/>
      <c r="KNT1576" s="50"/>
      <c r="KNU1576" s="50"/>
      <c r="KNV1576" s="50"/>
      <c r="KNW1576" s="50"/>
      <c r="KNX1576" s="50"/>
      <c r="KNY1576" s="50"/>
      <c r="KNZ1576" s="50"/>
      <c r="KOA1576" s="50"/>
      <c r="KOB1576" s="50"/>
      <c r="KOC1576" s="50"/>
      <c r="KOD1576" s="50"/>
      <c r="KOE1576" s="50"/>
      <c r="KOF1576" s="50"/>
      <c r="KOG1576" s="50"/>
      <c r="KOH1576" s="50"/>
      <c r="KOI1576" s="50"/>
      <c r="KOJ1576" s="50"/>
      <c r="KOK1576" s="50"/>
      <c r="KOL1576" s="50"/>
      <c r="KOM1576" s="50"/>
      <c r="KON1576" s="50"/>
      <c r="KOO1576" s="50"/>
      <c r="KOP1576" s="50"/>
      <c r="KOQ1576" s="50"/>
      <c r="KOR1576" s="50"/>
      <c r="KOS1576" s="50"/>
      <c r="KOT1576" s="50"/>
      <c r="KOU1576" s="50"/>
      <c r="KOV1576" s="50"/>
      <c r="KOW1576" s="50"/>
      <c r="KOX1576" s="50"/>
      <c r="KOY1576" s="50"/>
      <c r="KOZ1576" s="50"/>
      <c r="KPA1576" s="50"/>
      <c r="KPB1576" s="50"/>
      <c r="KPC1576" s="50"/>
      <c r="KPD1576" s="50"/>
      <c r="KPE1576" s="50"/>
      <c r="KPF1576" s="50"/>
      <c r="KPG1576" s="50"/>
      <c r="KPH1576" s="50"/>
      <c r="KPI1576" s="50"/>
      <c r="KPJ1576" s="50"/>
      <c r="KPK1576" s="50"/>
      <c r="KPL1576" s="50"/>
      <c r="KPM1576" s="50"/>
      <c r="KPN1576" s="50"/>
      <c r="KPO1576" s="50"/>
      <c r="KPP1576" s="50"/>
      <c r="KPQ1576" s="50"/>
      <c r="KPR1576" s="50"/>
      <c r="KPS1576" s="50"/>
      <c r="KPT1576" s="50"/>
      <c r="KPU1576" s="50"/>
      <c r="KPV1576" s="50"/>
      <c r="KPW1576" s="50"/>
      <c r="KPX1576" s="50"/>
      <c r="KPY1576" s="50"/>
      <c r="KPZ1576" s="50"/>
      <c r="KQA1576" s="50"/>
      <c r="KQB1576" s="50"/>
      <c r="KQC1576" s="50"/>
      <c r="KQD1576" s="50"/>
      <c r="KQE1576" s="50"/>
      <c r="KQF1576" s="50"/>
      <c r="KQG1576" s="50"/>
      <c r="KQH1576" s="50"/>
      <c r="KQI1576" s="50"/>
      <c r="KQJ1576" s="50"/>
      <c r="KQK1576" s="50"/>
      <c r="KQL1576" s="50"/>
      <c r="KQM1576" s="50"/>
      <c r="KQN1576" s="50"/>
      <c r="KQO1576" s="50"/>
      <c r="KQP1576" s="50"/>
      <c r="KQQ1576" s="50"/>
      <c r="KQR1576" s="50"/>
      <c r="KQS1576" s="50"/>
      <c r="KQT1576" s="50"/>
      <c r="KQU1576" s="50"/>
      <c r="KQV1576" s="50"/>
      <c r="KQW1576" s="50"/>
      <c r="KQX1576" s="50"/>
      <c r="KQY1576" s="50"/>
      <c r="KQZ1576" s="50"/>
      <c r="KRA1576" s="50"/>
      <c r="KRB1576" s="50"/>
      <c r="KRC1576" s="50"/>
      <c r="KRD1576" s="50"/>
      <c r="KRE1576" s="50"/>
      <c r="KRF1576" s="50"/>
      <c r="KRG1576" s="50"/>
      <c r="KRH1576" s="50"/>
      <c r="KRI1576" s="50"/>
      <c r="KRJ1576" s="50"/>
      <c r="KRK1576" s="50"/>
      <c r="KRL1576" s="50"/>
      <c r="KRM1576" s="50"/>
      <c r="KRN1576" s="50"/>
      <c r="KRO1576" s="50"/>
      <c r="KRP1576" s="50"/>
      <c r="KRQ1576" s="50"/>
      <c r="KRR1576" s="50"/>
      <c r="KRS1576" s="50"/>
      <c r="KRT1576" s="50"/>
      <c r="KRU1576" s="50"/>
      <c r="KRV1576" s="50"/>
      <c r="KRW1576" s="50"/>
      <c r="KRX1576" s="50"/>
      <c r="KRY1576" s="50"/>
      <c r="KRZ1576" s="50"/>
      <c r="KSA1576" s="50"/>
      <c r="KSB1576" s="50"/>
      <c r="KSC1576" s="50"/>
      <c r="KSD1576" s="50"/>
      <c r="KSE1576" s="50"/>
      <c r="KSF1576" s="50"/>
      <c r="KSG1576" s="50"/>
      <c r="KSH1576" s="50"/>
      <c r="KSI1576" s="50"/>
      <c r="KSJ1576" s="50"/>
      <c r="KSK1576" s="50"/>
      <c r="KSL1576" s="50"/>
      <c r="KSM1576" s="50"/>
      <c r="KSN1576" s="50"/>
      <c r="KSO1576" s="50"/>
      <c r="KSP1576" s="50"/>
      <c r="KSQ1576" s="50"/>
      <c r="KSR1576" s="50"/>
      <c r="KSS1576" s="50"/>
      <c r="KST1576" s="50"/>
      <c r="KSU1576" s="50"/>
      <c r="KSV1576" s="50"/>
      <c r="KSW1576" s="50"/>
      <c r="KSX1576" s="50"/>
      <c r="KSY1576" s="50"/>
      <c r="KSZ1576" s="50"/>
      <c r="KTA1576" s="50"/>
      <c r="KTB1576" s="50"/>
      <c r="KTC1576" s="50"/>
      <c r="KTD1576" s="50"/>
      <c r="KTE1576" s="50"/>
      <c r="KTF1576" s="50"/>
      <c r="KTG1576" s="50"/>
      <c r="KTH1576" s="50"/>
      <c r="KTI1576" s="50"/>
      <c r="KTJ1576" s="50"/>
      <c r="KTK1576" s="50"/>
      <c r="KTL1576" s="50"/>
      <c r="KTM1576" s="50"/>
      <c r="KTN1576" s="50"/>
      <c r="KTO1576" s="50"/>
      <c r="KTP1576" s="50"/>
      <c r="KTQ1576" s="50"/>
      <c r="KTR1576" s="50"/>
      <c r="KTS1576" s="50"/>
      <c r="KTT1576" s="50"/>
      <c r="KTU1576" s="50"/>
      <c r="KTV1576" s="50"/>
      <c r="KTW1576" s="50"/>
      <c r="KTX1576" s="50"/>
      <c r="KTY1576" s="50"/>
      <c r="KTZ1576" s="50"/>
      <c r="KUA1576" s="50"/>
      <c r="KUB1576" s="50"/>
      <c r="KUC1576" s="50"/>
      <c r="KUD1576" s="50"/>
      <c r="KUE1576" s="50"/>
      <c r="KUF1576" s="50"/>
      <c r="KUG1576" s="50"/>
      <c r="KUH1576" s="50"/>
      <c r="KUI1576" s="50"/>
      <c r="KUJ1576" s="50"/>
      <c r="KUK1576" s="50"/>
      <c r="KUL1576" s="50"/>
      <c r="KUM1576" s="50"/>
      <c r="KUN1576" s="50"/>
      <c r="KUO1576" s="50"/>
      <c r="KUP1576" s="50"/>
      <c r="KUQ1576" s="50"/>
      <c r="KUR1576" s="50"/>
      <c r="KUS1576" s="50"/>
      <c r="KUT1576" s="50"/>
      <c r="KUU1576" s="50"/>
      <c r="KUV1576" s="50"/>
      <c r="KUW1576" s="50"/>
      <c r="KUX1576" s="50"/>
      <c r="KUY1576" s="50"/>
      <c r="KUZ1576" s="50"/>
      <c r="KVA1576" s="50"/>
      <c r="KVB1576" s="50"/>
      <c r="KVC1576" s="50"/>
      <c r="KVD1576" s="50"/>
      <c r="KVE1576" s="50"/>
      <c r="KVF1576" s="50"/>
      <c r="KVG1576" s="50"/>
      <c r="KVH1576" s="50"/>
      <c r="KVI1576" s="50"/>
      <c r="KVJ1576" s="50"/>
      <c r="KVK1576" s="50"/>
      <c r="KVL1576" s="50"/>
      <c r="KVM1576" s="50"/>
      <c r="KVN1576" s="50"/>
      <c r="KVO1576" s="50"/>
      <c r="KVP1576" s="50"/>
      <c r="KVQ1576" s="50"/>
      <c r="KVR1576" s="50"/>
      <c r="KVS1576" s="50"/>
      <c r="KVT1576" s="50"/>
      <c r="KVU1576" s="50"/>
      <c r="KVV1576" s="50"/>
      <c r="KVW1576" s="50"/>
      <c r="KVX1576" s="50"/>
      <c r="KVY1576" s="50"/>
      <c r="KVZ1576" s="50"/>
      <c r="KWA1576" s="50"/>
      <c r="KWB1576" s="50"/>
      <c r="KWC1576" s="50"/>
      <c r="KWD1576" s="50"/>
      <c r="KWE1576" s="50"/>
      <c r="KWF1576" s="50"/>
      <c r="KWG1576" s="50"/>
      <c r="KWH1576" s="50"/>
      <c r="KWI1576" s="50"/>
      <c r="KWJ1576" s="50"/>
      <c r="KWK1576" s="50"/>
      <c r="KWL1576" s="50"/>
      <c r="KWM1576" s="50"/>
      <c r="KWN1576" s="50"/>
      <c r="KWO1576" s="50"/>
      <c r="KWP1576" s="50"/>
      <c r="KWQ1576" s="50"/>
      <c r="KWR1576" s="50"/>
      <c r="KWS1576" s="50"/>
      <c r="KWT1576" s="50"/>
      <c r="KWU1576" s="50"/>
      <c r="KWV1576" s="50"/>
      <c r="KWW1576" s="50"/>
      <c r="KWX1576" s="50"/>
      <c r="KWY1576" s="50"/>
      <c r="KWZ1576" s="50"/>
      <c r="KXA1576" s="50"/>
      <c r="KXB1576" s="50"/>
      <c r="KXC1576" s="50"/>
      <c r="KXD1576" s="50"/>
      <c r="KXE1576" s="50"/>
      <c r="KXF1576" s="50"/>
      <c r="KXG1576" s="50"/>
      <c r="KXH1576" s="50"/>
      <c r="KXI1576" s="50"/>
      <c r="KXJ1576" s="50"/>
      <c r="KXK1576" s="50"/>
      <c r="KXL1576" s="50"/>
      <c r="KXM1576" s="50"/>
      <c r="KXN1576" s="50"/>
      <c r="KXO1576" s="50"/>
      <c r="KXP1576" s="50"/>
      <c r="KXQ1576" s="50"/>
      <c r="KXR1576" s="50"/>
      <c r="KXS1576" s="50"/>
      <c r="KXT1576" s="50"/>
      <c r="KXU1576" s="50"/>
      <c r="KXV1576" s="50"/>
      <c r="KXW1576" s="50"/>
      <c r="KXX1576" s="50"/>
      <c r="KXY1576" s="50"/>
      <c r="KXZ1576" s="50"/>
      <c r="KYA1576" s="50"/>
      <c r="KYB1576" s="50"/>
      <c r="KYC1576" s="50"/>
      <c r="KYD1576" s="50"/>
      <c r="KYE1576" s="50"/>
      <c r="KYF1576" s="50"/>
      <c r="KYG1576" s="50"/>
      <c r="KYH1576" s="50"/>
      <c r="KYI1576" s="50"/>
      <c r="KYJ1576" s="50"/>
      <c r="KYK1576" s="50"/>
      <c r="KYL1576" s="50"/>
      <c r="KYM1576" s="50"/>
      <c r="KYN1576" s="50"/>
      <c r="KYO1576" s="50"/>
      <c r="KYP1576" s="50"/>
      <c r="KYQ1576" s="50"/>
      <c r="KYR1576" s="50"/>
      <c r="KYS1576" s="50"/>
      <c r="KYT1576" s="50"/>
      <c r="KYU1576" s="50"/>
      <c r="KYV1576" s="50"/>
      <c r="KYW1576" s="50"/>
      <c r="KYX1576" s="50"/>
      <c r="KYY1576" s="50"/>
      <c r="KYZ1576" s="50"/>
      <c r="KZA1576" s="50"/>
      <c r="KZB1576" s="50"/>
      <c r="KZC1576" s="50"/>
      <c r="KZD1576" s="50"/>
      <c r="KZE1576" s="50"/>
      <c r="KZF1576" s="50"/>
      <c r="KZG1576" s="50"/>
      <c r="KZH1576" s="50"/>
      <c r="KZI1576" s="50"/>
      <c r="KZJ1576" s="50"/>
      <c r="KZK1576" s="50"/>
      <c r="KZL1576" s="50"/>
      <c r="KZM1576" s="50"/>
      <c r="KZN1576" s="50"/>
      <c r="KZO1576" s="50"/>
      <c r="KZP1576" s="50"/>
      <c r="KZQ1576" s="50"/>
      <c r="KZR1576" s="50"/>
      <c r="KZS1576" s="50"/>
      <c r="KZT1576" s="50"/>
      <c r="KZU1576" s="50"/>
      <c r="KZV1576" s="50"/>
      <c r="KZW1576" s="50"/>
      <c r="KZX1576" s="50"/>
      <c r="KZY1576" s="50"/>
      <c r="KZZ1576" s="50"/>
      <c r="LAA1576" s="50"/>
      <c r="LAB1576" s="50"/>
      <c r="LAC1576" s="50"/>
      <c r="LAD1576" s="50"/>
      <c r="LAE1576" s="50"/>
      <c r="LAF1576" s="50"/>
      <c r="LAG1576" s="50"/>
      <c r="LAH1576" s="50"/>
      <c r="LAI1576" s="50"/>
      <c r="LAJ1576" s="50"/>
      <c r="LAK1576" s="50"/>
      <c r="LAL1576" s="50"/>
      <c r="LAM1576" s="50"/>
      <c r="LAN1576" s="50"/>
      <c r="LAO1576" s="50"/>
      <c r="LAP1576" s="50"/>
      <c r="LAQ1576" s="50"/>
      <c r="LAR1576" s="50"/>
      <c r="LAS1576" s="50"/>
      <c r="LAT1576" s="50"/>
      <c r="LAU1576" s="50"/>
      <c r="LAV1576" s="50"/>
      <c r="LAW1576" s="50"/>
      <c r="LAX1576" s="50"/>
      <c r="LAY1576" s="50"/>
      <c r="LAZ1576" s="50"/>
      <c r="LBA1576" s="50"/>
      <c r="LBB1576" s="50"/>
      <c r="LBC1576" s="50"/>
      <c r="LBD1576" s="50"/>
      <c r="LBE1576" s="50"/>
      <c r="LBF1576" s="50"/>
      <c r="LBG1576" s="50"/>
      <c r="LBH1576" s="50"/>
      <c r="LBI1576" s="50"/>
      <c r="LBJ1576" s="50"/>
      <c r="LBK1576" s="50"/>
      <c r="LBL1576" s="50"/>
      <c r="LBM1576" s="50"/>
      <c r="LBN1576" s="50"/>
      <c r="LBO1576" s="50"/>
      <c r="LBP1576" s="50"/>
      <c r="LBQ1576" s="50"/>
      <c r="LBR1576" s="50"/>
      <c r="LBS1576" s="50"/>
      <c r="LBT1576" s="50"/>
      <c r="LBU1576" s="50"/>
      <c r="LBV1576" s="50"/>
      <c r="LBW1576" s="50"/>
      <c r="LBX1576" s="50"/>
      <c r="LBY1576" s="50"/>
      <c r="LBZ1576" s="50"/>
      <c r="LCA1576" s="50"/>
      <c r="LCB1576" s="50"/>
      <c r="LCC1576" s="50"/>
      <c r="LCD1576" s="50"/>
      <c r="LCE1576" s="50"/>
      <c r="LCF1576" s="50"/>
      <c r="LCG1576" s="50"/>
      <c r="LCH1576" s="50"/>
      <c r="LCI1576" s="50"/>
      <c r="LCJ1576" s="50"/>
      <c r="LCK1576" s="50"/>
      <c r="LCL1576" s="50"/>
      <c r="LCM1576" s="50"/>
      <c r="LCN1576" s="50"/>
      <c r="LCO1576" s="50"/>
      <c r="LCP1576" s="50"/>
      <c r="LCQ1576" s="50"/>
      <c r="LCR1576" s="50"/>
      <c r="LCS1576" s="50"/>
      <c r="LCT1576" s="50"/>
      <c r="LCU1576" s="50"/>
      <c r="LCV1576" s="50"/>
      <c r="LCW1576" s="50"/>
      <c r="LCX1576" s="50"/>
      <c r="LCY1576" s="50"/>
      <c r="LCZ1576" s="50"/>
      <c r="LDA1576" s="50"/>
      <c r="LDB1576" s="50"/>
      <c r="LDC1576" s="50"/>
      <c r="LDD1576" s="50"/>
      <c r="LDE1576" s="50"/>
      <c r="LDF1576" s="50"/>
      <c r="LDG1576" s="50"/>
      <c r="LDH1576" s="50"/>
      <c r="LDI1576" s="50"/>
      <c r="LDJ1576" s="50"/>
      <c r="LDK1576" s="50"/>
      <c r="LDL1576" s="50"/>
      <c r="LDM1576" s="50"/>
      <c r="LDN1576" s="50"/>
      <c r="LDO1576" s="50"/>
      <c r="LDP1576" s="50"/>
      <c r="LDQ1576" s="50"/>
      <c r="LDR1576" s="50"/>
      <c r="LDS1576" s="50"/>
      <c r="LDT1576" s="50"/>
      <c r="LDU1576" s="50"/>
      <c r="LDV1576" s="50"/>
      <c r="LDW1576" s="50"/>
      <c r="LDX1576" s="50"/>
      <c r="LDY1576" s="50"/>
      <c r="LDZ1576" s="50"/>
      <c r="LEA1576" s="50"/>
      <c r="LEB1576" s="50"/>
      <c r="LEC1576" s="50"/>
      <c r="LED1576" s="50"/>
      <c r="LEE1576" s="50"/>
      <c r="LEF1576" s="50"/>
      <c r="LEG1576" s="50"/>
      <c r="LEH1576" s="50"/>
      <c r="LEI1576" s="50"/>
      <c r="LEJ1576" s="50"/>
      <c r="LEK1576" s="50"/>
      <c r="LEL1576" s="50"/>
      <c r="LEM1576" s="50"/>
      <c r="LEN1576" s="50"/>
      <c r="LEO1576" s="50"/>
      <c r="LEP1576" s="50"/>
      <c r="LEQ1576" s="50"/>
      <c r="LER1576" s="50"/>
      <c r="LES1576" s="50"/>
      <c r="LET1576" s="50"/>
      <c r="LEU1576" s="50"/>
      <c r="LEV1576" s="50"/>
      <c r="LEW1576" s="50"/>
      <c r="LEX1576" s="50"/>
      <c r="LEY1576" s="50"/>
      <c r="LEZ1576" s="50"/>
      <c r="LFA1576" s="50"/>
      <c r="LFB1576" s="50"/>
      <c r="LFC1576" s="50"/>
      <c r="LFD1576" s="50"/>
      <c r="LFE1576" s="50"/>
      <c r="LFF1576" s="50"/>
      <c r="LFG1576" s="50"/>
      <c r="LFH1576" s="50"/>
      <c r="LFI1576" s="50"/>
      <c r="LFJ1576" s="50"/>
      <c r="LFK1576" s="50"/>
      <c r="LFL1576" s="50"/>
      <c r="LFM1576" s="50"/>
      <c r="LFN1576" s="50"/>
      <c r="LFO1576" s="50"/>
      <c r="LFP1576" s="50"/>
      <c r="LFQ1576" s="50"/>
      <c r="LFR1576" s="50"/>
      <c r="LFS1576" s="50"/>
      <c r="LFT1576" s="50"/>
      <c r="LFU1576" s="50"/>
      <c r="LFV1576" s="50"/>
      <c r="LFW1576" s="50"/>
      <c r="LFX1576" s="50"/>
      <c r="LFY1576" s="50"/>
      <c r="LFZ1576" s="50"/>
      <c r="LGA1576" s="50"/>
      <c r="LGB1576" s="50"/>
      <c r="LGC1576" s="50"/>
      <c r="LGD1576" s="50"/>
      <c r="LGE1576" s="50"/>
      <c r="LGF1576" s="50"/>
      <c r="LGG1576" s="50"/>
      <c r="LGH1576" s="50"/>
      <c r="LGI1576" s="50"/>
      <c r="LGJ1576" s="50"/>
      <c r="LGK1576" s="50"/>
      <c r="LGL1576" s="50"/>
      <c r="LGM1576" s="50"/>
      <c r="LGN1576" s="50"/>
      <c r="LGO1576" s="50"/>
      <c r="LGP1576" s="50"/>
      <c r="LGQ1576" s="50"/>
      <c r="LGR1576" s="50"/>
      <c r="LGS1576" s="50"/>
      <c r="LGT1576" s="50"/>
      <c r="LGU1576" s="50"/>
      <c r="LGV1576" s="50"/>
      <c r="LGW1576" s="50"/>
      <c r="LGX1576" s="50"/>
      <c r="LGY1576" s="50"/>
      <c r="LGZ1576" s="50"/>
      <c r="LHA1576" s="50"/>
      <c r="LHB1576" s="50"/>
      <c r="LHC1576" s="50"/>
      <c r="LHD1576" s="50"/>
      <c r="LHE1576" s="50"/>
      <c r="LHF1576" s="50"/>
      <c r="LHG1576" s="50"/>
      <c r="LHH1576" s="50"/>
      <c r="LHI1576" s="50"/>
      <c r="LHJ1576" s="50"/>
      <c r="LHK1576" s="50"/>
      <c r="LHL1576" s="50"/>
      <c r="LHM1576" s="50"/>
      <c r="LHN1576" s="50"/>
      <c r="LHO1576" s="50"/>
      <c r="LHP1576" s="50"/>
      <c r="LHQ1576" s="50"/>
      <c r="LHR1576" s="50"/>
      <c r="LHS1576" s="50"/>
      <c r="LHT1576" s="50"/>
      <c r="LHU1576" s="50"/>
      <c r="LHV1576" s="50"/>
      <c r="LHW1576" s="50"/>
      <c r="LHX1576" s="50"/>
      <c r="LHY1576" s="50"/>
      <c r="LHZ1576" s="50"/>
      <c r="LIA1576" s="50"/>
      <c r="LIB1576" s="50"/>
      <c r="LIC1576" s="50"/>
      <c r="LID1576" s="50"/>
      <c r="LIE1576" s="50"/>
      <c r="LIF1576" s="50"/>
      <c r="LIG1576" s="50"/>
      <c r="LIH1576" s="50"/>
      <c r="LII1576" s="50"/>
      <c r="LIJ1576" s="50"/>
      <c r="LIK1576" s="50"/>
      <c r="LIL1576" s="50"/>
      <c r="LIM1576" s="50"/>
      <c r="LIN1576" s="50"/>
      <c r="LIO1576" s="50"/>
      <c r="LIP1576" s="50"/>
      <c r="LIQ1576" s="50"/>
      <c r="LIR1576" s="50"/>
      <c r="LIS1576" s="50"/>
      <c r="LIT1576" s="50"/>
      <c r="LIU1576" s="50"/>
      <c r="LIV1576" s="50"/>
      <c r="LIW1576" s="50"/>
      <c r="LIX1576" s="50"/>
      <c r="LIY1576" s="50"/>
      <c r="LIZ1576" s="50"/>
      <c r="LJA1576" s="50"/>
      <c r="LJB1576" s="50"/>
      <c r="LJC1576" s="50"/>
      <c r="LJD1576" s="50"/>
      <c r="LJE1576" s="50"/>
      <c r="LJF1576" s="50"/>
      <c r="LJG1576" s="50"/>
      <c r="LJH1576" s="50"/>
      <c r="LJI1576" s="50"/>
      <c r="LJJ1576" s="50"/>
      <c r="LJK1576" s="50"/>
      <c r="LJL1576" s="50"/>
      <c r="LJM1576" s="50"/>
      <c r="LJN1576" s="50"/>
      <c r="LJO1576" s="50"/>
      <c r="LJP1576" s="50"/>
      <c r="LJQ1576" s="50"/>
      <c r="LJR1576" s="50"/>
      <c r="LJS1576" s="50"/>
      <c r="LJT1576" s="50"/>
      <c r="LJU1576" s="50"/>
      <c r="LJV1576" s="50"/>
      <c r="LJW1576" s="50"/>
      <c r="LJX1576" s="50"/>
      <c r="LJY1576" s="50"/>
      <c r="LJZ1576" s="50"/>
      <c r="LKA1576" s="50"/>
      <c r="LKB1576" s="50"/>
      <c r="LKC1576" s="50"/>
      <c r="LKD1576" s="50"/>
      <c r="LKE1576" s="50"/>
      <c r="LKF1576" s="50"/>
      <c r="LKG1576" s="50"/>
      <c r="LKH1576" s="50"/>
      <c r="LKI1576" s="50"/>
      <c r="LKJ1576" s="50"/>
      <c r="LKK1576" s="50"/>
      <c r="LKL1576" s="50"/>
      <c r="LKM1576" s="50"/>
      <c r="LKN1576" s="50"/>
      <c r="LKO1576" s="50"/>
      <c r="LKP1576" s="50"/>
      <c r="LKQ1576" s="50"/>
      <c r="LKR1576" s="50"/>
      <c r="LKS1576" s="50"/>
      <c r="LKT1576" s="50"/>
      <c r="LKU1576" s="50"/>
      <c r="LKV1576" s="50"/>
      <c r="LKW1576" s="50"/>
      <c r="LKX1576" s="50"/>
      <c r="LKY1576" s="50"/>
      <c r="LKZ1576" s="50"/>
      <c r="LLA1576" s="50"/>
      <c r="LLB1576" s="50"/>
      <c r="LLC1576" s="50"/>
      <c r="LLD1576" s="50"/>
      <c r="LLE1576" s="50"/>
      <c r="LLF1576" s="50"/>
      <c r="LLG1576" s="50"/>
      <c r="LLH1576" s="50"/>
      <c r="LLI1576" s="50"/>
      <c r="LLJ1576" s="50"/>
      <c r="LLK1576" s="50"/>
      <c r="LLL1576" s="50"/>
      <c r="LLM1576" s="50"/>
      <c r="LLN1576" s="50"/>
      <c r="LLO1576" s="50"/>
      <c r="LLP1576" s="50"/>
      <c r="LLQ1576" s="50"/>
      <c r="LLR1576" s="50"/>
      <c r="LLS1576" s="50"/>
      <c r="LLT1576" s="50"/>
      <c r="LLU1576" s="50"/>
      <c r="LLV1576" s="50"/>
      <c r="LLW1576" s="50"/>
      <c r="LLX1576" s="50"/>
      <c r="LLY1576" s="50"/>
      <c r="LLZ1576" s="50"/>
      <c r="LMA1576" s="50"/>
      <c r="LMB1576" s="50"/>
      <c r="LMC1576" s="50"/>
      <c r="LMD1576" s="50"/>
      <c r="LME1576" s="50"/>
      <c r="LMF1576" s="50"/>
      <c r="LMG1576" s="50"/>
      <c r="LMH1576" s="50"/>
      <c r="LMI1576" s="50"/>
      <c r="LMJ1576" s="50"/>
      <c r="LMK1576" s="50"/>
      <c r="LML1576" s="50"/>
      <c r="LMM1576" s="50"/>
      <c r="LMN1576" s="50"/>
      <c r="LMO1576" s="50"/>
      <c r="LMP1576" s="50"/>
      <c r="LMQ1576" s="50"/>
      <c r="LMR1576" s="50"/>
      <c r="LMS1576" s="50"/>
      <c r="LMT1576" s="50"/>
      <c r="LMU1576" s="50"/>
      <c r="LMV1576" s="50"/>
      <c r="LMW1576" s="50"/>
      <c r="LMX1576" s="50"/>
      <c r="LMY1576" s="50"/>
      <c r="LMZ1576" s="50"/>
      <c r="LNA1576" s="50"/>
      <c r="LNB1576" s="50"/>
      <c r="LNC1576" s="50"/>
      <c r="LND1576" s="50"/>
      <c r="LNE1576" s="50"/>
      <c r="LNF1576" s="50"/>
      <c r="LNG1576" s="50"/>
      <c r="LNH1576" s="50"/>
      <c r="LNI1576" s="50"/>
      <c r="LNJ1576" s="50"/>
      <c r="LNK1576" s="50"/>
      <c r="LNL1576" s="50"/>
      <c r="LNM1576" s="50"/>
      <c r="LNN1576" s="50"/>
      <c r="LNO1576" s="50"/>
      <c r="LNP1576" s="50"/>
      <c r="LNQ1576" s="50"/>
      <c r="LNR1576" s="50"/>
      <c r="LNS1576" s="50"/>
      <c r="LNT1576" s="50"/>
      <c r="LNU1576" s="50"/>
      <c r="LNV1576" s="50"/>
      <c r="LNW1576" s="50"/>
      <c r="LNX1576" s="50"/>
      <c r="LNY1576" s="50"/>
      <c r="LNZ1576" s="50"/>
      <c r="LOA1576" s="50"/>
      <c r="LOB1576" s="50"/>
      <c r="LOC1576" s="50"/>
      <c r="LOD1576" s="50"/>
      <c r="LOE1576" s="50"/>
      <c r="LOF1576" s="50"/>
      <c r="LOG1576" s="50"/>
      <c r="LOH1576" s="50"/>
      <c r="LOI1576" s="50"/>
      <c r="LOJ1576" s="50"/>
      <c r="LOK1576" s="50"/>
      <c r="LOL1576" s="50"/>
      <c r="LOM1576" s="50"/>
      <c r="LON1576" s="50"/>
      <c r="LOO1576" s="50"/>
      <c r="LOP1576" s="50"/>
      <c r="LOQ1576" s="50"/>
      <c r="LOR1576" s="50"/>
      <c r="LOS1576" s="50"/>
      <c r="LOT1576" s="50"/>
      <c r="LOU1576" s="50"/>
      <c r="LOV1576" s="50"/>
      <c r="LOW1576" s="50"/>
      <c r="LOX1576" s="50"/>
      <c r="LOY1576" s="50"/>
      <c r="LOZ1576" s="50"/>
      <c r="LPA1576" s="50"/>
      <c r="LPB1576" s="50"/>
      <c r="LPC1576" s="50"/>
      <c r="LPD1576" s="50"/>
      <c r="LPE1576" s="50"/>
      <c r="LPF1576" s="50"/>
      <c r="LPG1576" s="50"/>
      <c r="LPH1576" s="50"/>
      <c r="LPI1576" s="50"/>
      <c r="LPJ1576" s="50"/>
      <c r="LPK1576" s="50"/>
      <c r="LPL1576" s="50"/>
      <c r="LPM1576" s="50"/>
      <c r="LPN1576" s="50"/>
      <c r="LPO1576" s="50"/>
      <c r="LPP1576" s="50"/>
      <c r="LPQ1576" s="50"/>
      <c r="LPR1576" s="50"/>
      <c r="LPS1576" s="50"/>
      <c r="LPT1576" s="50"/>
      <c r="LPU1576" s="50"/>
      <c r="LPV1576" s="50"/>
      <c r="LPW1576" s="50"/>
      <c r="LPX1576" s="50"/>
      <c r="LPY1576" s="50"/>
      <c r="LPZ1576" s="50"/>
      <c r="LQA1576" s="50"/>
      <c r="LQB1576" s="50"/>
      <c r="LQC1576" s="50"/>
      <c r="LQD1576" s="50"/>
      <c r="LQE1576" s="50"/>
      <c r="LQF1576" s="50"/>
      <c r="LQG1576" s="50"/>
      <c r="LQH1576" s="50"/>
      <c r="LQI1576" s="50"/>
      <c r="LQJ1576" s="50"/>
      <c r="LQK1576" s="50"/>
      <c r="LQL1576" s="50"/>
      <c r="LQM1576" s="50"/>
      <c r="LQN1576" s="50"/>
      <c r="LQO1576" s="50"/>
      <c r="LQP1576" s="50"/>
      <c r="LQQ1576" s="50"/>
      <c r="LQR1576" s="50"/>
      <c r="LQS1576" s="50"/>
      <c r="LQT1576" s="50"/>
      <c r="LQU1576" s="50"/>
      <c r="LQV1576" s="50"/>
      <c r="LQW1576" s="50"/>
      <c r="LQX1576" s="50"/>
      <c r="LQY1576" s="50"/>
      <c r="LQZ1576" s="50"/>
      <c r="LRA1576" s="50"/>
      <c r="LRB1576" s="50"/>
      <c r="LRC1576" s="50"/>
      <c r="LRD1576" s="50"/>
      <c r="LRE1576" s="50"/>
      <c r="LRF1576" s="50"/>
      <c r="LRG1576" s="50"/>
      <c r="LRH1576" s="50"/>
      <c r="LRI1576" s="50"/>
      <c r="LRJ1576" s="50"/>
      <c r="LRK1576" s="50"/>
      <c r="LRL1576" s="50"/>
      <c r="LRM1576" s="50"/>
      <c r="LRN1576" s="50"/>
      <c r="LRO1576" s="50"/>
      <c r="LRP1576" s="50"/>
      <c r="LRQ1576" s="50"/>
      <c r="LRR1576" s="50"/>
      <c r="LRS1576" s="50"/>
      <c r="LRT1576" s="50"/>
      <c r="LRU1576" s="50"/>
      <c r="LRV1576" s="50"/>
      <c r="LRW1576" s="50"/>
      <c r="LRX1576" s="50"/>
      <c r="LRY1576" s="50"/>
      <c r="LRZ1576" s="50"/>
      <c r="LSA1576" s="50"/>
      <c r="LSB1576" s="50"/>
      <c r="LSC1576" s="50"/>
      <c r="LSD1576" s="50"/>
      <c r="LSE1576" s="50"/>
      <c r="LSF1576" s="50"/>
      <c r="LSG1576" s="50"/>
      <c r="LSH1576" s="50"/>
      <c r="LSI1576" s="50"/>
      <c r="LSJ1576" s="50"/>
      <c r="LSK1576" s="50"/>
      <c r="LSL1576" s="50"/>
      <c r="LSM1576" s="50"/>
      <c r="LSN1576" s="50"/>
      <c r="LSO1576" s="50"/>
      <c r="LSP1576" s="50"/>
      <c r="LSQ1576" s="50"/>
      <c r="LSR1576" s="50"/>
      <c r="LSS1576" s="50"/>
      <c r="LST1576" s="50"/>
      <c r="LSU1576" s="50"/>
      <c r="LSV1576" s="50"/>
      <c r="LSW1576" s="50"/>
      <c r="LSX1576" s="50"/>
      <c r="LSY1576" s="50"/>
      <c r="LSZ1576" s="50"/>
      <c r="LTA1576" s="50"/>
      <c r="LTB1576" s="50"/>
      <c r="LTC1576" s="50"/>
      <c r="LTD1576" s="50"/>
      <c r="LTE1576" s="50"/>
      <c r="LTF1576" s="50"/>
      <c r="LTG1576" s="50"/>
      <c r="LTH1576" s="50"/>
      <c r="LTI1576" s="50"/>
      <c r="LTJ1576" s="50"/>
      <c r="LTK1576" s="50"/>
      <c r="LTL1576" s="50"/>
      <c r="LTM1576" s="50"/>
      <c r="LTN1576" s="50"/>
      <c r="LTO1576" s="50"/>
      <c r="LTP1576" s="50"/>
      <c r="LTQ1576" s="50"/>
      <c r="LTR1576" s="50"/>
      <c r="LTS1576" s="50"/>
      <c r="LTT1576" s="50"/>
      <c r="LTU1576" s="50"/>
      <c r="LTV1576" s="50"/>
      <c r="LTW1576" s="50"/>
      <c r="LTX1576" s="50"/>
      <c r="LTY1576" s="50"/>
      <c r="LTZ1576" s="50"/>
      <c r="LUA1576" s="50"/>
      <c r="LUB1576" s="50"/>
      <c r="LUC1576" s="50"/>
      <c r="LUD1576" s="50"/>
      <c r="LUE1576" s="50"/>
      <c r="LUF1576" s="50"/>
      <c r="LUG1576" s="50"/>
      <c r="LUH1576" s="50"/>
      <c r="LUI1576" s="50"/>
      <c r="LUJ1576" s="50"/>
      <c r="LUK1576" s="50"/>
      <c r="LUL1576" s="50"/>
      <c r="LUM1576" s="50"/>
      <c r="LUN1576" s="50"/>
      <c r="LUO1576" s="50"/>
      <c r="LUP1576" s="50"/>
      <c r="LUQ1576" s="50"/>
      <c r="LUR1576" s="50"/>
      <c r="LUS1576" s="50"/>
      <c r="LUT1576" s="50"/>
      <c r="LUU1576" s="50"/>
      <c r="LUV1576" s="50"/>
      <c r="LUW1576" s="50"/>
      <c r="LUX1576" s="50"/>
      <c r="LUY1576" s="50"/>
      <c r="LUZ1576" s="50"/>
      <c r="LVA1576" s="50"/>
      <c r="LVB1576" s="50"/>
      <c r="LVC1576" s="50"/>
      <c r="LVD1576" s="50"/>
      <c r="LVE1576" s="50"/>
      <c r="LVF1576" s="50"/>
      <c r="LVG1576" s="50"/>
      <c r="LVH1576" s="50"/>
      <c r="LVI1576" s="50"/>
      <c r="LVJ1576" s="50"/>
      <c r="LVK1576" s="50"/>
      <c r="LVL1576" s="50"/>
      <c r="LVM1576" s="50"/>
      <c r="LVN1576" s="50"/>
      <c r="LVO1576" s="50"/>
      <c r="LVP1576" s="50"/>
      <c r="LVQ1576" s="50"/>
      <c r="LVR1576" s="50"/>
      <c r="LVS1576" s="50"/>
      <c r="LVT1576" s="50"/>
      <c r="LVU1576" s="50"/>
      <c r="LVV1576" s="50"/>
      <c r="LVW1576" s="50"/>
      <c r="LVX1576" s="50"/>
      <c r="LVY1576" s="50"/>
      <c r="LVZ1576" s="50"/>
      <c r="LWA1576" s="50"/>
      <c r="LWB1576" s="50"/>
      <c r="LWC1576" s="50"/>
      <c r="LWD1576" s="50"/>
      <c r="LWE1576" s="50"/>
      <c r="LWF1576" s="50"/>
      <c r="LWG1576" s="50"/>
      <c r="LWH1576" s="50"/>
      <c r="LWI1576" s="50"/>
      <c r="LWJ1576" s="50"/>
      <c r="LWK1576" s="50"/>
      <c r="LWL1576" s="50"/>
      <c r="LWM1576" s="50"/>
      <c r="LWN1576" s="50"/>
      <c r="LWO1576" s="50"/>
      <c r="LWP1576" s="50"/>
      <c r="LWQ1576" s="50"/>
      <c r="LWR1576" s="50"/>
      <c r="LWS1576" s="50"/>
      <c r="LWT1576" s="50"/>
      <c r="LWU1576" s="50"/>
      <c r="LWV1576" s="50"/>
      <c r="LWW1576" s="50"/>
      <c r="LWX1576" s="50"/>
      <c r="LWY1576" s="50"/>
      <c r="LWZ1576" s="50"/>
      <c r="LXA1576" s="50"/>
      <c r="LXB1576" s="50"/>
      <c r="LXC1576" s="50"/>
      <c r="LXD1576" s="50"/>
      <c r="LXE1576" s="50"/>
      <c r="LXF1576" s="50"/>
      <c r="LXG1576" s="50"/>
      <c r="LXH1576" s="50"/>
      <c r="LXI1576" s="50"/>
      <c r="LXJ1576" s="50"/>
      <c r="LXK1576" s="50"/>
      <c r="LXL1576" s="50"/>
      <c r="LXM1576" s="50"/>
      <c r="LXN1576" s="50"/>
      <c r="LXO1576" s="50"/>
      <c r="LXP1576" s="50"/>
      <c r="LXQ1576" s="50"/>
      <c r="LXR1576" s="50"/>
      <c r="LXS1576" s="50"/>
      <c r="LXT1576" s="50"/>
      <c r="LXU1576" s="50"/>
      <c r="LXV1576" s="50"/>
      <c r="LXW1576" s="50"/>
      <c r="LXX1576" s="50"/>
      <c r="LXY1576" s="50"/>
      <c r="LXZ1576" s="50"/>
      <c r="LYA1576" s="50"/>
      <c r="LYB1576" s="50"/>
      <c r="LYC1576" s="50"/>
      <c r="LYD1576" s="50"/>
      <c r="LYE1576" s="50"/>
      <c r="LYF1576" s="50"/>
      <c r="LYG1576" s="50"/>
      <c r="LYH1576" s="50"/>
      <c r="LYI1576" s="50"/>
      <c r="LYJ1576" s="50"/>
      <c r="LYK1576" s="50"/>
      <c r="LYL1576" s="50"/>
      <c r="LYM1576" s="50"/>
      <c r="LYN1576" s="50"/>
      <c r="LYO1576" s="50"/>
      <c r="LYP1576" s="50"/>
      <c r="LYQ1576" s="50"/>
      <c r="LYR1576" s="50"/>
      <c r="LYS1576" s="50"/>
      <c r="LYT1576" s="50"/>
      <c r="LYU1576" s="50"/>
      <c r="LYV1576" s="50"/>
      <c r="LYW1576" s="50"/>
      <c r="LYX1576" s="50"/>
      <c r="LYY1576" s="50"/>
      <c r="LYZ1576" s="50"/>
      <c r="LZA1576" s="50"/>
      <c r="LZB1576" s="50"/>
      <c r="LZC1576" s="50"/>
      <c r="LZD1576" s="50"/>
      <c r="LZE1576" s="50"/>
      <c r="LZF1576" s="50"/>
      <c r="LZG1576" s="50"/>
      <c r="LZH1576" s="50"/>
      <c r="LZI1576" s="50"/>
      <c r="LZJ1576" s="50"/>
      <c r="LZK1576" s="50"/>
      <c r="LZL1576" s="50"/>
      <c r="LZM1576" s="50"/>
      <c r="LZN1576" s="50"/>
      <c r="LZO1576" s="50"/>
      <c r="LZP1576" s="50"/>
      <c r="LZQ1576" s="50"/>
      <c r="LZR1576" s="50"/>
      <c r="LZS1576" s="50"/>
      <c r="LZT1576" s="50"/>
      <c r="LZU1576" s="50"/>
      <c r="LZV1576" s="50"/>
      <c r="LZW1576" s="50"/>
      <c r="LZX1576" s="50"/>
      <c r="LZY1576" s="50"/>
      <c r="LZZ1576" s="50"/>
      <c r="MAA1576" s="50"/>
      <c r="MAB1576" s="50"/>
      <c r="MAC1576" s="50"/>
      <c r="MAD1576" s="50"/>
      <c r="MAE1576" s="50"/>
      <c r="MAF1576" s="50"/>
      <c r="MAG1576" s="50"/>
      <c r="MAH1576" s="50"/>
      <c r="MAI1576" s="50"/>
      <c r="MAJ1576" s="50"/>
      <c r="MAK1576" s="50"/>
      <c r="MAL1576" s="50"/>
      <c r="MAM1576" s="50"/>
      <c r="MAN1576" s="50"/>
      <c r="MAO1576" s="50"/>
      <c r="MAP1576" s="50"/>
      <c r="MAQ1576" s="50"/>
      <c r="MAR1576" s="50"/>
      <c r="MAS1576" s="50"/>
      <c r="MAT1576" s="50"/>
      <c r="MAU1576" s="50"/>
      <c r="MAV1576" s="50"/>
      <c r="MAW1576" s="50"/>
      <c r="MAX1576" s="50"/>
      <c r="MAY1576" s="50"/>
      <c r="MAZ1576" s="50"/>
      <c r="MBA1576" s="50"/>
      <c r="MBB1576" s="50"/>
      <c r="MBC1576" s="50"/>
      <c r="MBD1576" s="50"/>
      <c r="MBE1576" s="50"/>
      <c r="MBF1576" s="50"/>
      <c r="MBG1576" s="50"/>
      <c r="MBH1576" s="50"/>
      <c r="MBI1576" s="50"/>
      <c r="MBJ1576" s="50"/>
      <c r="MBK1576" s="50"/>
      <c r="MBL1576" s="50"/>
      <c r="MBM1576" s="50"/>
      <c r="MBN1576" s="50"/>
      <c r="MBO1576" s="50"/>
      <c r="MBP1576" s="50"/>
      <c r="MBQ1576" s="50"/>
      <c r="MBR1576" s="50"/>
      <c r="MBS1576" s="50"/>
      <c r="MBT1576" s="50"/>
      <c r="MBU1576" s="50"/>
      <c r="MBV1576" s="50"/>
      <c r="MBW1576" s="50"/>
      <c r="MBX1576" s="50"/>
      <c r="MBY1576" s="50"/>
      <c r="MBZ1576" s="50"/>
      <c r="MCA1576" s="50"/>
      <c r="MCB1576" s="50"/>
      <c r="MCC1576" s="50"/>
      <c r="MCD1576" s="50"/>
      <c r="MCE1576" s="50"/>
      <c r="MCF1576" s="50"/>
      <c r="MCG1576" s="50"/>
      <c r="MCH1576" s="50"/>
      <c r="MCI1576" s="50"/>
      <c r="MCJ1576" s="50"/>
      <c r="MCK1576" s="50"/>
      <c r="MCL1576" s="50"/>
      <c r="MCM1576" s="50"/>
      <c r="MCN1576" s="50"/>
      <c r="MCO1576" s="50"/>
      <c r="MCP1576" s="50"/>
      <c r="MCQ1576" s="50"/>
      <c r="MCR1576" s="50"/>
      <c r="MCS1576" s="50"/>
      <c r="MCT1576" s="50"/>
      <c r="MCU1576" s="50"/>
      <c r="MCV1576" s="50"/>
      <c r="MCW1576" s="50"/>
      <c r="MCX1576" s="50"/>
      <c r="MCY1576" s="50"/>
      <c r="MCZ1576" s="50"/>
      <c r="MDA1576" s="50"/>
      <c r="MDB1576" s="50"/>
      <c r="MDC1576" s="50"/>
      <c r="MDD1576" s="50"/>
      <c r="MDE1576" s="50"/>
      <c r="MDF1576" s="50"/>
      <c r="MDG1576" s="50"/>
      <c r="MDH1576" s="50"/>
      <c r="MDI1576" s="50"/>
      <c r="MDJ1576" s="50"/>
      <c r="MDK1576" s="50"/>
      <c r="MDL1576" s="50"/>
      <c r="MDM1576" s="50"/>
      <c r="MDN1576" s="50"/>
      <c r="MDO1576" s="50"/>
      <c r="MDP1576" s="50"/>
      <c r="MDQ1576" s="50"/>
      <c r="MDR1576" s="50"/>
      <c r="MDS1576" s="50"/>
      <c r="MDT1576" s="50"/>
      <c r="MDU1576" s="50"/>
      <c r="MDV1576" s="50"/>
      <c r="MDW1576" s="50"/>
      <c r="MDX1576" s="50"/>
      <c r="MDY1576" s="50"/>
      <c r="MDZ1576" s="50"/>
      <c r="MEA1576" s="50"/>
      <c r="MEB1576" s="50"/>
      <c r="MEC1576" s="50"/>
      <c r="MED1576" s="50"/>
      <c r="MEE1576" s="50"/>
      <c r="MEF1576" s="50"/>
      <c r="MEG1576" s="50"/>
      <c r="MEH1576" s="50"/>
      <c r="MEI1576" s="50"/>
      <c r="MEJ1576" s="50"/>
      <c r="MEK1576" s="50"/>
      <c r="MEL1576" s="50"/>
      <c r="MEM1576" s="50"/>
      <c r="MEN1576" s="50"/>
      <c r="MEO1576" s="50"/>
      <c r="MEP1576" s="50"/>
      <c r="MEQ1576" s="50"/>
      <c r="MER1576" s="50"/>
      <c r="MES1576" s="50"/>
      <c r="MET1576" s="50"/>
      <c r="MEU1576" s="50"/>
      <c r="MEV1576" s="50"/>
      <c r="MEW1576" s="50"/>
      <c r="MEX1576" s="50"/>
      <c r="MEY1576" s="50"/>
      <c r="MEZ1576" s="50"/>
      <c r="MFA1576" s="50"/>
      <c r="MFB1576" s="50"/>
      <c r="MFC1576" s="50"/>
      <c r="MFD1576" s="50"/>
      <c r="MFE1576" s="50"/>
      <c r="MFF1576" s="50"/>
      <c r="MFG1576" s="50"/>
      <c r="MFH1576" s="50"/>
      <c r="MFI1576" s="50"/>
      <c r="MFJ1576" s="50"/>
      <c r="MFK1576" s="50"/>
      <c r="MFL1576" s="50"/>
      <c r="MFM1576" s="50"/>
      <c r="MFN1576" s="50"/>
      <c r="MFO1576" s="50"/>
      <c r="MFP1576" s="50"/>
      <c r="MFQ1576" s="50"/>
      <c r="MFR1576" s="50"/>
      <c r="MFS1576" s="50"/>
      <c r="MFT1576" s="50"/>
      <c r="MFU1576" s="50"/>
      <c r="MFV1576" s="50"/>
      <c r="MFW1576" s="50"/>
      <c r="MFX1576" s="50"/>
      <c r="MFY1576" s="50"/>
      <c r="MFZ1576" s="50"/>
      <c r="MGA1576" s="50"/>
      <c r="MGB1576" s="50"/>
      <c r="MGC1576" s="50"/>
      <c r="MGD1576" s="50"/>
      <c r="MGE1576" s="50"/>
      <c r="MGF1576" s="50"/>
      <c r="MGG1576" s="50"/>
      <c r="MGH1576" s="50"/>
      <c r="MGI1576" s="50"/>
      <c r="MGJ1576" s="50"/>
      <c r="MGK1576" s="50"/>
      <c r="MGL1576" s="50"/>
      <c r="MGM1576" s="50"/>
      <c r="MGN1576" s="50"/>
      <c r="MGO1576" s="50"/>
      <c r="MGP1576" s="50"/>
      <c r="MGQ1576" s="50"/>
      <c r="MGR1576" s="50"/>
      <c r="MGS1576" s="50"/>
      <c r="MGT1576" s="50"/>
      <c r="MGU1576" s="50"/>
      <c r="MGV1576" s="50"/>
      <c r="MGW1576" s="50"/>
      <c r="MGX1576" s="50"/>
      <c r="MGY1576" s="50"/>
      <c r="MGZ1576" s="50"/>
      <c r="MHA1576" s="50"/>
      <c r="MHB1576" s="50"/>
      <c r="MHC1576" s="50"/>
      <c r="MHD1576" s="50"/>
      <c r="MHE1576" s="50"/>
      <c r="MHF1576" s="50"/>
      <c r="MHG1576" s="50"/>
      <c r="MHH1576" s="50"/>
      <c r="MHI1576" s="50"/>
      <c r="MHJ1576" s="50"/>
      <c r="MHK1576" s="50"/>
      <c r="MHL1576" s="50"/>
      <c r="MHM1576" s="50"/>
      <c r="MHN1576" s="50"/>
      <c r="MHO1576" s="50"/>
      <c r="MHP1576" s="50"/>
      <c r="MHQ1576" s="50"/>
      <c r="MHR1576" s="50"/>
      <c r="MHS1576" s="50"/>
      <c r="MHT1576" s="50"/>
      <c r="MHU1576" s="50"/>
      <c r="MHV1576" s="50"/>
      <c r="MHW1576" s="50"/>
      <c r="MHX1576" s="50"/>
      <c r="MHY1576" s="50"/>
      <c r="MHZ1576" s="50"/>
      <c r="MIA1576" s="50"/>
      <c r="MIB1576" s="50"/>
      <c r="MIC1576" s="50"/>
      <c r="MID1576" s="50"/>
      <c r="MIE1576" s="50"/>
      <c r="MIF1576" s="50"/>
      <c r="MIG1576" s="50"/>
      <c r="MIH1576" s="50"/>
      <c r="MII1576" s="50"/>
      <c r="MIJ1576" s="50"/>
      <c r="MIK1576" s="50"/>
      <c r="MIL1576" s="50"/>
      <c r="MIM1576" s="50"/>
      <c r="MIN1576" s="50"/>
      <c r="MIO1576" s="50"/>
      <c r="MIP1576" s="50"/>
      <c r="MIQ1576" s="50"/>
      <c r="MIR1576" s="50"/>
      <c r="MIS1576" s="50"/>
      <c r="MIT1576" s="50"/>
      <c r="MIU1576" s="50"/>
      <c r="MIV1576" s="50"/>
      <c r="MIW1576" s="50"/>
      <c r="MIX1576" s="50"/>
      <c r="MIY1576" s="50"/>
      <c r="MIZ1576" s="50"/>
      <c r="MJA1576" s="50"/>
      <c r="MJB1576" s="50"/>
      <c r="MJC1576" s="50"/>
      <c r="MJD1576" s="50"/>
      <c r="MJE1576" s="50"/>
      <c r="MJF1576" s="50"/>
      <c r="MJG1576" s="50"/>
      <c r="MJH1576" s="50"/>
      <c r="MJI1576" s="50"/>
      <c r="MJJ1576" s="50"/>
      <c r="MJK1576" s="50"/>
      <c r="MJL1576" s="50"/>
      <c r="MJM1576" s="50"/>
      <c r="MJN1576" s="50"/>
      <c r="MJO1576" s="50"/>
      <c r="MJP1576" s="50"/>
      <c r="MJQ1576" s="50"/>
      <c r="MJR1576" s="50"/>
      <c r="MJS1576" s="50"/>
      <c r="MJT1576" s="50"/>
      <c r="MJU1576" s="50"/>
      <c r="MJV1576" s="50"/>
      <c r="MJW1576" s="50"/>
      <c r="MJX1576" s="50"/>
      <c r="MJY1576" s="50"/>
      <c r="MJZ1576" s="50"/>
      <c r="MKA1576" s="50"/>
      <c r="MKB1576" s="50"/>
      <c r="MKC1576" s="50"/>
      <c r="MKD1576" s="50"/>
      <c r="MKE1576" s="50"/>
      <c r="MKF1576" s="50"/>
      <c r="MKG1576" s="50"/>
      <c r="MKH1576" s="50"/>
      <c r="MKI1576" s="50"/>
      <c r="MKJ1576" s="50"/>
      <c r="MKK1576" s="50"/>
      <c r="MKL1576" s="50"/>
      <c r="MKM1576" s="50"/>
      <c r="MKN1576" s="50"/>
      <c r="MKO1576" s="50"/>
      <c r="MKP1576" s="50"/>
      <c r="MKQ1576" s="50"/>
      <c r="MKR1576" s="50"/>
      <c r="MKS1576" s="50"/>
      <c r="MKT1576" s="50"/>
      <c r="MKU1576" s="50"/>
      <c r="MKV1576" s="50"/>
      <c r="MKW1576" s="50"/>
      <c r="MKX1576" s="50"/>
      <c r="MKY1576" s="50"/>
      <c r="MKZ1576" s="50"/>
      <c r="MLA1576" s="50"/>
      <c r="MLB1576" s="50"/>
      <c r="MLC1576" s="50"/>
      <c r="MLD1576" s="50"/>
      <c r="MLE1576" s="50"/>
      <c r="MLF1576" s="50"/>
      <c r="MLG1576" s="50"/>
      <c r="MLH1576" s="50"/>
      <c r="MLI1576" s="50"/>
      <c r="MLJ1576" s="50"/>
      <c r="MLK1576" s="50"/>
      <c r="MLL1576" s="50"/>
      <c r="MLM1576" s="50"/>
      <c r="MLN1576" s="50"/>
      <c r="MLO1576" s="50"/>
      <c r="MLP1576" s="50"/>
      <c r="MLQ1576" s="50"/>
      <c r="MLR1576" s="50"/>
      <c r="MLS1576" s="50"/>
      <c r="MLT1576" s="50"/>
      <c r="MLU1576" s="50"/>
      <c r="MLV1576" s="50"/>
      <c r="MLW1576" s="50"/>
      <c r="MLX1576" s="50"/>
      <c r="MLY1576" s="50"/>
      <c r="MLZ1576" s="50"/>
      <c r="MMA1576" s="50"/>
      <c r="MMB1576" s="50"/>
      <c r="MMC1576" s="50"/>
      <c r="MMD1576" s="50"/>
      <c r="MME1576" s="50"/>
      <c r="MMF1576" s="50"/>
      <c r="MMG1576" s="50"/>
      <c r="MMH1576" s="50"/>
      <c r="MMI1576" s="50"/>
      <c r="MMJ1576" s="50"/>
      <c r="MMK1576" s="50"/>
      <c r="MML1576" s="50"/>
      <c r="MMM1576" s="50"/>
      <c r="MMN1576" s="50"/>
      <c r="MMO1576" s="50"/>
      <c r="MMP1576" s="50"/>
      <c r="MMQ1576" s="50"/>
      <c r="MMR1576" s="50"/>
      <c r="MMS1576" s="50"/>
      <c r="MMT1576" s="50"/>
      <c r="MMU1576" s="50"/>
      <c r="MMV1576" s="50"/>
      <c r="MMW1576" s="50"/>
      <c r="MMX1576" s="50"/>
      <c r="MMY1576" s="50"/>
      <c r="MMZ1576" s="50"/>
      <c r="MNA1576" s="50"/>
      <c r="MNB1576" s="50"/>
      <c r="MNC1576" s="50"/>
      <c r="MND1576" s="50"/>
      <c r="MNE1576" s="50"/>
      <c r="MNF1576" s="50"/>
      <c r="MNG1576" s="50"/>
      <c r="MNH1576" s="50"/>
      <c r="MNI1576" s="50"/>
      <c r="MNJ1576" s="50"/>
      <c r="MNK1576" s="50"/>
      <c r="MNL1576" s="50"/>
      <c r="MNM1576" s="50"/>
      <c r="MNN1576" s="50"/>
      <c r="MNO1576" s="50"/>
      <c r="MNP1576" s="50"/>
      <c r="MNQ1576" s="50"/>
      <c r="MNR1576" s="50"/>
      <c r="MNS1576" s="50"/>
      <c r="MNT1576" s="50"/>
      <c r="MNU1576" s="50"/>
      <c r="MNV1576" s="50"/>
      <c r="MNW1576" s="50"/>
      <c r="MNX1576" s="50"/>
      <c r="MNY1576" s="50"/>
      <c r="MNZ1576" s="50"/>
      <c r="MOA1576" s="50"/>
      <c r="MOB1576" s="50"/>
      <c r="MOC1576" s="50"/>
      <c r="MOD1576" s="50"/>
      <c r="MOE1576" s="50"/>
      <c r="MOF1576" s="50"/>
      <c r="MOG1576" s="50"/>
      <c r="MOH1576" s="50"/>
      <c r="MOI1576" s="50"/>
      <c r="MOJ1576" s="50"/>
      <c r="MOK1576" s="50"/>
      <c r="MOL1576" s="50"/>
      <c r="MOM1576" s="50"/>
      <c r="MON1576" s="50"/>
      <c r="MOO1576" s="50"/>
      <c r="MOP1576" s="50"/>
      <c r="MOQ1576" s="50"/>
      <c r="MOR1576" s="50"/>
      <c r="MOS1576" s="50"/>
      <c r="MOT1576" s="50"/>
      <c r="MOU1576" s="50"/>
      <c r="MOV1576" s="50"/>
      <c r="MOW1576" s="50"/>
      <c r="MOX1576" s="50"/>
      <c r="MOY1576" s="50"/>
      <c r="MOZ1576" s="50"/>
      <c r="MPA1576" s="50"/>
      <c r="MPB1576" s="50"/>
      <c r="MPC1576" s="50"/>
      <c r="MPD1576" s="50"/>
      <c r="MPE1576" s="50"/>
      <c r="MPF1576" s="50"/>
      <c r="MPG1576" s="50"/>
      <c r="MPH1576" s="50"/>
      <c r="MPI1576" s="50"/>
      <c r="MPJ1576" s="50"/>
      <c r="MPK1576" s="50"/>
      <c r="MPL1576" s="50"/>
      <c r="MPM1576" s="50"/>
      <c r="MPN1576" s="50"/>
      <c r="MPO1576" s="50"/>
      <c r="MPP1576" s="50"/>
      <c r="MPQ1576" s="50"/>
      <c r="MPR1576" s="50"/>
      <c r="MPS1576" s="50"/>
      <c r="MPT1576" s="50"/>
      <c r="MPU1576" s="50"/>
      <c r="MPV1576" s="50"/>
      <c r="MPW1576" s="50"/>
      <c r="MPX1576" s="50"/>
      <c r="MPY1576" s="50"/>
      <c r="MPZ1576" s="50"/>
      <c r="MQA1576" s="50"/>
      <c r="MQB1576" s="50"/>
      <c r="MQC1576" s="50"/>
      <c r="MQD1576" s="50"/>
      <c r="MQE1576" s="50"/>
      <c r="MQF1576" s="50"/>
      <c r="MQG1576" s="50"/>
      <c r="MQH1576" s="50"/>
      <c r="MQI1576" s="50"/>
      <c r="MQJ1576" s="50"/>
      <c r="MQK1576" s="50"/>
      <c r="MQL1576" s="50"/>
      <c r="MQM1576" s="50"/>
      <c r="MQN1576" s="50"/>
      <c r="MQO1576" s="50"/>
      <c r="MQP1576" s="50"/>
      <c r="MQQ1576" s="50"/>
      <c r="MQR1576" s="50"/>
      <c r="MQS1576" s="50"/>
      <c r="MQT1576" s="50"/>
      <c r="MQU1576" s="50"/>
      <c r="MQV1576" s="50"/>
      <c r="MQW1576" s="50"/>
      <c r="MQX1576" s="50"/>
      <c r="MQY1576" s="50"/>
      <c r="MQZ1576" s="50"/>
      <c r="MRA1576" s="50"/>
      <c r="MRB1576" s="50"/>
      <c r="MRC1576" s="50"/>
      <c r="MRD1576" s="50"/>
      <c r="MRE1576" s="50"/>
      <c r="MRF1576" s="50"/>
      <c r="MRG1576" s="50"/>
      <c r="MRH1576" s="50"/>
      <c r="MRI1576" s="50"/>
      <c r="MRJ1576" s="50"/>
      <c r="MRK1576" s="50"/>
      <c r="MRL1576" s="50"/>
      <c r="MRM1576" s="50"/>
      <c r="MRN1576" s="50"/>
      <c r="MRO1576" s="50"/>
      <c r="MRP1576" s="50"/>
      <c r="MRQ1576" s="50"/>
      <c r="MRR1576" s="50"/>
      <c r="MRS1576" s="50"/>
      <c r="MRT1576" s="50"/>
      <c r="MRU1576" s="50"/>
      <c r="MRV1576" s="50"/>
      <c r="MRW1576" s="50"/>
      <c r="MRX1576" s="50"/>
      <c r="MRY1576" s="50"/>
      <c r="MRZ1576" s="50"/>
      <c r="MSA1576" s="50"/>
      <c r="MSB1576" s="50"/>
      <c r="MSC1576" s="50"/>
      <c r="MSD1576" s="50"/>
      <c r="MSE1576" s="50"/>
      <c r="MSF1576" s="50"/>
      <c r="MSG1576" s="50"/>
      <c r="MSH1576" s="50"/>
      <c r="MSI1576" s="50"/>
      <c r="MSJ1576" s="50"/>
      <c r="MSK1576" s="50"/>
      <c r="MSL1576" s="50"/>
      <c r="MSM1576" s="50"/>
      <c r="MSN1576" s="50"/>
      <c r="MSO1576" s="50"/>
      <c r="MSP1576" s="50"/>
      <c r="MSQ1576" s="50"/>
      <c r="MSR1576" s="50"/>
      <c r="MSS1576" s="50"/>
      <c r="MST1576" s="50"/>
      <c r="MSU1576" s="50"/>
      <c r="MSV1576" s="50"/>
      <c r="MSW1576" s="50"/>
      <c r="MSX1576" s="50"/>
      <c r="MSY1576" s="50"/>
      <c r="MSZ1576" s="50"/>
      <c r="MTA1576" s="50"/>
      <c r="MTB1576" s="50"/>
      <c r="MTC1576" s="50"/>
      <c r="MTD1576" s="50"/>
      <c r="MTE1576" s="50"/>
      <c r="MTF1576" s="50"/>
      <c r="MTG1576" s="50"/>
      <c r="MTH1576" s="50"/>
      <c r="MTI1576" s="50"/>
      <c r="MTJ1576" s="50"/>
      <c r="MTK1576" s="50"/>
      <c r="MTL1576" s="50"/>
      <c r="MTM1576" s="50"/>
      <c r="MTN1576" s="50"/>
      <c r="MTO1576" s="50"/>
      <c r="MTP1576" s="50"/>
      <c r="MTQ1576" s="50"/>
      <c r="MTR1576" s="50"/>
      <c r="MTS1576" s="50"/>
      <c r="MTT1576" s="50"/>
      <c r="MTU1576" s="50"/>
      <c r="MTV1576" s="50"/>
      <c r="MTW1576" s="50"/>
      <c r="MTX1576" s="50"/>
      <c r="MTY1576" s="50"/>
      <c r="MTZ1576" s="50"/>
      <c r="MUA1576" s="50"/>
      <c r="MUB1576" s="50"/>
      <c r="MUC1576" s="50"/>
      <c r="MUD1576" s="50"/>
      <c r="MUE1576" s="50"/>
      <c r="MUF1576" s="50"/>
      <c r="MUG1576" s="50"/>
      <c r="MUH1576" s="50"/>
      <c r="MUI1576" s="50"/>
      <c r="MUJ1576" s="50"/>
      <c r="MUK1576" s="50"/>
      <c r="MUL1576" s="50"/>
      <c r="MUM1576" s="50"/>
      <c r="MUN1576" s="50"/>
      <c r="MUO1576" s="50"/>
      <c r="MUP1576" s="50"/>
      <c r="MUQ1576" s="50"/>
      <c r="MUR1576" s="50"/>
      <c r="MUS1576" s="50"/>
      <c r="MUT1576" s="50"/>
      <c r="MUU1576" s="50"/>
      <c r="MUV1576" s="50"/>
      <c r="MUW1576" s="50"/>
      <c r="MUX1576" s="50"/>
      <c r="MUY1576" s="50"/>
      <c r="MUZ1576" s="50"/>
      <c r="MVA1576" s="50"/>
      <c r="MVB1576" s="50"/>
      <c r="MVC1576" s="50"/>
      <c r="MVD1576" s="50"/>
      <c r="MVE1576" s="50"/>
      <c r="MVF1576" s="50"/>
      <c r="MVG1576" s="50"/>
      <c r="MVH1576" s="50"/>
      <c r="MVI1576" s="50"/>
      <c r="MVJ1576" s="50"/>
      <c r="MVK1576" s="50"/>
      <c r="MVL1576" s="50"/>
      <c r="MVM1576" s="50"/>
      <c r="MVN1576" s="50"/>
      <c r="MVO1576" s="50"/>
      <c r="MVP1576" s="50"/>
      <c r="MVQ1576" s="50"/>
      <c r="MVR1576" s="50"/>
      <c r="MVS1576" s="50"/>
      <c r="MVT1576" s="50"/>
      <c r="MVU1576" s="50"/>
      <c r="MVV1576" s="50"/>
      <c r="MVW1576" s="50"/>
      <c r="MVX1576" s="50"/>
      <c r="MVY1576" s="50"/>
      <c r="MVZ1576" s="50"/>
      <c r="MWA1576" s="50"/>
      <c r="MWB1576" s="50"/>
      <c r="MWC1576" s="50"/>
      <c r="MWD1576" s="50"/>
      <c r="MWE1576" s="50"/>
      <c r="MWF1576" s="50"/>
      <c r="MWG1576" s="50"/>
      <c r="MWH1576" s="50"/>
      <c r="MWI1576" s="50"/>
      <c r="MWJ1576" s="50"/>
      <c r="MWK1576" s="50"/>
      <c r="MWL1576" s="50"/>
      <c r="MWM1576" s="50"/>
      <c r="MWN1576" s="50"/>
      <c r="MWO1576" s="50"/>
      <c r="MWP1576" s="50"/>
      <c r="MWQ1576" s="50"/>
      <c r="MWR1576" s="50"/>
      <c r="MWS1576" s="50"/>
      <c r="MWT1576" s="50"/>
      <c r="MWU1576" s="50"/>
      <c r="MWV1576" s="50"/>
      <c r="MWW1576" s="50"/>
      <c r="MWX1576" s="50"/>
      <c r="MWY1576" s="50"/>
      <c r="MWZ1576" s="50"/>
      <c r="MXA1576" s="50"/>
      <c r="MXB1576" s="50"/>
      <c r="MXC1576" s="50"/>
      <c r="MXD1576" s="50"/>
      <c r="MXE1576" s="50"/>
      <c r="MXF1576" s="50"/>
      <c r="MXG1576" s="50"/>
      <c r="MXH1576" s="50"/>
      <c r="MXI1576" s="50"/>
      <c r="MXJ1576" s="50"/>
      <c r="MXK1576" s="50"/>
      <c r="MXL1576" s="50"/>
      <c r="MXM1576" s="50"/>
      <c r="MXN1576" s="50"/>
      <c r="MXO1576" s="50"/>
      <c r="MXP1576" s="50"/>
      <c r="MXQ1576" s="50"/>
      <c r="MXR1576" s="50"/>
      <c r="MXS1576" s="50"/>
      <c r="MXT1576" s="50"/>
      <c r="MXU1576" s="50"/>
      <c r="MXV1576" s="50"/>
      <c r="MXW1576" s="50"/>
      <c r="MXX1576" s="50"/>
      <c r="MXY1576" s="50"/>
      <c r="MXZ1576" s="50"/>
      <c r="MYA1576" s="50"/>
      <c r="MYB1576" s="50"/>
      <c r="MYC1576" s="50"/>
      <c r="MYD1576" s="50"/>
      <c r="MYE1576" s="50"/>
      <c r="MYF1576" s="50"/>
      <c r="MYG1576" s="50"/>
      <c r="MYH1576" s="50"/>
      <c r="MYI1576" s="50"/>
      <c r="MYJ1576" s="50"/>
      <c r="MYK1576" s="50"/>
      <c r="MYL1576" s="50"/>
      <c r="MYM1576" s="50"/>
      <c r="MYN1576" s="50"/>
      <c r="MYO1576" s="50"/>
      <c r="MYP1576" s="50"/>
      <c r="MYQ1576" s="50"/>
      <c r="MYR1576" s="50"/>
      <c r="MYS1576" s="50"/>
      <c r="MYT1576" s="50"/>
      <c r="MYU1576" s="50"/>
      <c r="MYV1576" s="50"/>
      <c r="MYW1576" s="50"/>
      <c r="MYX1576" s="50"/>
      <c r="MYY1576" s="50"/>
      <c r="MYZ1576" s="50"/>
      <c r="MZA1576" s="50"/>
      <c r="MZB1576" s="50"/>
      <c r="MZC1576" s="50"/>
      <c r="MZD1576" s="50"/>
      <c r="MZE1576" s="50"/>
      <c r="MZF1576" s="50"/>
      <c r="MZG1576" s="50"/>
      <c r="MZH1576" s="50"/>
      <c r="MZI1576" s="50"/>
      <c r="MZJ1576" s="50"/>
      <c r="MZK1576" s="50"/>
      <c r="MZL1576" s="50"/>
      <c r="MZM1576" s="50"/>
      <c r="MZN1576" s="50"/>
      <c r="MZO1576" s="50"/>
      <c r="MZP1576" s="50"/>
      <c r="MZQ1576" s="50"/>
      <c r="MZR1576" s="50"/>
      <c r="MZS1576" s="50"/>
      <c r="MZT1576" s="50"/>
      <c r="MZU1576" s="50"/>
      <c r="MZV1576" s="50"/>
      <c r="MZW1576" s="50"/>
      <c r="MZX1576" s="50"/>
      <c r="MZY1576" s="50"/>
      <c r="MZZ1576" s="50"/>
      <c r="NAA1576" s="50"/>
      <c r="NAB1576" s="50"/>
      <c r="NAC1576" s="50"/>
      <c r="NAD1576" s="50"/>
      <c r="NAE1576" s="50"/>
      <c r="NAF1576" s="50"/>
      <c r="NAG1576" s="50"/>
      <c r="NAH1576" s="50"/>
      <c r="NAI1576" s="50"/>
      <c r="NAJ1576" s="50"/>
      <c r="NAK1576" s="50"/>
      <c r="NAL1576" s="50"/>
      <c r="NAM1576" s="50"/>
      <c r="NAN1576" s="50"/>
      <c r="NAO1576" s="50"/>
      <c r="NAP1576" s="50"/>
      <c r="NAQ1576" s="50"/>
      <c r="NAR1576" s="50"/>
      <c r="NAS1576" s="50"/>
      <c r="NAT1576" s="50"/>
      <c r="NAU1576" s="50"/>
      <c r="NAV1576" s="50"/>
      <c r="NAW1576" s="50"/>
      <c r="NAX1576" s="50"/>
      <c r="NAY1576" s="50"/>
      <c r="NAZ1576" s="50"/>
      <c r="NBA1576" s="50"/>
      <c r="NBB1576" s="50"/>
      <c r="NBC1576" s="50"/>
      <c r="NBD1576" s="50"/>
      <c r="NBE1576" s="50"/>
      <c r="NBF1576" s="50"/>
      <c r="NBG1576" s="50"/>
      <c r="NBH1576" s="50"/>
      <c r="NBI1576" s="50"/>
      <c r="NBJ1576" s="50"/>
      <c r="NBK1576" s="50"/>
      <c r="NBL1576" s="50"/>
      <c r="NBM1576" s="50"/>
      <c r="NBN1576" s="50"/>
      <c r="NBO1576" s="50"/>
      <c r="NBP1576" s="50"/>
      <c r="NBQ1576" s="50"/>
      <c r="NBR1576" s="50"/>
      <c r="NBS1576" s="50"/>
      <c r="NBT1576" s="50"/>
      <c r="NBU1576" s="50"/>
      <c r="NBV1576" s="50"/>
      <c r="NBW1576" s="50"/>
      <c r="NBX1576" s="50"/>
      <c r="NBY1576" s="50"/>
      <c r="NBZ1576" s="50"/>
      <c r="NCA1576" s="50"/>
      <c r="NCB1576" s="50"/>
      <c r="NCC1576" s="50"/>
      <c r="NCD1576" s="50"/>
      <c r="NCE1576" s="50"/>
      <c r="NCF1576" s="50"/>
      <c r="NCG1576" s="50"/>
      <c r="NCH1576" s="50"/>
      <c r="NCI1576" s="50"/>
      <c r="NCJ1576" s="50"/>
      <c r="NCK1576" s="50"/>
      <c r="NCL1576" s="50"/>
      <c r="NCM1576" s="50"/>
      <c r="NCN1576" s="50"/>
      <c r="NCO1576" s="50"/>
      <c r="NCP1576" s="50"/>
      <c r="NCQ1576" s="50"/>
      <c r="NCR1576" s="50"/>
      <c r="NCS1576" s="50"/>
      <c r="NCT1576" s="50"/>
      <c r="NCU1576" s="50"/>
      <c r="NCV1576" s="50"/>
      <c r="NCW1576" s="50"/>
      <c r="NCX1576" s="50"/>
      <c r="NCY1576" s="50"/>
      <c r="NCZ1576" s="50"/>
      <c r="NDA1576" s="50"/>
      <c r="NDB1576" s="50"/>
      <c r="NDC1576" s="50"/>
      <c r="NDD1576" s="50"/>
      <c r="NDE1576" s="50"/>
      <c r="NDF1576" s="50"/>
      <c r="NDG1576" s="50"/>
      <c r="NDH1576" s="50"/>
      <c r="NDI1576" s="50"/>
      <c r="NDJ1576" s="50"/>
      <c r="NDK1576" s="50"/>
      <c r="NDL1576" s="50"/>
      <c r="NDM1576" s="50"/>
      <c r="NDN1576" s="50"/>
      <c r="NDO1576" s="50"/>
      <c r="NDP1576" s="50"/>
      <c r="NDQ1576" s="50"/>
      <c r="NDR1576" s="50"/>
      <c r="NDS1576" s="50"/>
      <c r="NDT1576" s="50"/>
      <c r="NDU1576" s="50"/>
      <c r="NDV1576" s="50"/>
      <c r="NDW1576" s="50"/>
      <c r="NDX1576" s="50"/>
      <c r="NDY1576" s="50"/>
      <c r="NDZ1576" s="50"/>
      <c r="NEA1576" s="50"/>
      <c r="NEB1576" s="50"/>
      <c r="NEC1576" s="50"/>
      <c r="NED1576" s="50"/>
      <c r="NEE1576" s="50"/>
      <c r="NEF1576" s="50"/>
      <c r="NEG1576" s="50"/>
      <c r="NEH1576" s="50"/>
      <c r="NEI1576" s="50"/>
      <c r="NEJ1576" s="50"/>
      <c r="NEK1576" s="50"/>
      <c r="NEL1576" s="50"/>
      <c r="NEM1576" s="50"/>
      <c r="NEN1576" s="50"/>
      <c r="NEO1576" s="50"/>
      <c r="NEP1576" s="50"/>
      <c r="NEQ1576" s="50"/>
      <c r="NER1576" s="50"/>
      <c r="NES1576" s="50"/>
      <c r="NET1576" s="50"/>
      <c r="NEU1576" s="50"/>
      <c r="NEV1576" s="50"/>
      <c r="NEW1576" s="50"/>
      <c r="NEX1576" s="50"/>
      <c r="NEY1576" s="50"/>
      <c r="NEZ1576" s="50"/>
      <c r="NFA1576" s="50"/>
      <c r="NFB1576" s="50"/>
      <c r="NFC1576" s="50"/>
      <c r="NFD1576" s="50"/>
      <c r="NFE1576" s="50"/>
      <c r="NFF1576" s="50"/>
      <c r="NFG1576" s="50"/>
      <c r="NFH1576" s="50"/>
      <c r="NFI1576" s="50"/>
      <c r="NFJ1576" s="50"/>
      <c r="NFK1576" s="50"/>
      <c r="NFL1576" s="50"/>
      <c r="NFM1576" s="50"/>
      <c r="NFN1576" s="50"/>
      <c r="NFO1576" s="50"/>
      <c r="NFP1576" s="50"/>
      <c r="NFQ1576" s="50"/>
      <c r="NFR1576" s="50"/>
      <c r="NFS1576" s="50"/>
      <c r="NFT1576" s="50"/>
      <c r="NFU1576" s="50"/>
      <c r="NFV1576" s="50"/>
      <c r="NFW1576" s="50"/>
      <c r="NFX1576" s="50"/>
      <c r="NFY1576" s="50"/>
      <c r="NFZ1576" s="50"/>
      <c r="NGA1576" s="50"/>
      <c r="NGB1576" s="50"/>
      <c r="NGC1576" s="50"/>
      <c r="NGD1576" s="50"/>
      <c r="NGE1576" s="50"/>
      <c r="NGF1576" s="50"/>
      <c r="NGG1576" s="50"/>
      <c r="NGH1576" s="50"/>
      <c r="NGI1576" s="50"/>
      <c r="NGJ1576" s="50"/>
      <c r="NGK1576" s="50"/>
      <c r="NGL1576" s="50"/>
      <c r="NGM1576" s="50"/>
      <c r="NGN1576" s="50"/>
      <c r="NGO1576" s="50"/>
      <c r="NGP1576" s="50"/>
      <c r="NGQ1576" s="50"/>
      <c r="NGR1576" s="50"/>
      <c r="NGS1576" s="50"/>
      <c r="NGT1576" s="50"/>
      <c r="NGU1576" s="50"/>
      <c r="NGV1576" s="50"/>
      <c r="NGW1576" s="50"/>
      <c r="NGX1576" s="50"/>
      <c r="NGY1576" s="50"/>
      <c r="NGZ1576" s="50"/>
      <c r="NHA1576" s="50"/>
      <c r="NHB1576" s="50"/>
      <c r="NHC1576" s="50"/>
      <c r="NHD1576" s="50"/>
      <c r="NHE1576" s="50"/>
      <c r="NHF1576" s="50"/>
      <c r="NHG1576" s="50"/>
      <c r="NHH1576" s="50"/>
      <c r="NHI1576" s="50"/>
      <c r="NHJ1576" s="50"/>
      <c r="NHK1576" s="50"/>
      <c r="NHL1576" s="50"/>
      <c r="NHM1576" s="50"/>
      <c r="NHN1576" s="50"/>
      <c r="NHO1576" s="50"/>
      <c r="NHP1576" s="50"/>
      <c r="NHQ1576" s="50"/>
      <c r="NHR1576" s="50"/>
      <c r="NHS1576" s="50"/>
      <c r="NHT1576" s="50"/>
      <c r="NHU1576" s="50"/>
      <c r="NHV1576" s="50"/>
      <c r="NHW1576" s="50"/>
      <c r="NHX1576" s="50"/>
      <c r="NHY1576" s="50"/>
      <c r="NHZ1576" s="50"/>
      <c r="NIA1576" s="50"/>
      <c r="NIB1576" s="50"/>
      <c r="NIC1576" s="50"/>
      <c r="NID1576" s="50"/>
      <c r="NIE1576" s="50"/>
      <c r="NIF1576" s="50"/>
      <c r="NIG1576" s="50"/>
      <c r="NIH1576" s="50"/>
      <c r="NII1576" s="50"/>
      <c r="NIJ1576" s="50"/>
      <c r="NIK1576" s="50"/>
      <c r="NIL1576" s="50"/>
      <c r="NIM1576" s="50"/>
      <c r="NIN1576" s="50"/>
      <c r="NIO1576" s="50"/>
      <c r="NIP1576" s="50"/>
      <c r="NIQ1576" s="50"/>
      <c r="NIR1576" s="50"/>
      <c r="NIS1576" s="50"/>
      <c r="NIT1576" s="50"/>
      <c r="NIU1576" s="50"/>
      <c r="NIV1576" s="50"/>
      <c r="NIW1576" s="50"/>
      <c r="NIX1576" s="50"/>
      <c r="NIY1576" s="50"/>
      <c r="NIZ1576" s="50"/>
      <c r="NJA1576" s="50"/>
      <c r="NJB1576" s="50"/>
      <c r="NJC1576" s="50"/>
      <c r="NJD1576" s="50"/>
      <c r="NJE1576" s="50"/>
      <c r="NJF1576" s="50"/>
      <c r="NJG1576" s="50"/>
      <c r="NJH1576" s="50"/>
      <c r="NJI1576" s="50"/>
      <c r="NJJ1576" s="50"/>
      <c r="NJK1576" s="50"/>
      <c r="NJL1576" s="50"/>
      <c r="NJM1576" s="50"/>
      <c r="NJN1576" s="50"/>
      <c r="NJO1576" s="50"/>
      <c r="NJP1576" s="50"/>
      <c r="NJQ1576" s="50"/>
      <c r="NJR1576" s="50"/>
      <c r="NJS1576" s="50"/>
      <c r="NJT1576" s="50"/>
      <c r="NJU1576" s="50"/>
      <c r="NJV1576" s="50"/>
      <c r="NJW1576" s="50"/>
      <c r="NJX1576" s="50"/>
      <c r="NJY1576" s="50"/>
      <c r="NJZ1576" s="50"/>
      <c r="NKA1576" s="50"/>
      <c r="NKB1576" s="50"/>
      <c r="NKC1576" s="50"/>
      <c r="NKD1576" s="50"/>
      <c r="NKE1576" s="50"/>
      <c r="NKF1576" s="50"/>
      <c r="NKG1576" s="50"/>
      <c r="NKH1576" s="50"/>
      <c r="NKI1576" s="50"/>
      <c r="NKJ1576" s="50"/>
      <c r="NKK1576" s="50"/>
      <c r="NKL1576" s="50"/>
      <c r="NKM1576" s="50"/>
      <c r="NKN1576" s="50"/>
      <c r="NKO1576" s="50"/>
      <c r="NKP1576" s="50"/>
      <c r="NKQ1576" s="50"/>
      <c r="NKR1576" s="50"/>
      <c r="NKS1576" s="50"/>
      <c r="NKT1576" s="50"/>
      <c r="NKU1576" s="50"/>
      <c r="NKV1576" s="50"/>
      <c r="NKW1576" s="50"/>
      <c r="NKX1576" s="50"/>
      <c r="NKY1576" s="50"/>
      <c r="NKZ1576" s="50"/>
      <c r="NLA1576" s="50"/>
      <c r="NLB1576" s="50"/>
      <c r="NLC1576" s="50"/>
      <c r="NLD1576" s="50"/>
      <c r="NLE1576" s="50"/>
      <c r="NLF1576" s="50"/>
      <c r="NLG1576" s="50"/>
      <c r="NLH1576" s="50"/>
      <c r="NLI1576" s="50"/>
      <c r="NLJ1576" s="50"/>
      <c r="NLK1576" s="50"/>
      <c r="NLL1576" s="50"/>
      <c r="NLM1576" s="50"/>
      <c r="NLN1576" s="50"/>
      <c r="NLO1576" s="50"/>
      <c r="NLP1576" s="50"/>
      <c r="NLQ1576" s="50"/>
      <c r="NLR1576" s="50"/>
      <c r="NLS1576" s="50"/>
      <c r="NLT1576" s="50"/>
      <c r="NLU1576" s="50"/>
      <c r="NLV1576" s="50"/>
      <c r="NLW1576" s="50"/>
      <c r="NLX1576" s="50"/>
      <c r="NLY1576" s="50"/>
      <c r="NLZ1576" s="50"/>
      <c r="NMA1576" s="50"/>
      <c r="NMB1576" s="50"/>
      <c r="NMC1576" s="50"/>
      <c r="NMD1576" s="50"/>
      <c r="NME1576" s="50"/>
      <c r="NMF1576" s="50"/>
      <c r="NMG1576" s="50"/>
      <c r="NMH1576" s="50"/>
      <c r="NMI1576" s="50"/>
      <c r="NMJ1576" s="50"/>
      <c r="NMK1576" s="50"/>
      <c r="NML1576" s="50"/>
      <c r="NMM1576" s="50"/>
      <c r="NMN1576" s="50"/>
      <c r="NMO1576" s="50"/>
      <c r="NMP1576" s="50"/>
      <c r="NMQ1576" s="50"/>
      <c r="NMR1576" s="50"/>
      <c r="NMS1576" s="50"/>
      <c r="NMT1576" s="50"/>
      <c r="NMU1576" s="50"/>
      <c r="NMV1576" s="50"/>
      <c r="NMW1576" s="50"/>
      <c r="NMX1576" s="50"/>
      <c r="NMY1576" s="50"/>
      <c r="NMZ1576" s="50"/>
      <c r="NNA1576" s="50"/>
      <c r="NNB1576" s="50"/>
      <c r="NNC1576" s="50"/>
      <c r="NND1576" s="50"/>
      <c r="NNE1576" s="50"/>
      <c r="NNF1576" s="50"/>
      <c r="NNG1576" s="50"/>
      <c r="NNH1576" s="50"/>
      <c r="NNI1576" s="50"/>
      <c r="NNJ1576" s="50"/>
      <c r="NNK1576" s="50"/>
      <c r="NNL1576" s="50"/>
      <c r="NNM1576" s="50"/>
      <c r="NNN1576" s="50"/>
      <c r="NNO1576" s="50"/>
      <c r="NNP1576" s="50"/>
      <c r="NNQ1576" s="50"/>
      <c r="NNR1576" s="50"/>
      <c r="NNS1576" s="50"/>
      <c r="NNT1576" s="50"/>
      <c r="NNU1576" s="50"/>
      <c r="NNV1576" s="50"/>
      <c r="NNW1576" s="50"/>
      <c r="NNX1576" s="50"/>
      <c r="NNY1576" s="50"/>
      <c r="NNZ1576" s="50"/>
      <c r="NOA1576" s="50"/>
      <c r="NOB1576" s="50"/>
      <c r="NOC1576" s="50"/>
      <c r="NOD1576" s="50"/>
      <c r="NOE1576" s="50"/>
      <c r="NOF1576" s="50"/>
      <c r="NOG1576" s="50"/>
      <c r="NOH1576" s="50"/>
      <c r="NOI1576" s="50"/>
      <c r="NOJ1576" s="50"/>
      <c r="NOK1576" s="50"/>
      <c r="NOL1576" s="50"/>
      <c r="NOM1576" s="50"/>
      <c r="NON1576" s="50"/>
      <c r="NOO1576" s="50"/>
      <c r="NOP1576" s="50"/>
      <c r="NOQ1576" s="50"/>
      <c r="NOR1576" s="50"/>
      <c r="NOS1576" s="50"/>
      <c r="NOT1576" s="50"/>
      <c r="NOU1576" s="50"/>
      <c r="NOV1576" s="50"/>
      <c r="NOW1576" s="50"/>
      <c r="NOX1576" s="50"/>
      <c r="NOY1576" s="50"/>
      <c r="NOZ1576" s="50"/>
      <c r="NPA1576" s="50"/>
      <c r="NPB1576" s="50"/>
      <c r="NPC1576" s="50"/>
      <c r="NPD1576" s="50"/>
      <c r="NPE1576" s="50"/>
      <c r="NPF1576" s="50"/>
      <c r="NPG1576" s="50"/>
      <c r="NPH1576" s="50"/>
      <c r="NPI1576" s="50"/>
      <c r="NPJ1576" s="50"/>
      <c r="NPK1576" s="50"/>
      <c r="NPL1576" s="50"/>
      <c r="NPM1576" s="50"/>
      <c r="NPN1576" s="50"/>
      <c r="NPO1576" s="50"/>
      <c r="NPP1576" s="50"/>
      <c r="NPQ1576" s="50"/>
      <c r="NPR1576" s="50"/>
      <c r="NPS1576" s="50"/>
      <c r="NPT1576" s="50"/>
      <c r="NPU1576" s="50"/>
      <c r="NPV1576" s="50"/>
      <c r="NPW1576" s="50"/>
      <c r="NPX1576" s="50"/>
      <c r="NPY1576" s="50"/>
      <c r="NPZ1576" s="50"/>
      <c r="NQA1576" s="50"/>
      <c r="NQB1576" s="50"/>
      <c r="NQC1576" s="50"/>
      <c r="NQD1576" s="50"/>
      <c r="NQE1576" s="50"/>
      <c r="NQF1576" s="50"/>
      <c r="NQG1576" s="50"/>
      <c r="NQH1576" s="50"/>
      <c r="NQI1576" s="50"/>
      <c r="NQJ1576" s="50"/>
      <c r="NQK1576" s="50"/>
      <c r="NQL1576" s="50"/>
      <c r="NQM1576" s="50"/>
      <c r="NQN1576" s="50"/>
      <c r="NQO1576" s="50"/>
      <c r="NQP1576" s="50"/>
      <c r="NQQ1576" s="50"/>
      <c r="NQR1576" s="50"/>
      <c r="NQS1576" s="50"/>
      <c r="NQT1576" s="50"/>
      <c r="NQU1576" s="50"/>
      <c r="NQV1576" s="50"/>
      <c r="NQW1576" s="50"/>
      <c r="NQX1576" s="50"/>
      <c r="NQY1576" s="50"/>
      <c r="NQZ1576" s="50"/>
      <c r="NRA1576" s="50"/>
      <c r="NRB1576" s="50"/>
      <c r="NRC1576" s="50"/>
      <c r="NRD1576" s="50"/>
      <c r="NRE1576" s="50"/>
      <c r="NRF1576" s="50"/>
      <c r="NRG1576" s="50"/>
      <c r="NRH1576" s="50"/>
      <c r="NRI1576" s="50"/>
      <c r="NRJ1576" s="50"/>
      <c r="NRK1576" s="50"/>
      <c r="NRL1576" s="50"/>
      <c r="NRM1576" s="50"/>
      <c r="NRN1576" s="50"/>
      <c r="NRO1576" s="50"/>
      <c r="NRP1576" s="50"/>
      <c r="NRQ1576" s="50"/>
      <c r="NRR1576" s="50"/>
      <c r="NRS1576" s="50"/>
      <c r="NRT1576" s="50"/>
      <c r="NRU1576" s="50"/>
      <c r="NRV1576" s="50"/>
      <c r="NRW1576" s="50"/>
      <c r="NRX1576" s="50"/>
      <c r="NRY1576" s="50"/>
      <c r="NRZ1576" s="50"/>
      <c r="NSA1576" s="50"/>
      <c r="NSB1576" s="50"/>
      <c r="NSC1576" s="50"/>
      <c r="NSD1576" s="50"/>
      <c r="NSE1576" s="50"/>
      <c r="NSF1576" s="50"/>
      <c r="NSG1576" s="50"/>
      <c r="NSH1576" s="50"/>
      <c r="NSI1576" s="50"/>
      <c r="NSJ1576" s="50"/>
      <c r="NSK1576" s="50"/>
      <c r="NSL1576" s="50"/>
      <c r="NSM1576" s="50"/>
      <c r="NSN1576" s="50"/>
      <c r="NSO1576" s="50"/>
      <c r="NSP1576" s="50"/>
      <c r="NSQ1576" s="50"/>
      <c r="NSR1576" s="50"/>
      <c r="NSS1576" s="50"/>
      <c r="NST1576" s="50"/>
      <c r="NSU1576" s="50"/>
      <c r="NSV1576" s="50"/>
      <c r="NSW1576" s="50"/>
      <c r="NSX1576" s="50"/>
      <c r="NSY1576" s="50"/>
      <c r="NSZ1576" s="50"/>
      <c r="NTA1576" s="50"/>
      <c r="NTB1576" s="50"/>
      <c r="NTC1576" s="50"/>
      <c r="NTD1576" s="50"/>
      <c r="NTE1576" s="50"/>
      <c r="NTF1576" s="50"/>
      <c r="NTG1576" s="50"/>
      <c r="NTH1576" s="50"/>
      <c r="NTI1576" s="50"/>
      <c r="NTJ1576" s="50"/>
      <c r="NTK1576" s="50"/>
      <c r="NTL1576" s="50"/>
      <c r="NTM1576" s="50"/>
      <c r="NTN1576" s="50"/>
      <c r="NTO1576" s="50"/>
      <c r="NTP1576" s="50"/>
      <c r="NTQ1576" s="50"/>
      <c r="NTR1576" s="50"/>
      <c r="NTS1576" s="50"/>
      <c r="NTT1576" s="50"/>
      <c r="NTU1576" s="50"/>
      <c r="NTV1576" s="50"/>
      <c r="NTW1576" s="50"/>
      <c r="NTX1576" s="50"/>
      <c r="NTY1576" s="50"/>
      <c r="NTZ1576" s="50"/>
      <c r="NUA1576" s="50"/>
      <c r="NUB1576" s="50"/>
      <c r="NUC1576" s="50"/>
      <c r="NUD1576" s="50"/>
      <c r="NUE1576" s="50"/>
      <c r="NUF1576" s="50"/>
      <c r="NUG1576" s="50"/>
      <c r="NUH1576" s="50"/>
      <c r="NUI1576" s="50"/>
      <c r="NUJ1576" s="50"/>
      <c r="NUK1576" s="50"/>
      <c r="NUL1576" s="50"/>
      <c r="NUM1576" s="50"/>
      <c r="NUN1576" s="50"/>
      <c r="NUO1576" s="50"/>
      <c r="NUP1576" s="50"/>
      <c r="NUQ1576" s="50"/>
      <c r="NUR1576" s="50"/>
      <c r="NUS1576" s="50"/>
      <c r="NUT1576" s="50"/>
      <c r="NUU1576" s="50"/>
      <c r="NUV1576" s="50"/>
      <c r="NUW1576" s="50"/>
      <c r="NUX1576" s="50"/>
      <c r="NUY1576" s="50"/>
      <c r="NUZ1576" s="50"/>
      <c r="NVA1576" s="50"/>
      <c r="NVB1576" s="50"/>
      <c r="NVC1576" s="50"/>
      <c r="NVD1576" s="50"/>
      <c r="NVE1576" s="50"/>
      <c r="NVF1576" s="50"/>
      <c r="NVG1576" s="50"/>
      <c r="NVH1576" s="50"/>
      <c r="NVI1576" s="50"/>
      <c r="NVJ1576" s="50"/>
      <c r="NVK1576" s="50"/>
      <c r="NVL1576" s="50"/>
      <c r="NVM1576" s="50"/>
      <c r="NVN1576" s="50"/>
      <c r="NVO1576" s="50"/>
      <c r="NVP1576" s="50"/>
      <c r="NVQ1576" s="50"/>
      <c r="NVR1576" s="50"/>
      <c r="NVS1576" s="50"/>
      <c r="NVT1576" s="50"/>
      <c r="NVU1576" s="50"/>
      <c r="NVV1576" s="50"/>
      <c r="NVW1576" s="50"/>
      <c r="NVX1576" s="50"/>
      <c r="NVY1576" s="50"/>
      <c r="NVZ1576" s="50"/>
      <c r="NWA1576" s="50"/>
      <c r="NWB1576" s="50"/>
      <c r="NWC1576" s="50"/>
      <c r="NWD1576" s="50"/>
      <c r="NWE1576" s="50"/>
      <c r="NWF1576" s="50"/>
      <c r="NWG1576" s="50"/>
      <c r="NWH1576" s="50"/>
      <c r="NWI1576" s="50"/>
      <c r="NWJ1576" s="50"/>
      <c r="NWK1576" s="50"/>
      <c r="NWL1576" s="50"/>
      <c r="NWM1576" s="50"/>
      <c r="NWN1576" s="50"/>
      <c r="NWO1576" s="50"/>
      <c r="NWP1576" s="50"/>
      <c r="NWQ1576" s="50"/>
      <c r="NWR1576" s="50"/>
      <c r="NWS1576" s="50"/>
      <c r="NWT1576" s="50"/>
      <c r="NWU1576" s="50"/>
      <c r="NWV1576" s="50"/>
      <c r="NWW1576" s="50"/>
      <c r="NWX1576" s="50"/>
      <c r="NWY1576" s="50"/>
      <c r="NWZ1576" s="50"/>
      <c r="NXA1576" s="50"/>
      <c r="NXB1576" s="50"/>
      <c r="NXC1576" s="50"/>
      <c r="NXD1576" s="50"/>
      <c r="NXE1576" s="50"/>
      <c r="NXF1576" s="50"/>
      <c r="NXG1576" s="50"/>
      <c r="NXH1576" s="50"/>
      <c r="NXI1576" s="50"/>
      <c r="NXJ1576" s="50"/>
      <c r="NXK1576" s="50"/>
      <c r="NXL1576" s="50"/>
      <c r="NXM1576" s="50"/>
      <c r="NXN1576" s="50"/>
      <c r="NXO1576" s="50"/>
      <c r="NXP1576" s="50"/>
      <c r="NXQ1576" s="50"/>
      <c r="NXR1576" s="50"/>
      <c r="NXS1576" s="50"/>
      <c r="NXT1576" s="50"/>
      <c r="NXU1576" s="50"/>
      <c r="NXV1576" s="50"/>
      <c r="NXW1576" s="50"/>
      <c r="NXX1576" s="50"/>
      <c r="NXY1576" s="50"/>
      <c r="NXZ1576" s="50"/>
      <c r="NYA1576" s="50"/>
      <c r="NYB1576" s="50"/>
      <c r="NYC1576" s="50"/>
      <c r="NYD1576" s="50"/>
      <c r="NYE1576" s="50"/>
      <c r="NYF1576" s="50"/>
      <c r="NYG1576" s="50"/>
      <c r="NYH1576" s="50"/>
      <c r="NYI1576" s="50"/>
      <c r="NYJ1576" s="50"/>
      <c r="NYK1576" s="50"/>
      <c r="NYL1576" s="50"/>
      <c r="NYM1576" s="50"/>
      <c r="NYN1576" s="50"/>
      <c r="NYO1576" s="50"/>
      <c r="NYP1576" s="50"/>
      <c r="NYQ1576" s="50"/>
      <c r="NYR1576" s="50"/>
      <c r="NYS1576" s="50"/>
      <c r="NYT1576" s="50"/>
      <c r="NYU1576" s="50"/>
      <c r="NYV1576" s="50"/>
      <c r="NYW1576" s="50"/>
      <c r="NYX1576" s="50"/>
      <c r="NYY1576" s="50"/>
      <c r="NYZ1576" s="50"/>
      <c r="NZA1576" s="50"/>
      <c r="NZB1576" s="50"/>
      <c r="NZC1576" s="50"/>
      <c r="NZD1576" s="50"/>
      <c r="NZE1576" s="50"/>
      <c r="NZF1576" s="50"/>
      <c r="NZG1576" s="50"/>
      <c r="NZH1576" s="50"/>
      <c r="NZI1576" s="50"/>
      <c r="NZJ1576" s="50"/>
      <c r="NZK1576" s="50"/>
      <c r="NZL1576" s="50"/>
      <c r="NZM1576" s="50"/>
      <c r="NZN1576" s="50"/>
      <c r="NZO1576" s="50"/>
      <c r="NZP1576" s="50"/>
      <c r="NZQ1576" s="50"/>
      <c r="NZR1576" s="50"/>
      <c r="NZS1576" s="50"/>
      <c r="NZT1576" s="50"/>
      <c r="NZU1576" s="50"/>
      <c r="NZV1576" s="50"/>
      <c r="NZW1576" s="50"/>
      <c r="NZX1576" s="50"/>
      <c r="NZY1576" s="50"/>
      <c r="NZZ1576" s="50"/>
      <c r="OAA1576" s="50"/>
      <c r="OAB1576" s="50"/>
      <c r="OAC1576" s="50"/>
      <c r="OAD1576" s="50"/>
      <c r="OAE1576" s="50"/>
      <c r="OAF1576" s="50"/>
      <c r="OAG1576" s="50"/>
      <c r="OAH1576" s="50"/>
      <c r="OAI1576" s="50"/>
      <c r="OAJ1576" s="50"/>
      <c r="OAK1576" s="50"/>
      <c r="OAL1576" s="50"/>
      <c r="OAM1576" s="50"/>
      <c r="OAN1576" s="50"/>
      <c r="OAO1576" s="50"/>
      <c r="OAP1576" s="50"/>
      <c r="OAQ1576" s="50"/>
      <c r="OAR1576" s="50"/>
      <c r="OAS1576" s="50"/>
      <c r="OAT1576" s="50"/>
      <c r="OAU1576" s="50"/>
      <c r="OAV1576" s="50"/>
      <c r="OAW1576" s="50"/>
      <c r="OAX1576" s="50"/>
      <c r="OAY1576" s="50"/>
      <c r="OAZ1576" s="50"/>
      <c r="OBA1576" s="50"/>
      <c r="OBB1576" s="50"/>
      <c r="OBC1576" s="50"/>
      <c r="OBD1576" s="50"/>
      <c r="OBE1576" s="50"/>
      <c r="OBF1576" s="50"/>
      <c r="OBG1576" s="50"/>
      <c r="OBH1576" s="50"/>
      <c r="OBI1576" s="50"/>
      <c r="OBJ1576" s="50"/>
      <c r="OBK1576" s="50"/>
      <c r="OBL1576" s="50"/>
      <c r="OBM1576" s="50"/>
      <c r="OBN1576" s="50"/>
      <c r="OBO1576" s="50"/>
      <c r="OBP1576" s="50"/>
      <c r="OBQ1576" s="50"/>
      <c r="OBR1576" s="50"/>
      <c r="OBS1576" s="50"/>
      <c r="OBT1576" s="50"/>
      <c r="OBU1576" s="50"/>
      <c r="OBV1576" s="50"/>
      <c r="OBW1576" s="50"/>
      <c r="OBX1576" s="50"/>
      <c r="OBY1576" s="50"/>
      <c r="OBZ1576" s="50"/>
      <c r="OCA1576" s="50"/>
      <c r="OCB1576" s="50"/>
      <c r="OCC1576" s="50"/>
      <c r="OCD1576" s="50"/>
      <c r="OCE1576" s="50"/>
      <c r="OCF1576" s="50"/>
      <c r="OCG1576" s="50"/>
      <c r="OCH1576" s="50"/>
      <c r="OCI1576" s="50"/>
      <c r="OCJ1576" s="50"/>
      <c r="OCK1576" s="50"/>
      <c r="OCL1576" s="50"/>
      <c r="OCM1576" s="50"/>
      <c r="OCN1576" s="50"/>
      <c r="OCO1576" s="50"/>
      <c r="OCP1576" s="50"/>
      <c r="OCQ1576" s="50"/>
      <c r="OCR1576" s="50"/>
      <c r="OCS1576" s="50"/>
      <c r="OCT1576" s="50"/>
      <c r="OCU1576" s="50"/>
      <c r="OCV1576" s="50"/>
      <c r="OCW1576" s="50"/>
      <c r="OCX1576" s="50"/>
      <c r="OCY1576" s="50"/>
      <c r="OCZ1576" s="50"/>
      <c r="ODA1576" s="50"/>
      <c r="ODB1576" s="50"/>
      <c r="ODC1576" s="50"/>
      <c r="ODD1576" s="50"/>
      <c r="ODE1576" s="50"/>
      <c r="ODF1576" s="50"/>
      <c r="ODG1576" s="50"/>
      <c r="ODH1576" s="50"/>
      <c r="ODI1576" s="50"/>
      <c r="ODJ1576" s="50"/>
      <c r="ODK1576" s="50"/>
      <c r="ODL1576" s="50"/>
      <c r="ODM1576" s="50"/>
      <c r="ODN1576" s="50"/>
      <c r="ODO1576" s="50"/>
      <c r="ODP1576" s="50"/>
      <c r="ODQ1576" s="50"/>
      <c r="ODR1576" s="50"/>
      <c r="ODS1576" s="50"/>
      <c r="ODT1576" s="50"/>
      <c r="ODU1576" s="50"/>
      <c r="ODV1576" s="50"/>
      <c r="ODW1576" s="50"/>
      <c r="ODX1576" s="50"/>
      <c r="ODY1576" s="50"/>
      <c r="ODZ1576" s="50"/>
      <c r="OEA1576" s="50"/>
      <c r="OEB1576" s="50"/>
      <c r="OEC1576" s="50"/>
      <c r="OED1576" s="50"/>
      <c r="OEE1576" s="50"/>
      <c r="OEF1576" s="50"/>
      <c r="OEG1576" s="50"/>
      <c r="OEH1576" s="50"/>
      <c r="OEI1576" s="50"/>
      <c r="OEJ1576" s="50"/>
      <c r="OEK1576" s="50"/>
      <c r="OEL1576" s="50"/>
      <c r="OEM1576" s="50"/>
      <c r="OEN1576" s="50"/>
      <c r="OEO1576" s="50"/>
      <c r="OEP1576" s="50"/>
      <c r="OEQ1576" s="50"/>
      <c r="OER1576" s="50"/>
      <c r="OES1576" s="50"/>
      <c r="OET1576" s="50"/>
      <c r="OEU1576" s="50"/>
      <c r="OEV1576" s="50"/>
      <c r="OEW1576" s="50"/>
      <c r="OEX1576" s="50"/>
      <c r="OEY1576" s="50"/>
      <c r="OEZ1576" s="50"/>
      <c r="OFA1576" s="50"/>
      <c r="OFB1576" s="50"/>
      <c r="OFC1576" s="50"/>
      <c r="OFD1576" s="50"/>
      <c r="OFE1576" s="50"/>
      <c r="OFF1576" s="50"/>
      <c r="OFG1576" s="50"/>
      <c r="OFH1576" s="50"/>
      <c r="OFI1576" s="50"/>
      <c r="OFJ1576" s="50"/>
      <c r="OFK1576" s="50"/>
      <c r="OFL1576" s="50"/>
      <c r="OFM1576" s="50"/>
      <c r="OFN1576" s="50"/>
      <c r="OFO1576" s="50"/>
      <c r="OFP1576" s="50"/>
      <c r="OFQ1576" s="50"/>
      <c r="OFR1576" s="50"/>
      <c r="OFS1576" s="50"/>
      <c r="OFT1576" s="50"/>
      <c r="OFU1576" s="50"/>
      <c r="OFV1576" s="50"/>
      <c r="OFW1576" s="50"/>
      <c r="OFX1576" s="50"/>
      <c r="OFY1576" s="50"/>
      <c r="OFZ1576" s="50"/>
      <c r="OGA1576" s="50"/>
      <c r="OGB1576" s="50"/>
      <c r="OGC1576" s="50"/>
      <c r="OGD1576" s="50"/>
      <c r="OGE1576" s="50"/>
      <c r="OGF1576" s="50"/>
      <c r="OGG1576" s="50"/>
      <c r="OGH1576" s="50"/>
      <c r="OGI1576" s="50"/>
      <c r="OGJ1576" s="50"/>
      <c r="OGK1576" s="50"/>
      <c r="OGL1576" s="50"/>
      <c r="OGM1576" s="50"/>
      <c r="OGN1576" s="50"/>
      <c r="OGO1576" s="50"/>
      <c r="OGP1576" s="50"/>
      <c r="OGQ1576" s="50"/>
      <c r="OGR1576" s="50"/>
      <c r="OGS1576" s="50"/>
      <c r="OGT1576" s="50"/>
      <c r="OGU1576" s="50"/>
      <c r="OGV1576" s="50"/>
      <c r="OGW1576" s="50"/>
      <c r="OGX1576" s="50"/>
      <c r="OGY1576" s="50"/>
      <c r="OGZ1576" s="50"/>
      <c r="OHA1576" s="50"/>
      <c r="OHB1576" s="50"/>
      <c r="OHC1576" s="50"/>
      <c r="OHD1576" s="50"/>
      <c r="OHE1576" s="50"/>
      <c r="OHF1576" s="50"/>
      <c r="OHG1576" s="50"/>
      <c r="OHH1576" s="50"/>
      <c r="OHI1576" s="50"/>
      <c r="OHJ1576" s="50"/>
      <c r="OHK1576" s="50"/>
      <c r="OHL1576" s="50"/>
      <c r="OHM1576" s="50"/>
      <c r="OHN1576" s="50"/>
      <c r="OHO1576" s="50"/>
      <c r="OHP1576" s="50"/>
      <c r="OHQ1576" s="50"/>
      <c r="OHR1576" s="50"/>
      <c r="OHS1576" s="50"/>
      <c r="OHT1576" s="50"/>
      <c r="OHU1576" s="50"/>
      <c r="OHV1576" s="50"/>
      <c r="OHW1576" s="50"/>
      <c r="OHX1576" s="50"/>
      <c r="OHY1576" s="50"/>
      <c r="OHZ1576" s="50"/>
      <c r="OIA1576" s="50"/>
      <c r="OIB1576" s="50"/>
      <c r="OIC1576" s="50"/>
      <c r="OID1576" s="50"/>
      <c r="OIE1576" s="50"/>
      <c r="OIF1576" s="50"/>
      <c r="OIG1576" s="50"/>
      <c r="OIH1576" s="50"/>
      <c r="OII1576" s="50"/>
      <c r="OIJ1576" s="50"/>
      <c r="OIK1576" s="50"/>
      <c r="OIL1576" s="50"/>
      <c r="OIM1576" s="50"/>
      <c r="OIN1576" s="50"/>
      <c r="OIO1576" s="50"/>
      <c r="OIP1576" s="50"/>
      <c r="OIQ1576" s="50"/>
      <c r="OIR1576" s="50"/>
      <c r="OIS1576" s="50"/>
      <c r="OIT1576" s="50"/>
      <c r="OIU1576" s="50"/>
      <c r="OIV1576" s="50"/>
      <c r="OIW1576" s="50"/>
      <c r="OIX1576" s="50"/>
      <c r="OIY1576" s="50"/>
      <c r="OIZ1576" s="50"/>
      <c r="OJA1576" s="50"/>
      <c r="OJB1576" s="50"/>
      <c r="OJC1576" s="50"/>
      <c r="OJD1576" s="50"/>
      <c r="OJE1576" s="50"/>
      <c r="OJF1576" s="50"/>
      <c r="OJG1576" s="50"/>
      <c r="OJH1576" s="50"/>
      <c r="OJI1576" s="50"/>
      <c r="OJJ1576" s="50"/>
      <c r="OJK1576" s="50"/>
      <c r="OJL1576" s="50"/>
      <c r="OJM1576" s="50"/>
      <c r="OJN1576" s="50"/>
      <c r="OJO1576" s="50"/>
      <c r="OJP1576" s="50"/>
      <c r="OJQ1576" s="50"/>
      <c r="OJR1576" s="50"/>
      <c r="OJS1576" s="50"/>
      <c r="OJT1576" s="50"/>
      <c r="OJU1576" s="50"/>
      <c r="OJV1576" s="50"/>
      <c r="OJW1576" s="50"/>
      <c r="OJX1576" s="50"/>
      <c r="OJY1576" s="50"/>
      <c r="OJZ1576" s="50"/>
      <c r="OKA1576" s="50"/>
      <c r="OKB1576" s="50"/>
      <c r="OKC1576" s="50"/>
      <c r="OKD1576" s="50"/>
      <c r="OKE1576" s="50"/>
      <c r="OKF1576" s="50"/>
      <c r="OKG1576" s="50"/>
      <c r="OKH1576" s="50"/>
      <c r="OKI1576" s="50"/>
      <c r="OKJ1576" s="50"/>
      <c r="OKK1576" s="50"/>
      <c r="OKL1576" s="50"/>
      <c r="OKM1576" s="50"/>
      <c r="OKN1576" s="50"/>
      <c r="OKO1576" s="50"/>
      <c r="OKP1576" s="50"/>
      <c r="OKQ1576" s="50"/>
      <c r="OKR1576" s="50"/>
      <c r="OKS1576" s="50"/>
      <c r="OKT1576" s="50"/>
      <c r="OKU1576" s="50"/>
      <c r="OKV1576" s="50"/>
      <c r="OKW1576" s="50"/>
      <c r="OKX1576" s="50"/>
      <c r="OKY1576" s="50"/>
      <c r="OKZ1576" s="50"/>
      <c r="OLA1576" s="50"/>
      <c r="OLB1576" s="50"/>
      <c r="OLC1576" s="50"/>
      <c r="OLD1576" s="50"/>
      <c r="OLE1576" s="50"/>
      <c r="OLF1576" s="50"/>
      <c r="OLG1576" s="50"/>
      <c r="OLH1576" s="50"/>
      <c r="OLI1576" s="50"/>
      <c r="OLJ1576" s="50"/>
      <c r="OLK1576" s="50"/>
      <c r="OLL1576" s="50"/>
      <c r="OLM1576" s="50"/>
      <c r="OLN1576" s="50"/>
      <c r="OLO1576" s="50"/>
      <c r="OLP1576" s="50"/>
      <c r="OLQ1576" s="50"/>
      <c r="OLR1576" s="50"/>
      <c r="OLS1576" s="50"/>
      <c r="OLT1576" s="50"/>
      <c r="OLU1576" s="50"/>
      <c r="OLV1576" s="50"/>
      <c r="OLW1576" s="50"/>
      <c r="OLX1576" s="50"/>
      <c r="OLY1576" s="50"/>
      <c r="OLZ1576" s="50"/>
      <c r="OMA1576" s="50"/>
      <c r="OMB1576" s="50"/>
      <c r="OMC1576" s="50"/>
      <c r="OMD1576" s="50"/>
      <c r="OME1576" s="50"/>
      <c r="OMF1576" s="50"/>
      <c r="OMG1576" s="50"/>
      <c r="OMH1576" s="50"/>
      <c r="OMI1576" s="50"/>
      <c r="OMJ1576" s="50"/>
      <c r="OMK1576" s="50"/>
      <c r="OML1576" s="50"/>
      <c r="OMM1576" s="50"/>
      <c r="OMN1576" s="50"/>
      <c r="OMO1576" s="50"/>
      <c r="OMP1576" s="50"/>
      <c r="OMQ1576" s="50"/>
      <c r="OMR1576" s="50"/>
      <c r="OMS1576" s="50"/>
      <c r="OMT1576" s="50"/>
      <c r="OMU1576" s="50"/>
      <c r="OMV1576" s="50"/>
      <c r="OMW1576" s="50"/>
      <c r="OMX1576" s="50"/>
      <c r="OMY1576" s="50"/>
      <c r="OMZ1576" s="50"/>
      <c r="ONA1576" s="50"/>
      <c r="ONB1576" s="50"/>
      <c r="ONC1576" s="50"/>
      <c r="OND1576" s="50"/>
      <c r="ONE1576" s="50"/>
      <c r="ONF1576" s="50"/>
      <c r="ONG1576" s="50"/>
      <c r="ONH1576" s="50"/>
      <c r="ONI1576" s="50"/>
      <c r="ONJ1576" s="50"/>
      <c r="ONK1576" s="50"/>
      <c r="ONL1576" s="50"/>
      <c r="ONM1576" s="50"/>
      <c r="ONN1576" s="50"/>
      <c r="ONO1576" s="50"/>
      <c r="ONP1576" s="50"/>
      <c r="ONQ1576" s="50"/>
      <c r="ONR1576" s="50"/>
      <c r="ONS1576" s="50"/>
      <c r="ONT1576" s="50"/>
      <c r="ONU1576" s="50"/>
      <c r="ONV1576" s="50"/>
      <c r="ONW1576" s="50"/>
      <c r="ONX1576" s="50"/>
      <c r="ONY1576" s="50"/>
      <c r="ONZ1576" s="50"/>
      <c r="OOA1576" s="50"/>
      <c r="OOB1576" s="50"/>
      <c r="OOC1576" s="50"/>
      <c r="OOD1576" s="50"/>
      <c r="OOE1576" s="50"/>
      <c r="OOF1576" s="50"/>
      <c r="OOG1576" s="50"/>
      <c r="OOH1576" s="50"/>
      <c r="OOI1576" s="50"/>
      <c r="OOJ1576" s="50"/>
      <c r="OOK1576" s="50"/>
      <c r="OOL1576" s="50"/>
      <c r="OOM1576" s="50"/>
      <c r="OON1576" s="50"/>
      <c r="OOO1576" s="50"/>
      <c r="OOP1576" s="50"/>
      <c r="OOQ1576" s="50"/>
      <c r="OOR1576" s="50"/>
      <c r="OOS1576" s="50"/>
      <c r="OOT1576" s="50"/>
      <c r="OOU1576" s="50"/>
      <c r="OOV1576" s="50"/>
      <c r="OOW1576" s="50"/>
      <c r="OOX1576" s="50"/>
      <c r="OOY1576" s="50"/>
      <c r="OOZ1576" s="50"/>
      <c r="OPA1576" s="50"/>
      <c r="OPB1576" s="50"/>
      <c r="OPC1576" s="50"/>
      <c r="OPD1576" s="50"/>
      <c r="OPE1576" s="50"/>
      <c r="OPF1576" s="50"/>
      <c r="OPG1576" s="50"/>
      <c r="OPH1576" s="50"/>
      <c r="OPI1576" s="50"/>
      <c r="OPJ1576" s="50"/>
      <c r="OPK1576" s="50"/>
      <c r="OPL1576" s="50"/>
      <c r="OPM1576" s="50"/>
      <c r="OPN1576" s="50"/>
      <c r="OPO1576" s="50"/>
      <c r="OPP1576" s="50"/>
      <c r="OPQ1576" s="50"/>
      <c r="OPR1576" s="50"/>
      <c r="OPS1576" s="50"/>
      <c r="OPT1576" s="50"/>
      <c r="OPU1576" s="50"/>
      <c r="OPV1576" s="50"/>
      <c r="OPW1576" s="50"/>
      <c r="OPX1576" s="50"/>
      <c r="OPY1576" s="50"/>
      <c r="OPZ1576" s="50"/>
      <c r="OQA1576" s="50"/>
      <c r="OQB1576" s="50"/>
      <c r="OQC1576" s="50"/>
      <c r="OQD1576" s="50"/>
      <c r="OQE1576" s="50"/>
      <c r="OQF1576" s="50"/>
      <c r="OQG1576" s="50"/>
      <c r="OQH1576" s="50"/>
      <c r="OQI1576" s="50"/>
      <c r="OQJ1576" s="50"/>
      <c r="OQK1576" s="50"/>
      <c r="OQL1576" s="50"/>
      <c r="OQM1576" s="50"/>
      <c r="OQN1576" s="50"/>
      <c r="OQO1576" s="50"/>
      <c r="OQP1576" s="50"/>
      <c r="OQQ1576" s="50"/>
      <c r="OQR1576" s="50"/>
      <c r="OQS1576" s="50"/>
      <c r="OQT1576" s="50"/>
      <c r="OQU1576" s="50"/>
      <c r="OQV1576" s="50"/>
      <c r="OQW1576" s="50"/>
      <c r="OQX1576" s="50"/>
      <c r="OQY1576" s="50"/>
      <c r="OQZ1576" s="50"/>
      <c r="ORA1576" s="50"/>
      <c r="ORB1576" s="50"/>
      <c r="ORC1576" s="50"/>
      <c r="ORD1576" s="50"/>
      <c r="ORE1576" s="50"/>
      <c r="ORF1576" s="50"/>
      <c r="ORG1576" s="50"/>
      <c r="ORH1576" s="50"/>
      <c r="ORI1576" s="50"/>
      <c r="ORJ1576" s="50"/>
      <c r="ORK1576" s="50"/>
      <c r="ORL1576" s="50"/>
      <c r="ORM1576" s="50"/>
      <c r="ORN1576" s="50"/>
      <c r="ORO1576" s="50"/>
      <c r="ORP1576" s="50"/>
      <c r="ORQ1576" s="50"/>
      <c r="ORR1576" s="50"/>
      <c r="ORS1576" s="50"/>
      <c r="ORT1576" s="50"/>
      <c r="ORU1576" s="50"/>
      <c r="ORV1576" s="50"/>
      <c r="ORW1576" s="50"/>
      <c r="ORX1576" s="50"/>
      <c r="ORY1576" s="50"/>
      <c r="ORZ1576" s="50"/>
      <c r="OSA1576" s="50"/>
      <c r="OSB1576" s="50"/>
      <c r="OSC1576" s="50"/>
      <c r="OSD1576" s="50"/>
      <c r="OSE1576" s="50"/>
      <c r="OSF1576" s="50"/>
      <c r="OSG1576" s="50"/>
      <c r="OSH1576" s="50"/>
      <c r="OSI1576" s="50"/>
      <c r="OSJ1576" s="50"/>
      <c r="OSK1576" s="50"/>
      <c r="OSL1576" s="50"/>
      <c r="OSM1576" s="50"/>
      <c r="OSN1576" s="50"/>
      <c r="OSO1576" s="50"/>
      <c r="OSP1576" s="50"/>
      <c r="OSQ1576" s="50"/>
      <c r="OSR1576" s="50"/>
      <c r="OSS1576" s="50"/>
      <c r="OST1576" s="50"/>
      <c r="OSU1576" s="50"/>
      <c r="OSV1576" s="50"/>
      <c r="OSW1576" s="50"/>
      <c r="OSX1576" s="50"/>
      <c r="OSY1576" s="50"/>
      <c r="OSZ1576" s="50"/>
      <c r="OTA1576" s="50"/>
      <c r="OTB1576" s="50"/>
      <c r="OTC1576" s="50"/>
      <c r="OTD1576" s="50"/>
      <c r="OTE1576" s="50"/>
      <c r="OTF1576" s="50"/>
      <c r="OTG1576" s="50"/>
      <c r="OTH1576" s="50"/>
      <c r="OTI1576" s="50"/>
      <c r="OTJ1576" s="50"/>
      <c r="OTK1576" s="50"/>
      <c r="OTL1576" s="50"/>
      <c r="OTM1576" s="50"/>
      <c r="OTN1576" s="50"/>
      <c r="OTO1576" s="50"/>
      <c r="OTP1576" s="50"/>
      <c r="OTQ1576" s="50"/>
      <c r="OTR1576" s="50"/>
      <c r="OTS1576" s="50"/>
      <c r="OTT1576" s="50"/>
      <c r="OTU1576" s="50"/>
      <c r="OTV1576" s="50"/>
      <c r="OTW1576" s="50"/>
      <c r="OTX1576" s="50"/>
      <c r="OTY1576" s="50"/>
      <c r="OTZ1576" s="50"/>
      <c r="OUA1576" s="50"/>
      <c r="OUB1576" s="50"/>
      <c r="OUC1576" s="50"/>
      <c r="OUD1576" s="50"/>
      <c r="OUE1576" s="50"/>
      <c r="OUF1576" s="50"/>
      <c r="OUG1576" s="50"/>
      <c r="OUH1576" s="50"/>
      <c r="OUI1576" s="50"/>
      <c r="OUJ1576" s="50"/>
      <c r="OUK1576" s="50"/>
      <c r="OUL1576" s="50"/>
      <c r="OUM1576" s="50"/>
      <c r="OUN1576" s="50"/>
      <c r="OUO1576" s="50"/>
      <c r="OUP1576" s="50"/>
      <c r="OUQ1576" s="50"/>
      <c r="OUR1576" s="50"/>
      <c r="OUS1576" s="50"/>
      <c r="OUT1576" s="50"/>
      <c r="OUU1576" s="50"/>
      <c r="OUV1576" s="50"/>
      <c r="OUW1576" s="50"/>
      <c r="OUX1576" s="50"/>
      <c r="OUY1576" s="50"/>
      <c r="OUZ1576" s="50"/>
      <c r="OVA1576" s="50"/>
      <c r="OVB1576" s="50"/>
      <c r="OVC1576" s="50"/>
      <c r="OVD1576" s="50"/>
      <c r="OVE1576" s="50"/>
      <c r="OVF1576" s="50"/>
      <c r="OVG1576" s="50"/>
      <c r="OVH1576" s="50"/>
      <c r="OVI1576" s="50"/>
      <c r="OVJ1576" s="50"/>
      <c r="OVK1576" s="50"/>
      <c r="OVL1576" s="50"/>
      <c r="OVM1576" s="50"/>
      <c r="OVN1576" s="50"/>
      <c r="OVO1576" s="50"/>
      <c r="OVP1576" s="50"/>
      <c r="OVQ1576" s="50"/>
      <c r="OVR1576" s="50"/>
      <c r="OVS1576" s="50"/>
      <c r="OVT1576" s="50"/>
      <c r="OVU1576" s="50"/>
      <c r="OVV1576" s="50"/>
      <c r="OVW1576" s="50"/>
      <c r="OVX1576" s="50"/>
      <c r="OVY1576" s="50"/>
      <c r="OVZ1576" s="50"/>
      <c r="OWA1576" s="50"/>
      <c r="OWB1576" s="50"/>
      <c r="OWC1576" s="50"/>
      <c r="OWD1576" s="50"/>
      <c r="OWE1576" s="50"/>
      <c r="OWF1576" s="50"/>
      <c r="OWG1576" s="50"/>
      <c r="OWH1576" s="50"/>
      <c r="OWI1576" s="50"/>
      <c r="OWJ1576" s="50"/>
      <c r="OWK1576" s="50"/>
      <c r="OWL1576" s="50"/>
      <c r="OWM1576" s="50"/>
      <c r="OWN1576" s="50"/>
      <c r="OWO1576" s="50"/>
      <c r="OWP1576" s="50"/>
      <c r="OWQ1576" s="50"/>
      <c r="OWR1576" s="50"/>
      <c r="OWS1576" s="50"/>
      <c r="OWT1576" s="50"/>
      <c r="OWU1576" s="50"/>
      <c r="OWV1576" s="50"/>
      <c r="OWW1576" s="50"/>
      <c r="OWX1576" s="50"/>
      <c r="OWY1576" s="50"/>
      <c r="OWZ1576" s="50"/>
      <c r="OXA1576" s="50"/>
      <c r="OXB1576" s="50"/>
      <c r="OXC1576" s="50"/>
      <c r="OXD1576" s="50"/>
      <c r="OXE1576" s="50"/>
      <c r="OXF1576" s="50"/>
      <c r="OXG1576" s="50"/>
      <c r="OXH1576" s="50"/>
      <c r="OXI1576" s="50"/>
      <c r="OXJ1576" s="50"/>
      <c r="OXK1576" s="50"/>
      <c r="OXL1576" s="50"/>
      <c r="OXM1576" s="50"/>
      <c r="OXN1576" s="50"/>
      <c r="OXO1576" s="50"/>
      <c r="OXP1576" s="50"/>
      <c r="OXQ1576" s="50"/>
      <c r="OXR1576" s="50"/>
      <c r="OXS1576" s="50"/>
      <c r="OXT1576" s="50"/>
      <c r="OXU1576" s="50"/>
      <c r="OXV1576" s="50"/>
      <c r="OXW1576" s="50"/>
      <c r="OXX1576" s="50"/>
      <c r="OXY1576" s="50"/>
      <c r="OXZ1576" s="50"/>
      <c r="OYA1576" s="50"/>
      <c r="OYB1576" s="50"/>
      <c r="OYC1576" s="50"/>
      <c r="OYD1576" s="50"/>
      <c r="OYE1576" s="50"/>
      <c r="OYF1576" s="50"/>
      <c r="OYG1576" s="50"/>
      <c r="OYH1576" s="50"/>
      <c r="OYI1576" s="50"/>
      <c r="OYJ1576" s="50"/>
      <c r="OYK1576" s="50"/>
      <c r="OYL1576" s="50"/>
      <c r="OYM1576" s="50"/>
      <c r="OYN1576" s="50"/>
      <c r="OYO1576" s="50"/>
      <c r="OYP1576" s="50"/>
      <c r="OYQ1576" s="50"/>
      <c r="OYR1576" s="50"/>
      <c r="OYS1576" s="50"/>
      <c r="OYT1576" s="50"/>
      <c r="OYU1576" s="50"/>
      <c r="OYV1576" s="50"/>
      <c r="OYW1576" s="50"/>
      <c r="OYX1576" s="50"/>
      <c r="OYY1576" s="50"/>
      <c r="OYZ1576" s="50"/>
      <c r="OZA1576" s="50"/>
      <c r="OZB1576" s="50"/>
      <c r="OZC1576" s="50"/>
      <c r="OZD1576" s="50"/>
      <c r="OZE1576" s="50"/>
      <c r="OZF1576" s="50"/>
      <c r="OZG1576" s="50"/>
      <c r="OZH1576" s="50"/>
      <c r="OZI1576" s="50"/>
      <c r="OZJ1576" s="50"/>
      <c r="OZK1576" s="50"/>
      <c r="OZL1576" s="50"/>
      <c r="OZM1576" s="50"/>
      <c r="OZN1576" s="50"/>
      <c r="OZO1576" s="50"/>
      <c r="OZP1576" s="50"/>
      <c r="OZQ1576" s="50"/>
      <c r="OZR1576" s="50"/>
      <c r="OZS1576" s="50"/>
      <c r="OZT1576" s="50"/>
      <c r="OZU1576" s="50"/>
      <c r="OZV1576" s="50"/>
      <c r="OZW1576" s="50"/>
      <c r="OZX1576" s="50"/>
      <c r="OZY1576" s="50"/>
      <c r="OZZ1576" s="50"/>
      <c r="PAA1576" s="50"/>
      <c r="PAB1576" s="50"/>
      <c r="PAC1576" s="50"/>
      <c r="PAD1576" s="50"/>
      <c r="PAE1576" s="50"/>
      <c r="PAF1576" s="50"/>
      <c r="PAG1576" s="50"/>
      <c r="PAH1576" s="50"/>
      <c r="PAI1576" s="50"/>
      <c r="PAJ1576" s="50"/>
      <c r="PAK1576" s="50"/>
      <c r="PAL1576" s="50"/>
      <c r="PAM1576" s="50"/>
      <c r="PAN1576" s="50"/>
      <c r="PAO1576" s="50"/>
      <c r="PAP1576" s="50"/>
      <c r="PAQ1576" s="50"/>
      <c r="PAR1576" s="50"/>
      <c r="PAS1576" s="50"/>
      <c r="PAT1576" s="50"/>
      <c r="PAU1576" s="50"/>
      <c r="PAV1576" s="50"/>
      <c r="PAW1576" s="50"/>
      <c r="PAX1576" s="50"/>
      <c r="PAY1576" s="50"/>
      <c r="PAZ1576" s="50"/>
      <c r="PBA1576" s="50"/>
      <c r="PBB1576" s="50"/>
      <c r="PBC1576" s="50"/>
      <c r="PBD1576" s="50"/>
      <c r="PBE1576" s="50"/>
      <c r="PBF1576" s="50"/>
      <c r="PBG1576" s="50"/>
      <c r="PBH1576" s="50"/>
      <c r="PBI1576" s="50"/>
      <c r="PBJ1576" s="50"/>
      <c r="PBK1576" s="50"/>
      <c r="PBL1576" s="50"/>
      <c r="PBM1576" s="50"/>
      <c r="PBN1576" s="50"/>
      <c r="PBO1576" s="50"/>
      <c r="PBP1576" s="50"/>
      <c r="PBQ1576" s="50"/>
      <c r="PBR1576" s="50"/>
      <c r="PBS1576" s="50"/>
      <c r="PBT1576" s="50"/>
      <c r="PBU1576" s="50"/>
      <c r="PBV1576" s="50"/>
      <c r="PBW1576" s="50"/>
      <c r="PBX1576" s="50"/>
      <c r="PBY1576" s="50"/>
      <c r="PBZ1576" s="50"/>
      <c r="PCA1576" s="50"/>
      <c r="PCB1576" s="50"/>
      <c r="PCC1576" s="50"/>
      <c r="PCD1576" s="50"/>
      <c r="PCE1576" s="50"/>
      <c r="PCF1576" s="50"/>
      <c r="PCG1576" s="50"/>
      <c r="PCH1576" s="50"/>
      <c r="PCI1576" s="50"/>
      <c r="PCJ1576" s="50"/>
      <c r="PCK1576" s="50"/>
      <c r="PCL1576" s="50"/>
      <c r="PCM1576" s="50"/>
      <c r="PCN1576" s="50"/>
      <c r="PCO1576" s="50"/>
      <c r="PCP1576" s="50"/>
      <c r="PCQ1576" s="50"/>
      <c r="PCR1576" s="50"/>
      <c r="PCS1576" s="50"/>
      <c r="PCT1576" s="50"/>
      <c r="PCU1576" s="50"/>
      <c r="PCV1576" s="50"/>
      <c r="PCW1576" s="50"/>
      <c r="PCX1576" s="50"/>
      <c r="PCY1576" s="50"/>
      <c r="PCZ1576" s="50"/>
      <c r="PDA1576" s="50"/>
      <c r="PDB1576" s="50"/>
      <c r="PDC1576" s="50"/>
      <c r="PDD1576" s="50"/>
      <c r="PDE1576" s="50"/>
      <c r="PDF1576" s="50"/>
      <c r="PDG1576" s="50"/>
      <c r="PDH1576" s="50"/>
      <c r="PDI1576" s="50"/>
      <c r="PDJ1576" s="50"/>
      <c r="PDK1576" s="50"/>
      <c r="PDL1576" s="50"/>
      <c r="PDM1576" s="50"/>
      <c r="PDN1576" s="50"/>
      <c r="PDO1576" s="50"/>
      <c r="PDP1576" s="50"/>
      <c r="PDQ1576" s="50"/>
      <c r="PDR1576" s="50"/>
      <c r="PDS1576" s="50"/>
      <c r="PDT1576" s="50"/>
      <c r="PDU1576" s="50"/>
      <c r="PDV1576" s="50"/>
      <c r="PDW1576" s="50"/>
      <c r="PDX1576" s="50"/>
      <c r="PDY1576" s="50"/>
      <c r="PDZ1576" s="50"/>
      <c r="PEA1576" s="50"/>
      <c r="PEB1576" s="50"/>
      <c r="PEC1576" s="50"/>
      <c r="PED1576" s="50"/>
      <c r="PEE1576" s="50"/>
      <c r="PEF1576" s="50"/>
      <c r="PEG1576" s="50"/>
      <c r="PEH1576" s="50"/>
      <c r="PEI1576" s="50"/>
      <c r="PEJ1576" s="50"/>
      <c r="PEK1576" s="50"/>
      <c r="PEL1576" s="50"/>
      <c r="PEM1576" s="50"/>
      <c r="PEN1576" s="50"/>
      <c r="PEO1576" s="50"/>
      <c r="PEP1576" s="50"/>
      <c r="PEQ1576" s="50"/>
      <c r="PER1576" s="50"/>
      <c r="PES1576" s="50"/>
      <c r="PET1576" s="50"/>
      <c r="PEU1576" s="50"/>
      <c r="PEV1576" s="50"/>
      <c r="PEW1576" s="50"/>
      <c r="PEX1576" s="50"/>
      <c r="PEY1576" s="50"/>
      <c r="PEZ1576" s="50"/>
      <c r="PFA1576" s="50"/>
      <c r="PFB1576" s="50"/>
      <c r="PFC1576" s="50"/>
      <c r="PFD1576" s="50"/>
      <c r="PFE1576" s="50"/>
      <c r="PFF1576" s="50"/>
      <c r="PFG1576" s="50"/>
      <c r="PFH1576" s="50"/>
      <c r="PFI1576" s="50"/>
      <c r="PFJ1576" s="50"/>
      <c r="PFK1576" s="50"/>
      <c r="PFL1576" s="50"/>
      <c r="PFM1576" s="50"/>
      <c r="PFN1576" s="50"/>
      <c r="PFO1576" s="50"/>
      <c r="PFP1576" s="50"/>
      <c r="PFQ1576" s="50"/>
      <c r="PFR1576" s="50"/>
      <c r="PFS1576" s="50"/>
      <c r="PFT1576" s="50"/>
      <c r="PFU1576" s="50"/>
      <c r="PFV1576" s="50"/>
      <c r="PFW1576" s="50"/>
      <c r="PFX1576" s="50"/>
      <c r="PFY1576" s="50"/>
      <c r="PFZ1576" s="50"/>
      <c r="PGA1576" s="50"/>
      <c r="PGB1576" s="50"/>
      <c r="PGC1576" s="50"/>
      <c r="PGD1576" s="50"/>
      <c r="PGE1576" s="50"/>
      <c r="PGF1576" s="50"/>
      <c r="PGG1576" s="50"/>
      <c r="PGH1576" s="50"/>
      <c r="PGI1576" s="50"/>
      <c r="PGJ1576" s="50"/>
      <c r="PGK1576" s="50"/>
      <c r="PGL1576" s="50"/>
      <c r="PGM1576" s="50"/>
      <c r="PGN1576" s="50"/>
      <c r="PGO1576" s="50"/>
      <c r="PGP1576" s="50"/>
      <c r="PGQ1576" s="50"/>
      <c r="PGR1576" s="50"/>
      <c r="PGS1576" s="50"/>
      <c r="PGT1576" s="50"/>
      <c r="PGU1576" s="50"/>
      <c r="PGV1576" s="50"/>
      <c r="PGW1576" s="50"/>
      <c r="PGX1576" s="50"/>
      <c r="PGY1576" s="50"/>
      <c r="PGZ1576" s="50"/>
      <c r="PHA1576" s="50"/>
      <c r="PHB1576" s="50"/>
      <c r="PHC1576" s="50"/>
      <c r="PHD1576" s="50"/>
      <c r="PHE1576" s="50"/>
      <c r="PHF1576" s="50"/>
      <c r="PHG1576" s="50"/>
      <c r="PHH1576" s="50"/>
      <c r="PHI1576" s="50"/>
      <c r="PHJ1576" s="50"/>
      <c r="PHK1576" s="50"/>
      <c r="PHL1576" s="50"/>
      <c r="PHM1576" s="50"/>
      <c r="PHN1576" s="50"/>
      <c r="PHO1576" s="50"/>
      <c r="PHP1576" s="50"/>
      <c r="PHQ1576" s="50"/>
      <c r="PHR1576" s="50"/>
      <c r="PHS1576" s="50"/>
      <c r="PHT1576" s="50"/>
      <c r="PHU1576" s="50"/>
      <c r="PHV1576" s="50"/>
      <c r="PHW1576" s="50"/>
      <c r="PHX1576" s="50"/>
      <c r="PHY1576" s="50"/>
      <c r="PHZ1576" s="50"/>
      <c r="PIA1576" s="50"/>
      <c r="PIB1576" s="50"/>
      <c r="PIC1576" s="50"/>
      <c r="PID1576" s="50"/>
      <c r="PIE1576" s="50"/>
      <c r="PIF1576" s="50"/>
      <c r="PIG1576" s="50"/>
      <c r="PIH1576" s="50"/>
      <c r="PII1576" s="50"/>
      <c r="PIJ1576" s="50"/>
      <c r="PIK1576" s="50"/>
      <c r="PIL1576" s="50"/>
      <c r="PIM1576" s="50"/>
      <c r="PIN1576" s="50"/>
      <c r="PIO1576" s="50"/>
      <c r="PIP1576" s="50"/>
      <c r="PIQ1576" s="50"/>
      <c r="PIR1576" s="50"/>
      <c r="PIS1576" s="50"/>
      <c r="PIT1576" s="50"/>
      <c r="PIU1576" s="50"/>
      <c r="PIV1576" s="50"/>
      <c r="PIW1576" s="50"/>
      <c r="PIX1576" s="50"/>
      <c r="PIY1576" s="50"/>
      <c r="PIZ1576" s="50"/>
      <c r="PJA1576" s="50"/>
      <c r="PJB1576" s="50"/>
      <c r="PJC1576" s="50"/>
      <c r="PJD1576" s="50"/>
      <c r="PJE1576" s="50"/>
      <c r="PJF1576" s="50"/>
      <c r="PJG1576" s="50"/>
      <c r="PJH1576" s="50"/>
      <c r="PJI1576" s="50"/>
      <c r="PJJ1576" s="50"/>
      <c r="PJK1576" s="50"/>
      <c r="PJL1576" s="50"/>
      <c r="PJM1576" s="50"/>
      <c r="PJN1576" s="50"/>
      <c r="PJO1576" s="50"/>
      <c r="PJP1576" s="50"/>
      <c r="PJQ1576" s="50"/>
      <c r="PJR1576" s="50"/>
      <c r="PJS1576" s="50"/>
      <c r="PJT1576" s="50"/>
      <c r="PJU1576" s="50"/>
      <c r="PJV1576" s="50"/>
      <c r="PJW1576" s="50"/>
      <c r="PJX1576" s="50"/>
      <c r="PJY1576" s="50"/>
      <c r="PJZ1576" s="50"/>
      <c r="PKA1576" s="50"/>
      <c r="PKB1576" s="50"/>
      <c r="PKC1576" s="50"/>
      <c r="PKD1576" s="50"/>
      <c r="PKE1576" s="50"/>
      <c r="PKF1576" s="50"/>
      <c r="PKG1576" s="50"/>
      <c r="PKH1576" s="50"/>
      <c r="PKI1576" s="50"/>
      <c r="PKJ1576" s="50"/>
      <c r="PKK1576" s="50"/>
      <c r="PKL1576" s="50"/>
      <c r="PKM1576" s="50"/>
      <c r="PKN1576" s="50"/>
      <c r="PKO1576" s="50"/>
      <c r="PKP1576" s="50"/>
      <c r="PKQ1576" s="50"/>
      <c r="PKR1576" s="50"/>
      <c r="PKS1576" s="50"/>
      <c r="PKT1576" s="50"/>
      <c r="PKU1576" s="50"/>
      <c r="PKV1576" s="50"/>
      <c r="PKW1576" s="50"/>
      <c r="PKX1576" s="50"/>
      <c r="PKY1576" s="50"/>
      <c r="PKZ1576" s="50"/>
      <c r="PLA1576" s="50"/>
      <c r="PLB1576" s="50"/>
      <c r="PLC1576" s="50"/>
      <c r="PLD1576" s="50"/>
      <c r="PLE1576" s="50"/>
      <c r="PLF1576" s="50"/>
      <c r="PLG1576" s="50"/>
      <c r="PLH1576" s="50"/>
      <c r="PLI1576" s="50"/>
      <c r="PLJ1576" s="50"/>
      <c r="PLK1576" s="50"/>
      <c r="PLL1576" s="50"/>
      <c r="PLM1576" s="50"/>
      <c r="PLN1576" s="50"/>
      <c r="PLO1576" s="50"/>
      <c r="PLP1576" s="50"/>
      <c r="PLQ1576" s="50"/>
      <c r="PLR1576" s="50"/>
      <c r="PLS1576" s="50"/>
      <c r="PLT1576" s="50"/>
      <c r="PLU1576" s="50"/>
      <c r="PLV1576" s="50"/>
      <c r="PLW1576" s="50"/>
      <c r="PLX1576" s="50"/>
      <c r="PLY1576" s="50"/>
      <c r="PLZ1576" s="50"/>
      <c r="PMA1576" s="50"/>
      <c r="PMB1576" s="50"/>
      <c r="PMC1576" s="50"/>
      <c r="PMD1576" s="50"/>
      <c r="PME1576" s="50"/>
      <c r="PMF1576" s="50"/>
      <c r="PMG1576" s="50"/>
      <c r="PMH1576" s="50"/>
      <c r="PMI1576" s="50"/>
      <c r="PMJ1576" s="50"/>
      <c r="PMK1576" s="50"/>
      <c r="PML1576" s="50"/>
      <c r="PMM1576" s="50"/>
      <c r="PMN1576" s="50"/>
      <c r="PMO1576" s="50"/>
      <c r="PMP1576" s="50"/>
      <c r="PMQ1576" s="50"/>
      <c r="PMR1576" s="50"/>
      <c r="PMS1576" s="50"/>
      <c r="PMT1576" s="50"/>
      <c r="PMU1576" s="50"/>
      <c r="PMV1576" s="50"/>
      <c r="PMW1576" s="50"/>
      <c r="PMX1576" s="50"/>
      <c r="PMY1576" s="50"/>
      <c r="PMZ1576" s="50"/>
      <c r="PNA1576" s="50"/>
      <c r="PNB1576" s="50"/>
      <c r="PNC1576" s="50"/>
      <c r="PND1576" s="50"/>
      <c r="PNE1576" s="50"/>
      <c r="PNF1576" s="50"/>
      <c r="PNG1576" s="50"/>
      <c r="PNH1576" s="50"/>
      <c r="PNI1576" s="50"/>
      <c r="PNJ1576" s="50"/>
      <c r="PNK1576" s="50"/>
      <c r="PNL1576" s="50"/>
      <c r="PNM1576" s="50"/>
      <c r="PNN1576" s="50"/>
      <c r="PNO1576" s="50"/>
      <c r="PNP1576" s="50"/>
      <c r="PNQ1576" s="50"/>
      <c r="PNR1576" s="50"/>
      <c r="PNS1576" s="50"/>
      <c r="PNT1576" s="50"/>
      <c r="PNU1576" s="50"/>
      <c r="PNV1576" s="50"/>
      <c r="PNW1576" s="50"/>
      <c r="PNX1576" s="50"/>
      <c r="PNY1576" s="50"/>
      <c r="PNZ1576" s="50"/>
      <c r="POA1576" s="50"/>
      <c r="POB1576" s="50"/>
      <c r="POC1576" s="50"/>
      <c r="POD1576" s="50"/>
      <c r="POE1576" s="50"/>
      <c r="POF1576" s="50"/>
      <c r="POG1576" s="50"/>
      <c r="POH1576" s="50"/>
      <c r="POI1576" s="50"/>
      <c r="POJ1576" s="50"/>
      <c r="POK1576" s="50"/>
      <c r="POL1576" s="50"/>
      <c r="POM1576" s="50"/>
      <c r="PON1576" s="50"/>
      <c r="POO1576" s="50"/>
      <c r="POP1576" s="50"/>
      <c r="POQ1576" s="50"/>
      <c r="POR1576" s="50"/>
      <c r="POS1576" s="50"/>
      <c r="POT1576" s="50"/>
      <c r="POU1576" s="50"/>
      <c r="POV1576" s="50"/>
      <c r="POW1576" s="50"/>
      <c r="POX1576" s="50"/>
      <c r="POY1576" s="50"/>
      <c r="POZ1576" s="50"/>
      <c r="PPA1576" s="50"/>
      <c r="PPB1576" s="50"/>
      <c r="PPC1576" s="50"/>
      <c r="PPD1576" s="50"/>
      <c r="PPE1576" s="50"/>
      <c r="PPF1576" s="50"/>
      <c r="PPG1576" s="50"/>
      <c r="PPH1576" s="50"/>
      <c r="PPI1576" s="50"/>
      <c r="PPJ1576" s="50"/>
      <c r="PPK1576" s="50"/>
      <c r="PPL1576" s="50"/>
      <c r="PPM1576" s="50"/>
      <c r="PPN1576" s="50"/>
      <c r="PPO1576" s="50"/>
      <c r="PPP1576" s="50"/>
      <c r="PPQ1576" s="50"/>
      <c r="PPR1576" s="50"/>
      <c r="PPS1576" s="50"/>
      <c r="PPT1576" s="50"/>
      <c r="PPU1576" s="50"/>
      <c r="PPV1576" s="50"/>
      <c r="PPW1576" s="50"/>
      <c r="PPX1576" s="50"/>
      <c r="PPY1576" s="50"/>
      <c r="PPZ1576" s="50"/>
      <c r="PQA1576" s="50"/>
      <c r="PQB1576" s="50"/>
      <c r="PQC1576" s="50"/>
      <c r="PQD1576" s="50"/>
      <c r="PQE1576" s="50"/>
      <c r="PQF1576" s="50"/>
      <c r="PQG1576" s="50"/>
      <c r="PQH1576" s="50"/>
      <c r="PQI1576" s="50"/>
      <c r="PQJ1576" s="50"/>
      <c r="PQK1576" s="50"/>
      <c r="PQL1576" s="50"/>
      <c r="PQM1576" s="50"/>
      <c r="PQN1576" s="50"/>
      <c r="PQO1576" s="50"/>
      <c r="PQP1576" s="50"/>
      <c r="PQQ1576" s="50"/>
      <c r="PQR1576" s="50"/>
      <c r="PQS1576" s="50"/>
      <c r="PQT1576" s="50"/>
      <c r="PQU1576" s="50"/>
      <c r="PQV1576" s="50"/>
      <c r="PQW1576" s="50"/>
      <c r="PQX1576" s="50"/>
      <c r="PQY1576" s="50"/>
      <c r="PQZ1576" s="50"/>
      <c r="PRA1576" s="50"/>
      <c r="PRB1576" s="50"/>
      <c r="PRC1576" s="50"/>
      <c r="PRD1576" s="50"/>
      <c r="PRE1576" s="50"/>
      <c r="PRF1576" s="50"/>
      <c r="PRG1576" s="50"/>
      <c r="PRH1576" s="50"/>
      <c r="PRI1576" s="50"/>
      <c r="PRJ1576" s="50"/>
      <c r="PRK1576" s="50"/>
      <c r="PRL1576" s="50"/>
      <c r="PRM1576" s="50"/>
      <c r="PRN1576" s="50"/>
      <c r="PRO1576" s="50"/>
      <c r="PRP1576" s="50"/>
      <c r="PRQ1576" s="50"/>
      <c r="PRR1576" s="50"/>
      <c r="PRS1576" s="50"/>
      <c r="PRT1576" s="50"/>
      <c r="PRU1576" s="50"/>
      <c r="PRV1576" s="50"/>
      <c r="PRW1576" s="50"/>
      <c r="PRX1576" s="50"/>
      <c r="PRY1576" s="50"/>
      <c r="PRZ1576" s="50"/>
      <c r="PSA1576" s="50"/>
      <c r="PSB1576" s="50"/>
      <c r="PSC1576" s="50"/>
      <c r="PSD1576" s="50"/>
      <c r="PSE1576" s="50"/>
      <c r="PSF1576" s="50"/>
      <c r="PSG1576" s="50"/>
      <c r="PSH1576" s="50"/>
      <c r="PSI1576" s="50"/>
      <c r="PSJ1576" s="50"/>
      <c r="PSK1576" s="50"/>
      <c r="PSL1576" s="50"/>
      <c r="PSM1576" s="50"/>
      <c r="PSN1576" s="50"/>
      <c r="PSO1576" s="50"/>
      <c r="PSP1576" s="50"/>
      <c r="PSQ1576" s="50"/>
      <c r="PSR1576" s="50"/>
      <c r="PSS1576" s="50"/>
      <c r="PST1576" s="50"/>
      <c r="PSU1576" s="50"/>
      <c r="PSV1576" s="50"/>
      <c r="PSW1576" s="50"/>
      <c r="PSX1576" s="50"/>
      <c r="PSY1576" s="50"/>
      <c r="PSZ1576" s="50"/>
      <c r="PTA1576" s="50"/>
      <c r="PTB1576" s="50"/>
      <c r="PTC1576" s="50"/>
      <c r="PTD1576" s="50"/>
      <c r="PTE1576" s="50"/>
      <c r="PTF1576" s="50"/>
      <c r="PTG1576" s="50"/>
      <c r="PTH1576" s="50"/>
      <c r="PTI1576" s="50"/>
      <c r="PTJ1576" s="50"/>
      <c r="PTK1576" s="50"/>
      <c r="PTL1576" s="50"/>
      <c r="PTM1576" s="50"/>
      <c r="PTN1576" s="50"/>
      <c r="PTO1576" s="50"/>
      <c r="PTP1576" s="50"/>
      <c r="PTQ1576" s="50"/>
      <c r="PTR1576" s="50"/>
      <c r="PTS1576" s="50"/>
      <c r="PTT1576" s="50"/>
      <c r="PTU1576" s="50"/>
      <c r="PTV1576" s="50"/>
      <c r="PTW1576" s="50"/>
      <c r="PTX1576" s="50"/>
      <c r="PTY1576" s="50"/>
      <c r="PTZ1576" s="50"/>
      <c r="PUA1576" s="50"/>
      <c r="PUB1576" s="50"/>
      <c r="PUC1576" s="50"/>
      <c r="PUD1576" s="50"/>
      <c r="PUE1576" s="50"/>
      <c r="PUF1576" s="50"/>
      <c r="PUG1576" s="50"/>
      <c r="PUH1576" s="50"/>
      <c r="PUI1576" s="50"/>
      <c r="PUJ1576" s="50"/>
      <c r="PUK1576" s="50"/>
      <c r="PUL1576" s="50"/>
      <c r="PUM1576" s="50"/>
      <c r="PUN1576" s="50"/>
      <c r="PUO1576" s="50"/>
      <c r="PUP1576" s="50"/>
      <c r="PUQ1576" s="50"/>
      <c r="PUR1576" s="50"/>
      <c r="PUS1576" s="50"/>
      <c r="PUT1576" s="50"/>
      <c r="PUU1576" s="50"/>
      <c r="PUV1576" s="50"/>
      <c r="PUW1576" s="50"/>
      <c r="PUX1576" s="50"/>
      <c r="PUY1576" s="50"/>
      <c r="PUZ1576" s="50"/>
      <c r="PVA1576" s="50"/>
      <c r="PVB1576" s="50"/>
      <c r="PVC1576" s="50"/>
      <c r="PVD1576" s="50"/>
      <c r="PVE1576" s="50"/>
      <c r="PVF1576" s="50"/>
      <c r="PVG1576" s="50"/>
      <c r="PVH1576" s="50"/>
      <c r="PVI1576" s="50"/>
      <c r="PVJ1576" s="50"/>
      <c r="PVK1576" s="50"/>
      <c r="PVL1576" s="50"/>
      <c r="PVM1576" s="50"/>
      <c r="PVN1576" s="50"/>
      <c r="PVO1576" s="50"/>
      <c r="PVP1576" s="50"/>
      <c r="PVQ1576" s="50"/>
      <c r="PVR1576" s="50"/>
      <c r="PVS1576" s="50"/>
      <c r="PVT1576" s="50"/>
      <c r="PVU1576" s="50"/>
      <c r="PVV1576" s="50"/>
      <c r="PVW1576" s="50"/>
      <c r="PVX1576" s="50"/>
      <c r="PVY1576" s="50"/>
      <c r="PVZ1576" s="50"/>
      <c r="PWA1576" s="50"/>
      <c r="PWB1576" s="50"/>
      <c r="PWC1576" s="50"/>
      <c r="PWD1576" s="50"/>
      <c r="PWE1576" s="50"/>
      <c r="PWF1576" s="50"/>
      <c r="PWG1576" s="50"/>
      <c r="PWH1576" s="50"/>
      <c r="PWI1576" s="50"/>
      <c r="PWJ1576" s="50"/>
      <c r="PWK1576" s="50"/>
      <c r="PWL1576" s="50"/>
      <c r="PWM1576" s="50"/>
      <c r="PWN1576" s="50"/>
      <c r="PWO1576" s="50"/>
      <c r="PWP1576" s="50"/>
      <c r="PWQ1576" s="50"/>
      <c r="PWR1576" s="50"/>
      <c r="PWS1576" s="50"/>
      <c r="PWT1576" s="50"/>
      <c r="PWU1576" s="50"/>
      <c r="PWV1576" s="50"/>
      <c r="PWW1576" s="50"/>
      <c r="PWX1576" s="50"/>
      <c r="PWY1576" s="50"/>
      <c r="PWZ1576" s="50"/>
      <c r="PXA1576" s="50"/>
      <c r="PXB1576" s="50"/>
      <c r="PXC1576" s="50"/>
      <c r="PXD1576" s="50"/>
      <c r="PXE1576" s="50"/>
      <c r="PXF1576" s="50"/>
      <c r="PXG1576" s="50"/>
      <c r="PXH1576" s="50"/>
      <c r="PXI1576" s="50"/>
      <c r="PXJ1576" s="50"/>
      <c r="PXK1576" s="50"/>
      <c r="PXL1576" s="50"/>
      <c r="PXM1576" s="50"/>
      <c r="PXN1576" s="50"/>
      <c r="PXO1576" s="50"/>
      <c r="PXP1576" s="50"/>
      <c r="PXQ1576" s="50"/>
      <c r="PXR1576" s="50"/>
      <c r="PXS1576" s="50"/>
      <c r="PXT1576" s="50"/>
      <c r="PXU1576" s="50"/>
      <c r="PXV1576" s="50"/>
      <c r="PXW1576" s="50"/>
      <c r="PXX1576" s="50"/>
      <c r="PXY1576" s="50"/>
      <c r="PXZ1576" s="50"/>
      <c r="PYA1576" s="50"/>
      <c r="PYB1576" s="50"/>
      <c r="PYC1576" s="50"/>
      <c r="PYD1576" s="50"/>
      <c r="PYE1576" s="50"/>
      <c r="PYF1576" s="50"/>
      <c r="PYG1576" s="50"/>
      <c r="PYH1576" s="50"/>
      <c r="PYI1576" s="50"/>
      <c r="PYJ1576" s="50"/>
      <c r="PYK1576" s="50"/>
      <c r="PYL1576" s="50"/>
      <c r="PYM1576" s="50"/>
      <c r="PYN1576" s="50"/>
      <c r="PYO1576" s="50"/>
      <c r="PYP1576" s="50"/>
      <c r="PYQ1576" s="50"/>
      <c r="PYR1576" s="50"/>
      <c r="PYS1576" s="50"/>
      <c r="PYT1576" s="50"/>
      <c r="PYU1576" s="50"/>
      <c r="PYV1576" s="50"/>
      <c r="PYW1576" s="50"/>
      <c r="PYX1576" s="50"/>
      <c r="PYY1576" s="50"/>
      <c r="PYZ1576" s="50"/>
      <c r="PZA1576" s="50"/>
      <c r="PZB1576" s="50"/>
      <c r="PZC1576" s="50"/>
      <c r="PZD1576" s="50"/>
      <c r="PZE1576" s="50"/>
      <c r="PZF1576" s="50"/>
      <c r="PZG1576" s="50"/>
      <c r="PZH1576" s="50"/>
      <c r="PZI1576" s="50"/>
      <c r="PZJ1576" s="50"/>
      <c r="PZK1576" s="50"/>
      <c r="PZL1576" s="50"/>
      <c r="PZM1576" s="50"/>
      <c r="PZN1576" s="50"/>
      <c r="PZO1576" s="50"/>
      <c r="PZP1576" s="50"/>
      <c r="PZQ1576" s="50"/>
      <c r="PZR1576" s="50"/>
      <c r="PZS1576" s="50"/>
      <c r="PZT1576" s="50"/>
      <c r="PZU1576" s="50"/>
      <c r="PZV1576" s="50"/>
      <c r="PZW1576" s="50"/>
      <c r="PZX1576" s="50"/>
      <c r="PZY1576" s="50"/>
      <c r="PZZ1576" s="50"/>
      <c r="QAA1576" s="50"/>
      <c r="QAB1576" s="50"/>
      <c r="QAC1576" s="50"/>
      <c r="QAD1576" s="50"/>
      <c r="QAE1576" s="50"/>
      <c r="QAF1576" s="50"/>
      <c r="QAG1576" s="50"/>
      <c r="QAH1576" s="50"/>
      <c r="QAI1576" s="50"/>
      <c r="QAJ1576" s="50"/>
      <c r="QAK1576" s="50"/>
      <c r="QAL1576" s="50"/>
      <c r="QAM1576" s="50"/>
      <c r="QAN1576" s="50"/>
      <c r="QAO1576" s="50"/>
      <c r="QAP1576" s="50"/>
      <c r="QAQ1576" s="50"/>
      <c r="QAR1576" s="50"/>
      <c r="QAS1576" s="50"/>
      <c r="QAT1576" s="50"/>
      <c r="QAU1576" s="50"/>
      <c r="QAV1576" s="50"/>
      <c r="QAW1576" s="50"/>
      <c r="QAX1576" s="50"/>
      <c r="QAY1576" s="50"/>
      <c r="QAZ1576" s="50"/>
      <c r="QBA1576" s="50"/>
      <c r="QBB1576" s="50"/>
      <c r="QBC1576" s="50"/>
      <c r="QBD1576" s="50"/>
      <c r="QBE1576" s="50"/>
      <c r="QBF1576" s="50"/>
      <c r="QBG1576" s="50"/>
      <c r="QBH1576" s="50"/>
      <c r="QBI1576" s="50"/>
      <c r="QBJ1576" s="50"/>
      <c r="QBK1576" s="50"/>
      <c r="QBL1576" s="50"/>
      <c r="QBM1576" s="50"/>
      <c r="QBN1576" s="50"/>
      <c r="QBO1576" s="50"/>
      <c r="QBP1576" s="50"/>
      <c r="QBQ1576" s="50"/>
      <c r="QBR1576" s="50"/>
      <c r="QBS1576" s="50"/>
      <c r="QBT1576" s="50"/>
      <c r="QBU1576" s="50"/>
      <c r="QBV1576" s="50"/>
      <c r="QBW1576" s="50"/>
      <c r="QBX1576" s="50"/>
      <c r="QBY1576" s="50"/>
      <c r="QBZ1576" s="50"/>
      <c r="QCA1576" s="50"/>
      <c r="QCB1576" s="50"/>
      <c r="QCC1576" s="50"/>
      <c r="QCD1576" s="50"/>
      <c r="QCE1576" s="50"/>
      <c r="QCF1576" s="50"/>
      <c r="QCG1576" s="50"/>
      <c r="QCH1576" s="50"/>
      <c r="QCI1576" s="50"/>
      <c r="QCJ1576" s="50"/>
      <c r="QCK1576" s="50"/>
      <c r="QCL1576" s="50"/>
      <c r="QCM1576" s="50"/>
      <c r="QCN1576" s="50"/>
      <c r="QCO1576" s="50"/>
      <c r="QCP1576" s="50"/>
      <c r="QCQ1576" s="50"/>
      <c r="QCR1576" s="50"/>
      <c r="QCS1576" s="50"/>
      <c r="QCT1576" s="50"/>
      <c r="QCU1576" s="50"/>
      <c r="QCV1576" s="50"/>
      <c r="QCW1576" s="50"/>
      <c r="QCX1576" s="50"/>
      <c r="QCY1576" s="50"/>
      <c r="QCZ1576" s="50"/>
      <c r="QDA1576" s="50"/>
      <c r="QDB1576" s="50"/>
      <c r="QDC1576" s="50"/>
      <c r="QDD1576" s="50"/>
      <c r="QDE1576" s="50"/>
      <c r="QDF1576" s="50"/>
      <c r="QDG1576" s="50"/>
      <c r="QDH1576" s="50"/>
      <c r="QDI1576" s="50"/>
      <c r="QDJ1576" s="50"/>
      <c r="QDK1576" s="50"/>
      <c r="QDL1576" s="50"/>
      <c r="QDM1576" s="50"/>
      <c r="QDN1576" s="50"/>
      <c r="QDO1576" s="50"/>
      <c r="QDP1576" s="50"/>
      <c r="QDQ1576" s="50"/>
      <c r="QDR1576" s="50"/>
      <c r="QDS1576" s="50"/>
      <c r="QDT1576" s="50"/>
      <c r="QDU1576" s="50"/>
      <c r="QDV1576" s="50"/>
      <c r="QDW1576" s="50"/>
      <c r="QDX1576" s="50"/>
      <c r="QDY1576" s="50"/>
      <c r="QDZ1576" s="50"/>
      <c r="QEA1576" s="50"/>
      <c r="QEB1576" s="50"/>
      <c r="QEC1576" s="50"/>
      <c r="QED1576" s="50"/>
      <c r="QEE1576" s="50"/>
      <c r="QEF1576" s="50"/>
      <c r="QEG1576" s="50"/>
      <c r="QEH1576" s="50"/>
      <c r="QEI1576" s="50"/>
      <c r="QEJ1576" s="50"/>
      <c r="QEK1576" s="50"/>
      <c r="QEL1576" s="50"/>
      <c r="QEM1576" s="50"/>
      <c r="QEN1576" s="50"/>
      <c r="QEO1576" s="50"/>
      <c r="QEP1576" s="50"/>
      <c r="QEQ1576" s="50"/>
      <c r="QER1576" s="50"/>
      <c r="QES1576" s="50"/>
      <c r="QET1576" s="50"/>
      <c r="QEU1576" s="50"/>
      <c r="QEV1576" s="50"/>
      <c r="QEW1576" s="50"/>
      <c r="QEX1576" s="50"/>
      <c r="QEY1576" s="50"/>
      <c r="QEZ1576" s="50"/>
      <c r="QFA1576" s="50"/>
      <c r="QFB1576" s="50"/>
      <c r="QFC1576" s="50"/>
      <c r="QFD1576" s="50"/>
      <c r="QFE1576" s="50"/>
      <c r="QFF1576" s="50"/>
      <c r="QFG1576" s="50"/>
      <c r="QFH1576" s="50"/>
      <c r="QFI1576" s="50"/>
      <c r="QFJ1576" s="50"/>
      <c r="QFK1576" s="50"/>
      <c r="QFL1576" s="50"/>
      <c r="QFM1576" s="50"/>
      <c r="QFN1576" s="50"/>
      <c r="QFO1576" s="50"/>
      <c r="QFP1576" s="50"/>
      <c r="QFQ1576" s="50"/>
      <c r="QFR1576" s="50"/>
      <c r="QFS1576" s="50"/>
      <c r="QFT1576" s="50"/>
      <c r="QFU1576" s="50"/>
      <c r="QFV1576" s="50"/>
      <c r="QFW1576" s="50"/>
      <c r="QFX1576" s="50"/>
      <c r="QFY1576" s="50"/>
      <c r="QFZ1576" s="50"/>
      <c r="QGA1576" s="50"/>
      <c r="QGB1576" s="50"/>
      <c r="QGC1576" s="50"/>
      <c r="QGD1576" s="50"/>
      <c r="QGE1576" s="50"/>
      <c r="QGF1576" s="50"/>
      <c r="QGG1576" s="50"/>
      <c r="QGH1576" s="50"/>
      <c r="QGI1576" s="50"/>
      <c r="QGJ1576" s="50"/>
      <c r="QGK1576" s="50"/>
      <c r="QGL1576" s="50"/>
      <c r="QGM1576" s="50"/>
      <c r="QGN1576" s="50"/>
      <c r="QGO1576" s="50"/>
      <c r="QGP1576" s="50"/>
      <c r="QGQ1576" s="50"/>
      <c r="QGR1576" s="50"/>
      <c r="QGS1576" s="50"/>
      <c r="QGT1576" s="50"/>
      <c r="QGU1576" s="50"/>
      <c r="QGV1576" s="50"/>
      <c r="QGW1576" s="50"/>
      <c r="QGX1576" s="50"/>
      <c r="QGY1576" s="50"/>
      <c r="QGZ1576" s="50"/>
      <c r="QHA1576" s="50"/>
      <c r="QHB1576" s="50"/>
      <c r="QHC1576" s="50"/>
      <c r="QHD1576" s="50"/>
      <c r="QHE1576" s="50"/>
      <c r="QHF1576" s="50"/>
      <c r="QHG1576" s="50"/>
      <c r="QHH1576" s="50"/>
      <c r="QHI1576" s="50"/>
      <c r="QHJ1576" s="50"/>
      <c r="QHK1576" s="50"/>
      <c r="QHL1576" s="50"/>
      <c r="QHM1576" s="50"/>
      <c r="QHN1576" s="50"/>
      <c r="QHO1576" s="50"/>
      <c r="QHP1576" s="50"/>
      <c r="QHQ1576" s="50"/>
      <c r="QHR1576" s="50"/>
      <c r="QHS1576" s="50"/>
      <c r="QHT1576" s="50"/>
      <c r="QHU1576" s="50"/>
      <c r="QHV1576" s="50"/>
      <c r="QHW1576" s="50"/>
      <c r="QHX1576" s="50"/>
      <c r="QHY1576" s="50"/>
      <c r="QHZ1576" s="50"/>
      <c r="QIA1576" s="50"/>
      <c r="QIB1576" s="50"/>
      <c r="QIC1576" s="50"/>
      <c r="QID1576" s="50"/>
      <c r="QIE1576" s="50"/>
      <c r="QIF1576" s="50"/>
      <c r="QIG1576" s="50"/>
      <c r="QIH1576" s="50"/>
      <c r="QII1576" s="50"/>
      <c r="QIJ1576" s="50"/>
      <c r="QIK1576" s="50"/>
      <c r="QIL1576" s="50"/>
      <c r="QIM1576" s="50"/>
      <c r="QIN1576" s="50"/>
      <c r="QIO1576" s="50"/>
      <c r="QIP1576" s="50"/>
      <c r="QIQ1576" s="50"/>
      <c r="QIR1576" s="50"/>
      <c r="QIS1576" s="50"/>
      <c r="QIT1576" s="50"/>
      <c r="QIU1576" s="50"/>
      <c r="QIV1576" s="50"/>
      <c r="QIW1576" s="50"/>
      <c r="QIX1576" s="50"/>
      <c r="QIY1576" s="50"/>
      <c r="QIZ1576" s="50"/>
      <c r="QJA1576" s="50"/>
      <c r="QJB1576" s="50"/>
      <c r="QJC1576" s="50"/>
      <c r="QJD1576" s="50"/>
      <c r="QJE1576" s="50"/>
      <c r="QJF1576" s="50"/>
      <c r="QJG1576" s="50"/>
      <c r="QJH1576" s="50"/>
      <c r="QJI1576" s="50"/>
      <c r="QJJ1576" s="50"/>
      <c r="QJK1576" s="50"/>
      <c r="QJL1576" s="50"/>
      <c r="QJM1576" s="50"/>
      <c r="QJN1576" s="50"/>
      <c r="QJO1576" s="50"/>
      <c r="QJP1576" s="50"/>
      <c r="QJQ1576" s="50"/>
      <c r="QJR1576" s="50"/>
      <c r="QJS1576" s="50"/>
      <c r="QJT1576" s="50"/>
      <c r="QJU1576" s="50"/>
      <c r="QJV1576" s="50"/>
      <c r="QJW1576" s="50"/>
      <c r="QJX1576" s="50"/>
      <c r="QJY1576" s="50"/>
      <c r="QJZ1576" s="50"/>
      <c r="QKA1576" s="50"/>
      <c r="QKB1576" s="50"/>
      <c r="QKC1576" s="50"/>
      <c r="QKD1576" s="50"/>
      <c r="QKE1576" s="50"/>
      <c r="QKF1576" s="50"/>
      <c r="QKG1576" s="50"/>
      <c r="QKH1576" s="50"/>
      <c r="QKI1576" s="50"/>
      <c r="QKJ1576" s="50"/>
      <c r="QKK1576" s="50"/>
      <c r="QKL1576" s="50"/>
      <c r="QKM1576" s="50"/>
      <c r="QKN1576" s="50"/>
      <c r="QKO1576" s="50"/>
      <c r="QKP1576" s="50"/>
      <c r="QKQ1576" s="50"/>
      <c r="QKR1576" s="50"/>
      <c r="QKS1576" s="50"/>
      <c r="QKT1576" s="50"/>
      <c r="QKU1576" s="50"/>
      <c r="QKV1576" s="50"/>
      <c r="QKW1576" s="50"/>
      <c r="QKX1576" s="50"/>
      <c r="QKY1576" s="50"/>
      <c r="QKZ1576" s="50"/>
      <c r="QLA1576" s="50"/>
      <c r="QLB1576" s="50"/>
      <c r="QLC1576" s="50"/>
      <c r="QLD1576" s="50"/>
      <c r="QLE1576" s="50"/>
      <c r="QLF1576" s="50"/>
      <c r="QLG1576" s="50"/>
      <c r="QLH1576" s="50"/>
      <c r="QLI1576" s="50"/>
      <c r="QLJ1576" s="50"/>
      <c r="QLK1576" s="50"/>
      <c r="QLL1576" s="50"/>
      <c r="QLM1576" s="50"/>
      <c r="QLN1576" s="50"/>
      <c r="QLO1576" s="50"/>
      <c r="QLP1576" s="50"/>
      <c r="QLQ1576" s="50"/>
      <c r="QLR1576" s="50"/>
      <c r="QLS1576" s="50"/>
      <c r="QLT1576" s="50"/>
      <c r="QLU1576" s="50"/>
      <c r="QLV1576" s="50"/>
      <c r="QLW1576" s="50"/>
      <c r="QLX1576" s="50"/>
      <c r="QLY1576" s="50"/>
      <c r="QLZ1576" s="50"/>
      <c r="QMA1576" s="50"/>
      <c r="QMB1576" s="50"/>
      <c r="QMC1576" s="50"/>
      <c r="QMD1576" s="50"/>
      <c r="QME1576" s="50"/>
      <c r="QMF1576" s="50"/>
      <c r="QMG1576" s="50"/>
      <c r="QMH1576" s="50"/>
      <c r="QMI1576" s="50"/>
      <c r="QMJ1576" s="50"/>
      <c r="QMK1576" s="50"/>
      <c r="QML1576" s="50"/>
      <c r="QMM1576" s="50"/>
      <c r="QMN1576" s="50"/>
      <c r="QMO1576" s="50"/>
      <c r="QMP1576" s="50"/>
      <c r="QMQ1576" s="50"/>
      <c r="QMR1576" s="50"/>
      <c r="QMS1576" s="50"/>
      <c r="QMT1576" s="50"/>
      <c r="QMU1576" s="50"/>
      <c r="QMV1576" s="50"/>
      <c r="QMW1576" s="50"/>
      <c r="QMX1576" s="50"/>
      <c r="QMY1576" s="50"/>
      <c r="QMZ1576" s="50"/>
      <c r="QNA1576" s="50"/>
      <c r="QNB1576" s="50"/>
      <c r="QNC1576" s="50"/>
      <c r="QND1576" s="50"/>
      <c r="QNE1576" s="50"/>
      <c r="QNF1576" s="50"/>
      <c r="QNG1576" s="50"/>
      <c r="QNH1576" s="50"/>
      <c r="QNI1576" s="50"/>
      <c r="QNJ1576" s="50"/>
      <c r="QNK1576" s="50"/>
      <c r="QNL1576" s="50"/>
      <c r="QNM1576" s="50"/>
      <c r="QNN1576" s="50"/>
      <c r="QNO1576" s="50"/>
      <c r="QNP1576" s="50"/>
      <c r="QNQ1576" s="50"/>
      <c r="QNR1576" s="50"/>
      <c r="QNS1576" s="50"/>
      <c r="QNT1576" s="50"/>
      <c r="QNU1576" s="50"/>
      <c r="QNV1576" s="50"/>
      <c r="QNW1576" s="50"/>
      <c r="QNX1576" s="50"/>
      <c r="QNY1576" s="50"/>
      <c r="QNZ1576" s="50"/>
      <c r="QOA1576" s="50"/>
      <c r="QOB1576" s="50"/>
      <c r="QOC1576" s="50"/>
      <c r="QOD1576" s="50"/>
      <c r="QOE1576" s="50"/>
      <c r="QOF1576" s="50"/>
      <c r="QOG1576" s="50"/>
      <c r="QOH1576" s="50"/>
      <c r="QOI1576" s="50"/>
      <c r="QOJ1576" s="50"/>
      <c r="QOK1576" s="50"/>
      <c r="QOL1576" s="50"/>
      <c r="QOM1576" s="50"/>
      <c r="QON1576" s="50"/>
      <c r="QOO1576" s="50"/>
      <c r="QOP1576" s="50"/>
      <c r="QOQ1576" s="50"/>
      <c r="QOR1576" s="50"/>
      <c r="QOS1576" s="50"/>
      <c r="QOT1576" s="50"/>
      <c r="QOU1576" s="50"/>
      <c r="QOV1576" s="50"/>
      <c r="QOW1576" s="50"/>
      <c r="QOX1576" s="50"/>
      <c r="QOY1576" s="50"/>
      <c r="QOZ1576" s="50"/>
      <c r="QPA1576" s="50"/>
      <c r="QPB1576" s="50"/>
      <c r="QPC1576" s="50"/>
      <c r="QPD1576" s="50"/>
      <c r="QPE1576" s="50"/>
      <c r="QPF1576" s="50"/>
      <c r="QPG1576" s="50"/>
      <c r="QPH1576" s="50"/>
      <c r="QPI1576" s="50"/>
      <c r="QPJ1576" s="50"/>
      <c r="QPK1576" s="50"/>
      <c r="QPL1576" s="50"/>
      <c r="QPM1576" s="50"/>
      <c r="QPN1576" s="50"/>
      <c r="QPO1576" s="50"/>
      <c r="QPP1576" s="50"/>
      <c r="QPQ1576" s="50"/>
      <c r="QPR1576" s="50"/>
      <c r="QPS1576" s="50"/>
      <c r="QPT1576" s="50"/>
      <c r="QPU1576" s="50"/>
      <c r="QPV1576" s="50"/>
      <c r="QPW1576" s="50"/>
      <c r="QPX1576" s="50"/>
      <c r="QPY1576" s="50"/>
      <c r="QPZ1576" s="50"/>
      <c r="QQA1576" s="50"/>
      <c r="QQB1576" s="50"/>
      <c r="QQC1576" s="50"/>
      <c r="QQD1576" s="50"/>
      <c r="QQE1576" s="50"/>
      <c r="QQF1576" s="50"/>
      <c r="QQG1576" s="50"/>
      <c r="QQH1576" s="50"/>
      <c r="QQI1576" s="50"/>
      <c r="QQJ1576" s="50"/>
      <c r="QQK1576" s="50"/>
      <c r="QQL1576" s="50"/>
      <c r="QQM1576" s="50"/>
      <c r="QQN1576" s="50"/>
      <c r="QQO1576" s="50"/>
      <c r="QQP1576" s="50"/>
      <c r="QQQ1576" s="50"/>
      <c r="QQR1576" s="50"/>
      <c r="QQS1576" s="50"/>
      <c r="QQT1576" s="50"/>
      <c r="QQU1576" s="50"/>
      <c r="QQV1576" s="50"/>
      <c r="QQW1576" s="50"/>
      <c r="QQX1576" s="50"/>
      <c r="QQY1576" s="50"/>
      <c r="QQZ1576" s="50"/>
      <c r="QRA1576" s="50"/>
      <c r="QRB1576" s="50"/>
      <c r="QRC1576" s="50"/>
      <c r="QRD1576" s="50"/>
      <c r="QRE1576" s="50"/>
      <c r="QRF1576" s="50"/>
      <c r="QRG1576" s="50"/>
      <c r="QRH1576" s="50"/>
      <c r="QRI1576" s="50"/>
      <c r="QRJ1576" s="50"/>
      <c r="QRK1576" s="50"/>
      <c r="QRL1576" s="50"/>
      <c r="QRM1576" s="50"/>
      <c r="QRN1576" s="50"/>
      <c r="QRO1576" s="50"/>
      <c r="QRP1576" s="50"/>
      <c r="QRQ1576" s="50"/>
      <c r="QRR1576" s="50"/>
      <c r="QRS1576" s="50"/>
      <c r="QRT1576" s="50"/>
      <c r="QRU1576" s="50"/>
      <c r="QRV1576" s="50"/>
      <c r="QRW1576" s="50"/>
      <c r="QRX1576" s="50"/>
      <c r="QRY1576" s="50"/>
      <c r="QRZ1576" s="50"/>
      <c r="QSA1576" s="50"/>
      <c r="QSB1576" s="50"/>
      <c r="QSC1576" s="50"/>
      <c r="QSD1576" s="50"/>
      <c r="QSE1576" s="50"/>
      <c r="QSF1576" s="50"/>
      <c r="QSG1576" s="50"/>
      <c r="QSH1576" s="50"/>
      <c r="QSI1576" s="50"/>
      <c r="QSJ1576" s="50"/>
      <c r="QSK1576" s="50"/>
      <c r="QSL1576" s="50"/>
      <c r="QSM1576" s="50"/>
      <c r="QSN1576" s="50"/>
      <c r="QSO1576" s="50"/>
      <c r="QSP1576" s="50"/>
      <c r="QSQ1576" s="50"/>
      <c r="QSR1576" s="50"/>
      <c r="QSS1576" s="50"/>
      <c r="QST1576" s="50"/>
      <c r="QSU1576" s="50"/>
      <c r="QSV1576" s="50"/>
      <c r="QSW1576" s="50"/>
      <c r="QSX1576" s="50"/>
      <c r="QSY1576" s="50"/>
      <c r="QSZ1576" s="50"/>
      <c r="QTA1576" s="50"/>
      <c r="QTB1576" s="50"/>
      <c r="QTC1576" s="50"/>
      <c r="QTD1576" s="50"/>
      <c r="QTE1576" s="50"/>
      <c r="QTF1576" s="50"/>
      <c r="QTG1576" s="50"/>
      <c r="QTH1576" s="50"/>
      <c r="QTI1576" s="50"/>
      <c r="QTJ1576" s="50"/>
      <c r="QTK1576" s="50"/>
      <c r="QTL1576" s="50"/>
      <c r="QTM1576" s="50"/>
      <c r="QTN1576" s="50"/>
      <c r="QTO1576" s="50"/>
      <c r="QTP1576" s="50"/>
      <c r="QTQ1576" s="50"/>
      <c r="QTR1576" s="50"/>
      <c r="QTS1576" s="50"/>
      <c r="QTT1576" s="50"/>
      <c r="QTU1576" s="50"/>
      <c r="QTV1576" s="50"/>
      <c r="QTW1576" s="50"/>
      <c r="QTX1576" s="50"/>
      <c r="QTY1576" s="50"/>
      <c r="QTZ1576" s="50"/>
      <c r="QUA1576" s="50"/>
      <c r="QUB1576" s="50"/>
      <c r="QUC1576" s="50"/>
      <c r="QUD1576" s="50"/>
      <c r="QUE1576" s="50"/>
      <c r="QUF1576" s="50"/>
      <c r="QUG1576" s="50"/>
      <c r="QUH1576" s="50"/>
      <c r="QUI1576" s="50"/>
      <c r="QUJ1576" s="50"/>
      <c r="QUK1576" s="50"/>
      <c r="QUL1576" s="50"/>
      <c r="QUM1576" s="50"/>
      <c r="QUN1576" s="50"/>
      <c r="QUO1576" s="50"/>
      <c r="QUP1576" s="50"/>
      <c r="QUQ1576" s="50"/>
      <c r="QUR1576" s="50"/>
      <c r="QUS1576" s="50"/>
      <c r="QUT1576" s="50"/>
      <c r="QUU1576" s="50"/>
      <c r="QUV1576" s="50"/>
      <c r="QUW1576" s="50"/>
      <c r="QUX1576" s="50"/>
      <c r="QUY1576" s="50"/>
      <c r="QUZ1576" s="50"/>
      <c r="QVA1576" s="50"/>
      <c r="QVB1576" s="50"/>
      <c r="QVC1576" s="50"/>
      <c r="QVD1576" s="50"/>
      <c r="QVE1576" s="50"/>
      <c r="QVF1576" s="50"/>
      <c r="QVG1576" s="50"/>
      <c r="QVH1576" s="50"/>
      <c r="QVI1576" s="50"/>
      <c r="QVJ1576" s="50"/>
      <c r="QVK1576" s="50"/>
      <c r="QVL1576" s="50"/>
      <c r="QVM1576" s="50"/>
      <c r="QVN1576" s="50"/>
      <c r="QVO1576" s="50"/>
      <c r="QVP1576" s="50"/>
      <c r="QVQ1576" s="50"/>
      <c r="QVR1576" s="50"/>
      <c r="QVS1576" s="50"/>
      <c r="QVT1576" s="50"/>
      <c r="QVU1576" s="50"/>
      <c r="QVV1576" s="50"/>
      <c r="QVW1576" s="50"/>
      <c r="QVX1576" s="50"/>
      <c r="QVY1576" s="50"/>
      <c r="QVZ1576" s="50"/>
      <c r="QWA1576" s="50"/>
      <c r="QWB1576" s="50"/>
      <c r="QWC1576" s="50"/>
      <c r="QWD1576" s="50"/>
      <c r="QWE1576" s="50"/>
      <c r="QWF1576" s="50"/>
      <c r="QWG1576" s="50"/>
      <c r="QWH1576" s="50"/>
      <c r="QWI1576" s="50"/>
      <c r="QWJ1576" s="50"/>
      <c r="QWK1576" s="50"/>
      <c r="QWL1576" s="50"/>
      <c r="QWM1576" s="50"/>
      <c r="QWN1576" s="50"/>
      <c r="QWO1576" s="50"/>
      <c r="QWP1576" s="50"/>
      <c r="QWQ1576" s="50"/>
      <c r="QWR1576" s="50"/>
      <c r="QWS1576" s="50"/>
      <c r="QWT1576" s="50"/>
      <c r="QWU1576" s="50"/>
      <c r="QWV1576" s="50"/>
      <c r="QWW1576" s="50"/>
      <c r="QWX1576" s="50"/>
      <c r="QWY1576" s="50"/>
      <c r="QWZ1576" s="50"/>
      <c r="QXA1576" s="50"/>
      <c r="QXB1576" s="50"/>
      <c r="QXC1576" s="50"/>
      <c r="QXD1576" s="50"/>
      <c r="QXE1576" s="50"/>
      <c r="QXF1576" s="50"/>
      <c r="QXG1576" s="50"/>
      <c r="QXH1576" s="50"/>
      <c r="QXI1576" s="50"/>
      <c r="QXJ1576" s="50"/>
      <c r="QXK1576" s="50"/>
      <c r="QXL1576" s="50"/>
      <c r="QXM1576" s="50"/>
      <c r="QXN1576" s="50"/>
      <c r="QXO1576" s="50"/>
      <c r="QXP1576" s="50"/>
      <c r="QXQ1576" s="50"/>
      <c r="QXR1576" s="50"/>
      <c r="QXS1576" s="50"/>
      <c r="QXT1576" s="50"/>
      <c r="QXU1576" s="50"/>
      <c r="QXV1576" s="50"/>
      <c r="QXW1576" s="50"/>
      <c r="QXX1576" s="50"/>
      <c r="QXY1576" s="50"/>
      <c r="QXZ1576" s="50"/>
      <c r="QYA1576" s="50"/>
      <c r="QYB1576" s="50"/>
      <c r="QYC1576" s="50"/>
      <c r="QYD1576" s="50"/>
      <c r="QYE1576" s="50"/>
      <c r="QYF1576" s="50"/>
      <c r="QYG1576" s="50"/>
      <c r="QYH1576" s="50"/>
      <c r="QYI1576" s="50"/>
      <c r="QYJ1576" s="50"/>
      <c r="QYK1576" s="50"/>
      <c r="QYL1576" s="50"/>
      <c r="QYM1576" s="50"/>
      <c r="QYN1576" s="50"/>
      <c r="QYO1576" s="50"/>
      <c r="QYP1576" s="50"/>
      <c r="QYQ1576" s="50"/>
      <c r="QYR1576" s="50"/>
      <c r="QYS1576" s="50"/>
      <c r="QYT1576" s="50"/>
      <c r="QYU1576" s="50"/>
      <c r="QYV1576" s="50"/>
      <c r="QYW1576" s="50"/>
      <c r="QYX1576" s="50"/>
      <c r="QYY1576" s="50"/>
      <c r="QYZ1576" s="50"/>
      <c r="QZA1576" s="50"/>
      <c r="QZB1576" s="50"/>
      <c r="QZC1576" s="50"/>
      <c r="QZD1576" s="50"/>
      <c r="QZE1576" s="50"/>
      <c r="QZF1576" s="50"/>
      <c r="QZG1576" s="50"/>
      <c r="QZH1576" s="50"/>
      <c r="QZI1576" s="50"/>
      <c r="QZJ1576" s="50"/>
      <c r="QZK1576" s="50"/>
      <c r="QZL1576" s="50"/>
      <c r="QZM1576" s="50"/>
      <c r="QZN1576" s="50"/>
      <c r="QZO1576" s="50"/>
      <c r="QZP1576" s="50"/>
      <c r="QZQ1576" s="50"/>
      <c r="QZR1576" s="50"/>
      <c r="QZS1576" s="50"/>
      <c r="QZT1576" s="50"/>
      <c r="QZU1576" s="50"/>
      <c r="QZV1576" s="50"/>
      <c r="QZW1576" s="50"/>
      <c r="QZX1576" s="50"/>
      <c r="QZY1576" s="50"/>
      <c r="QZZ1576" s="50"/>
      <c r="RAA1576" s="50"/>
      <c r="RAB1576" s="50"/>
      <c r="RAC1576" s="50"/>
      <c r="RAD1576" s="50"/>
      <c r="RAE1576" s="50"/>
      <c r="RAF1576" s="50"/>
      <c r="RAG1576" s="50"/>
      <c r="RAH1576" s="50"/>
      <c r="RAI1576" s="50"/>
      <c r="RAJ1576" s="50"/>
      <c r="RAK1576" s="50"/>
      <c r="RAL1576" s="50"/>
      <c r="RAM1576" s="50"/>
      <c r="RAN1576" s="50"/>
      <c r="RAO1576" s="50"/>
      <c r="RAP1576" s="50"/>
      <c r="RAQ1576" s="50"/>
      <c r="RAR1576" s="50"/>
      <c r="RAS1576" s="50"/>
      <c r="RAT1576" s="50"/>
      <c r="RAU1576" s="50"/>
      <c r="RAV1576" s="50"/>
      <c r="RAW1576" s="50"/>
      <c r="RAX1576" s="50"/>
      <c r="RAY1576" s="50"/>
      <c r="RAZ1576" s="50"/>
      <c r="RBA1576" s="50"/>
      <c r="RBB1576" s="50"/>
      <c r="RBC1576" s="50"/>
      <c r="RBD1576" s="50"/>
      <c r="RBE1576" s="50"/>
      <c r="RBF1576" s="50"/>
      <c r="RBG1576" s="50"/>
      <c r="RBH1576" s="50"/>
      <c r="RBI1576" s="50"/>
      <c r="RBJ1576" s="50"/>
      <c r="RBK1576" s="50"/>
      <c r="RBL1576" s="50"/>
      <c r="RBM1576" s="50"/>
      <c r="RBN1576" s="50"/>
      <c r="RBO1576" s="50"/>
      <c r="RBP1576" s="50"/>
      <c r="RBQ1576" s="50"/>
      <c r="RBR1576" s="50"/>
      <c r="RBS1576" s="50"/>
      <c r="RBT1576" s="50"/>
      <c r="RBU1576" s="50"/>
      <c r="RBV1576" s="50"/>
      <c r="RBW1576" s="50"/>
      <c r="RBX1576" s="50"/>
      <c r="RBY1576" s="50"/>
      <c r="RBZ1576" s="50"/>
      <c r="RCA1576" s="50"/>
      <c r="RCB1576" s="50"/>
      <c r="RCC1576" s="50"/>
      <c r="RCD1576" s="50"/>
      <c r="RCE1576" s="50"/>
      <c r="RCF1576" s="50"/>
      <c r="RCG1576" s="50"/>
      <c r="RCH1576" s="50"/>
      <c r="RCI1576" s="50"/>
      <c r="RCJ1576" s="50"/>
      <c r="RCK1576" s="50"/>
      <c r="RCL1576" s="50"/>
      <c r="RCM1576" s="50"/>
      <c r="RCN1576" s="50"/>
      <c r="RCO1576" s="50"/>
      <c r="RCP1576" s="50"/>
      <c r="RCQ1576" s="50"/>
      <c r="RCR1576" s="50"/>
      <c r="RCS1576" s="50"/>
      <c r="RCT1576" s="50"/>
      <c r="RCU1576" s="50"/>
      <c r="RCV1576" s="50"/>
      <c r="RCW1576" s="50"/>
      <c r="RCX1576" s="50"/>
      <c r="RCY1576" s="50"/>
      <c r="RCZ1576" s="50"/>
      <c r="RDA1576" s="50"/>
      <c r="RDB1576" s="50"/>
      <c r="RDC1576" s="50"/>
      <c r="RDD1576" s="50"/>
      <c r="RDE1576" s="50"/>
      <c r="RDF1576" s="50"/>
      <c r="RDG1576" s="50"/>
      <c r="RDH1576" s="50"/>
      <c r="RDI1576" s="50"/>
      <c r="RDJ1576" s="50"/>
      <c r="RDK1576" s="50"/>
      <c r="RDL1576" s="50"/>
      <c r="RDM1576" s="50"/>
      <c r="RDN1576" s="50"/>
      <c r="RDO1576" s="50"/>
      <c r="RDP1576" s="50"/>
      <c r="RDQ1576" s="50"/>
      <c r="RDR1576" s="50"/>
      <c r="RDS1576" s="50"/>
      <c r="RDT1576" s="50"/>
      <c r="RDU1576" s="50"/>
      <c r="RDV1576" s="50"/>
      <c r="RDW1576" s="50"/>
      <c r="RDX1576" s="50"/>
      <c r="RDY1576" s="50"/>
      <c r="RDZ1576" s="50"/>
      <c r="REA1576" s="50"/>
      <c r="REB1576" s="50"/>
      <c r="REC1576" s="50"/>
      <c r="RED1576" s="50"/>
      <c r="REE1576" s="50"/>
      <c r="REF1576" s="50"/>
      <c r="REG1576" s="50"/>
      <c r="REH1576" s="50"/>
      <c r="REI1576" s="50"/>
      <c r="REJ1576" s="50"/>
      <c r="REK1576" s="50"/>
      <c r="REL1576" s="50"/>
      <c r="REM1576" s="50"/>
      <c r="REN1576" s="50"/>
      <c r="REO1576" s="50"/>
      <c r="REP1576" s="50"/>
      <c r="REQ1576" s="50"/>
      <c r="RER1576" s="50"/>
      <c r="RES1576" s="50"/>
      <c r="RET1576" s="50"/>
      <c r="REU1576" s="50"/>
      <c r="REV1576" s="50"/>
      <c r="REW1576" s="50"/>
      <c r="REX1576" s="50"/>
      <c r="REY1576" s="50"/>
      <c r="REZ1576" s="50"/>
      <c r="RFA1576" s="50"/>
      <c r="RFB1576" s="50"/>
      <c r="RFC1576" s="50"/>
      <c r="RFD1576" s="50"/>
      <c r="RFE1576" s="50"/>
      <c r="RFF1576" s="50"/>
      <c r="RFG1576" s="50"/>
      <c r="RFH1576" s="50"/>
      <c r="RFI1576" s="50"/>
      <c r="RFJ1576" s="50"/>
      <c r="RFK1576" s="50"/>
      <c r="RFL1576" s="50"/>
      <c r="RFM1576" s="50"/>
      <c r="RFN1576" s="50"/>
      <c r="RFO1576" s="50"/>
      <c r="RFP1576" s="50"/>
      <c r="RFQ1576" s="50"/>
      <c r="RFR1576" s="50"/>
      <c r="RFS1576" s="50"/>
      <c r="RFT1576" s="50"/>
      <c r="RFU1576" s="50"/>
      <c r="RFV1576" s="50"/>
      <c r="RFW1576" s="50"/>
      <c r="RFX1576" s="50"/>
      <c r="RFY1576" s="50"/>
      <c r="RFZ1576" s="50"/>
      <c r="RGA1576" s="50"/>
      <c r="RGB1576" s="50"/>
      <c r="RGC1576" s="50"/>
      <c r="RGD1576" s="50"/>
      <c r="RGE1576" s="50"/>
      <c r="RGF1576" s="50"/>
      <c r="RGG1576" s="50"/>
      <c r="RGH1576" s="50"/>
      <c r="RGI1576" s="50"/>
      <c r="RGJ1576" s="50"/>
      <c r="RGK1576" s="50"/>
      <c r="RGL1576" s="50"/>
      <c r="RGM1576" s="50"/>
      <c r="RGN1576" s="50"/>
      <c r="RGO1576" s="50"/>
      <c r="RGP1576" s="50"/>
      <c r="RGQ1576" s="50"/>
      <c r="RGR1576" s="50"/>
      <c r="RGS1576" s="50"/>
      <c r="RGT1576" s="50"/>
      <c r="RGU1576" s="50"/>
      <c r="RGV1576" s="50"/>
      <c r="RGW1576" s="50"/>
      <c r="RGX1576" s="50"/>
      <c r="RGY1576" s="50"/>
      <c r="RGZ1576" s="50"/>
      <c r="RHA1576" s="50"/>
      <c r="RHB1576" s="50"/>
      <c r="RHC1576" s="50"/>
      <c r="RHD1576" s="50"/>
      <c r="RHE1576" s="50"/>
      <c r="RHF1576" s="50"/>
      <c r="RHG1576" s="50"/>
      <c r="RHH1576" s="50"/>
      <c r="RHI1576" s="50"/>
      <c r="RHJ1576" s="50"/>
      <c r="RHK1576" s="50"/>
      <c r="RHL1576" s="50"/>
      <c r="RHM1576" s="50"/>
      <c r="RHN1576" s="50"/>
      <c r="RHO1576" s="50"/>
      <c r="RHP1576" s="50"/>
      <c r="RHQ1576" s="50"/>
      <c r="RHR1576" s="50"/>
      <c r="RHS1576" s="50"/>
      <c r="RHT1576" s="50"/>
      <c r="RHU1576" s="50"/>
      <c r="RHV1576" s="50"/>
      <c r="RHW1576" s="50"/>
      <c r="RHX1576" s="50"/>
      <c r="RHY1576" s="50"/>
      <c r="RHZ1576" s="50"/>
      <c r="RIA1576" s="50"/>
      <c r="RIB1576" s="50"/>
      <c r="RIC1576" s="50"/>
      <c r="RID1576" s="50"/>
      <c r="RIE1576" s="50"/>
      <c r="RIF1576" s="50"/>
      <c r="RIG1576" s="50"/>
      <c r="RIH1576" s="50"/>
      <c r="RII1576" s="50"/>
      <c r="RIJ1576" s="50"/>
      <c r="RIK1576" s="50"/>
      <c r="RIL1576" s="50"/>
      <c r="RIM1576" s="50"/>
      <c r="RIN1576" s="50"/>
      <c r="RIO1576" s="50"/>
      <c r="RIP1576" s="50"/>
      <c r="RIQ1576" s="50"/>
      <c r="RIR1576" s="50"/>
      <c r="RIS1576" s="50"/>
      <c r="RIT1576" s="50"/>
      <c r="RIU1576" s="50"/>
      <c r="RIV1576" s="50"/>
      <c r="RIW1576" s="50"/>
      <c r="RIX1576" s="50"/>
      <c r="RIY1576" s="50"/>
      <c r="RIZ1576" s="50"/>
      <c r="RJA1576" s="50"/>
      <c r="RJB1576" s="50"/>
      <c r="RJC1576" s="50"/>
      <c r="RJD1576" s="50"/>
      <c r="RJE1576" s="50"/>
      <c r="RJF1576" s="50"/>
      <c r="RJG1576" s="50"/>
      <c r="RJH1576" s="50"/>
      <c r="RJI1576" s="50"/>
      <c r="RJJ1576" s="50"/>
      <c r="RJK1576" s="50"/>
      <c r="RJL1576" s="50"/>
      <c r="RJM1576" s="50"/>
      <c r="RJN1576" s="50"/>
      <c r="RJO1576" s="50"/>
      <c r="RJP1576" s="50"/>
      <c r="RJQ1576" s="50"/>
      <c r="RJR1576" s="50"/>
      <c r="RJS1576" s="50"/>
      <c r="RJT1576" s="50"/>
      <c r="RJU1576" s="50"/>
      <c r="RJV1576" s="50"/>
      <c r="RJW1576" s="50"/>
      <c r="RJX1576" s="50"/>
      <c r="RJY1576" s="50"/>
      <c r="RJZ1576" s="50"/>
      <c r="RKA1576" s="50"/>
      <c r="RKB1576" s="50"/>
      <c r="RKC1576" s="50"/>
      <c r="RKD1576" s="50"/>
      <c r="RKE1576" s="50"/>
      <c r="RKF1576" s="50"/>
      <c r="RKG1576" s="50"/>
      <c r="RKH1576" s="50"/>
      <c r="RKI1576" s="50"/>
      <c r="RKJ1576" s="50"/>
      <c r="RKK1576" s="50"/>
      <c r="RKL1576" s="50"/>
      <c r="RKM1576" s="50"/>
      <c r="RKN1576" s="50"/>
      <c r="RKO1576" s="50"/>
      <c r="RKP1576" s="50"/>
      <c r="RKQ1576" s="50"/>
      <c r="RKR1576" s="50"/>
      <c r="RKS1576" s="50"/>
      <c r="RKT1576" s="50"/>
      <c r="RKU1576" s="50"/>
      <c r="RKV1576" s="50"/>
      <c r="RKW1576" s="50"/>
      <c r="RKX1576" s="50"/>
      <c r="RKY1576" s="50"/>
      <c r="RKZ1576" s="50"/>
      <c r="RLA1576" s="50"/>
      <c r="RLB1576" s="50"/>
      <c r="RLC1576" s="50"/>
      <c r="RLD1576" s="50"/>
      <c r="RLE1576" s="50"/>
      <c r="RLF1576" s="50"/>
      <c r="RLG1576" s="50"/>
      <c r="RLH1576" s="50"/>
      <c r="RLI1576" s="50"/>
      <c r="RLJ1576" s="50"/>
      <c r="RLK1576" s="50"/>
      <c r="RLL1576" s="50"/>
      <c r="RLM1576" s="50"/>
      <c r="RLN1576" s="50"/>
      <c r="RLO1576" s="50"/>
      <c r="RLP1576" s="50"/>
      <c r="RLQ1576" s="50"/>
      <c r="RLR1576" s="50"/>
      <c r="RLS1576" s="50"/>
      <c r="RLT1576" s="50"/>
      <c r="RLU1576" s="50"/>
      <c r="RLV1576" s="50"/>
      <c r="RLW1576" s="50"/>
      <c r="RLX1576" s="50"/>
      <c r="RLY1576" s="50"/>
      <c r="RLZ1576" s="50"/>
      <c r="RMA1576" s="50"/>
      <c r="RMB1576" s="50"/>
      <c r="RMC1576" s="50"/>
      <c r="RMD1576" s="50"/>
      <c r="RME1576" s="50"/>
      <c r="RMF1576" s="50"/>
      <c r="RMG1576" s="50"/>
      <c r="RMH1576" s="50"/>
      <c r="RMI1576" s="50"/>
      <c r="RMJ1576" s="50"/>
      <c r="RMK1576" s="50"/>
      <c r="RML1576" s="50"/>
      <c r="RMM1576" s="50"/>
      <c r="RMN1576" s="50"/>
      <c r="RMO1576" s="50"/>
      <c r="RMP1576" s="50"/>
      <c r="RMQ1576" s="50"/>
      <c r="RMR1576" s="50"/>
      <c r="RMS1576" s="50"/>
      <c r="RMT1576" s="50"/>
      <c r="RMU1576" s="50"/>
      <c r="RMV1576" s="50"/>
      <c r="RMW1576" s="50"/>
      <c r="RMX1576" s="50"/>
      <c r="RMY1576" s="50"/>
      <c r="RMZ1576" s="50"/>
      <c r="RNA1576" s="50"/>
      <c r="RNB1576" s="50"/>
      <c r="RNC1576" s="50"/>
      <c r="RND1576" s="50"/>
      <c r="RNE1576" s="50"/>
      <c r="RNF1576" s="50"/>
      <c r="RNG1576" s="50"/>
      <c r="RNH1576" s="50"/>
      <c r="RNI1576" s="50"/>
      <c r="RNJ1576" s="50"/>
      <c r="RNK1576" s="50"/>
      <c r="RNL1576" s="50"/>
      <c r="RNM1576" s="50"/>
      <c r="RNN1576" s="50"/>
      <c r="RNO1576" s="50"/>
      <c r="RNP1576" s="50"/>
      <c r="RNQ1576" s="50"/>
      <c r="RNR1576" s="50"/>
      <c r="RNS1576" s="50"/>
      <c r="RNT1576" s="50"/>
      <c r="RNU1576" s="50"/>
      <c r="RNV1576" s="50"/>
      <c r="RNW1576" s="50"/>
      <c r="RNX1576" s="50"/>
      <c r="RNY1576" s="50"/>
      <c r="RNZ1576" s="50"/>
      <c r="ROA1576" s="50"/>
      <c r="ROB1576" s="50"/>
      <c r="ROC1576" s="50"/>
      <c r="ROD1576" s="50"/>
      <c r="ROE1576" s="50"/>
      <c r="ROF1576" s="50"/>
      <c r="ROG1576" s="50"/>
      <c r="ROH1576" s="50"/>
      <c r="ROI1576" s="50"/>
      <c r="ROJ1576" s="50"/>
      <c r="ROK1576" s="50"/>
      <c r="ROL1576" s="50"/>
      <c r="ROM1576" s="50"/>
      <c r="RON1576" s="50"/>
      <c r="ROO1576" s="50"/>
      <c r="ROP1576" s="50"/>
      <c r="ROQ1576" s="50"/>
      <c r="ROR1576" s="50"/>
      <c r="ROS1576" s="50"/>
      <c r="ROT1576" s="50"/>
      <c r="ROU1576" s="50"/>
      <c r="ROV1576" s="50"/>
      <c r="ROW1576" s="50"/>
      <c r="ROX1576" s="50"/>
      <c r="ROY1576" s="50"/>
      <c r="ROZ1576" s="50"/>
      <c r="RPA1576" s="50"/>
      <c r="RPB1576" s="50"/>
      <c r="RPC1576" s="50"/>
      <c r="RPD1576" s="50"/>
      <c r="RPE1576" s="50"/>
      <c r="RPF1576" s="50"/>
      <c r="RPG1576" s="50"/>
      <c r="RPH1576" s="50"/>
      <c r="RPI1576" s="50"/>
      <c r="RPJ1576" s="50"/>
      <c r="RPK1576" s="50"/>
      <c r="RPL1576" s="50"/>
      <c r="RPM1576" s="50"/>
      <c r="RPN1576" s="50"/>
      <c r="RPO1576" s="50"/>
      <c r="RPP1576" s="50"/>
      <c r="RPQ1576" s="50"/>
      <c r="RPR1576" s="50"/>
      <c r="RPS1576" s="50"/>
      <c r="RPT1576" s="50"/>
      <c r="RPU1576" s="50"/>
      <c r="RPV1576" s="50"/>
      <c r="RPW1576" s="50"/>
      <c r="RPX1576" s="50"/>
      <c r="RPY1576" s="50"/>
      <c r="RPZ1576" s="50"/>
      <c r="RQA1576" s="50"/>
      <c r="RQB1576" s="50"/>
      <c r="RQC1576" s="50"/>
      <c r="RQD1576" s="50"/>
      <c r="RQE1576" s="50"/>
      <c r="RQF1576" s="50"/>
      <c r="RQG1576" s="50"/>
      <c r="RQH1576" s="50"/>
      <c r="RQI1576" s="50"/>
      <c r="RQJ1576" s="50"/>
      <c r="RQK1576" s="50"/>
      <c r="RQL1576" s="50"/>
      <c r="RQM1576" s="50"/>
      <c r="RQN1576" s="50"/>
      <c r="RQO1576" s="50"/>
      <c r="RQP1576" s="50"/>
      <c r="RQQ1576" s="50"/>
      <c r="RQR1576" s="50"/>
      <c r="RQS1576" s="50"/>
      <c r="RQT1576" s="50"/>
      <c r="RQU1576" s="50"/>
      <c r="RQV1576" s="50"/>
      <c r="RQW1576" s="50"/>
      <c r="RQX1576" s="50"/>
      <c r="RQY1576" s="50"/>
      <c r="RQZ1576" s="50"/>
      <c r="RRA1576" s="50"/>
      <c r="RRB1576" s="50"/>
      <c r="RRC1576" s="50"/>
      <c r="RRD1576" s="50"/>
      <c r="RRE1576" s="50"/>
      <c r="RRF1576" s="50"/>
      <c r="RRG1576" s="50"/>
      <c r="RRH1576" s="50"/>
      <c r="RRI1576" s="50"/>
      <c r="RRJ1576" s="50"/>
      <c r="RRK1576" s="50"/>
      <c r="RRL1576" s="50"/>
      <c r="RRM1576" s="50"/>
      <c r="RRN1576" s="50"/>
      <c r="RRO1576" s="50"/>
      <c r="RRP1576" s="50"/>
      <c r="RRQ1576" s="50"/>
      <c r="RRR1576" s="50"/>
      <c r="RRS1576" s="50"/>
      <c r="RRT1576" s="50"/>
      <c r="RRU1576" s="50"/>
      <c r="RRV1576" s="50"/>
      <c r="RRW1576" s="50"/>
      <c r="RRX1576" s="50"/>
      <c r="RRY1576" s="50"/>
      <c r="RRZ1576" s="50"/>
      <c r="RSA1576" s="50"/>
      <c r="RSB1576" s="50"/>
      <c r="RSC1576" s="50"/>
      <c r="RSD1576" s="50"/>
      <c r="RSE1576" s="50"/>
      <c r="RSF1576" s="50"/>
      <c r="RSG1576" s="50"/>
      <c r="RSH1576" s="50"/>
      <c r="RSI1576" s="50"/>
      <c r="RSJ1576" s="50"/>
      <c r="RSK1576" s="50"/>
      <c r="RSL1576" s="50"/>
      <c r="RSM1576" s="50"/>
      <c r="RSN1576" s="50"/>
      <c r="RSO1576" s="50"/>
      <c r="RSP1576" s="50"/>
      <c r="RSQ1576" s="50"/>
      <c r="RSR1576" s="50"/>
      <c r="RSS1576" s="50"/>
      <c r="RST1576" s="50"/>
      <c r="RSU1576" s="50"/>
      <c r="RSV1576" s="50"/>
      <c r="RSW1576" s="50"/>
      <c r="RSX1576" s="50"/>
      <c r="RSY1576" s="50"/>
      <c r="RSZ1576" s="50"/>
      <c r="RTA1576" s="50"/>
      <c r="RTB1576" s="50"/>
      <c r="RTC1576" s="50"/>
      <c r="RTD1576" s="50"/>
      <c r="RTE1576" s="50"/>
      <c r="RTF1576" s="50"/>
      <c r="RTG1576" s="50"/>
      <c r="RTH1576" s="50"/>
      <c r="RTI1576" s="50"/>
      <c r="RTJ1576" s="50"/>
      <c r="RTK1576" s="50"/>
      <c r="RTL1576" s="50"/>
      <c r="RTM1576" s="50"/>
      <c r="RTN1576" s="50"/>
      <c r="RTO1576" s="50"/>
      <c r="RTP1576" s="50"/>
      <c r="RTQ1576" s="50"/>
      <c r="RTR1576" s="50"/>
      <c r="RTS1576" s="50"/>
      <c r="RTT1576" s="50"/>
      <c r="RTU1576" s="50"/>
      <c r="RTV1576" s="50"/>
      <c r="RTW1576" s="50"/>
      <c r="RTX1576" s="50"/>
      <c r="RTY1576" s="50"/>
      <c r="RTZ1576" s="50"/>
      <c r="RUA1576" s="50"/>
      <c r="RUB1576" s="50"/>
      <c r="RUC1576" s="50"/>
      <c r="RUD1576" s="50"/>
      <c r="RUE1576" s="50"/>
      <c r="RUF1576" s="50"/>
      <c r="RUG1576" s="50"/>
      <c r="RUH1576" s="50"/>
      <c r="RUI1576" s="50"/>
      <c r="RUJ1576" s="50"/>
      <c r="RUK1576" s="50"/>
      <c r="RUL1576" s="50"/>
      <c r="RUM1576" s="50"/>
      <c r="RUN1576" s="50"/>
      <c r="RUO1576" s="50"/>
      <c r="RUP1576" s="50"/>
      <c r="RUQ1576" s="50"/>
      <c r="RUR1576" s="50"/>
      <c r="RUS1576" s="50"/>
      <c r="RUT1576" s="50"/>
      <c r="RUU1576" s="50"/>
      <c r="RUV1576" s="50"/>
      <c r="RUW1576" s="50"/>
      <c r="RUX1576" s="50"/>
      <c r="RUY1576" s="50"/>
      <c r="RUZ1576" s="50"/>
      <c r="RVA1576" s="50"/>
      <c r="RVB1576" s="50"/>
      <c r="RVC1576" s="50"/>
      <c r="RVD1576" s="50"/>
      <c r="RVE1576" s="50"/>
      <c r="RVF1576" s="50"/>
      <c r="RVG1576" s="50"/>
      <c r="RVH1576" s="50"/>
      <c r="RVI1576" s="50"/>
      <c r="RVJ1576" s="50"/>
      <c r="RVK1576" s="50"/>
      <c r="RVL1576" s="50"/>
      <c r="RVM1576" s="50"/>
      <c r="RVN1576" s="50"/>
      <c r="RVO1576" s="50"/>
      <c r="RVP1576" s="50"/>
      <c r="RVQ1576" s="50"/>
      <c r="RVR1576" s="50"/>
      <c r="RVS1576" s="50"/>
      <c r="RVT1576" s="50"/>
      <c r="RVU1576" s="50"/>
      <c r="RVV1576" s="50"/>
      <c r="RVW1576" s="50"/>
      <c r="RVX1576" s="50"/>
      <c r="RVY1576" s="50"/>
      <c r="RVZ1576" s="50"/>
      <c r="RWA1576" s="50"/>
      <c r="RWB1576" s="50"/>
      <c r="RWC1576" s="50"/>
      <c r="RWD1576" s="50"/>
      <c r="RWE1576" s="50"/>
      <c r="RWF1576" s="50"/>
      <c r="RWG1576" s="50"/>
      <c r="RWH1576" s="50"/>
      <c r="RWI1576" s="50"/>
      <c r="RWJ1576" s="50"/>
      <c r="RWK1576" s="50"/>
      <c r="RWL1576" s="50"/>
      <c r="RWM1576" s="50"/>
      <c r="RWN1576" s="50"/>
      <c r="RWO1576" s="50"/>
      <c r="RWP1576" s="50"/>
      <c r="RWQ1576" s="50"/>
      <c r="RWR1576" s="50"/>
      <c r="RWS1576" s="50"/>
      <c r="RWT1576" s="50"/>
      <c r="RWU1576" s="50"/>
      <c r="RWV1576" s="50"/>
      <c r="RWW1576" s="50"/>
      <c r="RWX1576" s="50"/>
      <c r="RWY1576" s="50"/>
      <c r="RWZ1576" s="50"/>
      <c r="RXA1576" s="50"/>
      <c r="RXB1576" s="50"/>
      <c r="RXC1576" s="50"/>
      <c r="RXD1576" s="50"/>
      <c r="RXE1576" s="50"/>
      <c r="RXF1576" s="50"/>
      <c r="RXG1576" s="50"/>
      <c r="RXH1576" s="50"/>
      <c r="RXI1576" s="50"/>
      <c r="RXJ1576" s="50"/>
      <c r="RXK1576" s="50"/>
      <c r="RXL1576" s="50"/>
      <c r="RXM1576" s="50"/>
      <c r="RXN1576" s="50"/>
      <c r="RXO1576" s="50"/>
      <c r="RXP1576" s="50"/>
      <c r="RXQ1576" s="50"/>
      <c r="RXR1576" s="50"/>
      <c r="RXS1576" s="50"/>
      <c r="RXT1576" s="50"/>
      <c r="RXU1576" s="50"/>
      <c r="RXV1576" s="50"/>
      <c r="RXW1576" s="50"/>
      <c r="RXX1576" s="50"/>
      <c r="RXY1576" s="50"/>
      <c r="RXZ1576" s="50"/>
      <c r="RYA1576" s="50"/>
      <c r="RYB1576" s="50"/>
      <c r="RYC1576" s="50"/>
      <c r="RYD1576" s="50"/>
      <c r="RYE1576" s="50"/>
      <c r="RYF1576" s="50"/>
      <c r="RYG1576" s="50"/>
      <c r="RYH1576" s="50"/>
      <c r="RYI1576" s="50"/>
      <c r="RYJ1576" s="50"/>
      <c r="RYK1576" s="50"/>
      <c r="RYL1576" s="50"/>
      <c r="RYM1576" s="50"/>
      <c r="RYN1576" s="50"/>
      <c r="RYO1576" s="50"/>
      <c r="RYP1576" s="50"/>
      <c r="RYQ1576" s="50"/>
      <c r="RYR1576" s="50"/>
      <c r="RYS1576" s="50"/>
      <c r="RYT1576" s="50"/>
      <c r="RYU1576" s="50"/>
      <c r="RYV1576" s="50"/>
      <c r="RYW1576" s="50"/>
      <c r="RYX1576" s="50"/>
      <c r="RYY1576" s="50"/>
      <c r="RYZ1576" s="50"/>
      <c r="RZA1576" s="50"/>
      <c r="RZB1576" s="50"/>
      <c r="RZC1576" s="50"/>
      <c r="RZD1576" s="50"/>
      <c r="RZE1576" s="50"/>
      <c r="RZF1576" s="50"/>
      <c r="RZG1576" s="50"/>
      <c r="RZH1576" s="50"/>
      <c r="RZI1576" s="50"/>
      <c r="RZJ1576" s="50"/>
      <c r="RZK1576" s="50"/>
      <c r="RZL1576" s="50"/>
      <c r="RZM1576" s="50"/>
      <c r="RZN1576" s="50"/>
      <c r="RZO1576" s="50"/>
      <c r="RZP1576" s="50"/>
      <c r="RZQ1576" s="50"/>
      <c r="RZR1576" s="50"/>
      <c r="RZS1576" s="50"/>
      <c r="RZT1576" s="50"/>
      <c r="RZU1576" s="50"/>
      <c r="RZV1576" s="50"/>
      <c r="RZW1576" s="50"/>
      <c r="RZX1576" s="50"/>
      <c r="RZY1576" s="50"/>
      <c r="RZZ1576" s="50"/>
      <c r="SAA1576" s="50"/>
      <c r="SAB1576" s="50"/>
      <c r="SAC1576" s="50"/>
      <c r="SAD1576" s="50"/>
      <c r="SAE1576" s="50"/>
      <c r="SAF1576" s="50"/>
      <c r="SAG1576" s="50"/>
      <c r="SAH1576" s="50"/>
      <c r="SAI1576" s="50"/>
      <c r="SAJ1576" s="50"/>
      <c r="SAK1576" s="50"/>
      <c r="SAL1576" s="50"/>
      <c r="SAM1576" s="50"/>
      <c r="SAN1576" s="50"/>
      <c r="SAO1576" s="50"/>
      <c r="SAP1576" s="50"/>
      <c r="SAQ1576" s="50"/>
      <c r="SAR1576" s="50"/>
      <c r="SAS1576" s="50"/>
      <c r="SAT1576" s="50"/>
      <c r="SAU1576" s="50"/>
      <c r="SAV1576" s="50"/>
      <c r="SAW1576" s="50"/>
      <c r="SAX1576" s="50"/>
      <c r="SAY1576" s="50"/>
      <c r="SAZ1576" s="50"/>
      <c r="SBA1576" s="50"/>
      <c r="SBB1576" s="50"/>
      <c r="SBC1576" s="50"/>
      <c r="SBD1576" s="50"/>
      <c r="SBE1576" s="50"/>
      <c r="SBF1576" s="50"/>
      <c r="SBG1576" s="50"/>
      <c r="SBH1576" s="50"/>
      <c r="SBI1576" s="50"/>
      <c r="SBJ1576" s="50"/>
      <c r="SBK1576" s="50"/>
      <c r="SBL1576" s="50"/>
      <c r="SBM1576" s="50"/>
      <c r="SBN1576" s="50"/>
      <c r="SBO1576" s="50"/>
      <c r="SBP1576" s="50"/>
      <c r="SBQ1576" s="50"/>
      <c r="SBR1576" s="50"/>
      <c r="SBS1576" s="50"/>
      <c r="SBT1576" s="50"/>
      <c r="SBU1576" s="50"/>
      <c r="SBV1576" s="50"/>
      <c r="SBW1576" s="50"/>
      <c r="SBX1576" s="50"/>
      <c r="SBY1576" s="50"/>
      <c r="SBZ1576" s="50"/>
      <c r="SCA1576" s="50"/>
      <c r="SCB1576" s="50"/>
      <c r="SCC1576" s="50"/>
      <c r="SCD1576" s="50"/>
      <c r="SCE1576" s="50"/>
      <c r="SCF1576" s="50"/>
      <c r="SCG1576" s="50"/>
      <c r="SCH1576" s="50"/>
      <c r="SCI1576" s="50"/>
      <c r="SCJ1576" s="50"/>
      <c r="SCK1576" s="50"/>
      <c r="SCL1576" s="50"/>
      <c r="SCM1576" s="50"/>
      <c r="SCN1576" s="50"/>
      <c r="SCO1576" s="50"/>
      <c r="SCP1576" s="50"/>
      <c r="SCQ1576" s="50"/>
      <c r="SCR1576" s="50"/>
      <c r="SCS1576" s="50"/>
      <c r="SCT1576" s="50"/>
      <c r="SCU1576" s="50"/>
      <c r="SCV1576" s="50"/>
      <c r="SCW1576" s="50"/>
      <c r="SCX1576" s="50"/>
      <c r="SCY1576" s="50"/>
      <c r="SCZ1576" s="50"/>
      <c r="SDA1576" s="50"/>
      <c r="SDB1576" s="50"/>
      <c r="SDC1576" s="50"/>
      <c r="SDD1576" s="50"/>
      <c r="SDE1576" s="50"/>
      <c r="SDF1576" s="50"/>
      <c r="SDG1576" s="50"/>
      <c r="SDH1576" s="50"/>
      <c r="SDI1576" s="50"/>
      <c r="SDJ1576" s="50"/>
      <c r="SDK1576" s="50"/>
      <c r="SDL1576" s="50"/>
      <c r="SDM1576" s="50"/>
      <c r="SDN1576" s="50"/>
      <c r="SDO1576" s="50"/>
      <c r="SDP1576" s="50"/>
      <c r="SDQ1576" s="50"/>
      <c r="SDR1576" s="50"/>
      <c r="SDS1576" s="50"/>
      <c r="SDT1576" s="50"/>
      <c r="SDU1576" s="50"/>
      <c r="SDV1576" s="50"/>
      <c r="SDW1576" s="50"/>
      <c r="SDX1576" s="50"/>
      <c r="SDY1576" s="50"/>
      <c r="SDZ1576" s="50"/>
      <c r="SEA1576" s="50"/>
      <c r="SEB1576" s="50"/>
      <c r="SEC1576" s="50"/>
      <c r="SED1576" s="50"/>
      <c r="SEE1576" s="50"/>
      <c r="SEF1576" s="50"/>
      <c r="SEG1576" s="50"/>
      <c r="SEH1576" s="50"/>
      <c r="SEI1576" s="50"/>
      <c r="SEJ1576" s="50"/>
      <c r="SEK1576" s="50"/>
      <c r="SEL1576" s="50"/>
      <c r="SEM1576" s="50"/>
      <c r="SEN1576" s="50"/>
      <c r="SEO1576" s="50"/>
      <c r="SEP1576" s="50"/>
      <c r="SEQ1576" s="50"/>
      <c r="SER1576" s="50"/>
      <c r="SES1576" s="50"/>
      <c r="SET1576" s="50"/>
      <c r="SEU1576" s="50"/>
      <c r="SEV1576" s="50"/>
      <c r="SEW1576" s="50"/>
      <c r="SEX1576" s="50"/>
      <c r="SEY1576" s="50"/>
      <c r="SEZ1576" s="50"/>
      <c r="SFA1576" s="50"/>
      <c r="SFB1576" s="50"/>
      <c r="SFC1576" s="50"/>
      <c r="SFD1576" s="50"/>
      <c r="SFE1576" s="50"/>
      <c r="SFF1576" s="50"/>
      <c r="SFG1576" s="50"/>
      <c r="SFH1576" s="50"/>
      <c r="SFI1576" s="50"/>
      <c r="SFJ1576" s="50"/>
      <c r="SFK1576" s="50"/>
      <c r="SFL1576" s="50"/>
      <c r="SFM1576" s="50"/>
      <c r="SFN1576" s="50"/>
      <c r="SFO1576" s="50"/>
      <c r="SFP1576" s="50"/>
      <c r="SFQ1576" s="50"/>
      <c r="SFR1576" s="50"/>
      <c r="SFS1576" s="50"/>
      <c r="SFT1576" s="50"/>
      <c r="SFU1576" s="50"/>
      <c r="SFV1576" s="50"/>
      <c r="SFW1576" s="50"/>
      <c r="SFX1576" s="50"/>
      <c r="SFY1576" s="50"/>
      <c r="SFZ1576" s="50"/>
      <c r="SGA1576" s="50"/>
      <c r="SGB1576" s="50"/>
      <c r="SGC1576" s="50"/>
      <c r="SGD1576" s="50"/>
      <c r="SGE1576" s="50"/>
      <c r="SGF1576" s="50"/>
      <c r="SGG1576" s="50"/>
      <c r="SGH1576" s="50"/>
      <c r="SGI1576" s="50"/>
      <c r="SGJ1576" s="50"/>
      <c r="SGK1576" s="50"/>
      <c r="SGL1576" s="50"/>
      <c r="SGM1576" s="50"/>
      <c r="SGN1576" s="50"/>
      <c r="SGO1576" s="50"/>
      <c r="SGP1576" s="50"/>
      <c r="SGQ1576" s="50"/>
      <c r="SGR1576" s="50"/>
      <c r="SGS1576" s="50"/>
      <c r="SGT1576" s="50"/>
      <c r="SGU1576" s="50"/>
      <c r="SGV1576" s="50"/>
      <c r="SGW1576" s="50"/>
      <c r="SGX1576" s="50"/>
      <c r="SGY1576" s="50"/>
      <c r="SGZ1576" s="50"/>
      <c r="SHA1576" s="50"/>
      <c r="SHB1576" s="50"/>
      <c r="SHC1576" s="50"/>
      <c r="SHD1576" s="50"/>
      <c r="SHE1576" s="50"/>
      <c r="SHF1576" s="50"/>
      <c r="SHG1576" s="50"/>
      <c r="SHH1576" s="50"/>
      <c r="SHI1576" s="50"/>
      <c r="SHJ1576" s="50"/>
      <c r="SHK1576" s="50"/>
      <c r="SHL1576" s="50"/>
      <c r="SHM1576" s="50"/>
      <c r="SHN1576" s="50"/>
      <c r="SHO1576" s="50"/>
      <c r="SHP1576" s="50"/>
      <c r="SHQ1576" s="50"/>
      <c r="SHR1576" s="50"/>
      <c r="SHS1576" s="50"/>
      <c r="SHT1576" s="50"/>
      <c r="SHU1576" s="50"/>
      <c r="SHV1576" s="50"/>
      <c r="SHW1576" s="50"/>
      <c r="SHX1576" s="50"/>
      <c r="SHY1576" s="50"/>
      <c r="SHZ1576" s="50"/>
      <c r="SIA1576" s="50"/>
      <c r="SIB1576" s="50"/>
      <c r="SIC1576" s="50"/>
      <c r="SID1576" s="50"/>
      <c r="SIE1576" s="50"/>
      <c r="SIF1576" s="50"/>
      <c r="SIG1576" s="50"/>
      <c r="SIH1576" s="50"/>
      <c r="SII1576" s="50"/>
      <c r="SIJ1576" s="50"/>
      <c r="SIK1576" s="50"/>
      <c r="SIL1576" s="50"/>
      <c r="SIM1576" s="50"/>
      <c r="SIN1576" s="50"/>
      <c r="SIO1576" s="50"/>
      <c r="SIP1576" s="50"/>
      <c r="SIQ1576" s="50"/>
      <c r="SIR1576" s="50"/>
      <c r="SIS1576" s="50"/>
      <c r="SIT1576" s="50"/>
      <c r="SIU1576" s="50"/>
      <c r="SIV1576" s="50"/>
      <c r="SIW1576" s="50"/>
      <c r="SIX1576" s="50"/>
      <c r="SIY1576" s="50"/>
      <c r="SIZ1576" s="50"/>
      <c r="SJA1576" s="50"/>
      <c r="SJB1576" s="50"/>
      <c r="SJC1576" s="50"/>
      <c r="SJD1576" s="50"/>
      <c r="SJE1576" s="50"/>
      <c r="SJF1576" s="50"/>
      <c r="SJG1576" s="50"/>
      <c r="SJH1576" s="50"/>
      <c r="SJI1576" s="50"/>
      <c r="SJJ1576" s="50"/>
      <c r="SJK1576" s="50"/>
      <c r="SJL1576" s="50"/>
      <c r="SJM1576" s="50"/>
      <c r="SJN1576" s="50"/>
      <c r="SJO1576" s="50"/>
      <c r="SJP1576" s="50"/>
      <c r="SJQ1576" s="50"/>
      <c r="SJR1576" s="50"/>
      <c r="SJS1576" s="50"/>
      <c r="SJT1576" s="50"/>
      <c r="SJU1576" s="50"/>
      <c r="SJV1576" s="50"/>
      <c r="SJW1576" s="50"/>
      <c r="SJX1576" s="50"/>
      <c r="SJY1576" s="50"/>
      <c r="SJZ1576" s="50"/>
      <c r="SKA1576" s="50"/>
      <c r="SKB1576" s="50"/>
      <c r="SKC1576" s="50"/>
      <c r="SKD1576" s="50"/>
      <c r="SKE1576" s="50"/>
      <c r="SKF1576" s="50"/>
      <c r="SKG1576" s="50"/>
      <c r="SKH1576" s="50"/>
      <c r="SKI1576" s="50"/>
      <c r="SKJ1576" s="50"/>
      <c r="SKK1576" s="50"/>
      <c r="SKL1576" s="50"/>
      <c r="SKM1576" s="50"/>
      <c r="SKN1576" s="50"/>
      <c r="SKO1576" s="50"/>
      <c r="SKP1576" s="50"/>
      <c r="SKQ1576" s="50"/>
      <c r="SKR1576" s="50"/>
      <c r="SKS1576" s="50"/>
      <c r="SKT1576" s="50"/>
      <c r="SKU1576" s="50"/>
      <c r="SKV1576" s="50"/>
      <c r="SKW1576" s="50"/>
      <c r="SKX1576" s="50"/>
      <c r="SKY1576" s="50"/>
      <c r="SKZ1576" s="50"/>
      <c r="SLA1576" s="50"/>
      <c r="SLB1576" s="50"/>
      <c r="SLC1576" s="50"/>
      <c r="SLD1576" s="50"/>
      <c r="SLE1576" s="50"/>
      <c r="SLF1576" s="50"/>
      <c r="SLG1576" s="50"/>
      <c r="SLH1576" s="50"/>
      <c r="SLI1576" s="50"/>
      <c r="SLJ1576" s="50"/>
      <c r="SLK1576" s="50"/>
      <c r="SLL1576" s="50"/>
      <c r="SLM1576" s="50"/>
      <c r="SLN1576" s="50"/>
      <c r="SLO1576" s="50"/>
      <c r="SLP1576" s="50"/>
      <c r="SLQ1576" s="50"/>
      <c r="SLR1576" s="50"/>
      <c r="SLS1576" s="50"/>
      <c r="SLT1576" s="50"/>
      <c r="SLU1576" s="50"/>
      <c r="SLV1576" s="50"/>
      <c r="SLW1576" s="50"/>
      <c r="SLX1576" s="50"/>
      <c r="SLY1576" s="50"/>
      <c r="SLZ1576" s="50"/>
      <c r="SMA1576" s="50"/>
      <c r="SMB1576" s="50"/>
      <c r="SMC1576" s="50"/>
      <c r="SMD1576" s="50"/>
      <c r="SME1576" s="50"/>
      <c r="SMF1576" s="50"/>
      <c r="SMG1576" s="50"/>
      <c r="SMH1576" s="50"/>
      <c r="SMI1576" s="50"/>
      <c r="SMJ1576" s="50"/>
      <c r="SMK1576" s="50"/>
      <c r="SML1576" s="50"/>
      <c r="SMM1576" s="50"/>
      <c r="SMN1576" s="50"/>
      <c r="SMO1576" s="50"/>
      <c r="SMP1576" s="50"/>
      <c r="SMQ1576" s="50"/>
      <c r="SMR1576" s="50"/>
      <c r="SMS1576" s="50"/>
      <c r="SMT1576" s="50"/>
      <c r="SMU1576" s="50"/>
      <c r="SMV1576" s="50"/>
      <c r="SMW1576" s="50"/>
      <c r="SMX1576" s="50"/>
      <c r="SMY1576" s="50"/>
      <c r="SMZ1576" s="50"/>
      <c r="SNA1576" s="50"/>
      <c r="SNB1576" s="50"/>
      <c r="SNC1576" s="50"/>
      <c r="SND1576" s="50"/>
      <c r="SNE1576" s="50"/>
      <c r="SNF1576" s="50"/>
      <c r="SNG1576" s="50"/>
      <c r="SNH1576" s="50"/>
      <c r="SNI1576" s="50"/>
      <c r="SNJ1576" s="50"/>
      <c r="SNK1576" s="50"/>
      <c r="SNL1576" s="50"/>
      <c r="SNM1576" s="50"/>
      <c r="SNN1576" s="50"/>
      <c r="SNO1576" s="50"/>
      <c r="SNP1576" s="50"/>
      <c r="SNQ1576" s="50"/>
      <c r="SNR1576" s="50"/>
      <c r="SNS1576" s="50"/>
      <c r="SNT1576" s="50"/>
      <c r="SNU1576" s="50"/>
      <c r="SNV1576" s="50"/>
      <c r="SNW1576" s="50"/>
      <c r="SNX1576" s="50"/>
      <c r="SNY1576" s="50"/>
      <c r="SNZ1576" s="50"/>
      <c r="SOA1576" s="50"/>
      <c r="SOB1576" s="50"/>
      <c r="SOC1576" s="50"/>
      <c r="SOD1576" s="50"/>
      <c r="SOE1576" s="50"/>
      <c r="SOF1576" s="50"/>
      <c r="SOG1576" s="50"/>
      <c r="SOH1576" s="50"/>
      <c r="SOI1576" s="50"/>
      <c r="SOJ1576" s="50"/>
      <c r="SOK1576" s="50"/>
      <c r="SOL1576" s="50"/>
      <c r="SOM1576" s="50"/>
      <c r="SON1576" s="50"/>
      <c r="SOO1576" s="50"/>
      <c r="SOP1576" s="50"/>
      <c r="SOQ1576" s="50"/>
      <c r="SOR1576" s="50"/>
      <c r="SOS1576" s="50"/>
      <c r="SOT1576" s="50"/>
      <c r="SOU1576" s="50"/>
      <c r="SOV1576" s="50"/>
      <c r="SOW1576" s="50"/>
      <c r="SOX1576" s="50"/>
      <c r="SOY1576" s="50"/>
      <c r="SOZ1576" s="50"/>
      <c r="SPA1576" s="50"/>
      <c r="SPB1576" s="50"/>
      <c r="SPC1576" s="50"/>
      <c r="SPD1576" s="50"/>
      <c r="SPE1576" s="50"/>
      <c r="SPF1576" s="50"/>
      <c r="SPG1576" s="50"/>
      <c r="SPH1576" s="50"/>
      <c r="SPI1576" s="50"/>
      <c r="SPJ1576" s="50"/>
      <c r="SPK1576" s="50"/>
      <c r="SPL1576" s="50"/>
      <c r="SPM1576" s="50"/>
      <c r="SPN1576" s="50"/>
      <c r="SPO1576" s="50"/>
      <c r="SPP1576" s="50"/>
      <c r="SPQ1576" s="50"/>
      <c r="SPR1576" s="50"/>
      <c r="SPS1576" s="50"/>
      <c r="SPT1576" s="50"/>
      <c r="SPU1576" s="50"/>
      <c r="SPV1576" s="50"/>
      <c r="SPW1576" s="50"/>
      <c r="SPX1576" s="50"/>
      <c r="SPY1576" s="50"/>
      <c r="SPZ1576" s="50"/>
      <c r="SQA1576" s="50"/>
      <c r="SQB1576" s="50"/>
      <c r="SQC1576" s="50"/>
      <c r="SQD1576" s="50"/>
      <c r="SQE1576" s="50"/>
      <c r="SQF1576" s="50"/>
      <c r="SQG1576" s="50"/>
      <c r="SQH1576" s="50"/>
      <c r="SQI1576" s="50"/>
      <c r="SQJ1576" s="50"/>
      <c r="SQK1576" s="50"/>
      <c r="SQL1576" s="50"/>
      <c r="SQM1576" s="50"/>
      <c r="SQN1576" s="50"/>
      <c r="SQO1576" s="50"/>
      <c r="SQP1576" s="50"/>
      <c r="SQQ1576" s="50"/>
      <c r="SQR1576" s="50"/>
      <c r="SQS1576" s="50"/>
      <c r="SQT1576" s="50"/>
      <c r="SQU1576" s="50"/>
      <c r="SQV1576" s="50"/>
      <c r="SQW1576" s="50"/>
      <c r="SQX1576" s="50"/>
      <c r="SQY1576" s="50"/>
      <c r="SQZ1576" s="50"/>
      <c r="SRA1576" s="50"/>
      <c r="SRB1576" s="50"/>
      <c r="SRC1576" s="50"/>
      <c r="SRD1576" s="50"/>
      <c r="SRE1576" s="50"/>
      <c r="SRF1576" s="50"/>
      <c r="SRG1576" s="50"/>
      <c r="SRH1576" s="50"/>
      <c r="SRI1576" s="50"/>
      <c r="SRJ1576" s="50"/>
      <c r="SRK1576" s="50"/>
      <c r="SRL1576" s="50"/>
      <c r="SRM1576" s="50"/>
      <c r="SRN1576" s="50"/>
      <c r="SRO1576" s="50"/>
      <c r="SRP1576" s="50"/>
      <c r="SRQ1576" s="50"/>
      <c r="SRR1576" s="50"/>
      <c r="SRS1576" s="50"/>
      <c r="SRT1576" s="50"/>
      <c r="SRU1576" s="50"/>
      <c r="SRV1576" s="50"/>
      <c r="SRW1576" s="50"/>
      <c r="SRX1576" s="50"/>
      <c r="SRY1576" s="50"/>
      <c r="SRZ1576" s="50"/>
      <c r="SSA1576" s="50"/>
      <c r="SSB1576" s="50"/>
      <c r="SSC1576" s="50"/>
      <c r="SSD1576" s="50"/>
      <c r="SSE1576" s="50"/>
      <c r="SSF1576" s="50"/>
      <c r="SSG1576" s="50"/>
      <c r="SSH1576" s="50"/>
      <c r="SSI1576" s="50"/>
      <c r="SSJ1576" s="50"/>
      <c r="SSK1576" s="50"/>
      <c r="SSL1576" s="50"/>
      <c r="SSM1576" s="50"/>
      <c r="SSN1576" s="50"/>
      <c r="SSO1576" s="50"/>
      <c r="SSP1576" s="50"/>
      <c r="SSQ1576" s="50"/>
      <c r="SSR1576" s="50"/>
      <c r="SSS1576" s="50"/>
      <c r="SST1576" s="50"/>
      <c r="SSU1576" s="50"/>
      <c r="SSV1576" s="50"/>
      <c r="SSW1576" s="50"/>
      <c r="SSX1576" s="50"/>
      <c r="SSY1576" s="50"/>
      <c r="SSZ1576" s="50"/>
      <c r="STA1576" s="50"/>
      <c r="STB1576" s="50"/>
      <c r="STC1576" s="50"/>
      <c r="STD1576" s="50"/>
      <c r="STE1576" s="50"/>
      <c r="STF1576" s="50"/>
      <c r="STG1576" s="50"/>
      <c r="STH1576" s="50"/>
      <c r="STI1576" s="50"/>
      <c r="STJ1576" s="50"/>
      <c r="STK1576" s="50"/>
      <c r="STL1576" s="50"/>
      <c r="STM1576" s="50"/>
      <c r="STN1576" s="50"/>
      <c r="STO1576" s="50"/>
      <c r="STP1576" s="50"/>
      <c r="STQ1576" s="50"/>
      <c r="STR1576" s="50"/>
      <c r="STS1576" s="50"/>
      <c r="STT1576" s="50"/>
      <c r="STU1576" s="50"/>
      <c r="STV1576" s="50"/>
      <c r="STW1576" s="50"/>
      <c r="STX1576" s="50"/>
      <c r="STY1576" s="50"/>
      <c r="STZ1576" s="50"/>
      <c r="SUA1576" s="50"/>
      <c r="SUB1576" s="50"/>
      <c r="SUC1576" s="50"/>
      <c r="SUD1576" s="50"/>
      <c r="SUE1576" s="50"/>
      <c r="SUF1576" s="50"/>
      <c r="SUG1576" s="50"/>
      <c r="SUH1576" s="50"/>
      <c r="SUI1576" s="50"/>
      <c r="SUJ1576" s="50"/>
      <c r="SUK1576" s="50"/>
      <c r="SUL1576" s="50"/>
      <c r="SUM1576" s="50"/>
      <c r="SUN1576" s="50"/>
      <c r="SUO1576" s="50"/>
      <c r="SUP1576" s="50"/>
      <c r="SUQ1576" s="50"/>
      <c r="SUR1576" s="50"/>
      <c r="SUS1576" s="50"/>
      <c r="SUT1576" s="50"/>
      <c r="SUU1576" s="50"/>
      <c r="SUV1576" s="50"/>
      <c r="SUW1576" s="50"/>
      <c r="SUX1576" s="50"/>
      <c r="SUY1576" s="50"/>
      <c r="SUZ1576" s="50"/>
      <c r="SVA1576" s="50"/>
      <c r="SVB1576" s="50"/>
      <c r="SVC1576" s="50"/>
      <c r="SVD1576" s="50"/>
      <c r="SVE1576" s="50"/>
      <c r="SVF1576" s="50"/>
      <c r="SVG1576" s="50"/>
      <c r="SVH1576" s="50"/>
      <c r="SVI1576" s="50"/>
      <c r="SVJ1576" s="50"/>
      <c r="SVK1576" s="50"/>
      <c r="SVL1576" s="50"/>
      <c r="SVM1576" s="50"/>
      <c r="SVN1576" s="50"/>
      <c r="SVO1576" s="50"/>
      <c r="SVP1576" s="50"/>
      <c r="SVQ1576" s="50"/>
      <c r="SVR1576" s="50"/>
      <c r="SVS1576" s="50"/>
      <c r="SVT1576" s="50"/>
      <c r="SVU1576" s="50"/>
      <c r="SVV1576" s="50"/>
      <c r="SVW1576" s="50"/>
      <c r="SVX1576" s="50"/>
      <c r="SVY1576" s="50"/>
      <c r="SVZ1576" s="50"/>
      <c r="SWA1576" s="50"/>
      <c r="SWB1576" s="50"/>
      <c r="SWC1576" s="50"/>
      <c r="SWD1576" s="50"/>
      <c r="SWE1576" s="50"/>
      <c r="SWF1576" s="50"/>
      <c r="SWG1576" s="50"/>
      <c r="SWH1576" s="50"/>
      <c r="SWI1576" s="50"/>
      <c r="SWJ1576" s="50"/>
      <c r="SWK1576" s="50"/>
      <c r="SWL1576" s="50"/>
      <c r="SWM1576" s="50"/>
      <c r="SWN1576" s="50"/>
      <c r="SWO1576" s="50"/>
      <c r="SWP1576" s="50"/>
      <c r="SWQ1576" s="50"/>
      <c r="SWR1576" s="50"/>
      <c r="SWS1576" s="50"/>
      <c r="SWT1576" s="50"/>
      <c r="SWU1576" s="50"/>
      <c r="SWV1576" s="50"/>
      <c r="SWW1576" s="50"/>
      <c r="SWX1576" s="50"/>
      <c r="SWY1576" s="50"/>
      <c r="SWZ1576" s="50"/>
      <c r="SXA1576" s="50"/>
      <c r="SXB1576" s="50"/>
      <c r="SXC1576" s="50"/>
      <c r="SXD1576" s="50"/>
      <c r="SXE1576" s="50"/>
      <c r="SXF1576" s="50"/>
      <c r="SXG1576" s="50"/>
      <c r="SXH1576" s="50"/>
      <c r="SXI1576" s="50"/>
      <c r="SXJ1576" s="50"/>
      <c r="SXK1576" s="50"/>
      <c r="SXL1576" s="50"/>
      <c r="SXM1576" s="50"/>
      <c r="SXN1576" s="50"/>
      <c r="SXO1576" s="50"/>
      <c r="SXP1576" s="50"/>
      <c r="SXQ1576" s="50"/>
      <c r="SXR1576" s="50"/>
      <c r="SXS1576" s="50"/>
      <c r="SXT1576" s="50"/>
      <c r="SXU1576" s="50"/>
      <c r="SXV1576" s="50"/>
      <c r="SXW1576" s="50"/>
      <c r="SXX1576" s="50"/>
      <c r="SXY1576" s="50"/>
      <c r="SXZ1576" s="50"/>
      <c r="SYA1576" s="50"/>
      <c r="SYB1576" s="50"/>
      <c r="SYC1576" s="50"/>
      <c r="SYD1576" s="50"/>
      <c r="SYE1576" s="50"/>
      <c r="SYF1576" s="50"/>
      <c r="SYG1576" s="50"/>
      <c r="SYH1576" s="50"/>
      <c r="SYI1576" s="50"/>
      <c r="SYJ1576" s="50"/>
      <c r="SYK1576" s="50"/>
      <c r="SYL1576" s="50"/>
      <c r="SYM1576" s="50"/>
      <c r="SYN1576" s="50"/>
      <c r="SYO1576" s="50"/>
      <c r="SYP1576" s="50"/>
      <c r="SYQ1576" s="50"/>
      <c r="SYR1576" s="50"/>
      <c r="SYS1576" s="50"/>
      <c r="SYT1576" s="50"/>
      <c r="SYU1576" s="50"/>
      <c r="SYV1576" s="50"/>
      <c r="SYW1576" s="50"/>
      <c r="SYX1576" s="50"/>
      <c r="SYY1576" s="50"/>
      <c r="SYZ1576" s="50"/>
      <c r="SZA1576" s="50"/>
      <c r="SZB1576" s="50"/>
      <c r="SZC1576" s="50"/>
      <c r="SZD1576" s="50"/>
      <c r="SZE1576" s="50"/>
      <c r="SZF1576" s="50"/>
      <c r="SZG1576" s="50"/>
      <c r="SZH1576" s="50"/>
      <c r="SZI1576" s="50"/>
      <c r="SZJ1576" s="50"/>
      <c r="SZK1576" s="50"/>
      <c r="SZL1576" s="50"/>
      <c r="SZM1576" s="50"/>
      <c r="SZN1576" s="50"/>
      <c r="SZO1576" s="50"/>
      <c r="SZP1576" s="50"/>
      <c r="SZQ1576" s="50"/>
      <c r="SZR1576" s="50"/>
      <c r="SZS1576" s="50"/>
      <c r="SZT1576" s="50"/>
      <c r="SZU1576" s="50"/>
      <c r="SZV1576" s="50"/>
      <c r="SZW1576" s="50"/>
      <c r="SZX1576" s="50"/>
      <c r="SZY1576" s="50"/>
      <c r="SZZ1576" s="50"/>
      <c r="TAA1576" s="50"/>
      <c r="TAB1576" s="50"/>
      <c r="TAC1576" s="50"/>
      <c r="TAD1576" s="50"/>
      <c r="TAE1576" s="50"/>
      <c r="TAF1576" s="50"/>
      <c r="TAG1576" s="50"/>
      <c r="TAH1576" s="50"/>
      <c r="TAI1576" s="50"/>
      <c r="TAJ1576" s="50"/>
      <c r="TAK1576" s="50"/>
      <c r="TAL1576" s="50"/>
      <c r="TAM1576" s="50"/>
      <c r="TAN1576" s="50"/>
      <c r="TAO1576" s="50"/>
      <c r="TAP1576" s="50"/>
      <c r="TAQ1576" s="50"/>
      <c r="TAR1576" s="50"/>
      <c r="TAS1576" s="50"/>
      <c r="TAT1576" s="50"/>
      <c r="TAU1576" s="50"/>
      <c r="TAV1576" s="50"/>
      <c r="TAW1576" s="50"/>
      <c r="TAX1576" s="50"/>
      <c r="TAY1576" s="50"/>
      <c r="TAZ1576" s="50"/>
      <c r="TBA1576" s="50"/>
      <c r="TBB1576" s="50"/>
      <c r="TBC1576" s="50"/>
      <c r="TBD1576" s="50"/>
      <c r="TBE1576" s="50"/>
      <c r="TBF1576" s="50"/>
      <c r="TBG1576" s="50"/>
      <c r="TBH1576" s="50"/>
      <c r="TBI1576" s="50"/>
      <c r="TBJ1576" s="50"/>
      <c r="TBK1576" s="50"/>
      <c r="TBL1576" s="50"/>
      <c r="TBM1576" s="50"/>
      <c r="TBN1576" s="50"/>
      <c r="TBO1576" s="50"/>
      <c r="TBP1576" s="50"/>
      <c r="TBQ1576" s="50"/>
      <c r="TBR1576" s="50"/>
      <c r="TBS1576" s="50"/>
      <c r="TBT1576" s="50"/>
      <c r="TBU1576" s="50"/>
      <c r="TBV1576" s="50"/>
      <c r="TBW1576" s="50"/>
      <c r="TBX1576" s="50"/>
      <c r="TBY1576" s="50"/>
      <c r="TBZ1576" s="50"/>
      <c r="TCA1576" s="50"/>
      <c r="TCB1576" s="50"/>
      <c r="TCC1576" s="50"/>
      <c r="TCD1576" s="50"/>
      <c r="TCE1576" s="50"/>
      <c r="TCF1576" s="50"/>
      <c r="TCG1576" s="50"/>
      <c r="TCH1576" s="50"/>
      <c r="TCI1576" s="50"/>
      <c r="TCJ1576" s="50"/>
      <c r="TCK1576" s="50"/>
      <c r="TCL1576" s="50"/>
      <c r="TCM1576" s="50"/>
      <c r="TCN1576" s="50"/>
      <c r="TCO1576" s="50"/>
      <c r="TCP1576" s="50"/>
      <c r="TCQ1576" s="50"/>
      <c r="TCR1576" s="50"/>
      <c r="TCS1576" s="50"/>
      <c r="TCT1576" s="50"/>
      <c r="TCU1576" s="50"/>
      <c r="TCV1576" s="50"/>
      <c r="TCW1576" s="50"/>
      <c r="TCX1576" s="50"/>
      <c r="TCY1576" s="50"/>
      <c r="TCZ1576" s="50"/>
      <c r="TDA1576" s="50"/>
      <c r="TDB1576" s="50"/>
      <c r="TDC1576" s="50"/>
      <c r="TDD1576" s="50"/>
      <c r="TDE1576" s="50"/>
      <c r="TDF1576" s="50"/>
      <c r="TDG1576" s="50"/>
      <c r="TDH1576" s="50"/>
      <c r="TDI1576" s="50"/>
      <c r="TDJ1576" s="50"/>
      <c r="TDK1576" s="50"/>
      <c r="TDL1576" s="50"/>
      <c r="TDM1576" s="50"/>
      <c r="TDN1576" s="50"/>
      <c r="TDO1576" s="50"/>
      <c r="TDP1576" s="50"/>
      <c r="TDQ1576" s="50"/>
      <c r="TDR1576" s="50"/>
      <c r="TDS1576" s="50"/>
      <c r="TDT1576" s="50"/>
      <c r="TDU1576" s="50"/>
      <c r="TDV1576" s="50"/>
      <c r="TDW1576" s="50"/>
      <c r="TDX1576" s="50"/>
      <c r="TDY1576" s="50"/>
      <c r="TDZ1576" s="50"/>
      <c r="TEA1576" s="50"/>
      <c r="TEB1576" s="50"/>
      <c r="TEC1576" s="50"/>
      <c r="TED1576" s="50"/>
      <c r="TEE1576" s="50"/>
      <c r="TEF1576" s="50"/>
      <c r="TEG1576" s="50"/>
      <c r="TEH1576" s="50"/>
      <c r="TEI1576" s="50"/>
      <c r="TEJ1576" s="50"/>
      <c r="TEK1576" s="50"/>
      <c r="TEL1576" s="50"/>
      <c r="TEM1576" s="50"/>
      <c r="TEN1576" s="50"/>
      <c r="TEO1576" s="50"/>
      <c r="TEP1576" s="50"/>
      <c r="TEQ1576" s="50"/>
      <c r="TER1576" s="50"/>
      <c r="TES1576" s="50"/>
      <c r="TET1576" s="50"/>
      <c r="TEU1576" s="50"/>
      <c r="TEV1576" s="50"/>
      <c r="TEW1576" s="50"/>
      <c r="TEX1576" s="50"/>
      <c r="TEY1576" s="50"/>
      <c r="TEZ1576" s="50"/>
      <c r="TFA1576" s="50"/>
      <c r="TFB1576" s="50"/>
      <c r="TFC1576" s="50"/>
      <c r="TFD1576" s="50"/>
      <c r="TFE1576" s="50"/>
      <c r="TFF1576" s="50"/>
      <c r="TFG1576" s="50"/>
      <c r="TFH1576" s="50"/>
      <c r="TFI1576" s="50"/>
      <c r="TFJ1576" s="50"/>
      <c r="TFK1576" s="50"/>
      <c r="TFL1576" s="50"/>
      <c r="TFM1576" s="50"/>
      <c r="TFN1576" s="50"/>
      <c r="TFO1576" s="50"/>
      <c r="TFP1576" s="50"/>
      <c r="TFQ1576" s="50"/>
      <c r="TFR1576" s="50"/>
      <c r="TFS1576" s="50"/>
      <c r="TFT1576" s="50"/>
      <c r="TFU1576" s="50"/>
      <c r="TFV1576" s="50"/>
      <c r="TFW1576" s="50"/>
      <c r="TFX1576" s="50"/>
      <c r="TFY1576" s="50"/>
      <c r="TFZ1576" s="50"/>
      <c r="TGA1576" s="50"/>
      <c r="TGB1576" s="50"/>
      <c r="TGC1576" s="50"/>
      <c r="TGD1576" s="50"/>
      <c r="TGE1576" s="50"/>
      <c r="TGF1576" s="50"/>
      <c r="TGG1576" s="50"/>
      <c r="TGH1576" s="50"/>
      <c r="TGI1576" s="50"/>
      <c r="TGJ1576" s="50"/>
      <c r="TGK1576" s="50"/>
      <c r="TGL1576" s="50"/>
      <c r="TGM1576" s="50"/>
      <c r="TGN1576" s="50"/>
      <c r="TGO1576" s="50"/>
      <c r="TGP1576" s="50"/>
      <c r="TGQ1576" s="50"/>
      <c r="TGR1576" s="50"/>
      <c r="TGS1576" s="50"/>
      <c r="TGT1576" s="50"/>
      <c r="TGU1576" s="50"/>
      <c r="TGV1576" s="50"/>
      <c r="TGW1576" s="50"/>
      <c r="TGX1576" s="50"/>
      <c r="TGY1576" s="50"/>
      <c r="TGZ1576" s="50"/>
      <c r="THA1576" s="50"/>
      <c r="THB1576" s="50"/>
      <c r="THC1576" s="50"/>
      <c r="THD1576" s="50"/>
      <c r="THE1576" s="50"/>
      <c r="THF1576" s="50"/>
      <c r="THG1576" s="50"/>
      <c r="THH1576" s="50"/>
      <c r="THI1576" s="50"/>
      <c r="THJ1576" s="50"/>
      <c r="THK1576" s="50"/>
      <c r="THL1576" s="50"/>
      <c r="THM1576" s="50"/>
      <c r="THN1576" s="50"/>
      <c r="THO1576" s="50"/>
      <c r="THP1576" s="50"/>
      <c r="THQ1576" s="50"/>
      <c r="THR1576" s="50"/>
      <c r="THS1576" s="50"/>
      <c r="THT1576" s="50"/>
      <c r="THU1576" s="50"/>
      <c r="THV1576" s="50"/>
      <c r="THW1576" s="50"/>
      <c r="THX1576" s="50"/>
      <c r="THY1576" s="50"/>
      <c r="THZ1576" s="50"/>
      <c r="TIA1576" s="50"/>
      <c r="TIB1576" s="50"/>
      <c r="TIC1576" s="50"/>
      <c r="TID1576" s="50"/>
      <c r="TIE1576" s="50"/>
      <c r="TIF1576" s="50"/>
      <c r="TIG1576" s="50"/>
      <c r="TIH1576" s="50"/>
      <c r="TII1576" s="50"/>
      <c r="TIJ1576" s="50"/>
      <c r="TIK1576" s="50"/>
      <c r="TIL1576" s="50"/>
      <c r="TIM1576" s="50"/>
      <c r="TIN1576" s="50"/>
      <c r="TIO1576" s="50"/>
      <c r="TIP1576" s="50"/>
      <c r="TIQ1576" s="50"/>
      <c r="TIR1576" s="50"/>
      <c r="TIS1576" s="50"/>
      <c r="TIT1576" s="50"/>
      <c r="TIU1576" s="50"/>
      <c r="TIV1576" s="50"/>
      <c r="TIW1576" s="50"/>
      <c r="TIX1576" s="50"/>
      <c r="TIY1576" s="50"/>
      <c r="TIZ1576" s="50"/>
      <c r="TJA1576" s="50"/>
      <c r="TJB1576" s="50"/>
      <c r="TJC1576" s="50"/>
      <c r="TJD1576" s="50"/>
      <c r="TJE1576" s="50"/>
      <c r="TJF1576" s="50"/>
      <c r="TJG1576" s="50"/>
      <c r="TJH1576" s="50"/>
      <c r="TJI1576" s="50"/>
      <c r="TJJ1576" s="50"/>
      <c r="TJK1576" s="50"/>
      <c r="TJL1576" s="50"/>
      <c r="TJM1576" s="50"/>
      <c r="TJN1576" s="50"/>
      <c r="TJO1576" s="50"/>
      <c r="TJP1576" s="50"/>
      <c r="TJQ1576" s="50"/>
      <c r="TJR1576" s="50"/>
      <c r="TJS1576" s="50"/>
      <c r="TJT1576" s="50"/>
      <c r="TJU1576" s="50"/>
      <c r="TJV1576" s="50"/>
      <c r="TJW1576" s="50"/>
      <c r="TJX1576" s="50"/>
      <c r="TJY1576" s="50"/>
      <c r="TJZ1576" s="50"/>
      <c r="TKA1576" s="50"/>
      <c r="TKB1576" s="50"/>
      <c r="TKC1576" s="50"/>
      <c r="TKD1576" s="50"/>
      <c r="TKE1576" s="50"/>
      <c r="TKF1576" s="50"/>
      <c r="TKG1576" s="50"/>
      <c r="TKH1576" s="50"/>
      <c r="TKI1576" s="50"/>
      <c r="TKJ1576" s="50"/>
      <c r="TKK1576" s="50"/>
      <c r="TKL1576" s="50"/>
      <c r="TKM1576" s="50"/>
      <c r="TKN1576" s="50"/>
      <c r="TKO1576" s="50"/>
      <c r="TKP1576" s="50"/>
      <c r="TKQ1576" s="50"/>
      <c r="TKR1576" s="50"/>
      <c r="TKS1576" s="50"/>
      <c r="TKT1576" s="50"/>
      <c r="TKU1576" s="50"/>
      <c r="TKV1576" s="50"/>
      <c r="TKW1576" s="50"/>
      <c r="TKX1576" s="50"/>
      <c r="TKY1576" s="50"/>
      <c r="TKZ1576" s="50"/>
      <c r="TLA1576" s="50"/>
      <c r="TLB1576" s="50"/>
      <c r="TLC1576" s="50"/>
      <c r="TLD1576" s="50"/>
      <c r="TLE1576" s="50"/>
      <c r="TLF1576" s="50"/>
      <c r="TLG1576" s="50"/>
      <c r="TLH1576" s="50"/>
      <c r="TLI1576" s="50"/>
      <c r="TLJ1576" s="50"/>
      <c r="TLK1576" s="50"/>
      <c r="TLL1576" s="50"/>
      <c r="TLM1576" s="50"/>
      <c r="TLN1576" s="50"/>
      <c r="TLO1576" s="50"/>
      <c r="TLP1576" s="50"/>
      <c r="TLQ1576" s="50"/>
      <c r="TLR1576" s="50"/>
      <c r="TLS1576" s="50"/>
      <c r="TLT1576" s="50"/>
      <c r="TLU1576" s="50"/>
      <c r="TLV1576" s="50"/>
      <c r="TLW1576" s="50"/>
      <c r="TLX1576" s="50"/>
      <c r="TLY1576" s="50"/>
      <c r="TLZ1576" s="50"/>
      <c r="TMA1576" s="50"/>
      <c r="TMB1576" s="50"/>
      <c r="TMC1576" s="50"/>
      <c r="TMD1576" s="50"/>
      <c r="TME1576" s="50"/>
      <c r="TMF1576" s="50"/>
      <c r="TMG1576" s="50"/>
      <c r="TMH1576" s="50"/>
      <c r="TMI1576" s="50"/>
      <c r="TMJ1576" s="50"/>
      <c r="TMK1576" s="50"/>
      <c r="TML1576" s="50"/>
      <c r="TMM1576" s="50"/>
      <c r="TMN1576" s="50"/>
      <c r="TMO1576" s="50"/>
      <c r="TMP1576" s="50"/>
      <c r="TMQ1576" s="50"/>
      <c r="TMR1576" s="50"/>
      <c r="TMS1576" s="50"/>
      <c r="TMT1576" s="50"/>
      <c r="TMU1576" s="50"/>
      <c r="TMV1576" s="50"/>
      <c r="TMW1576" s="50"/>
      <c r="TMX1576" s="50"/>
      <c r="TMY1576" s="50"/>
      <c r="TMZ1576" s="50"/>
      <c r="TNA1576" s="50"/>
      <c r="TNB1576" s="50"/>
      <c r="TNC1576" s="50"/>
      <c r="TND1576" s="50"/>
      <c r="TNE1576" s="50"/>
      <c r="TNF1576" s="50"/>
      <c r="TNG1576" s="50"/>
      <c r="TNH1576" s="50"/>
      <c r="TNI1576" s="50"/>
      <c r="TNJ1576" s="50"/>
      <c r="TNK1576" s="50"/>
      <c r="TNL1576" s="50"/>
      <c r="TNM1576" s="50"/>
      <c r="TNN1576" s="50"/>
      <c r="TNO1576" s="50"/>
      <c r="TNP1576" s="50"/>
      <c r="TNQ1576" s="50"/>
      <c r="TNR1576" s="50"/>
      <c r="TNS1576" s="50"/>
      <c r="TNT1576" s="50"/>
      <c r="TNU1576" s="50"/>
      <c r="TNV1576" s="50"/>
      <c r="TNW1576" s="50"/>
      <c r="TNX1576" s="50"/>
      <c r="TNY1576" s="50"/>
      <c r="TNZ1576" s="50"/>
      <c r="TOA1576" s="50"/>
      <c r="TOB1576" s="50"/>
      <c r="TOC1576" s="50"/>
      <c r="TOD1576" s="50"/>
      <c r="TOE1576" s="50"/>
      <c r="TOF1576" s="50"/>
      <c r="TOG1576" s="50"/>
      <c r="TOH1576" s="50"/>
      <c r="TOI1576" s="50"/>
      <c r="TOJ1576" s="50"/>
      <c r="TOK1576" s="50"/>
      <c r="TOL1576" s="50"/>
      <c r="TOM1576" s="50"/>
      <c r="TON1576" s="50"/>
      <c r="TOO1576" s="50"/>
      <c r="TOP1576" s="50"/>
      <c r="TOQ1576" s="50"/>
      <c r="TOR1576" s="50"/>
      <c r="TOS1576" s="50"/>
      <c r="TOT1576" s="50"/>
      <c r="TOU1576" s="50"/>
      <c r="TOV1576" s="50"/>
      <c r="TOW1576" s="50"/>
      <c r="TOX1576" s="50"/>
      <c r="TOY1576" s="50"/>
      <c r="TOZ1576" s="50"/>
      <c r="TPA1576" s="50"/>
      <c r="TPB1576" s="50"/>
      <c r="TPC1576" s="50"/>
      <c r="TPD1576" s="50"/>
      <c r="TPE1576" s="50"/>
      <c r="TPF1576" s="50"/>
      <c r="TPG1576" s="50"/>
      <c r="TPH1576" s="50"/>
      <c r="TPI1576" s="50"/>
      <c r="TPJ1576" s="50"/>
      <c r="TPK1576" s="50"/>
      <c r="TPL1576" s="50"/>
      <c r="TPM1576" s="50"/>
      <c r="TPN1576" s="50"/>
      <c r="TPO1576" s="50"/>
      <c r="TPP1576" s="50"/>
      <c r="TPQ1576" s="50"/>
      <c r="TPR1576" s="50"/>
      <c r="TPS1576" s="50"/>
      <c r="TPT1576" s="50"/>
      <c r="TPU1576" s="50"/>
      <c r="TPV1576" s="50"/>
      <c r="TPW1576" s="50"/>
      <c r="TPX1576" s="50"/>
      <c r="TPY1576" s="50"/>
      <c r="TPZ1576" s="50"/>
      <c r="TQA1576" s="50"/>
      <c r="TQB1576" s="50"/>
      <c r="TQC1576" s="50"/>
      <c r="TQD1576" s="50"/>
      <c r="TQE1576" s="50"/>
      <c r="TQF1576" s="50"/>
      <c r="TQG1576" s="50"/>
      <c r="TQH1576" s="50"/>
      <c r="TQI1576" s="50"/>
      <c r="TQJ1576" s="50"/>
      <c r="TQK1576" s="50"/>
      <c r="TQL1576" s="50"/>
      <c r="TQM1576" s="50"/>
      <c r="TQN1576" s="50"/>
      <c r="TQO1576" s="50"/>
      <c r="TQP1576" s="50"/>
      <c r="TQQ1576" s="50"/>
      <c r="TQR1576" s="50"/>
      <c r="TQS1576" s="50"/>
      <c r="TQT1576" s="50"/>
      <c r="TQU1576" s="50"/>
      <c r="TQV1576" s="50"/>
      <c r="TQW1576" s="50"/>
      <c r="TQX1576" s="50"/>
      <c r="TQY1576" s="50"/>
      <c r="TQZ1576" s="50"/>
      <c r="TRA1576" s="50"/>
      <c r="TRB1576" s="50"/>
      <c r="TRC1576" s="50"/>
      <c r="TRD1576" s="50"/>
      <c r="TRE1576" s="50"/>
      <c r="TRF1576" s="50"/>
      <c r="TRG1576" s="50"/>
      <c r="TRH1576" s="50"/>
      <c r="TRI1576" s="50"/>
      <c r="TRJ1576" s="50"/>
      <c r="TRK1576" s="50"/>
      <c r="TRL1576" s="50"/>
      <c r="TRM1576" s="50"/>
      <c r="TRN1576" s="50"/>
      <c r="TRO1576" s="50"/>
      <c r="TRP1576" s="50"/>
      <c r="TRQ1576" s="50"/>
      <c r="TRR1576" s="50"/>
      <c r="TRS1576" s="50"/>
      <c r="TRT1576" s="50"/>
      <c r="TRU1576" s="50"/>
      <c r="TRV1576" s="50"/>
      <c r="TRW1576" s="50"/>
      <c r="TRX1576" s="50"/>
      <c r="TRY1576" s="50"/>
      <c r="TRZ1576" s="50"/>
      <c r="TSA1576" s="50"/>
      <c r="TSB1576" s="50"/>
      <c r="TSC1576" s="50"/>
      <c r="TSD1576" s="50"/>
      <c r="TSE1576" s="50"/>
      <c r="TSF1576" s="50"/>
      <c r="TSG1576" s="50"/>
      <c r="TSH1576" s="50"/>
      <c r="TSI1576" s="50"/>
      <c r="TSJ1576" s="50"/>
      <c r="TSK1576" s="50"/>
      <c r="TSL1576" s="50"/>
      <c r="TSM1576" s="50"/>
      <c r="TSN1576" s="50"/>
      <c r="TSO1576" s="50"/>
      <c r="TSP1576" s="50"/>
      <c r="TSQ1576" s="50"/>
      <c r="TSR1576" s="50"/>
      <c r="TSS1576" s="50"/>
      <c r="TST1576" s="50"/>
      <c r="TSU1576" s="50"/>
      <c r="TSV1576" s="50"/>
      <c r="TSW1576" s="50"/>
      <c r="TSX1576" s="50"/>
      <c r="TSY1576" s="50"/>
      <c r="TSZ1576" s="50"/>
      <c r="TTA1576" s="50"/>
      <c r="TTB1576" s="50"/>
      <c r="TTC1576" s="50"/>
      <c r="TTD1576" s="50"/>
      <c r="TTE1576" s="50"/>
      <c r="TTF1576" s="50"/>
      <c r="TTG1576" s="50"/>
      <c r="TTH1576" s="50"/>
      <c r="TTI1576" s="50"/>
      <c r="TTJ1576" s="50"/>
      <c r="TTK1576" s="50"/>
      <c r="TTL1576" s="50"/>
      <c r="TTM1576" s="50"/>
      <c r="TTN1576" s="50"/>
      <c r="TTO1576" s="50"/>
      <c r="TTP1576" s="50"/>
      <c r="TTQ1576" s="50"/>
      <c r="TTR1576" s="50"/>
      <c r="TTS1576" s="50"/>
      <c r="TTT1576" s="50"/>
      <c r="TTU1576" s="50"/>
      <c r="TTV1576" s="50"/>
      <c r="TTW1576" s="50"/>
      <c r="TTX1576" s="50"/>
      <c r="TTY1576" s="50"/>
      <c r="TTZ1576" s="50"/>
      <c r="TUA1576" s="50"/>
      <c r="TUB1576" s="50"/>
      <c r="TUC1576" s="50"/>
      <c r="TUD1576" s="50"/>
      <c r="TUE1576" s="50"/>
      <c r="TUF1576" s="50"/>
      <c r="TUG1576" s="50"/>
      <c r="TUH1576" s="50"/>
      <c r="TUI1576" s="50"/>
      <c r="TUJ1576" s="50"/>
      <c r="TUK1576" s="50"/>
      <c r="TUL1576" s="50"/>
      <c r="TUM1576" s="50"/>
      <c r="TUN1576" s="50"/>
      <c r="TUO1576" s="50"/>
      <c r="TUP1576" s="50"/>
      <c r="TUQ1576" s="50"/>
      <c r="TUR1576" s="50"/>
      <c r="TUS1576" s="50"/>
      <c r="TUT1576" s="50"/>
      <c r="TUU1576" s="50"/>
      <c r="TUV1576" s="50"/>
      <c r="TUW1576" s="50"/>
      <c r="TUX1576" s="50"/>
      <c r="TUY1576" s="50"/>
      <c r="TUZ1576" s="50"/>
      <c r="TVA1576" s="50"/>
      <c r="TVB1576" s="50"/>
      <c r="TVC1576" s="50"/>
      <c r="TVD1576" s="50"/>
      <c r="TVE1576" s="50"/>
      <c r="TVF1576" s="50"/>
      <c r="TVG1576" s="50"/>
      <c r="TVH1576" s="50"/>
      <c r="TVI1576" s="50"/>
      <c r="TVJ1576" s="50"/>
      <c r="TVK1576" s="50"/>
      <c r="TVL1576" s="50"/>
      <c r="TVM1576" s="50"/>
      <c r="TVN1576" s="50"/>
      <c r="TVO1576" s="50"/>
      <c r="TVP1576" s="50"/>
      <c r="TVQ1576" s="50"/>
      <c r="TVR1576" s="50"/>
      <c r="TVS1576" s="50"/>
      <c r="TVT1576" s="50"/>
      <c r="TVU1576" s="50"/>
      <c r="TVV1576" s="50"/>
      <c r="TVW1576" s="50"/>
      <c r="TVX1576" s="50"/>
      <c r="TVY1576" s="50"/>
      <c r="TVZ1576" s="50"/>
      <c r="TWA1576" s="50"/>
      <c r="TWB1576" s="50"/>
      <c r="TWC1576" s="50"/>
      <c r="TWD1576" s="50"/>
      <c r="TWE1576" s="50"/>
      <c r="TWF1576" s="50"/>
      <c r="TWG1576" s="50"/>
      <c r="TWH1576" s="50"/>
      <c r="TWI1576" s="50"/>
      <c r="TWJ1576" s="50"/>
      <c r="TWK1576" s="50"/>
      <c r="TWL1576" s="50"/>
      <c r="TWM1576" s="50"/>
      <c r="TWN1576" s="50"/>
      <c r="TWO1576" s="50"/>
      <c r="TWP1576" s="50"/>
      <c r="TWQ1576" s="50"/>
      <c r="TWR1576" s="50"/>
      <c r="TWS1576" s="50"/>
      <c r="TWT1576" s="50"/>
      <c r="TWU1576" s="50"/>
      <c r="TWV1576" s="50"/>
      <c r="TWW1576" s="50"/>
      <c r="TWX1576" s="50"/>
      <c r="TWY1576" s="50"/>
      <c r="TWZ1576" s="50"/>
      <c r="TXA1576" s="50"/>
      <c r="TXB1576" s="50"/>
      <c r="TXC1576" s="50"/>
      <c r="TXD1576" s="50"/>
      <c r="TXE1576" s="50"/>
      <c r="TXF1576" s="50"/>
      <c r="TXG1576" s="50"/>
      <c r="TXH1576" s="50"/>
      <c r="TXI1576" s="50"/>
      <c r="TXJ1576" s="50"/>
      <c r="TXK1576" s="50"/>
      <c r="TXL1576" s="50"/>
      <c r="TXM1576" s="50"/>
      <c r="TXN1576" s="50"/>
      <c r="TXO1576" s="50"/>
      <c r="TXP1576" s="50"/>
      <c r="TXQ1576" s="50"/>
      <c r="TXR1576" s="50"/>
      <c r="TXS1576" s="50"/>
      <c r="TXT1576" s="50"/>
      <c r="TXU1576" s="50"/>
      <c r="TXV1576" s="50"/>
      <c r="TXW1576" s="50"/>
      <c r="TXX1576" s="50"/>
      <c r="TXY1576" s="50"/>
      <c r="TXZ1576" s="50"/>
      <c r="TYA1576" s="50"/>
      <c r="TYB1576" s="50"/>
      <c r="TYC1576" s="50"/>
      <c r="TYD1576" s="50"/>
      <c r="TYE1576" s="50"/>
      <c r="TYF1576" s="50"/>
      <c r="TYG1576" s="50"/>
      <c r="TYH1576" s="50"/>
      <c r="TYI1576" s="50"/>
      <c r="TYJ1576" s="50"/>
      <c r="TYK1576" s="50"/>
      <c r="TYL1576" s="50"/>
      <c r="TYM1576" s="50"/>
      <c r="TYN1576" s="50"/>
      <c r="TYO1576" s="50"/>
      <c r="TYP1576" s="50"/>
      <c r="TYQ1576" s="50"/>
      <c r="TYR1576" s="50"/>
      <c r="TYS1576" s="50"/>
      <c r="TYT1576" s="50"/>
      <c r="TYU1576" s="50"/>
      <c r="TYV1576" s="50"/>
      <c r="TYW1576" s="50"/>
      <c r="TYX1576" s="50"/>
      <c r="TYY1576" s="50"/>
      <c r="TYZ1576" s="50"/>
      <c r="TZA1576" s="50"/>
      <c r="TZB1576" s="50"/>
      <c r="TZC1576" s="50"/>
      <c r="TZD1576" s="50"/>
      <c r="TZE1576" s="50"/>
      <c r="TZF1576" s="50"/>
      <c r="TZG1576" s="50"/>
      <c r="TZH1576" s="50"/>
      <c r="TZI1576" s="50"/>
      <c r="TZJ1576" s="50"/>
      <c r="TZK1576" s="50"/>
      <c r="TZL1576" s="50"/>
      <c r="TZM1576" s="50"/>
      <c r="TZN1576" s="50"/>
      <c r="TZO1576" s="50"/>
      <c r="TZP1576" s="50"/>
      <c r="TZQ1576" s="50"/>
      <c r="TZR1576" s="50"/>
      <c r="TZS1576" s="50"/>
      <c r="TZT1576" s="50"/>
      <c r="TZU1576" s="50"/>
      <c r="TZV1576" s="50"/>
      <c r="TZW1576" s="50"/>
      <c r="TZX1576" s="50"/>
      <c r="TZY1576" s="50"/>
      <c r="TZZ1576" s="50"/>
      <c r="UAA1576" s="50"/>
      <c r="UAB1576" s="50"/>
      <c r="UAC1576" s="50"/>
      <c r="UAD1576" s="50"/>
      <c r="UAE1576" s="50"/>
      <c r="UAF1576" s="50"/>
      <c r="UAG1576" s="50"/>
      <c r="UAH1576" s="50"/>
      <c r="UAI1576" s="50"/>
      <c r="UAJ1576" s="50"/>
      <c r="UAK1576" s="50"/>
      <c r="UAL1576" s="50"/>
      <c r="UAM1576" s="50"/>
      <c r="UAN1576" s="50"/>
      <c r="UAO1576" s="50"/>
      <c r="UAP1576" s="50"/>
      <c r="UAQ1576" s="50"/>
      <c r="UAR1576" s="50"/>
      <c r="UAS1576" s="50"/>
      <c r="UAT1576" s="50"/>
      <c r="UAU1576" s="50"/>
      <c r="UAV1576" s="50"/>
      <c r="UAW1576" s="50"/>
      <c r="UAX1576" s="50"/>
      <c r="UAY1576" s="50"/>
      <c r="UAZ1576" s="50"/>
      <c r="UBA1576" s="50"/>
      <c r="UBB1576" s="50"/>
      <c r="UBC1576" s="50"/>
      <c r="UBD1576" s="50"/>
      <c r="UBE1576" s="50"/>
      <c r="UBF1576" s="50"/>
      <c r="UBG1576" s="50"/>
      <c r="UBH1576" s="50"/>
      <c r="UBI1576" s="50"/>
      <c r="UBJ1576" s="50"/>
      <c r="UBK1576" s="50"/>
      <c r="UBL1576" s="50"/>
      <c r="UBM1576" s="50"/>
      <c r="UBN1576" s="50"/>
      <c r="UBO1576" s="50"/>
      <c r="UBP1576" s="50"/>
      <c r="UBQ1576" s="50"/>
      <c r="UBR1576" s="50"/>
      <c r="UBS1576" s="50"/>
      <c r="UBT1576" s="50"/>
      <c r="UBU1576" s="50"/>
      <c r="UBV1576" s="50"/>
      <c r="UBW1576" s="50"/>
      <c r="UBX1576" s="50"/>
      <c r="UBY1576" s="50"/>
      <c r="UBZ1576" s="50"/>
      <c r="UCA1576" s="50"/>
      <c r="UCB1576" s="50"/>
      <c r="UCC1576" s="50"/>
      <c r="UCD1576" s="50"/>
      <c r="UCE1576" s="50"/>
      <c r="UCF1576" s="50"/>
      <c r="UCG1576" s="50"/>
      <c r="UCH1576" s="50"/>
      <c r="UCI1576" s="50"/>
      <c r="UCJ1576" s="50"/>
      <c r="UCK1576" s="50"/>
      <c r="UCL1576" s="50"/>
      <c r="UCM1576" s="50"/>
      <c r="UCN1576" s="50"/>
      <c r="UCO1576" s="50"/>
      <c r="UCP1576" s="50"/>
      <c r="UCQ1576" s="50"/>
      <c r="UCR1576" s="50"/>
      <c r="UCS1576" s="50"/>
      <c r="UCT1576" s="50"/>
      <c r="UCU1576" s="50"/>
      <c r="UCV1576" s="50"/>
      <c r="UCW1576" s="50"/>
      <c r="UCX1576" s="50"/>
      <c r="UCY1576" s="50"/>
      <c r="UCZ1576" s="50"/>
      <c r="UDA1576" s="50"/>
      <c r="UDB1576" s="50"/>
      <c r="UDC1576" s="50"/>
      <c r="UDD1576" s="50"/>
      <c r="UDE1576" s="50"/>
      <c r="UDF1576" s="50"/>
      <c r="UDG1576" s="50"/>
      <c r="UDH1576" s="50"/>
      <c r="UDI1576" s="50"/>
      <c r="UDJ1576" s="50"/>
      <c r="UDK1576" s="50"/>
      <c r="UDL1576" s="50"/>
      <c r="UDM1576" s="50"/>
      <c r="UDN1576" s="50"/>
      <c r="UDO1576" s="50"/>
      <c r="UDP1576" s="50"/>
      <c r="UDQ1576" s="50"/>
      <c r="UDR1576" s="50"/>
      <c r="UDS1576" s="50"/>
      <c r="UDT1576" s="50"/>
      <c r="UDU1576" s="50"/>
      <c r="UDV1576" s="50"/>
      <c r="UDW1576" s="50"/>
      <c r="UDX1576" s="50"/>
      <c r="UDY1576" s="50"/>
      <c r="UDZ1576" s="50"/>
      <c r="UEA1576" s="50"/>
      <c r="UEB1576" s="50"/>
      <c r="UEC1576" s="50"/>
      <c r="UED1576" s="50"/>
      <c r="UEE1576" s="50"/>
      <c r="UEF1576" s="50"/>
      <c r="UEG1576" s="50"/>
      <c r="UEH1576" s="50"/>
      <c r="UEI1576" s="50"/>
      <c r="UEJ1576" s="50"/>
      <c r="UEK1576" s="50"/>
      <c r="UEL1576" s="50"/>
      <c r="UEM1576" s="50"/>
      <c r="UEN1576" s="50"/>
      <c r="UEO1576" s="50"/>
      <c r="UEP1576" s="50"/>
      <c r="UEQ1576" s="50"/>
      <c r="UER1576" s="50"/>
      <c r="UES1576" s="50"/>
      <c r="UET1576" s="50"/>
      <c r="UEU1576" s="50"/>
      <c r="UEV1576" s="50"/>
      <c r="UEW1576" s="50"/>
      <c r="UEX1576" s="50"/>
      <c r="UEY1576" s="50"/>
      <c r="UEZ1576" s="50"/>
      <c r="UFA1576" s="50"/>
      <c r="UFB1576" s="50"/>
      <c r="UFC1576" s="50"/>
      <c r="UFD1576" s="50"/>
      <c r="UFE1576" s="50"/>
      <c r="UFF1576" s="50"/>
      <c r="UFG1576" s="50"/>
      <c r="UFH1576" s="50"/>
      <c r="UFI1576" s="50"/>
      <c r="UFJ1576" s="50"/>
      <c r="UFK1576" s="50"/>
      <c r="UFL1576" s="50"/>
      <c r="UFM1576" s="50"/>
      <c r="UFN1576" s="50"/>
      <c r="UFO1576" s="50"/>
      <c r="UFP1576" s="50"/>
      <c r="UFQ1576" s="50"/>
      <c r="UFR1576" s="50"/>
      <c r="UFS1576" s="50"/>
      <c r="UFT1576" s="50"/>
      <c r="UFU1576" s="50"/>
      <c r="UFV1576" s="50"/>
      <c r="UFW1576" s="50"/>
      <c r="UFX1576" s="50"/>
      <c r="UFY1576" s="50"/>
      <c r="UFZ1576" s="50"/>
      <c r="UGA1576" s="50"/>
      <c r="UGB1576" s="50"/>
      <c r="UGC1576" s="50"/>
      <c r="UGD1576" s="50"/>
      <c r="UGE1576" s="50"/>
      <c r="UGF1576" s="50"/>
      <c r="UGG1576" s="50"/>
      <c r="UGH1576" s="50"/>
      <c r="UGI1576" s="50"/>
      <c r="UGJ1576" s="50"/>
      <c r="UGK1576" s="50"/>
      <c r="UGL1576" s="50"/>
      <c r="UGM1576" s="50"/>
      <c r="UGN1576" s="50"/>
      <c r="UGO1576" s="50"/>
      <c r="UGP1576" s="50"/>
      <c r="UGQ1576" s="50"/>
      <c r="UGR1576" s="50"/>
      <c r="UGS1576" s="50"/>
      <c r="UGT1576" s="50"/>
      <c r="UGU1576" s="50"/>
      <c r="UGV1576" s="50"/>
      <c r="UGW1576" s="50"/>
      <c r="UGX1576" s="50"/>
      <c r="UGY1576" s="50"/>
      <c r="UGZ1576" s="50"/>
      <c r="UHA1576" s="50"/>
      <c r="UHB1576" s="50"/>
      <c r="UHC1576" s="50"/>
      <c r="UHD1576" s="50"/>
      <c r="UHE1576" s="50"/>
      <c r="UHF1576" s="50"/>
      <c r="UHG1576" s="50"/>
      <c r="UHH1576" s="50"/>
      <c r="UHI1576" s="50"/>
      <c r="UHJ1576" s="50"/>
      <c r="UHK1576" s="50"/>
      <c r="UHL1576" s="50"/>
      <c r="UHM1576" s="50"/>
      <c r="UHN1576" s="50"/>
      <c r="UHO1576" s="50"/>
      <c r="UHP1576" s="50"/>
      <c r="UHQ1576" s="50"/>
      <c r="UHR1576" s="50"/>
      <c r="UHS1576" s="50"/>
      <c r="UHT1576" s="50"/>
      <c r="UHU1576" s="50"/>
      <c r="UHV1576" s="50"/>
      <c r="UHW1576" s="50"/>
      <c r="UHX1576" s="50"/>
      <c r="UHY1576" s="50"/>
      <c r="UHZ1576" s="50"/>
      <c r="UIA1576" s="50"/>
      <c r="UIB1576" s="50"/>
      <c r="UIC1576" s="50"/>
      <c r="UID1576" s="50"/>
      <c r="UIE1576" s="50"/>
      <c r="UIF1576" s="50"/>
      <c r="UIG1576" s="50"/>
      <c r="UIH1576" s="50"/>
      <c r="UII1576" s="50"/>
      <c r="UIJ1576" s="50"/>
      <c r="UIK1576" s="50"/>
      <c r="UIL1576" s="50"/>
      <c r="UIM1576" s="50"/>
      <c r="UIN1576" s="50"/>
      <c r="UIO1576" s="50"/>
      <c r="UIP1576" s="50"/>
      <c r="UIQ1576" s="50"/>
      <c r="UIR1576" s="50"/>
      <c r="UIS1576" s="50"/>
      <c r="UIT1576" s="50"/>
      <c r="UIU1576" s="50"/>
      <c r="UIV1576" s="50"/>
      <c r="UIW1576" s="50"/>
      <c r="UIX1576" s="50"/>
      <c r="UIY1576" s="50"/>
      <c r="UIZ1576" s="50"/>
      <c r="UJA1576" s="50"/>
      <c r="UJB1576" s="50"/>
      <c r="UJC1576" s="50"/>
      <c r="UJD1576" s="50"/>
      <c r="UJE1576" s="50"/>
      <c r="UJF1576" s="50"/>
      <c r="UJG1576" s="50"/>
      <c r="UJH1576" s="50"/>
      <c r="UJI1576" s="50"/>
      <c r="UJJ1576" s="50"/>
      <c r="UJK1576" s="50"/>
      <c r="UJL1576" s="50"/>
      <c r="UJM1576" s="50"/>
      <c r="UJN1576" s="50"/>
      <c r="UJO1576" s="50"/>
      <c r="UJP1576" s="50"/>
      <c r="UJQ1576" s="50"/>
      <c r="UJR1576" s="50"/>
      <c r="UJS1576" s="50"/>
      <c r="UJT1576" s="50"/>
      <c r="UJU1576" s="50"/>
      <c r="UJV1576" s="50"/>
      <c r="UJW1576" s="50"/>
      <c r="UJX1576" s="50"/>
      <c r="UJY1576" s="50"/>
      <c r="UJZ1576" s="50"/>
      <c r="UKA1576" s="50"/>
      <c r="UKB1576" s="50"/>
      <c r="UKC1576" s="50"/>
      <c r="UKD1576" s="50"/>
      <c r="UKE1576" s="50"/>
      <c r="UKF1576" s="50"/>
      <c r="UKG1576" s="50"/>
      <c r="UKH1576" s="50"/>
      <c r="UKI1576" s="50"/>
      <c r="UKJ1576" s="50"/>
      <c r="UKK1576" s="50"/>
      <c r="UKL1576" s="50"/>
      <c r="UKM1576" s="50"/>
      <c r="UKN1576" s="50"/>
      <c r="UKO1576" s="50"/>
      <c r="UKP1576" s="50"/>
      <c r="UKQ1576" s="50"/>
      <c r="UKR1576" s="50"/>
      <c r="UKS1576" s="50"/>
      <c r="UKT1576" s="50"/>
      <c r="UKU1576" s="50"/>
      <c r="UKV1576" s="50"/>
      <c r="UKW1576" s="50"/>
      <c r="UKX1576" s="50"/>
      <c r="UKY1576" s="50"/>
      <c r="UKZ1576" s="50"/>
      <c r="ULA1576" s="50"/>
      <c r="ULB1576" s="50"/>
      <c r="ULC1576" s="50"/>
      <c r="ULD1576" s="50"/>
      <c r="ULE1576" s="50"/>
      <c r="ULF1576" s="50"/>
      <c r="ULG1576" s="50"/>
      <c r="ULH1576" s="50"/>
      <c r="ULI1576" s="50"/>
      <c r="ULJ1576" s="50"/>
      <c r="ULK1576" s="50"/>
      <c r="ULL1576" s="50"/>
      <c r="ULM1576" s="50"/>
      <c r="ULN1576" s="50"/>
      <c r="ULO1576" s="50"/>
      <c r="ULP1576" s="50"/>
      <c r="ULQ1576" s="50"/>
      <c r="ULR1576" s="50"/>
      <c r="ULS1576" s="50"/>
      <c r="ULT1576" s="50"/>
      <c r="ULU1576" s="50"/>
      <c r="ULV1576" s="50"/>
      <c r="ULW1576" s="50"/>
      <c r="ULX1576" s="50"/>
      <c r="ULY1576" s="50"/>
      <c r="ULZ1576" s="50"/>
      <c r="UMA1576" s="50"/>
      <c r="UMB1576" s="50"/>
      <c r="UMC1576" s="50"/>
      <c r="UMD1576" s="50"/>
      <c r="UME1576" s="50"/>
      <c r="UMF1576" s="50"/>
      <c r="UMG1576" s="50"/>
      <c r="UMH1576" s="50"/>
      <c r="UMI1576" s="50"/>
      <c r="UMJ1576" s="50"/>
      <c r="UMK1576" s="50"/>
      <c r="UML1576" s="50"/>
      <c r="UMM1576" s="50"/>
      <c r="UMN1576" s="50"/>
      <c r="UMO1576" s="50"/>
      <c r="UMP1576" s="50"/>
      <c r="UMQ1576" s="50"/>
      <c r="UMR1576" s="50"/>
      <c r="UMS1576" s="50"/>
      <c r="UMT1576" s="50"/>
      <c r="UMU1576" s="50"/>
      <c r="UMV1576" s="50"/>
      <c r="UMW1576" s="50"/>
      <c r="UMX1576" s="50"/>
      <c r="UMY1576" s="50"/>
      <c r="UMZ1576" s="50"/>
      <c r="UNA1576" s="50"/>
      <c r="UNB1576" s="50"/>
      <c r="UNC1576" s="50"/>
      <c r="UND1576" s="50"/>
      <c r="UNE1576" s="50"/>
      <c r="UNF1576" s="50"/>
      <c r="UNG1576" s="50"/>
      <c r="UNH1576" s="50"/>
      <c r="UNI1576" s="50"/>
      <c r="UNJ1576" s="50"/>
      <c r="UNK1576" s="50"/>
      <c r="UNL1576" s="50"/>
      <c r="UNM1576" s="50"/>
      <c r="UNN1576" s="50"/>
      <c r="UNO1576" s="50"/>
      <c r="UNP1576" s="50"/>
      <c r="UNQ1576" s="50"/>
      <c r="UNR1576" s="50"/>
      <c r="UNS1576" s="50"/>
      <c r="UNT1576" s="50"/>
      <c r="UNU1576" s="50"/>
      <c r="UNV1576" s="50"/>
      <c r="UNW1576" s="50"/>
      <c r="UNX1576" s="50"/>
      <c r="UNY1576" s="50"/>
      <c r="UNZ1576" s="50"/>
      <c r="UOA1576" s="50"/>
      <c r="UOB1576" s="50"/>
      <c r="UOC1576" s="50"/>
      <c r="UOD1576" s="50"/>
      <c r="UOE1576" s="50"/>
      <c r="UOF1576" s="50"/>
      <c r="UOG1576" s="50"/>
      <c r="UOH1576" s="50"/>
      <c r="UOI1576" s="50"/>
      <c r="UOJ1576" s="50"/>
      <c r="UOK1576" s="50"/>
      <c r="UOL1576" s="50"/>
      <c r="UOM1576" s="50"/>
      <c r="UON1576" s="50"/>
      <c r="UOO1576" s="50"/>
      <c r="UOP1576" s="50"/>
      <c r="UOQ1576" s="50"/>
      <c r="UOR1576" s="50"/>
      <c r="UOS1576" s="50"/>
      <c r="UOT1576" s="50"/>
      <c r="UOU1576" s="50"/>
      <c r="UOV1576" s="50"/>
      <c r="UOW1576" s="50"/>
      <c r="UOX1576" s="50"/>
      <c r="UOY1576" s="50"/>
      <c r="UOZ1576" s="50"/>
      <c r="UPA1576" s="50"/>
      <c r="UPB1576" s="50"/>
      <c r="UPC1576" s="50"/>
      <c r="UPD1576" s="50"/>
      <c r="UPE1576" s="50"/>
      <c r="UPF1576" s="50"/>
      <c r="UPG1576" s="50"/>
      <c r="UPH1576" s="50"/>
      <c r="UPI1576" s="50"/>
      <c r="UPJ1576" s="50"/>
      <c r="UPK1576" s="50"/>
      <c r="UPL1576" s="50"/>
      <c r="UPM1576" s="50"/>
      <c r="UPN1576" s="50"/>
      <c r="UPO1576" s="50"/>
      <c r="UPP1576" s="50"/>
      <c r="UPQ1576" s="50"/>
      <c r="UPR1576" s="50"/>
      <c r="UPS1576" s="50"/>
      <c r="UPT1576" s="50"/>
      <c r="UPU1576" s="50"/>
      <c r="UPV1576" s="50"/>
      <c r="UPW1576" s="50"/>
      <c r="UPX1576" s="50"/>
      <c r="UPY1576" s="50"/>
      <c r="UPZ1576" s="50"/>
      <c r="UQA1576" s="50"/>
      <c r="UQB1576" s="50"/>
      <c r="UQC1576" s="50"/>
      <c r="UQD1576" s="50"/>
      <c r="UQE1576" s="50"/>
      <c r="UQF1576" s="50"/>
      <c r="UQG1576" s="50"/>
      <c r="UQH1576" s="50"/>
      <c r="UQI1576" s="50"/>
      <c r="UQJ1576" s="50"/>
      <c r="UQK1576" s="50"/>
      <c r="UQL1576" s="50"/>
      <c r="UQM1576" s="50"/>
      <c r="UQN1576" s="50"/>
      <c r="UQO1576" s="50"/>
      <c r="UQP1576" s="50"/>
      <c r="UQQ1576" s="50"/>
      <c r="UQR1576" s="50"/>
      <c r="UQS1576" s="50"/>
      <c r="UQT1576" s="50"/>
      <c r="UQU1576" s="50"/>
      <c r="UQV1576" s="50"/>
      <c r="UQW1576" s="50"/>
      <c r="UQX1576" s="50"/>
      <c r="UQY1576" s="50"/>
      <c r="UQZ1576" s="50"/>
      <c r="URA1576" s="50"/>
      <c r="URB1576" s="50"/>
      <c r="URC1576" s="50"/>
      <c r="URD1576" s="50"/>
      <c r="URE1576" s="50"/>
      <c r="URF1576" s="50"/>
      <c r="URG1576" s="50"/>
      <c r="URH1576" s="50"/>
      <c r="URI1576" s="50"/>
      <c r="URJ1576" s="50"/>
      <c r="URK1576" s="50"/>
      <c r="URL1576" s="50"/>
      <c r="URM1576" s="50"/>
      <c r="URN1576" s="50"/>
      <c r="URO1576" s="50"/>
      <c r="URP1576" s="50"/>
      <c r="URQ1576" s="50"/>
      <c r="URR1576" s="50"/>
      <c r="URS1576" s="50"/>
      <c r="URT1576" s="50"/>
      <c r="URU1576" s="50"/>
      <c r="URV1576" s="50"/>
      <c r="URW1576" s="50"/>
      <c r="URX1576" s="50"/>
      <c r="URY1576" s="50"/>
      <c r="URZ1576" s="50"/>
      <c r="USA1576" s="50"/>
      <c r="USB1576" s="50"/>
      <c r="USC1576" s="50"/>
      <c r="USD1576" s="50"/>
      <c r="USE1576" s="50"/>
      <c r="USF1576" s="50"/>
      <c r="USG1576" s="50"/>
      <c r="USH1576" s="50"/>
      <c r="USI1576" s="50"/>
      <c r="USJ1576" s="50"/>
      <c r="USK1576" s="50"/>
      <c r="USL1576" s="50"/>
      <c r="USM1576" s="50"/>
      <c r="USN1576" s="50"/>
      <c r="USO1576" s="50"/>
      <c r="USP1576" s="50"/>
      <c r="USQ1576" s="50"/>
      <c r="USR1576" s="50"/>
      <c r="USS1576" s="50"/>
      <c r="UST1576" s="50"/>
      <c r="USU1576" s="50"/>
      <c r="USV1576" s="50"/>
      <c r="USW1576" s="50"/>
      <c r="USX1576" s="50"/>
      <c r="USY1576" s="50"/>
      <c r="USZ1576" s="50"/>
      <c r="UTA1576" s="50"/>
      <c r="UTB1576" s="50"/>
      <c r="UTC1576" s="50"/>
      <c r="UTD1576" s="50"/>
      <c r="UTE1576" s="50"/>
      <c r="UTF1576" s="50"/>
      <c r="UTG1576" s="50"/>
      <c r="UTH1576" s="50"/>
      <c r="UTI1576" s="50"/>
      <c r="UTJ1576" s="50"/>
      <c r="UTK1576" s="50"/>
      <c r="UTL1576" s="50"/>
      <c r="UTM1576" s="50"/>
      <c r="UTN1576" s="50"/>
      <c r="UTO1576" s="50"/>
      <c r="UTP1576" s="50"/>
      <c r="UTQ1576" s="50"/>
      <c r="UTR1576" s="50"/>
      <c r="UTS1576" s="50"/>
      <c r="UTT1576" s="50"/>
      <c r="UTU1576" s="50"/>
      <c r="UTV1576" s="50"/>
      <c r="UTW1576" s="50"/>
      <c r="UTX1576" s="50"/>
      <c r="UTY1576" s="50"/>
      <c r="UTZ1576" s="50"/>
      <c r="UUA1576" s="50"/>
      <c r="UUB1576" s="50"/>
      <c r="UUC1576" s="50"/>
      <c r="UUD1576" s="50"/>
      <c r="UUE1576" s="50"/>
      <c r="UUF1576" s="50"/>
      <c r="UUG1576" s="50"/>
      <c r="UUH1576" s="50"/>
      <c r="UUI1576" s="50"/>
      <c r="UUJ1576" s="50"/>
      <c r="UUK1576" s="50"/>
      <c r="UUL1576" s="50"/>
      <c r="UUM1576" s="50"/>
      <c r="UUN1576" s="50"/>
      <c r="UUO1576" s="50"/>
      <c r="UUP1576" s="50"/>
      <c r="UUQ1576" s="50"/>
      <c r="UUR1576" s="50"/>
      <c r="UUS1576" s="50"/>
      <c r="UUT1576" s="50"/>
      <c r="UUU1576" s="50"/>
      <c r="UUV1576" s="50"/>
      <c r="UUW1576" s="50"/>
      <c r="UUX1576" s="50"/>
      <c r="UUY1576" s="50"/>
      <c r="UUZ1576" s="50"/>
      <c r="UVA1576" s="50"/>
      <c r="UVB1576" s="50"/>
      <c r="UVC1576" s="50"/>
      <c r="UVD1576" s="50"/>
      <c r="UVE1576" s="50"/>
      <c r="UVF1576" s="50"/>
      <c r="UVG1576" s="50"/>
      <c r="UVH1576" s="50"/>
      <c r="UVI1576" s="50"/>
      <c r="UVJ1576" s="50"/>
      <c r="UVK1576" s="50"/>
      <c r="UVL1576" s="50"/>
      <c r="UVM1576" s="50"/>
      <c r="UVN1576" s="50"/>
      <c r="UVO1576" s="50"/>
      <c r="UVP1576" s="50"/>
      <c r="UVQ1576" s="50"/>
      <c r="UVR1576" s="50"/>
      <c r="UVS1576" s="50"/>
      <c r="UVT1576" s="50"/>
      <c r="UVU1576" s="50"/>
      <c r="UVV1576" s="50"/>
      <c r="UVW1576" s="50"/>
      <c r="UVX1576" s="50"/>
      <c r="UVY1576" s="50"/>
      <c r="UVZ1576" s="50"/>
      <c r="UWA1576" s="50"/>
      <c r="UWB1576" s="50"/>
      <c r="UWC1576" s="50"/>
      <c r="UWD1576" s="50"/>
      <c r="UWE1576" s="50"/>
      <c r="UWF1576" s="50"/>
      <c r="UWG1576" s="50"/>
      <c r="UWH1576" s="50"/>
      <c r="UWI1576" s="50"/>
      <c r="UWJ1576" s="50"/>
      <c r="UWK1576" s="50"/>
      <c r="UWL1576" s="50"/>
      <c r="UWM1576" s="50"/>
      <c r="UWN1576" s="50"/>
      <c r="UWO1576" s="50"/>
      <c r="UWP1576" s="50"/>
      <c r="UWQ1576" s="50"/>
      <c r="UWR1576" s="50"/>
      <c r="UWS1576" s="50"/>
      <c r="UWT1576" s="50"/>
      <c r="UWU1576" s="50"/>
      <c r="UWV1576" s="50"/>
      <c r="UWW1576" s="50"/>
      <c r="UWX1576" s="50"/>
      <c r="UWY1576" s="50"/>
      <c r="UWZ1576" s="50"/>
      <c r="UXA1576" s="50"/>
      <c r="UXB1576" s="50"/>
      <c r="UXC1576" s="50"/>
      <c r="UXD1576" s="50"/>
      <c r="UXE1576" s="50"/>
      <c r="UXF1576" s="50"/>
      <c r="UXG1576" s="50"/>
      <c r="UXH1576" s="50"/>
      <c r="UXI1576" s="50"/>
      <c r="UXJ1576" s="50"/>
      <c r="UXK1576" s="50"/>
      <c r="UXL1576" s="50"/>
      <c r="UXM1576" s="50"/>
      <c r="UXN1576" s="50"/>
      <c r="UXO1576" s="50"/>
      <c r="UXP1576" s="50"/>
      <c r="UXQ1576" s="50"/>
      <c r="UXR1576" s="50"/>
      <c r="UXS1576" s="50"/>
      <c r="UXT1576" s="50"/>
      <c r="UXU1576" s="50"/>
      <c r="UXV1576" s="50"/>
      <c r="UXW1576" s="50"/>
      <c r="UXX1576" s="50"/>
      <c r="UXY1576" s="50"/>
      <c r="UXZ1576" s="50"/>
      <c r="UYA1576" s="50"/>
      <c r="UYB1576" s="50"/>
      <c r="UYC1576" s="50"/>
      <c r="UYD1576" s="50"/>
      <c r="UYE1576" s="50"/>
      <c r="UYF1576" s="50"/>
      <c r="UYG1576" s="50"/>
      <c r="UYH1576" s="50"/>
      <c r="UYI1576" s="50"/>
      <c r="UYJ1576" s="50"/>
      <c r="UYK1576" s="50"/>
      <c r="UYL1576" s="50"/>
      <c r="UYM1576" s="50"/>
      <c r="UYN1576" s="50"/>
      <c r="UYO1576" s="50"/>
      <c r="UYP1576" s="50"/>
      <c r="UYQ1576" s="50"/>
      <c r="UYR1576" s="50"/>
      <c r="UYS1576" s="50"/>
      <c r="UYT1576" s="50"/>
      <c r="UYU1576" s="50"/>
      <c r="UYV1576" s="50"/>
      <c r="UYW1576" s="50"/>
      <c r="UYX1576" s="50"/>
      <c r="UYY1576" s="50"/>
      <c r="UYZ1576" s="50"/>
      <c r="UZA1576" s="50"/>
      <c r="UZB1576" s="50"/>
      <c r="UZC1576" s="50"/>
      <c r="UZD1576" s="50"/>
      <c r="UZE1576" s="50"/>
      <c r="UZF1576" s="50"/>
      <c r="UZG1576" s="50"/>
      <c r="UZH1576" s="50"/>
      <c r="UZI1576" s="50"/>
      <c r="UZJ1576" s="50"/>
      <c r="UZK1576" s="50"/>
      <c r="UZL1576" s="50"/>
      <c r="UZM1576" s="50"/>
      <c r="UZN1576" s="50"/>
      <c r="UZO1576" s="50"/>
      <c r="UZP1576" s="50"/>
      <c r="UZQ1576" s="50"/>
      <c r="UZR1576" s="50"/>
      <c r="UZS1576" s="50"/>
      <c r="UZT1576" s="50"/>
      <c r="UZU1576" s="50"/>
      <c r="UZV1576" s="50"/>
      <c r="UZW1576" s="50"/>
      <c r="UZX1576" s="50"/>
      <c r="UZY1576" s="50"/>
      <c r="UZZ1576" s="50"/>
      <c r="VAA1576" s="50"/>
      <c r="VAB1576" s="50"/>
      <c r="VAC1576" s="50"/>
      <c r="VAD1576" s="50"/>
      <c r="VAE1576" s="50"/>
      <c r="VAF1576" s="50"/>
      <c r="VAG1576" s="50"/>
      <c r="VAH1576" s="50"/>
      <c r="VAI1576" s="50"/>
      <c r="VAJ1576" s="50"/>
      <c r="VAK1576" s="50"/>
      <c r="VAL1576" s="50"/>
      <c r="VAM1576" s="50"/>
      <c r="VAN1576" s="50"/>
      <c r="VAO1576" s="50"/>
      <c r="VAP1576" s="50"/>
      <c r="VAQ1576" s="50"/>
      <c r="VAR1576" s="50"/>
      <c r="VAS1576" s="50"/>
      <c r="VAT1576" s="50"/>
      <c r="VAU1576" s="50"/>
      <c r="VAV1576" s="50"/>
      <c r="VAW1576" s="50"/>
      <c r="VAX1576" s="50"/>
      <c r="VAY1576" s="50"/>
      <c r="VAZ1576" s="50"/>
      <c r="VBA1576" s="50"/>
      <c r="VBB1576" s="50"/>
      <c r="VBC1576" s="50"/>
      <c r="VBD1576" s="50"/>
      <c r="VBE1576" s="50"/>
      <c r="VBF1576" s="50"/>
      <c r="VBG1576" s="50"/>
      <c r="VBH1576" s="50"/>
      <c r="VBI1576" s="50"/>
      <c r="VBJ1576" s="50"/>
      <c r="VBK1576" s="50"/>
      <c r="VBL1576" s="50"/>
      <c r="VBM1576" s="50"/>
      <c r="VBN1576" s="50"/>
      <c r="VBO1576" s="50"/>
      <c r="VBP1576" s="50"/>
      <c r="VBQ1576" s="50"/>
      <c r="VBR1576" s="50"/>
      <c r="VBS1576" s="50"/>
      <c r="VBT1576" s="50"/>
      <c r="VBU1576" s="50"/>
      <c r="VBV1576" s="50"/>
      <c r="VBW1576" s="50"/>
      <c r="VBX1576" s="50"/>
      <c r="VBY1576" s="50"/>
      <c r="VBZ1576" s="50"/>
      <c r="VCA1576" s="50"/>
      <c r="VCB1576" s="50"/>
      <c r="VCC1576" s="50"/>
      <c r="VCD1576" s="50"/>
      <c r="VCE1576" s="50"/>
      <c r="VCF1576" s="50"/>
      <c r="VCG1576" s="50"/>
      <c r="VCH1576" s="50"/>
      <c r="VCI1576" s="50"/>
      <c r="VCJ1576" s="50"/>
      <c r="VCK1576" s="50"/>
      <c r="VCL1576" s="50"/>
      <c r="VCM1576" s="50"/>
      <c r="VCN1576" s="50"/>
      <c r="VCO1576" s="50"/>
      <c r="VCP1576" s="50"/>
      <c r="VCQ1576" s="50"/>
      <c r="VCR1576" s="50"/>
      <c r="VCS1576" s="50"/>
      <c r="VCT1576" s="50"/>
      <c r="VCU1576" s="50"/>
      <c r="VCV1576" s="50"/>
      <c r="VCW1576" s="50"/>
      <c r="VCX1576" s="50"/>
      <c r="VCY1576" s="50"/>
      <c r="VCZ1576" s="50"/>
      <c r="VDA1576" s="50"/>
      <c r="VDB1576" s="50"/>
      <c r="VDC1576" s="50"/>
      <c r="VDD1576" s="50"/>
      <c r="VDE1576" s="50"/>
      <c r="VDF1576" s="50"/>
      <c r="VDG1576" s="50"/>
      <c r="VDH1576" s="50"/>
      <c r="VDI1576" s="50"/>
      <c r="VDJ1576" s="50"/>
      <c r="VDK1576" s="50"/>
      <c r="VDL1576" s="50"/>
      <c r="VDM1576" s="50"/>
      <c r="VDN1576" s="50"/>
      <c r="VDO1576" s="50"/>
      <c r="VDP1576" s="50"/>
      <c r="VDQ1576" s="50"/>
      <c r="VDR1576" s="50"/>
      <c r="VDS1576" s="50"/>
      <c r="VDT1576" s="50"/>
      <c r="VDU1576" s="50"/>
      <c r="VDV1576" s="50"/>
      <c r="VDW1576" s="50"/>
      <c r="VDX1576" s="50"/>
      <c r="VDY1576" s="50"/>
      <c r="VDZ1576" s="50"/>
      <c r="VEA1576" s="50"/>
      <c r="VEB1576" s="50"/>
      <c r="VEC1576" s="50"/>
      <c r="VED1576" s="50"/>
      <c r="VEE1576" s="50"/>
      <c r="VEF1576" s="50"/>
      <c r="VEG1576" s="50"/>
      <c r="VEH1576" s="50"/>
      <c r="VEI1576" s="50"/>
      <c r="VEJ1576" s="50"/>
      <c r="VEK1576" s="50"/>
      <c r="VEL1576" s="50"/>
      <c r="VEM1576" s="50"/>
      <c r="VEN1576" s="50"/>
      <c r="VEO1576" s="50"/>
      <c r="VEP1576" s="50"/>
      <c r="VEQ1576" s="50"/>
      <c r="VER1576" s="50"/>
      <c r="VES1576" s="50"/>
      <c r="VET1576" s="50"/>
      <c r="VEU1576" s="50"/>
      <c r="VEV1576" s="50"/>
      <c r="VEW1576" s="50"/>
      <c r="VEX1576" s="50"/>
      <c r="VEY1576" s="50"/>
      <c r="VEZ1576" s="50"/>
      <c r="VFA1576" s="50"/>
      <c r="VFB1576" s="50"/>
      <c r="VFC1576" s="50"/>
      <c r="VFD1576" s="50"/>
      <c r="VFE1576" s="50"/>
      <c r="VFF1576" s="50"/>
      <c r="VFG1576" s="50"/>
      <c r="VFH1576" s="50"/>
      <c r="VFI1576" s="50"/>
      <c r="VFJ1576" s="50"/>
      <c r="VFK1576" s="50"/>
      <c r="VFL1576" s="50"/>
      <c r="VFM1576" s="50"/>
      <c r="VFN1576" s="50"/>
      <c r="VFO1576" s="50"/>
      <c r="VFP1576" s="50"/>
      <c r="VFQ1576" s="50"/>
      <c r="VFR1576" s="50"/>
      <c r="VFS1576" s="50"/>
      <c r="VFT1576" s="50"/>
      <c r="VFU1576" s="50"/>
      <c r="VFV1576" s="50"/>
      <c r="VFW1576" s="50"/>
      <c r="VFX1576" s="50"/>
      <c r="VFY1576" s="50"/>
      <c r="VFZ1576" s="50"/>
      <c r="VGA1576" s="50"/>
      <c r="VGB1576" s="50"/>
      <c r="VGC1576" s="50"/>
      <c r="VGD1576" s="50"/>
      <c r="VGE1576" s="50"/>
      <c r="VGF1576" s="50"/>
      <c r="VGG1576" s="50"/>
      <c r="VGH1576" s="50"/>
      <c r="VGI1576" s="50"/>
      <c r="VGJ1576" s="50"/>
      <c r="VGK1576" s="50"/>
      <c r="VGL1576" s="50"/>
      <c r="VGM1576" s="50"/>
      <c r="VGN1576" s="50"/>
      <c r="VGO1576" s="50"/>
      <c r="VGP1576" s="50"/>
      <c r="VGQ1576" s="50"/>
      <c r="VGR1576" s="50"/>
      <c r="VGS1576" s="50"/>
      <c r="VGT1576" s="50"/>
      <c r="VGU1576" s="50"/>
      <c r="VGV1576" s="50"/>
      <c r="VGW1576" s="50"/>
      <c r="VGX1576" s="50"/>
      <c r="VGY1576" s="50"/>
      <c r="VGZ1576" s="50"/>
      <c r="VHA1576" s="50"/>
      <c r="VHB1576" s="50"/>
      <c r="VHC1576" s="50"/>
      <c r="VHD1576" s="50"/>
      <c r="VHE1576" s="50"/>
      <c r="VHF1576" s="50"/>
      <c r="VHG1576" s="50"/>
      <c r="VHH1576" s="50"/>
      <c r="VHI1576" s="50"/>
      <c r="VHJ1576" s="50"/>
      <c r="VHK1576" s="50"/>
      <c r="VHL1576" s="50"/>
      <c r="VHM1576" s="50"/>
      <c r="VHN1576" s="50"/>
      <c r="VHO1576" s="50"/>
      <c r="VHP1576" s="50"/>
      <c r="VHQ1576" s="50"/>
      <c r="VHR1576" s="50"/>
      <c r="VHS1576" s="50"/>
      <c r="VHT1576" s="50"/>
      <c r="VHU1576" s="50"/>
      <c r="VHV1576" s="50"/>
      <c r="VHW1576" s="50"/>
      <c r="VHX1576" s="50"/>
      <c r="VHY1576" s="50"/>
      <c r="VHZ1576" s="50"/>
      <c r="VIA1576" s="50"/>
      <c r="VIB1576" s="50"/>
      <c r="VIC1576" s="50"/>
      <c r="VID1576" s="50"/>
      <c r="VIE1576" s="50"/>
      <c r="VIF1576" s="50"/>
      <c r="VIG1576" s="50"/>
      <c r="VIH1576" s="50"/>
      <c r="VII1576" s="50"/>
      <c r="VIJ1576" s="50"/>
      <c r="VIK1576" s="50"/>
      <c r="VIL1576" s="50"/>
      <c r="VIM1576" s="50"/>
      <c r="VIN1576" s="50"/>
      <c r="VIO1576" s="50"/>
      <c r="VIP1576" s="50"/>
      <c r="VIQ1576" s="50"/>
      <c r="VIR1576" s="50"/>
      <c r="VIS1576" s="50"/>
      <c r="VIT1576" s="50"/>
      <c r="VIU1576" s="50"/>
      <c r="VIV1576" s="50"/>
      <c r="VIW1576" s="50"/>
      <c r="VIX1576" s="50"/>
      <c r="VIY1576" s="50"/>
      <c r="VIZ1576" s="50"/>
      <c r="VJA1576" s="50"/>
      <c r="VJB1576" s="50"/>
      <c r="VJC1576" s="50"/>
      <c r="VJD1576" s="50"/>
      <c r="VJE1576" s="50"/>
      <c r="VJF1576" s="50"/>
      <c r="VJG1576" s="50"/>
      <c r="VJH1576" s="50"/>
      <c r="VJI1576" s="50"/>
      <c r="VJJ1576" s="50"/>
      <c r="VJK1576" s="50"/>
      <c r="VJL1576" s="50"/>
      <c r="VJM1576" s="50"/>
      <c r="VJN1576" s="50"/>
      <c r="VJO1576" s="50"/>
      <c r="VJP1576" s="50"/>
      <c r="VJQ1576" s="50"/>
      <c r="VJR1576" s="50"/>
      <c r="VJS1576" s="50"/>
      <c r="VJT1576" s="50"/>
      <c r="VJU1576" s="50"/>
      <c r="VJV1576" s="50"/>
      <c r="VJW1576" s="50"/>
      <c r="VJX1576" s="50"/>
      <c r="VJY1576" s="50"/>
      <c r="VJZ1576" s="50"/>
      <c r="VKA1576" s="50"/>
      <c r="VKB1576" s="50"/>
      <c r="VKC1576" s="50"/>
      <c r="VKD1576" s="50"/>
      <c r="VKE1576" s="50"/>
      <c r="VKF1576" s="50"/>
      <c r="VKG1576" s="50"/>
      <c r="VKH1576" s="50"/>
      <c r="VKI1576" s="50"/>
      <c r="VKJ1576" s="50"/>
      <c r="VKK1576" s="50"/>
      <c r="VKL1576" s="50"/>
      <c r="VKM1576" s="50"/>
      <c r="VKN1576" s="50"/>
      <c r="VKO1576" s="50"/>
      <c r="VKP1576" s="50"/>
      <c r="VKQ1576" s="50"/>
      <c r="VKR1576" s="50"/>
      <c r="VKS1576" s="50"/>
      <c r="VKT1576" s="50"/>
      <c r="VKU1576" s="50"/>
      <c r="VKV1576" s="50"/>
      <c r="VKW1576" s="50"/>
      <c r="VKX1576" s="50"/>
      <c r="VKY1576" s="50"/>
      <c r="VKZ1576" s="50"/>
      <c r="VLA1576" s="50"/>
      <c r="VLB1576" s="50"/>
      <c r="VLC1576" s="50"/>
      <c r="VLD1576" s="50"/>
      <c r="VLE1576" s="50"/>
      <c r="VLF1576" s="50"/>
      <c r="VLG1576" s="50"/>
      <c r="VLH1576" s="50"/>
      <c r="VLI1576" s="50"/>
      <c r="VLJ1576" s="50"/>
      <c r="VLK1576" s="50"/>
      <c r="VLL1576" s="50"/>
      <c r="VLM1576" s="50"/>
      <c r="VLN1576" s="50"/>
      <c r="VLO1576" s="50"/>
      <c r="VLP1576" s="50"/>
      <c r="VLQ1576" s="50"/>
      <c r="VLR1576" s="50"/>
      <c r="VLS1576" s="50"/>
      <c r="VLT1576" s="50"/>
      <c r="VLU1576" s="50"/>
      <c r="VLV1576" s="50"/>
      <c r="VLW1576" s="50"/>
      <c r="VLX1576" s="50"/>
      <c r="VLY1576" s="50"/>
      <c r="VLZ1576" s="50"/>
      <c r="VMA1576" s="50"/>
      <c r="VMB1576" s="50"/>
      <c r="VMC1576" s="50"/>
      <c r="VMD1576" s="50"/>
      <c r="VME1576" s="50"/>
      <c r="VMF1576" s="50"/>
      <c r="VMG1576" s="50"/>
      <c r="VMH1576" s="50"/>
      <c r="VMI1576" s="50"/>
      <c r="VMJ1576" s="50"/>
      <c r="VMK1576" s="50"/>
      <c r="VML1576" s="50"/>
      <c r="VMM1576" s="50"/>
      <c r="VMN1576" s="50"/>
      <c r="VMO1576" s="50"/>
      <c r="VMP1576" s="50"/>
      <c r="VMQ1576" s="50"/>
      <c r="VMR1576" s="50"/>
      <c r="VMS1576" s="50"/>
      <c r="VMT1576" s="50"/>
      <c r="VMU1576" s="50"/>
      <c r="VMV1576" s="50"/>
      <c r="VMW1576" s="50"/>
      <c r="VMX1576" s="50"/>
      <c r="VMY1576" s="50"/>
      <c r="VMZ1576" s="50"/>
      <c r="VNA1576" s="50"/>
      <c r="VNB1576" s="50"/>
      <c r="VNC1576" s="50"/>
      <c r="VND1576" s="50"/>
      <c r="VNE1576" s="50"/>
      <c r="VNF1576" s="50"/>
      <c r="VNG1576" s="50"/>
      <c r="VNH1576" s="50"/>
      <c r="VNI1576" s="50"/>
      <c r="VNJ1576" s="50"/>
      <c r="VNK1576" s="50"/>
      <c r="VNL1576" s="50"/>
      <c r="VNM1576" s="50"/>
      <c r="VNN1576" s="50"/>
      <c r="VNO1576" s="50"/>
      <c r="VNP1576" s="50"/>
      <c r="VNQ1576" s="50"/>
      <c r="VNR1576" s="50"/>
      <c r="VNS1576" s="50"/>
      <c r="VNT1576" s="50"/>
      <c r="VNU1576" s="50"/>
      <c r="VNV1576" s="50"/>
      <c r="VNW1576" s="50"/>
      <c r="VNX1576" s="50"/>
      <c r="VNY1576" s="50"/>
      <c r="VNZ1576" s="50"/>
      <c r="VOA1576" s="50"/>
      <c r="VOB1576" s="50"/>
      <c r="VOC1576" s="50"/>
      <c r="VOD1576" s="50"/>
      <c r="VOE1576" s="50"/>
      <c r="VOF1576" s="50"/>
      <c r="VOG1576" s="50"/>
      <c r="VOH1576" s="50"/>
      <c r="VOI1576" s="50"/>
      <c r="VOJ1576" s="50"/>
      <c r="VOK1576" s="50"/>
      <c r="VOL1576" s="50"/>
      <c r="VOM1576" s="50"/>
      <c r="VON1576" s="50"/>
      <c r="VOO1576" s="50"/>
      <c r="VOP1576" s="50"/>
      <c r="VOQ1576" s="50"/>
      <c r="VOR1576" s="50"/>
      <c r="VOS1576" s="50"/>
      <c r="VOT1576" s="50"/>
      <c r="VOU1576" s="50"/>
      <c r="VOV1576" s="50"/>
      <c r="VOW1576" s="50"/>
      <c r="VOX1576" s="50"/>
      <c r="VOY1576" s="50"/>
      <c r="VOZ1576" s="50"/>
      <c r="VPA1576" s="50"/>
      <c r="VPB1576" s="50"/>
      <c r="VPC1576" s="50"/>
      <c r="VPD1576" s="50"/>
      <c r="VPE1576" s="50"/>
      <c r="VPF1576" s="50"/>
      <c r="VPG1576" s="50"/>
      <c r="VPH1576" s="50"/>
      <c r="VPI1576" s="50"/>
      <c r="VPJ1576" s="50"/>
      <c r="VPK1576" s="50"/>
      <c r="VPL1576" s="50"/>
      <c r="VPM1576" s="50"/>
      <c r="VPN1576" s="50"/>
      <c r="VPO1576" s="50"/>
      <c r="VPP1576" s="50"/>
      <c r="VPQ1576" s="50"/>
      <c r="VPR1576" s="50"/>
      <c r="VPS1576" s="50"/>
      <c r="VPT1576" s="50"/>
      <c r="VPU1576" s="50"/>
      <c r="VPV1576" s="50"/>
      <c r="VPW1576" s="50"/>
      <c r="VPX1576" s="50"/>
      <c r="VPY1576" s="50"/>
      <c r="VPZ1576" s="50"/>
      <c r="VQA1576" s="50"/>
      <c r="VQB1576" s="50"/>
      <c r="VQC1576" s="50"/>
      <c r="VQD1576" s="50"/>
      <c r="VQE1576" s="50"/>
      <c r="VQF1576" s="50"/>
      <c r="VQG1576" s="50"/>
      <c r="VQH1576" s="50"/>
      <c r="VQI1576" s="50"/>
      <c r="VQJ1576" s="50"/>
      <c r="VQK1576" s="50"/>
      <c r="VQL1576" s="50"/>
      <c r="VQM1576" s="50"/>
      <c r="VQN1576" s="50"/>
      <c r="VQO1576" s="50"/>
      <c r="VQP1576" s="50"/>
      <c r="VQQ1576" s="50"/>
      <c r="VQR1576" s="50"/>
      <c r="VQS1576" s="50"/>
      <c r="VQT1576" s="50"/>
      <c r="VQU1576" s="50"/>
      <c r="VQV1576" s="50"/>
      <c r="VQW1576" s="50"/>
      <c r="VQX1576" s="50"/>
      <c r="VQY1576" s="50"/>
      <c r="VQZ1576" s="50"/>
      <c r="VRA1576" s="50"/>
      <c r="VRB1576" s="50"/>
      <c r="VRC1576" s="50"/>
      <c r="VRD1576" s="50"/>
      <c r="VRE1576" s="50"/>
      <c r="VRF1576" s="50"/>
      <c r="VRG1576" s="50"/>
      <c r="VRH1576" s="50"/>
      <c r="VRI1576" s="50"/>
      <c r="VRJ1576" s="50"/>
      <c r="VRK1576" s="50"/>
      <c r="VRL1576" s="50"/>
      <c r="VRM1576" s="50"/>
      <c r="VRN1576" s="50"/>
      <c r="VRO1576" s="50"/>
      <c r="VRP1576" s="50"/>
      <c r="VRQ1576" s="50"/>
      <c r="VRR1576" s="50"/>
      <c r="VRS1576" s="50"/>
      <c r="VRT1576" s="50"/>
      <c r="VRU1576" s="50"/>
      <c r="VRV1576" s="50"/>
      <c r="VRW1576" s="50"/>
      <c r="VRX1576" s="50"/>
      <c r="VRY1576" s="50"/>
      <c r="VRZ1576" s="50"/>
      <c r="VSA1576" s="50"/>
      <c r="VSB1576" s="50"/>
      <c r="VSC1576" s="50"/>
      <c r="VSD1576" s="50"/>
      <c r="VSE1576" s="50"/>
      <c r="VSF1576" s="50"/>
      <c r="VSG1576" s="50"/>
      <c r="VSH1576" s="50"/>
      <c r="VSI1576" s="50"/>
      <c r="VSJ1576" s="50"/>
      <c r="VSK1576" s="50"/>
      <c r="VSL1576" s="50"/>
      <c r="VSM1576" s="50"/>
      <c r="VSN1576" s="50"/>
      <c r="VSO1576" s="50"/>
      <c r="VSP1576" s="50"/>
      <c r="VSQ1576" s="50"/>
      <c r="VSR1576" s="50"/>
      <c r="VSS1576" s="50"/>
      <c r="VST1576" s="50"/>
      <c r="VSU1576" s="50"/>
      <c r="VSV1576" s="50"/>
      <c r="VSW1576" s="50"/>
      <c r="VSX1576" s="50"/>
      <c r="VSY1576" s="50"/>
      <c r="VSZ1576" s="50"/>
      <c r="VTA1576" s="50"/>
      <c r="VTB1576" s="50"/>
      <c r="VTC1576" s="50"/>
      <c r="VTD1576" s="50"/>
      <c r="VTE1576" s="50"/>
      <c r="VTF1576" s="50"/>
      <c r="VTG1576" s="50"/>
      <c r="VTH1576" s="50"/>
      <c r="VTI1576" s="50"/>
      <c r="VTJ1576" s="50"/>
      <c r="VTK1576" s="50"/>
      <c r="VTL1576" s="50"/>
      <c r="VTM1576" s="50"/>
      <c r="VTN1576" s="50"/>
      <c r="VTO1576" s="50"/>
      <c r="VTP1576" s="50"/>
      <c r="VTQ1576" s="50"/>
      <c r="VTR1576" s="50"/>
      <c r="VTS1576" s="50"/>
      <c r="VTT1576" s="50"/>
      <c r="VTU1576" s="50"/>
      <c r="VTV1576" s="50"/>
      <c r="VTW1576" s="50"/>
      <c r="VTX1576" s="50"/>
      <c r="VTY1576" s="50"/>
      <c r="VTZ1576" s="50"/>
      <c r="VUA1576" s="50"/>
      <c r="VUB1576" s="50"/>
      <c r="VUC1576" s="50"/>
      <c r="VUD1576" s="50"/>
      <c r="VUE1576" s="50"/>
      <c r="VUF1576" s="50"/>
      <c r="VUG1576" s="50"/>
      <c r="VUH1576" s="50"/>
      <c r="VUI1576" s="50"/>
      <c r="VUJ1576" s="50"/>
      <c r="VUK1576" s="50"/>
      <c r="VUL1576" s="50"/>
      <c r="VUM1576" s="50"/>
      <c r="VUN1576" s="50"/>
      <c r="VUO1576" s="50"/>
      <c r="VUP1576" s="50"/>
      <c r="VUQ1576" s="50"/>
      <c r="VUR1576" s="50"/>
      <c r="VUS1576" s="50"/>
      <c r="VUT1576" s="50"/>
      <c r="VUU1576" s="50"/>
      <c r="VUV1576" s="50"/>
      <c r="VUW1576" s="50"/>
      <c r="VUX1576" s="50"/>
      <c r="VUY1576" s="50"/>
      <c r="VUZ1576" s="50"/>
      <c r="VVA1576" s="50"/>
      <c r="VVB1576" s="50"/>
      <c r="VVC1576" s="50"/>
      <c r="VVD1576" s="50"/>
      <c r="VVE1576" s="50"/>
      <c r="VVF1576" s="50"/>
      <c r="VVG1576" s="50"/>
      <c r="VVH1576" s="50"/>
      <c r="VVI1576" s="50"/>
      <c r="VVJ1576" s="50"/>
      <c r="VVK1576" s="50"/>
      <c r="VVL1576" s="50"/>
      <c r="VVM1576" s="50"/>
      <c r="VVN1576" s="50"/>
      <c r="VVO1576" s="50"/>
      <c r="VVP1576" s="50"/>
      <c r="VVQ1576" s="50"/>
      <c r="VVR1576" s="50"/>
      <c r="VVS1576" s="50"/>
      <c r="VVT1576" s="50"/>
      <c r="VVU1576" s="50"/>
      <c r="VVV1576" s="50"/>
      <c r="VVW1576" s="50"/>
      <c r="VVX1576" s="50"/>
      <c r="VVY1576" s="50"/>
      <c r="VVZ1576" s="50"/>
      <c r="VWA1576" s="50"/>
      <c r="VWB1576" s="50"/>
      <c r="VWC1576" s="50"/>
      <c r="VWD1576" s="50"/>
      <c r="VWE1576" s="50"/>
      <c r="VWF1576" s="50"/>
      <c r="VWG1576" s="50"/>
      <c r="VWH1576" s="50"/>
      <c r="VWI1576" s="50"/>
      <c r="VWJ1576" s="50"/>
      <c r="VWK1576" s="50"/>
      <c r="VWL1576" s="50"/>
      <c r="VWM1576" s="50"/>
      <c r="VWN1576" s="50"/>
      <c r="VWO1576" s="50"/>
      <c r="VWP1576" s="50"/>
      <c r="VWQ1576" s="50"/>
      <c r="VWR1576" s="50"/>
      <c r="VWS1576" s="50"/>
      <c r="VWT1576" s="50"/>
      <c r="VWU1576" s="50"/>
      <c r="VWV1576" s="50"/>
      <c r="VWW1576" s="50"/>
      <c r="VWX1576" s="50"/>
      <c r="VWY1576" s="50"/>
      <c r="VWZ1576" s="50"/>
      <c r="VXA1576" s="50"/>
      <c r="VXB1576" s="50"/>
      <c r="VXC1576" s="50"/>
      <c r="VXD1576" s="50"/>
      <c r="VXE1576" s="50"/>
      <c r="VXF1576" s="50"/>
      <c r="VXG1576" s="50"/>
      <c r="VXH1576" s="50"/>
      <c r="VXI1576" s="50"/>
      <c r="VXJ1576" s="50"/>
      <c r="VXK1576" s="50"/>
      <c r="VXL1576" s="50"/>
      <c r="VXM1576" s="50"/>
      <c r="VXN1576" s="50"/>
      <c r="VXO1576" s="50"/>
      <c r="VXP1576" s="50"/>
      <c r="VXQ1576" s="50"/>
      <c r="VXR1576" s="50"/>
      <c r="VXS1576" s="50"/>
      <c r="VXT1576" s="50"/>
      <c r="VXU1576" s="50"/>
      <c r="VXV1576" s="50"/>
      <c r="VXW1576" s="50"/>
      <c r="VXX1576" s="50"/>
      <c r="VXY1576" s="50"/>
      <c r="VXZ1576" s="50"/>
      <c r="VYA1576" s="50"/>
      <c r="VYB1576" s="50"/>
      <c r="VYC1576" s="50"/>
      <c r="VYD1576" s="50"/>
      <c r="VYE1576" s="50"/>
      <c r="VYF1576" s="50"/>
      <c r="VYG1576" s="50"/>
      <c r="VYH1576" s="50"/>
      <c r="VYI1576" s="50"/>
      <c r="VYJ1576" s="50"/>
      <c r="VYK1576" s="50"/>
      <c r="VYL1576" s="50"/>
      <c r="VYM1576" s="50"/>
      <c r="VYN1576" s="50"/>
      <c r="VYO1576" s="50"/>
      <c r="VYP1576" s="50"/>
      <c r="VYQ1576" s="50"/>
      <c r="VYR1576" s="50"/>
      <c r="VYS1576" s="50"/>
      <c r="VYT1576" s="50"/>
      <c r="VYU1576" s="50"/>
      <c r="VYV1576" s="50"/>
      <c r="VYW1576" s="50"/>
      <c r="VYX1576" s="50"/>
      <c r="VYY1576" s="50"/>
      <c r="VYZ1576" s="50"/>
      <c r="VZA1576" s="50"/>
      <c r="VZB1576" s="50"/>
      <c r="VZC1576" s="50"/>
      <c r="VZD1576" s="50"/>
      <c r="VZE1576" s="50"/>
      <c r="VZF1576" s="50"/>
      <c r="VZG1576" s="50"/>
      <c r="VZH1576" s="50"/>
      <c r="VZI1576" s="50"/>
      <c r="VZJ1576" s="50"/>
      <c r="VZK1576" s="50"/>
      <c r="VZL1576" s="50"/>
      <c r="VZM1576" s="50"/>
      <c r="VZN1576" s="50"/>
      <c r="VZO1576" s="50"/>
      <c r="VZP1576" s="50"/>
      <c r="VZQ1576" s="50"/>
      <c r="VZR1576" s="50"/>
      <c r="VZS1576" s="50"/>
      <c r="VZT1576" s="50"/>
      <c r="VZU1576" s="50"/>
      <c r="VZV1576" s="50"/>
      <c r="VZW1576" s="50"/>
      <c r="VZX1576" s="50"/>
      <c r="VZY1576" s="50"/>
      <c r="VZZ1576" s="50"/>
      <c r="WAA1576" s="50"/>
      <c r="WAB1576" s="50"/>
      <c r="WAC1576" s="50"/>
      <c r="WAD1576" s="50"/>
      <c r="WAE1576" s="50"/>
      <c r="WAF1576" s="50"/>
      <c r="WAG1576" s="50"/>
      <c r="WAH1576" s="50"/>
      <c r="WAI1576" s="50"/>
      <c r="WAJ1576" s="50"/>
      <c r="WAK1576" s="50"/>
      <c r="WAL1576" s="50"/>
      <c r="WAM1576" s="50"/>
      <c r="WAN1576" s="50"/>
      <c r="WAO1576" s="50"/>
      <c r="WAP1576" s="50"/>
      <c r="WAQ1576" s="50"/>
      <c r="WAR1576" s="50"/>
      <c r="WAS1576" s="50"/>
      <c r="WAT1576" s="50"/>
      <c r="WAU1576" s="50"/>
      <c r="WAV1576" s="50"/>
      <c r="WAW1576" s="50"/>
      <c r="WAX1576" s="50"/>
      <c r="WAY1576" s="50"/>
      <c r="WAZ1576" s="50"/>
      <c r="WBA1576" s="50"/>
      <c r="WBB1576" s="50"/>
      <c r="WBC1576" s="50"/>
      <c r="WBD1576" s="50"/>
      <c r="WBE1576" s="50"/>
      <c r="WBF1576" s="50"/>
      <c r="WBG1576" s="50"/>
      <c r="WBH1576" s="50"/>
      <c r="WBI1576" s="50"/>
      <c r="WBJ1576" s="50"/>
      <c r="WBK1576" s="50"/>
      <c r="WBL1576" s="50"/>
      <c r="WBM1576" s="50"/>
      <c r="WBN1576" s="50"/>
      <c r="WBO1576" s="50"/>
      <c r="WBP1576" s="50"/>
      <c r="WBQ1576" s="50"/>
      <c r="WBR1576" s="50"/>
      <c r="WBS1576" s="50"/>
      <c r="WBT1576" s="50"/>
      <c r="WBU1576" s="50"/>
      <c r="WBV1576" s="50"/>
      <c r="WBW1576" s="50"/>
      <c r="WBX1576" s="50"/>
      <c r="WBY1576" s="50"/>
      <c r="WBZ1576" s="50"/>
      <c r="WCA1576" s="50"/>
      <c r="WCB1576" s="50"/>
      <c r="WCC1576" s="50"/>
      <c r="WCD1576" s="50"/>
      <c r="WCE1576" s="50"/>
      <c r="WCF1576" s="50"/>
      <c r="WCG1576" s="50"/>
      <c r="WCH1576" s="50"/>
      <c r="WCI1576" s="50"/>
      <c r="WCJ1576" s="50"/>
      <c r="WCK1576" s="50"/>
      <c r="WCL1576" s="50"/>
      <c r="WCM1576" s="50"/>
      <c r="WCN1576" s="50"/>
      <c r="WCO1576" s="50"/>
      <c r="WCP1576" s="50"/>
      <c r="WCQ1576" s="50"/>
      <c r="WCR1576" s="50"/>
      <c r="WCS1576" s="50"/>
      <c r="WCT1576" s="50"/>
      <c r="WCU1576" s="50"/>
      <c r="WCV1576" s="50"/>
      <c r="WCW1576" s="50"/>
      <c r="WCX1576" s="50"/>
      <c r="WCY1576" s="50"/>
      <c r="WCZ1576" s="50"/>
      <c r="WDA1576" s="50"/>
      <c r="WDB1576" s="50"/>
      <c r="WDC1576" s="50"/>
      <c r="WDD1576" s="50"/>
      <c r="WDE1576" s="50"/>
      <c r="WDF1576" s="50"/>
      <c r="WDG1576" s="50"/>
      <c r="WDH1576" s="50"/>
      <c r="WDI1576" s="50"/>
      <c r="WDJ1576" s="50"/>
      <c r="WDK1576" s="50"/>
      <c r="WDL1576" s="50"/>
      <c r="WDM1576" s="50"/>
      <c r="WDN1576" s="50"/>
      <c r="WDO1576" s="50"/>
      <c r="WDP1576" s="50"/>
      <c r="WDQ1576" s="50"/>
      <c r="WDR1576" s="50"/>
      <c r="WDS1576" s="50"/>
      <c r="WDT1576" s="50"/>
      <c r="WDU1576" s="50"/>
      <c r="WDV1576" s="50"/>
      <c r="WDW1576" s="50"/>
      <c r="WDX1576" s="50"/>
      <c r="WDY1576" s="50"/>
      <c r="WDZ1576" s="50"/>
      <c r="WEA1576" s="50"/>
      <c r="WEB1576" s="50"/>
      <c r="WEC1576" s="50"/>
      <c r="WED1576" s="50"/>
      <c r="WEE1576" s="50"/>
      <c r="WEF1576" s="50"/>
      <c r="WEG1576" s="50"/>
      <c r="WEH1576" s="50"/>
      <c r="WEI1576" s="50"/>
      <c r="WEJ1576" s="50"/>
      <c r="WEK1576" s="50"/>
      <c r="WEL1576" s="50"/>
      <c r="WEM1576" s="50"/>
      <c r="WEN1576" s="50"/>
      <c r="WEO1576" s="50"/>
      <c r="WEP1576" s="50"/>
      <c r="WEQ1576" s="50"/>
      <c r="WER1576" s="50"/>
      <c r="WES1576" s="50"/>
      <c r="WET1576" s="50"/>
      <c r="WEU1576" s="50"/>
      <c r="WEV1576" s="50"/>
      <c r="WEW1576" s="50"/>
      <c r="WEX1576" s="50"/>
      <c r="WEY1576" s="50"/>
      <c r="WEZ1576" s="50"/>
      <c r="WFA1576" s="50"/>
      <c r="WFB1576" s="50"/>
      <c r="WFC1576" s="50"/>
      <c r="WFD1576" s="50"/>
      <c r="WFE1576" s="50"/>
      <c r="WFF1576" s="50"/>
      <c r="WFG1576" s="50"/>
      <c r="WFH1576" s="50"/>
      <c r="WFI1576" s="50"/>
      <c r="WFJ1576" s="50"/>
      <c r="WFK1576" s="50"/>
      <c r="WFL1576" s="50"/>
      <c r="WFM1576" s="50"/>
      <c r="WFN1576" s="50"/>
      <c r="WFO1576" s="50"/>
      <c r="WFP1576" s="50"/>
      <c r="WFQ1576" s="50"/>
      <c r="WFR1576" s="50"/>
      <c r="WFS1576" s="50"/>
      <c r="WFT1576" s="50"/>
      <c r="WFU1576" s="50"/>
      <c r="WFV1576" s="50"/>
      <c r="WFW1576" s="50"/>
      <c r="WFX1576" s="50"/>
      <c r="WFY1576" s="50"/>
      <c r="WFZ1576" s="50"/>
      <c r="WGA1576" s="50"/>
      <c r="WGB1576" s="50"/>
      <c r="WGC1576" s="50"/>
      <c r="WGD1576" s="50"/>
      <c r="WGE1576" s="50"/>
      <c r="WGF1576" s="50"/>
      <c r="WGG1576" s="50"/>
      <c r="WGH1576" s="50"/>
      <c r="WGI1576" s="50"/>
      <c r="WGJ1576" s="50"/>
      <c r="WGK1576" s="50"/>
      <c r="WGL1576" s="50"/>
      <c r="WGM1576" s="50"/>
      <c r="WGN1576" s="50"/>
      <c r="WGO1576" s="50"/>
      <c r="WGP1576" s="50"/>
      <c r="WGQ1576" s="50"/>
      <c r="WGR1576" s="50"/>
      <c r="WGS1576" s="50"/>
      <c r="WGT1576" s="50"/>
      <c r="WGU1576" s="50"/>
      <c r="WGV1576" s="50"/>
      <c r="WGW1576" s="50"/>
      <c r="WGX1576" s="50"/>
      <c r="WGY1576" s="50"/>
      <c r="WGZ1576" s="50"/>
      <c r="WHA1576" s="50"/>
      <c r="WHB1576" s="50"/>
      <c r="WHC1576" s="50"/>
      <c r="WHD1576" s="50"/>
      <c r="WHE1576" s="50"/>
      <c r="WHF1576" s="50"/>
      <c r="WHG1576" s="50"/>
      <c r="WHH1576" s="50"/>
      <c r="WHI1576" s="50"/>
      <c r="WHJ1576" s="50"/>
      <c r="WHK1576" s="50"/>
      <c r="WHL1576" s="50"/>
      <c r="WHM1576" s="50"/>
      <c r="WHN1576" s="50"/>
      <c r="WHO1576" s="50"/>
      <c r="WHP1576" s="50"/>
      <c r="WHQ1576" s="50"/>
      <c r="WHR1576" s="50"/>
      <c r="WHS1576" s="50"/>
      <c r="WHT1576" s="50"/>
      <c r="WHU1576" s="50"/>
      <c r="WHV1576" s="50"/>
      <c r="WHW1576" s="50"/>
      <c r="WHX1576" s="50"/>
      <c r="WHY1576" s="50"/>
      <c r="WHZ1576" s="50"/>
      <c r="WIA1576" s="50"/>
      <c r="WIB1576" s="50"/>
      <c r="WIC1576" s="50"/>
      <c r="WID1576" s="50"/>
      <c r="WIE1576" s="50"/>
      <c r="WIF1576" s="50"/>
      <c r="WIG1576" s="50"/>
      <c r="WIH1576" s="50"/>
      <c r="WII1576" s="50"/>
      <c r="WIJ1576" s="50"/>
      <c r="WIK1576" s="50"/>
      <c r="WIL1576" s="50"/>
      <c r="WIM1576" s="50"/>
      <c r="WIN1576" s="50"/>
      <c r="WIO1576" s="50"/>
      <c r="WIP1576" s="50"/>
      <c r="WIQ1576" s="50"/>
      <c r="WIR1576" s="50"/>
      <c r="WIS1576" s="50"/>
      <c r="WIT1576" s="50"/>
      <c r="WIU1576" s="50"/>
      <c r="WIV1576" s="50"/>
      <c r="WIW1576" s="50"/>
      <c r="WIX1576" s="50"/>
      <c r="WIY1576" s="50"/>
      <c r="WIZ1576" s="50"/>
      <c r="WJA1576" s="50"/>
      <c r="WJB1576" s="50"/>
      <c r="WJC1576" s="50"/>
      <c r="WJD1576" s="50"/>
      <c r="WJE1576" s="50"/>
      <c r="WJF1576" s="50"/>
      <c r="WJG1576" s="50"/>
      <c r="WJH1576" s="50"/>
      <c r="WJI1576" s="50"/>
      <c r="WJJ1576" s="50"/>
      <c r="WJK1576" s="50"/>
      <c r="WJL1576" s="50"/>
      <c r="WJM1576" s="50"/>
      <c r="WJN1576" s="50"/>
      <c r="WJO1576" s="50"/>
      <c r="WJP1576" s="50"/>
      <c r="WJQ1576" s="50"/>
      <c r="WJR1576" s="50"/>
      <c r="WJS1576" s="50"/>
      <c r="WJT1576" s="50"/>
      <c r="WJU1576" s="50"/>
      <c r="WJV1576" s="50"/>
      <c r="WJW1576" s="50"/>
      <c r="WJX1576" s="50"/>
      <c r="WJY1576" s="50"/>
      <c r="WJZ1576" s="50"/>
      <c r="WKA1576" s="50"/>
      <c r="WKB1576" s="50"/>
      <c r="WKC1576" s="50"/>
      <c r="WKD1576" s="50"/>
      <c r="WKE1576" s="50"/>
      <c r="WKF1576" s="50"/>
      <c r="WKG1576" s="50"/>
      <c r="WKH1576" s="50"/>
      <c r="WKI1576" s="50"/>
      <c r="WKJ1576" s="50"/>
      <c r="WKK1576" s="50"/>
      <c r="WKL1576" s="50"/>
      <c r="WKM1576" s="50"/>
      <c r="WKN1576" s="50"/>
      <c r="WKO1576" s="50"/>
      <c r="WKP1576" s="50"/>
      <c r="WKQ1576" s="50"/>
      <c r="WKR1576" s="50"/>
      <c r="WKS1576" s="50"/>
      <c r="WKT1576" s="50"/>
      <c r="WKU1576" s="50"/>
      <c r="WKV1576" s="50"/>
      <c r="WKW1576" s="50"/>
      <c r="WKX1576" s="50"/>
      <c r="WKY1576" s="50"/>
      <c r="WKZ1576" s="50"/>
      <c r="WLA1576" s="50"/>
      <c r="WLB1576" s="50"/>
      <c r="WLC1576" s="50"/>
      <c r="WLD1576" s="50"/>
      <c r="WLE1576" s="50"/>
      <c r="WLF1576" s="50"/>
      <c r="WLG1576" s="50"/>
      <c r="WLH1576" s="50"/>
      <c r="WLI1576" s="50"/>
      <c r="WLJ1576" s="50"/>
      <c r="WLK1576" s="50"/>
      <c r="WLL1576" s="50"/>
      <c r="WLM1576" s="50"/>
      <c r="WLN1576" s="50"/>
      <c r="WLO1576" s="50"/>
      <c r="WLP1576" s="50"/>
      <c r="WLQ1576" s="50"/>
      <c r="WLR1576" s="50"/>
      <c r="WLS1576" s="50"/>
      <c r="WLT1576" s="50"/>
      <c r="WLU1576" s="50"/>
      <c r="WLV1576" s="50"/>
      <c r="WLW1576" s="50"/>
      <c r="WLX1576" s="50"/>
      <c r="WLY1576" s="50"/>
      <c r="WLZ1576" s="50"/>
      <c r="WMA1576" s="50"/>
      <c r="WMB1576" s="50"/>
      <c r="WMC1576" s="50"/>
      <c r="WMD1576" s="50"/>
      <c r="WME1576" s="50"/>
      <c r="WMF1576" s="50"/>
      <c r="WMG1576" s="50"/>
      <c r="WMH1576" s="50"/>
      <c r="WMI1576" s="50"/>
      <c r="WMJ1576" s="50"/>
      <c r="WMK1576" s="50"/>
      <c r="WML1576" s="50"/>
      <c r="WMM1576" s="50"/>
      <c r="WMN1576" s="50"/>
      <c r="WMO1576" s="50"/>
      <c r="WMP1576" s="50"/>
      <c r="WMQ1576" s="50"/>
      <c r="WMR1576" s="50"/>
      <c r="WMS1576" s="50"/>
      <c r="WMT1576" s="50"/>
      <c r="WMU1576" s="50"/>
      <c r="WMV1576" s="50"/>
      <c r="WMW1576" s="50"/>
      <c r="WMX1576" s="50"/>
      <c r="WMY1576" s="50"/>
      <c r="WMZ1576" s="50"/>
      <c r="WNA1576" s="50"/>
      <c r="WNB1576" s="50"/>
      <c r="WNC1576" s="50"/>
      <c r="WND1576" s="50"/>
      <c r="WNE1576" s="50"/>
      <c r="WNF1576" s="50"/>
      <c r="WNG1576" s="50"/>
      <c r="WNH1576" s="50"/>
      <c r="WNI1576" s="50"/>
      <c r="WNJ1576" s="50"/>
      <c r="WNK1576" s="50"/>
      <c r="WNL1576" s="50"/>
      <c r="WNM1576" s="50"/>
      <c r="WNN1576" s="50"/>
      <c r="WNO1576" s="50"/>
      <c r="WNP1576" s="50"/>
      <c r="WNQ1576" s="50"/>
      <c r="WNR1576" s="50"/>
      <c r="WNS1576" s="50"/>
      <c r="WNT1576" s="50"/>
      <c r="WNU1576" s="50"/>
      <c r="WNV1576" s="50"/>
      <c r="WNW1576" s="50"/>
      <c r="WNX1576" s="50"/>
      <c r="WNY1576" s="50"/>
      <c r="WNZ1576" s="50"/>
      <c r="WOA1576" s="50"/>
      <c r="WOB1576" s="50"/>
      <c r="WOC1576" s="50"/>
      <c r="WOD1576" s="50"/>
      <c r="WOE1576" s="50"/>
      <c r="WOF1576" s="50"/>
      <c r="WOG1576" s="50"/>
      <c r="WOH1576" s="50"/>
      <c r="WOI1576" s="50"/>
      <c r="WOJ1576" s="50"/>
      <c r="WOK1576" s="50"/>
      <c r="WOL1576" s="50"/>
      <c r="WOM1576" s="50"/>
      <c r="WON1576" s="50"/>
      <c r="WOO1576" s="50"/>
      <c r="WOP1576" s="50"/>
      <c r="WOQ1576" s="50"/>
      <c r="WOR1576" s="50"/>
      <c r="WOS1576" s="50"/>
      <c r="WOT1576" s="50"/>
      <c r="WOU1576" s="50"/>
      <c r="WOV1576" s="50"/>
      <c r="WOW1576" s="50"/>
      <c r="WOX1576" s="50"/>
      <c r="WOY1576" s="50"/>
      <c r="WOZ1576" s="50"/>
      <c r="WPA1576" s="50"/>
      <c r="WPB1576" s="50"/>
      <c r="WPC1576" s="50"/>
      <c r="WPD1576" s="50"/>
      <c r="WPE1576" s="50"/>
      <c r="WPF1576" s="50"/>
      <c r="WPG1576" s="50"/>
      <c r="WPH1576" s="50"/>
      <c r="WPI1576" s="50"/>
      <c r="WPJ1576" s="50"/>
      <c r="WPK1576" s="50"/>
      <c r="WPL1576" s="50"/>
      <c r="WPM1576" s="50"/>
      <c r="WPN1576" s="50"/>
      <c r="WPO1576" s="50"/>
      <c r="WPP1576" s="50"/>
      <c r="WPQ1576" s="50"/>
      <c r="WPR1576" s="50"/>
      <c r="WPS1576" s="50"/>
      <c r="WPT1576" s="50"/>
      <c r="WPU1576" s="50"/>
      <c r="WPV1576" s="50"/>
      <c r="WPW1576" s="50"/>
      <c r="WPX1576" s="50"/>
      <c r="WPY1576" s="50"/>
      <c r="WPZ1576" s="50"/>
      <c r="WQA1576" s="50"/>
      <c r="WQB1576" s="50"/>
      <c r="WQC1576" s="50"/>
      <c r="WQD1576" s="50"/>
      <c r="WQE1576" s="50"/>
      <c r="WQF1576" s="50"/>
      <c r="WQG1576" s="50"/>
      <c r="WQH1576" s="50"/>
      <c r="WQI1576" s="50"/>
      <c r="WQJ1576" s="50"/>
      <c r="WQK1576" s="50"/>
      <c r="WQL1576" s="50"/>
      <c r="WQM1576" s="50"/>
      <c r="WQN1576" s="50"/>
      <c r="WQO1576" s="50"/>
      <c r="WQP1576" s="50"/>
      <c r="WQQ1576" s="50"/>
      <c r="WQR1576" s="50"/>
      <c r="WQS1576" s="50"/>
      <c r="WQT1576" s="50"/>
      <c r="WQU1576" s="50"/>
      <c r="WQV1576" s="50"/>
      <c r="WQW1576" s="50"/>
      <c r="WQX1576" s="50"/>
      <c r="WQY1576" s="50"/>
      <c r="WQZ1576" s="50"/>
      <c r="WRA1576" s="50"/>
      <c r="WRB1576" s="50"/>
      <c r="WRC1576" s="50"/>
      <c r="WRD1576" s="50"/>
      <c r="WRE1576" s="50"/>
      <c r="WRF1576" s="50"/>
      <c r="WRG1576" s="50"/>
      <c r="WRH1576" s="50"/>
      <c r="WRI1576" s="50"/>
      <c r="WRJ1576" s="50"/>
      <c r="WRK1576" s="50"/>
      <c r="WRL1576" s="50"/>
      <c r="WRM1576" s="50"/>
      <c r="WRN1576" s="50"/>
      <c r="WRO1576" s="50"/>
      <c r="WRP1576" s="50"/>
      <c r="WRQ1576" s="50"/>
      <c r="WRR1576" s="50"/>
      <c r="WRS1576" s="50"/>
      <c r="WRT1576" s="50"/>
      <c r="WRU1576" s="50"/>
      <c r="WRV1576" s="50"/>
      <c r="WRW1576" s="50"/>
      <c r="WRX1576" s="50"/>
      <c r="WRY1576" s="50"/>
      <c r="WRZ1576" s="50"/>
      <c r="WSA1576" s="50"/>
      <c r="WSB1576" s="50"/>
      <c r="WSC1576" s="50"/>
      <c r="WSD1576" s="50"/>
      <c r="WSE1576" s="50"/>
      <c r="WSF1576" s="50"/>
      <c r="WSG1576" s="50"/>
      <c r="WSH1576" s="50"/>
      <c r="WSI1576" s="50"/>
      <c r="WSJ1576" s="50"/>
      <c r="WSK1576" s="50"/>
      <c r="WSL1576" s="50"/>
      <c r="WSM1576" s="50"/>
      <c r="WSN1576" s="50"/>
      <c r="WSO1576" s="50"/>
      <c r="WSP1576" s="50"/>
      <c r="WSQ1576" s="50"/>
      <c r="WSR1576" s="50"/>
      <c r="WSS1576" s="50"/>
      <c r="WST1576" s="50"/>
      <c r="WSU1576" s="50"/>
      <c r="WSV1576" s="50"/>
      <c r="WSW1576" s="50"/>
      <c r="WSX1576" s="50"/>
      <c r="WSY1576" s="50"/>
      <c r="WSZ1576" s="50"/>
      <c r="WTA1576" s="50"/>
      <c r="WTB1576" s="50"/>
      <c r="WTC1576" s="50"/>
      <c r="WTD1576" s="50"/>
      <c r="WTE1576" s="50"/>
      <c r="WTF1576" s="50"/>
      <c r="WTG1576" s="50"/>
      <c r="WTH1576" s="50"/>
      <c r="WTI1576" s="50"/>
      <c r="WTJ1576" s="50"/>
      <c r="WTK1576" s="50"/>
      <c r="WTL1576" s="50"/>
      <c r="WTM1576" s="50"/>
      <c r="WTN1576" s="50"/>
      <c r="WTO1576" s="50"/>
      <c r="WTP1576" s="50"/>
      <c r="WTQ1576" s="50"/>
      <c r="WTR1576" s="50"/>
      <c r="WTS1576" s="50"/>
      <c r="WTT1576" s="50"/>
      <c r="WTU1576" s="50"/>
      <c r="WTV1576" s="50"/>
      <c r="WTW1576" s="50"/>
      <c r="WTX1576" s="50"/>
      <c r="WTY1576" s="50"/>
      <c r="WTZ1576" s="50"/>
      <c r="WUA1576" s="50"/>
      <c r="WUB1576" s="50"/>
      <c r="WUC1576" s="50"/>
      <c r="WUD1576" s="50"/>
      <c r="WUE1576" s="50"/>
      <c r="WUF1576" s="50"/>
      <c r="WUG1576" s="50"/>
      <c r="WUH1576" s="50"/>
      <c r="WUI1576" s="50"/>
      <c r="WUJ1576" s="50"/>
      <c r="WUK1576" s="50"/>
      <c r="WUL1576" s="50"/>
      <c r="WUM1576" s="50"/>
      <c r="WUN1576" s="50"/>
      <c r="WUO1576" s="50"/>
      <c r="WUP1576" s="50"/>
      <c r="WUQ1576" s="50"/>
      <c r="WUR1576" s="50"/>
      <c r="WUS1576" s="50"/>
      <c r="WUT1576" s="50"/>
      <c r="WUU1576" s="50"/>
      <c r="WUV1576" s="50"/>
      <c r="WUW1576" s="50"/>
      <c r="WUX1576" s="50"/>
      <c r="WUY1576" s="50"/>
      <c r="WUZ1576" s="50"/>
      <c r="WVA1576" s="50"/>
      <c r="WVB1576" s="50"/>
      <c r="WVC1576" s="50"/>
      <c r="WVD1576" s="50"/>
      <c r="WVE1576" s="50"/>
      <c r="WVF1576" s="50"/>
      <c r="WVG1576" s="50"/>
      <c r="WVH1576" s="50"/>
      <c r="WVI1576" s="50"/>
      <c r="WVJ1576" s="50"/>
      <c r="WVK1576" s="50"/>
      <c r="WVL1576" s="50"/>
      <c r="WVM1576" s="50"/>
      <c r="WVN1576" s="50"/>
      <c r="WVO1576" s="50"/>
      <c r="WVP1576" s="50"/>
      <c r="WVQ1576" s="50"/>
      <c r="WVR1576" s="50"/>
      <c r="WVS1576" s="50"/>
      <c r="WVT1576" s="50"/>
      <c r="WVU1576" s="50"/>
      <c r="WVV1576" s="50"/>
      <c r="WVW1576" s="50"/>
      <c r="WVX1576" s="50"/>
      <c r="WVY1576" s="50"/>
      <c r="WVZ1576" s="50"/>
      <c r="WWA1576" s="50"/>
      <c r="WWB1576" s="50"/>
      <c r="WWC1576" s="50"/>
      <c r="WWD1576" s="50"/>
      <c r="WWE1576" s="50"/>
      <c r="WWF1576" s="50"/>
      <c r="WWG1576" s="50"/>
      <c r="WWH1576" s="50"/>
      <c r="WWI1576" s="50"/>
      <c r="WWJ1576" s="50"/>
      <c r="WWK1576" s="50"/>
      <c r="WWL1576" s="50"/>
      <c r="WWM1576" s="50"/>
      <c r="WWN1576" s="50"/>
      <c r="WWO1576" s="50"/>
      <c r="WWP1576" s="50"/>
      <c r="WWQ1576" s="50"/>
      <c r="WWR1576" s="50"/>
      <c r="WWS1576" s="50"/>
      <c r="WWT1576" s="50"/>
      <c r="WWU1576" s="50"/>
      <c r="WWV1576" s="50"/>
      <c r="WWW1576" s="50"/>
      <c r="WWX1576" s="50"/>
      <c r="WWY1576" s="50"/>
      <c r="WWZ1576" s="50"/>
      <c r="WXA1576" s="50"/>
      <c r="WXB1576" s="50"/>
      <c r="WXC1576" s="50"/>
      <c r="WXD1576" s="50"/>
      <c r="WXE1576" s="50"/>
      <c r="WXF1576" s="50"/>
      <c r="WXG1576" s="50"/>
      <c r="WXH1576" s="50"/>
      <c r="WXI1576" s="50"/>
      <c r="WXJ1576" s="50"/>
      <c r="WXK1576" s="50"/>
      <c r="WXL1576" s="50"/>
      <c r="WXM1576" s="50"/>
      <c r="WXN1576" s="50"/>
      <c r="WXO1576" s="50"/>
      <c r="WXP1576" s="50"/>
      <c r="WXQ1576" s="50"/>
      <c r="WXR1576" s="50"/>
      <c r="WXS1576" s="50"/>
      <c r="WXT1576" s="50"/>
      <c r="WXU1576" s="50"/>
      <c r="WXV1576" s="50"/>
      <c r="WXW1576" s="50"/>
      <c r="WXX1576" s="50"/>
      <c r="WXY1576" s="50"/>
      <c r="WXZ1576" s="50"/>
      <c r="WYA1576" s="50"/>
      <c r="WYB1576" s="50"/>
      <c r="WYC1576" s="50"/>
      <c r="WYD1576" s="50"/>
      <c r="WYE1576" s="50"/>
      <c r="WYF1576" s="50"/>
      <c r="WYG1576" s="50"/>
      <c r="WYH1576" s="50"/>
      <c r="WYI1576" s="50"/>
      <c r="WYJ1576" s="50"/>
      <c r="WYK1576" s="50"/>
      <c r="WYL1576" s="50"/>
      <c r="WYM1576" s="50"/>
      <c r="WYN1576" s="50"/>
      <c r="WYO1576" s="50"/>
      <c r="WYP1576" s="50"/>
      <c r="WYQ1576" s="50"/>
      <c r="WYR1576" s="50"/>
      <c r="WYS1576" s="50"/>
      <c r="WYT1576" s="50"/>
      <c r="WYU1576" s="50"/>
      <c r="WYV1576" s="50"/>
      <c r="WYW1576" s="50"/>
      <c r="WYX1576" s="50"/>
      <c r="WYY1576" s="50"/>
      <c r="WYZ1576" s="50"/>
      <c r="WZA1576" s="50"/>
      <c r="WZB1576" s="50"/>
      <c r="WZC1576" s="50"/>
      <c r="WZD1576" s="50"/>
      <c r="WZE1576" s="50"/>
      <c r="WZF1576" s="50"/>
      <c r="WZG1576" s="50"/>
      <c r="WZH1576" s="50"/>
      <c r="WZI1576" s="50"/>
      <c r="WZJ1576" s="50"/>
      <c r="WZK1576" s="50"/>
      <c r="WZL1576" s="50"/>
      <c r="WZM1576" s="50"/>
      <c r="WZN1576" s="50"/>
      <c r="WZO1576" s="50"/>
      <c r="WZP1576" s="50"/>
      <c r="WZQ1576" s="50"/>
      <c r="WZR1576" s="50"/>
      <c r="WZS1576" s="50"/>
      <c r="WZT1576" s="50"/>
      <c r="WZU1576" s="50"/>
      <c r="WZV1576" s="50"/>
      <c r="WZW1576" s="50"/>
      <c r="WZX1576" s="50"/>
      <c r="WZY1576" s="50"/>
      <c r="WZZ1576" s="50"/>
      <c r="XAA1576" s="50"/>
      <c r="XAB1576" s="50"/>
      <c r="XAC1576" s="50"/>
      <c r="XAD1576" s="50"/>
      <c r="XAE1576" s="50"/>
      <c r="XAF1576" s="50"/>
      <c r="XAG1576" s="50"/>
      <c r="XAH1576" s="50"/>
      <c r="XAI1576" s="50"/>
      <c r="XAJ1576" s="50"/>
      <c r="XAK1576" s="50"/>
      <c r="XAL1576" s="50"/>
      <c r="XAM1576" s="50"/>
      <c r="XAN1576" s="50"/>
      <c r="XAO1576" s="50"/>
      <c r="XAP1576" s="50"/>
      <c r="XAQ1576" s="50"/>
      <c r="XAR1576" s="50"/>
      <c r="XAS1576" s="50"/>
      <c r="XAT1576" s="50"/>
      <c r="XAU1576" s="50"/>
      <c r="XAV1576" s="50"/>
      <c r="XAW1576" s="50"/>
      <c r="XAX1576" s="50"/>
      <c r="XAY1576" s="50"/>
      <c r="XAZ1576" s="50"/>
      <c r="XBA1576" s="50"/>
      <c r="XBB1576" s="50"/>
      <c r="XBC1576" s="50"/>
      <c r="XBD1576" s="50"/>
      <c r="XBE1576" s="50"/>
      <c r="XBF1576" s="50"/>
      <c r="XBG1576" s="50"/>
      <c r="XBH1576" s="50"/>
      <c r="XBI1576" s="50"/>
      <c r="XBJ1576" s="50"/>
      <c r="XBK1576" s="50"/>
      <c r="XBL1576" s="50"/>
      <c r="XBM1576" s="50"/>
      <c r="XBN1576" s="50"/>
      <c r="XBO1576" s="50"/>
      <c r="XBP1576" s="50"/>
      <c r="XBQ1576" s="50"/>
      <c r="XBR1576" s="50"/>
      <c r="XBS1576" s="50"/>
      <c r="XBT1576" s="50"/>
      <c r="XBU1576" s="50"/>
      <c r="XBV1576" s="50"/>
      <c r="XBW1576" s="50"/>
      <c r="XBX1576" s="50"/>
      <c r="XBY1576" s="50"/>
      <c r="XBZ1576" s="50"/>
      <c r="XCA1576" s="50"/>
      <c r="XCB1576" s="50"/>
      <c r="XCC1576" s="50"/>
      <c r="XCD1576" s="50"/>
      <c r="XCE1576" s="50"/>
      <c r="XCF1576" s="50"/>
      <c r="XCG1576" s="50"/>
      <c r="XCH1576" s="50"/>
      <c r="XCI1576" s="50"/>
      <c r="XCJ1576" s="50"/>
      <c r="XCK1576" s="50"/>
      <c r="XCL1576" s="50"/>
      <c r="XCM1576" s="50"/>
      <c r="XCN1576" s="50"/>
      <c r="XCO1576" s="50"/>
      <c r="XCP1576" s="50"/>
      <c r="XCQ1576" s="50"/>
      <c r="XCR1576" s="50"/>
      <c r="XCS1576" s="50"/>
      <c r="XCT1576" s="50"/>
      <c r="XCU1576" s="50"/>
      <c r="XCV1576" s="50"/>
      <c r="XCW1576" s="50"/>
      <c r="XCX1576" s="50"/>
      <c r="XCY1576" s="50"/>
      <c r="XCZ1576" s="50"/>
      <c r="XDA1576" s="50"/>
      <c r="XDB1576" s="50"/>
      <c r="XDC1576" s="50"/>
      <c r="XDD1576" s="50"/>
      <c r="XDE1576" s="50"/>
      <c r="XDF1576" s="50"/>
      <c r="XDG1576" s="50"/>
      <c r="XDH1576" s="50"/>
      <c r="XDI1576" s="50"/>
      <c r="XDJ1576" s="50"/>
      <c r="XDK1576" s="50"/>
      <c r="XDL1576" s="50"/>
      <c r="XDM1576" s="50"/>
      <c r="XDN1576" s="50"/>
      <c r="XDO1576" s="50"/>
      <c r="XDP1576" s="50"/>
      <c r="XDQ1576" s="50"/>
      <c r="XDR1576" s="50"/>
      <c r="XDS1576" s="50"/>
      <c r="XDT1576" s="50"/>
      <c r="XDU1576" s="50"/>
      <c r="XDV1576" s="50"/>
      <c r="XDW1576" s="50"/>
      <c r="XDX1576" s="50"/>
      <c r="XDY1576" s="50"/>
      <c r="XDZ1576" s="50"/>
      <c r="XEA1576" s="50"/>
      <c r="XEB1576" s="50"/>
      <c r="XEC1576" s="50"/>
      <c r="XED1576" s="50"/>
      <c r="XEE1576" s="50"/>
      <c r="XEF1576" s="50"/>
      <c r="XEG1576" s="50"/>
      <c r="XEH1576" s="50"/>
      <c r="XEI1576" s="50"/>
      <c r="XEJ1576" s="50"/>
      <c r="XEK1576" s="50"/>
      <c r="XEL1576" s="50"/>
      <c r="XEM1576" s="50"/>
      <c r="XEN1576" s="50"/>
      <c r="XEO1576" s="50"/>
      <c r="XEP1576" s="50"/>
      <c r="XEQ1576" s="50"/>
      <c r="XER1576" s="50"/>
      <c r="XES1576" s="50"/>
      <c r="XET1576" s="50"/>
      <c r="XEU1576" s="50"/>
      <c r="XEV1576" s="50"/>
      <c r="XEW1576" s="50"/>
      <c r="XEX1576" s="50"/>
      <c r="XEY1576" s="50"/>
      <c r="XEZ1576" s="50"/>
      <c r="XFA1576" s="50"/>
      <c r="XFB1576" s="50"/>
      <c r="XFC1576" s="50"/>
      <c r="XFD1576" s="50"/>
    </row>
    <row r="1577" s="50" customFormat="1" ht="14.25" spans="2:8">
      <c r="B1577" s="42"/>
      <c r="C1577" s="42"/>
      <c r="D1577" s="43"/>
      <c r="E1577" s="42"/>
      <c r="F1577" s="36"/>
      <c r="G1577" s="44"/>
      <c r="H1577" s="44"/>
    </row>
    <row r="1578" s="50" customFormat="1" ht="14.25" spans="2:8">
      <c r="B1578" s="42"/>
      <c r="C1578" s="42"/>
      <c r="D1578" s="43"/>
      <c r="E1578" s="42"/>
      <c r="F1578" s="36"/>
      <c r="G1578" s="44"/>
      <c r="H1578" s="44"/>
    </row>
    <row r="1579" s="50" customFormat="1" ht="14.25" spans="2:8">
      <c r="B1579" s="42"/>
      <c r="C1579" s="42"/>
      <c r="D1579" s="43"/>
      <c r="E1579" s="42"/>
      <c r="F1579" s="36"/>
      <c r="G1579" s="44"/>
      <c r="H1579" s="44"/>
    </row>
    <row r="1580" s="50" customFormat="1" ht="14.25" spans="2:8">
      <c r="B1580" s="42"/>
      <c r="C1580" s="42"/>
      <c r="D1580" s="43"/>
      <c r="E1580" s="42"/>
      <c r="F1580" s="36"/>
      <c r="G1580" s="44"/>
      <c r="H1580" s="44"/>
    </row>
    <row r="1581" s="50" customFormat="1" ht="14.25" spans="2:8">
      <c r="B1581" s="42"/>
      <c r="C1581" s="42"/>
      <c r="D1581" s="43"/>
      <c r="E1581" s="42"/>
      <c r="F1581" s="36"/>
      <c r="G1581" s="44"/>
      <c r="H1581" s="44"/>
    </row>
    <row r="1582" s="50" customFormat="1" ht="14.25" spans="2:8">
      <c r="B1582" s="42"/>
      <c r="C1582" s="42"/>
      <c r="D1582" s="43"/>
      <c r="E1582" s="42"/>
      <c r="F1582" s="36"/>
      <c r="G1582" s="44"/>
      <c r="H1582" s="44"/>
    </row>
    <row r="1583" s="50" customFormat="1" ht="14.25" spans="2:8">
      <c r="B1583" s="42"/>
      <c r="C1583" s="42"/>
      <c r="D1583" s="43"/>
      <c r="E1583" s="42"/>
      <c r="F1583" s="36"/>
      <c r="G1583" s="44"/>
      <c r="H1583" s="44"/>
    </row>
    <row r="1584" s="50" customFormat="1" ht="14.25" spans="2:8">
      <c r="B1584" s="42"/>
      <c r="C1584" s="42"/>
      <c r="D1584" s="43"/>
      <c r="E1584" s="42"/>
      <c r="F1584" s="36"/>
      <c r="G1584" s="44"/>
      <c r="H1584" s="44"/>
    </row>
    <row r="1585" s="50" customFormat="1" ht="14.25" spans="2:9">
      <c r="B1585" s="42"/>
      <c r="C1585" s="42"/>
      <c r="D1585" s="43"/>
      <c r="E1585" s="42"/>
      <c r="F1585" s="36"/>
      <c r="G1585" s="44"/>
      <c r="H1585" s="44"/>
      <c r="I1585" s="88"/>
    </row>
    <row r="1586" s="50" customFormat="1" ht="14.25" spans="2:8">
      <c r="B1586" s="42"/>
      <c r="C1586" s="42"/>
      <c r="D1586" s="43"/>
      <c r="E1586" s="42"/>
      <c r="F1586" s="36"/>
      <c r="G1586" s="44"/>
      <c r="H1586" s="44"/>
    </row>
    <row r="1587" s="50" customFormat="1" ht="14.25" spans="2:8">
      <c r="B1587" s="42"/>
      <c r="C1587" s="42"/>
      <c r="D1587" s="43"/>
      <c r="E1587" s="42"/>
      <c r="F1587" s="36"/>
      <c r="G1587" s="44"/>
      <c r="H1587" s="44"/>
    </row>
    <row r="1588" s="50" customFormat="1" ht="14.25" spans="2:8">
      <c r="B1588" s="42"/>
      <c r="C1588" s="42"/>
      <c r="D1588" s="43"/>
      <c r="E1588" s="42"/>
      <c r="F1588" s="36"/>
      <c r="G1588" s="44"/>
      <c r="H1588" s="44"/>
    </row>
    <row r="1589" s="50" customFormat="1" ht="14.25" spans="2:8">
      <c r="B1589" s="42"/>
      <c r="C1589" s="42"/>
      <c r="D1589" s="43"/>
      <c r="E1589" s="42"/>
      <c r="F1589" s="36"/>
      <c r="G1589" s="44"/>
      <c r="H1589" s="44"/>
    </row>
    <row r="1590" s="50" customFormat="1" ht="14.25" spans="2:8">
      <c r="B1590" s="42"/>
      <c r="C1590" s="42"/>
      <c r="D1590" s="43"/>
      <c r="E1590" s="42"/>
      <c r="F1590" s="36"/>
      <c r="G1590" s="44"/>
      <c r="H1590" s="44"/>
    </row>
    <row r="1591" s="50" customFormat="1" ht="14.25" spans="2:8">
      <c r="B1591" s="42"/>
      <c r="C1591" s="42"/>
      <c r="D1591" s="43"/>
      <c r="E1591" s="42"/>
      <c r="F1591" s="36"/>
      <c r="G1591" s="44"/>
      <c r="H1591" s="44"/>
    </row>
    <row r="1592" s="50" customFormat="1" ht="14.25" spans="2:8">
      <c r="B1592" s="42"/>
      <c r="C1592" s="42"/>
      <c r="D1592" s="43"/>
      <c r="E1592" s="42"/>
      <c r="F1592" s="36"/>
      <c r="G1592" s="44"/>
      <c r="H1592" s="44"/>
    </row>
    <row r="1593" s="50" customFormat="1" ht="14.25" spans="2:8">
      <c r="B1593" s="42"/>
      <c r="C1593" s="42"/>
      <c r="D1593" s="43"/>
      <c r="E1593" s="42"/>
      <c r="F1593" s="36"/>
      <c r="G1593" s="44"/>
      <c r="H1593" s="44"/>
    </row>
    <row r="1594" s="50" customFormat="1" ht="14.25" spans="2:8">
      <c r="B1594" s="42"/>
      <c r="C1594" s="42"/>
      <c r="D1594" s="43"/>
      <c r="E1594" s="42"/>
      <c r="F1594" s="36"/>
      <c r="G1594" s="44"/>
      <c r="H1594" s="44"/>
    </row>
    <row r="1595" s="50" customFormat="1" ht="14.25" spans="2:8">
      <c r="B1595" s="42"/>
      <c r="C1595" s="42"/>
      <c r="D1595" s="43"/>
      <c r="E1595" s="42"/>
      <c r="F1595" s="36"/>
      <c r="G1595" s="44"/>
      <c r="H1595" s="44"/>
    </row>
    <row r="1596" s="50" customFormat="1" ht="14.25" spans="2:8">
      <c r="B1596" s="42"/>
      <c r="C1596" s="42"/>
      <c r="D1596" s="43"/>
      <c r="E1596" s="42"/>
      <c r="F1596" s="36"/>
      <c r="G1596" s="44"/>
      <c r="H1596" s="44"/>
    </row>
    <row r="1597" s="50" customFormat="1" ht="14.25" spans="2:8">
      <c r="B1597" s="42"/>
      <c r="C1597" s="42"/>
      <c r="D1597" s="43"/>
      <c r="E1597" s="42"/>
      <c r="F1597" s="36"/>
      <c r="G1597" s="44"/>
      <c r="H1597" s="44"/>
    </row>
    <row r="1598" s="50" customFormat="1" ht="14.25" spans="2:8">
      <c r="B1598" s="42"/>
      <c r="C1598" s="42"/>
      <c r="D1598" s="43"/>
      <c r="E1598" s="42"/>
      <c r="F1598" s="36"/>
      <c r="G1598" s="44"/>
      <c r="H1598" s="44"/>
    </row>
    <row r="1599" s="50" customFormat="1" ht="14.25" spans="2:8">
      <c r="B1599" s="42"/>
      <c r="C1599" s="42"/>
      <c r="D1599" s="43"/>
      <c r="E1599" s="42"/>
      <c r="F1599" s="36"/>
      <c r="G1599" s="44"/>
      <c r="H1599" s="44"/>
    </row>
    <row r="1600" s="50" customFormat="1" ht="14.25" spans="2:8">
      <c r="B1600" s="42"/>
      <c r="C1600" s="42"/>
      <c r="D1600" s="43"/>
      <c r="E1600" s="42"/>
      <c r="F1600" s="36"/>
      <c r="G1600" s="44"/>
      <c r="H1600" s="44"/>
    </row>
    <row r="1601" s="50" customFormat="1" ht="14.25" spans="2:8">
      <c r="B1601" s="42"/>
      <c r="C1601" s="42"/>
      <c r="D1601" s="43"/>
      <c r="E1601" s="42"/>
      <c r="F1601" s="36"/>
      <c r="G1601" s="44"/>
      <c r="H1601" s="44"/>
    </row>
    <row r="1602" s="50" customFormat="1" ht="14.25" spans="2:8">
      <c r="B1602" s="42"/>
      <c r="C1602" s="42"/>
      <c r="D1602" s="43"/>
      <c r="E1602" s="42"/>
      <c r="F1602" s="36"/>
      <c r="G1602" s="44"/>
      <c r="H1602" s="44"/>
    </row>
    <row r="1603" spans="4:6">
      <c r="D1603" s="42"/>
      <c r="F1603" s="36"/>
    </row>
    <row r="1604" spans="4:6">
      <c r="D1604" s="42"/>
      <c r="F1604" s="36"/>
    </row>
    <row r="1605" spans="4:4">
      <c r="D1605" s="42"/>
    </row>
    <row r="1606" spans="4:4">
      <c r="D1606" s="42"/>
    </row>
    <row r="1607" spans="4:4">
      <c r="D1607" s="42"/>
    </row>
    <row r="1608" spans="4:4">
      <c r="D1608" s="42"/>
    </row>
    <row r="1609" spans="4:4">
      <c r="D1609" s="42"/>
    </row>
    <row r="1610" spans="4:4">
      <c r="D1610" s="42"/>
    </row>
    <row r="1611" spans="4:4">
      <c r="D1611" s="42"/>
    </row>
    <row r="1612" spans="4:4">
      <c r="D1612" s="42"/>
    </row>
    <row r="1613" spans="4:4">
      <c r="D1613" s="42"/>
    </row>
    <row r="1614" spans="4:4">
      <c r="D1614" s="42"/>
    </row>
    <row r="1615" spans="4:4">
      <c r="D1615" s="42"/>
    </row>
    <row r="1616" spans="4:4">
      <c r="D1616" s="42"/>
    </row>
    <row r="1617" spans="4:4">
      <c r="D1617" s="42"/>
    </row>
  </sheetData>
  <autoFilter ref="A1:XFD1572"/>
  <mergeCells count="321">
    <mergeCell ref="A1570:E1570"/>
    <mergeCell ref="A1571:E1571"/>
    <mergeCell ref="A1572:E1572"/>
    <mergeCell ref="I5:I6"/>
    <mergeCell ref="I8:I9"/>
    <mergeCell ref="I10:I13"/>
    <mergeCell ref="I16:I17"/>
    <mergeCell ref="I18:I19"/>
    <mergeCell ref="I20:I21"/>
    <mergeCell ref="I22:I25"/>
    <mergeCell ref="I26:I28"/>
    <mergeCell ref="I29:I32"/>
    <mergeCell ref="I33:I35"/>
    <mergeCell ref="I36:I39"/>
    <mergeCell ref="I41:I44"/>
    <mergeCell ref="I45:I48"/>
    <mergeCell ref="I49:I52"/>
    <mergeCell ref="I53:I56"/>
    <mergeCell ref="I57:I60"/>
    <mergeCell ref="I61:I64"/>
    <mergeCell ref="I66:I69"/>
    <mergeCell ref="I70:I73"/>
    <mergeCell ref="I74:I77"/>
    <mergeCell ref="I78:I81"/>
    <mergeCell ref="I82:I85"/>
    <mergeCell ref="I86:I89"/>
    <mergeCell ref="I93:I94"/>
    <mergeCell ref="I95:I96"/>
    <mergeCell ref="I97:I99"/>
    <mergeCell ref="I100:I102"/>
    <mergeCell ref="I103:I107"/>
    <mergeCell ref="I108:I111"/>
    <mergeCell ref="I112:I113"/>
    <mergeCell ref="I114:I120"/>
    <mergeCell ref="I123:I124"/>
    <mergeCell ref="I125:I126"/>
    <mergeCell ref="I128:I131"/>
    <mergeCell ref="I132:I135"/>
    <mergeCell ref="I136:I139"/>
    <mergeCell ref="I142:I143"/>
    <mergeCell ref="I144:I146"/>
    <mergeCell ref="I147:I149"/>
    <mergeCell ref="I150:I155"/>
    <mergeCell ref="I157:I159"/>
    <mergeCell ref="I161:I162"/>
    <mergeCell ref="I163:I164"/>
    <mergeCell ref="I167:I169"/>
    <mergeCell ref="I170:I171"/>
    <mergeCell ref="I172:I173"/>
    <mergeCell ref="I174:I177"/>
    <mergeCell ref="I178:I179"/>
    <mergeCell ref="I181:I183"/>
    <mergeCell ref="I184:I185"/>
    <mergeCell ref="I187:I188"/>
    <mergeCell ref="I196:I197"/>
    <mergeCell ref="I202:I205"/>
    <mergeCell ref="I207:I208"/>
    <mergeCell ref="I209:I211"/>
    <mergeCell ref="I212:I214"/>
    <mergeCell ref="I215:I217"/>
    <mergeCell ref="I219:I222"/>
    <mergeCell ref="I223:I227"/>
    <mergeCell ref="I228:I232"/>
    <mergeCell ref="I233:I236"/>
    <mergeCell ref="I237:I242"/>
    <mergeCell ref="I243:I248"/>
    <mergeCell ref="I249:I252"/>
    <mergeCell ref="I253:I257"/>
    <mergeCell ref="I258:I261"/>
    <mergeCell ref="I263:I264"/>
    <mergeCell ref="I269:I270"/>
    <mergeCell ref="I271:I276"/>
    <mergeCell ref="I277:I280"/>
    <mergeCell ref="I281:I282"/>
    <mergeCell ref="I283:I286"/>
    <mergeCell ref="I287:I290"/>
    <mergeCell ref="I291:I292"/>
    <mergeCell ref="I293:I296"/>
    <mergeCell ref="I297:I300"/>
    <mergeCell ref="I301:I304"/>
    <mergeCell ref="I305:I306"/>
    <mergeCell ref="I308:I309"/>
    <mergeCell ref="I310:I312"/>
    <mergeCell ref="I314:I316"/>
    <mergeCell ref="I317:I320"/>
    <mergeCell ref="I321:I322"/>
    <mergeCell ref="I324:I325"/>
    <mergeCell ref="I327:I328"/>
    <mergeCell ref="I329:I332"/>
    <mergeCell ref="I335:I336"/>
    <mergeCell ref="I337:I338"/>
    <mergeCell ref="I340:I343"/>
    <mergeCell ref="I347:I350"/>
    <mergeCell ref="I351:I354"/>
    <mergeCell ref="I355:I358"/>
    <mergeCell ref="I359:I362"/>
    <mergeCell ref="I363:I366"/>
    <mergeCell ref="I367:I369"/>
    <mergeCell ref="I370:I373"/>
    <mergeCell ref="I378:I380"/>
    <mergeCell ref="I381:I382"/>
    <mergeCell ref="I383:I384"/>
    <mergeCell ref="I385:I386"/>
    <mergeCell ref="I391:I393"/>
    <mergeCell ref="I394:I395"/>
    <mergeCell ref="I396:I397"/>
    <mergeCell ref="I398:I401"/>
    <mergeCell ref="I402:I404"/>
    <mergeCell ref="I405:I407"/>
    <mergeCell ref="I409:I410"/>
    <mergeCell ref="I412:I415"/>
    <mergeCell ref="I416:I418"/>
    <mergeCell ref="I419:I420"/>
    <mergeCell ref="I422:I423"/>
    <mergeCell ref="I424:I426"/>
    <mergeCell ref="I427:I429"/>
    <mergeCell ref="I430:I431"/>
    <mergeCell ref="I435:I437"/>
    <mergeCell ref="I438:I441"/>
    <mergeCell ref="I442:I443"/>
    <mergeCell ref="I444:I445"/>
    <mergeCell ref="I447:I449"/>
    <mergeCell ref="I450:I453"/>
    <mergeCell ref="I456:I459"/>
    <mergeCell ref="I460:I463"/>
    <mergeCell ref="I466:I468"/>
    <mergeCell ref="I469:I471"/>
    <mergeCell ref="I472:I475"/>
    <mergeCell ref="I488:I494"/>
    <mergeCell ref="I495:I501"/>
    <mergeCell ref="I509:I511"/>
    <mergeCell ref="I521:I522"/>
    <mergeCell ref="I528:I529"/>
    <mergeCell ref="I530:I532"/>
    <mergeCell ref="I534:I535"/>
    <mergeCell ref="I544:I545"/>
    <mergeCell ref="I546:I547"/>
    <mergeCell ref="I551:I552"/>
    <mergeCell ref="I553:I554"/>
    <mergeCell ref="I556:I557"/>
    <mergeCell ref="I558:I559"/>
    <mergeCell ref="I560:I561"/>
    <mergeCell ref="I563:I564"/>
    <mergeCell ref="I570:I571"/>
    <mergeCell ref="I572:I574"/>
    <mergeCell ref="I577:I578"/>
    <mergeCell ref="I579:I580"/>
    <mergeCell ref="I581:I582"/>
    <mergeCell ref="I583:I588"/>
    <mergeCell ref="I589:I594"/>
    <mergeCell ref="I595:I596"/>
    <mergeCell ref="I597:I602"/>
    <mergeCell ref="I609:I612"/>
    <mergeCell ref="I614:I616"/>
    <mergeCell ref="I625:I627"/>
    <mergeCell ref="I628:I629"/>
    <mergeCell ref="I630:I632"/>
    <mergeCell ref="I634:I635"/>
    <mergeCell ref="I639:I640"/>
    <mergeCell ref="I642:I644"/>
    <mergeCell ref="I661:I662"/>
    <mergeCell ref="I685:I686"/>
    <mergeCell ref="I688:I689"/>
    <mergeCell ref="I690:I692"/>
    <mergeCell ref="I694:I695"/>
    <mergeCell ref="I703:I704"/>
    <mergeCell ref="I705:I709"/>
    <mergeCell ref="I710:I713"/>
    <mergeCell ref="I715:I717"/>
    <mergeCell ref="I720:I721"/>
    <mergeCell ref="I723:I724"/>
    <mergeCell ref="I725:I732"/>
    <mergeCell ref="I733:I740"/>
    <mergeCell ref="I741:I748"/>
    <mergeCell ref="I752:I753"/>
    <mergeCell ref="I755:I756"/>
    <mergeCell ref="I758:I762"/>
    <mergeCell ref="I765:I766"/>
    <mergeCell ref="I767:I768"/>
    <mergeCell ref="I770:I771"/>
    <mergeCell ref="I773:I778"/>
    <mergeCell ref="I779:I784"/>
    <mergeCell ref="I790:I791"/>
    <mergeCell ref="I796:I798"/>
    <mergeCell ref="I800:I801"/>
    <mergeCell ref="I803:I804"/>
    <mergeCell ref="I805:I807"/>
    <mergeCell ref="I808:I813"/>
    <mergeCell ref="I814:I817"/>
    <mergeCell ref="I818:I822"/>
    <mergeCell ref="I823:I824"/>
    <mergeCell ref="I826:I828"/>
    <mergeCell ref="I829:I830"/>
    <mergeCell ref="I837:I843"/>
    <mergeCell ref="I844:I847"/>
    <mergeCell ref="I850:I854"/>
    <mergeCell ref="I858:I859"/>
    <mergeCell ref="I860:I861"/>
    <mergeCell ref="I863:I864"/>
    <mergeCell ref="I866:I867"/>
    <mergeCell ref="I869:I871"/>
    <mergeCell ref="I874:I877"/>
    <mergeCell ref="I882:I885"/>
    <mergeCell ref="I886:I889"/>
    <mergeCell ref="I890:I895"/>
    <mergeCell ref="I896:I897"/>
    <mergeCell ref="I898:I899"/>
    <mergeCell ref="I900:I901"/>
    <mergeCell ref="I902:I905"/>
    <mergeCell ref="I906:I914"/>
    <mergeCell ref="I919:I923"/>
    <mergeCell ref="I926:I932"/>
    <mergeCell ref="I933:I952"/>
    <mergeCell ref="I953:I954"/>
    <mergeCell ref="I956:I957"/>
    <mergeCell ref="I959:I961"/>
    <mergeCell ref="I962:I968"/>
    <mergeCell ref="I969:I973"/>
    <mergeCell ref="I974:I975"/>
    <mergeCell ref="I977:I992"/>
    <mergeCell ref="I997:I998"/>
    <mergeCell ref="I999:I1000"/>
    <mergeCell ref="I1003:I1004"/>
    <mergeCell ref="I1006:I1010"/>
    <mergeCell ref="I1013:I1016"/>
    <mergeCell ref="I1017:I1019"/>
    <mergeCell ref="I1020:I1021"/>
    <mergeCell ref="I1022:I1048"/>
    <mergeCell ref="I1049:I1057"/>
    <mergeCell ref="I1058:I1059"/>
    <mergeCell ref="I1064:I1068"/>
    <mergeCell ref="I1070:I1082"/>
    <mergeCell ref="I1086:I1090"/>
    <mergeCell ref="I1092:I1093"/>
    <mergeCell ref="I1095:I1097"/>
    <mergeCell ref="I1106:I1111"/>
    <mergeCell ref="I1119:I1122"/>
    <mergeCell ref="I1123:I1126"/>
    <mergeCell ref="I1127:I1130"/>
    <mergeCell ref="I1132:I1134"/>
    <mergeCell ref="I1135:I1138"/>
    <mergeCell ref="I1139:I1141"/>
    <mergeCell ref="I1142:I1145"/>
    <mergeCell ref="I1146:I1149"/>
    <mergeCell ref="I1151:I1154"/>
    <mergeCell ref="I1155:I1157"/>
    <mergeCell ref="I1158:I1160"/>
    <mergeCell ref="I1161:I1164"/>
    <mergeCell ref="I1165:I1168"/>
    <mergeCell ref="I1169:I1172"/>
    <mergeCell ref="I1173:I1176"/>
    <mergeCell ref="I1177:I1180"/>
    <mergeCell ref="I1181:I1183"/>
    <mergeCell ref="I1184:I1186"/>
    <mergeCell ref="I1187:I1190"/>
    <mergeCell ref="I1191:I1194"/>
    <mergeCell ref="I1195:I1199"/>
    <mergeCell ref="I1200:I1202"/>
    <mergeCell ref="I1203:I1207"/>
    <mergeCell ref="I1208:I1212"/>
    <mergeCell ref="I1213:I1216"/>
    <mergeCell ref="I1217:I1220"/>
    <mergeCell ref="I1221:I1224"/>
    <mergeCell ref="I1225:I1228"/>
    <mergeCell ref="I1229:I1232"/>
    <mergeCell ref="I1233:I1235"/>
    <mergeCell ref="I1236:I1238"/>
    <mergeCell ref="I1240:I1243"/>
    <mergeCell ref="I1248:I1249"/>
    <mergeCell ref="I1251:I1252"/>
    <mergeCell ref="I1265:I1267"/>
    <mergeCell ref="I1268:I1271"/>
    <mergeCell ref="I1275:I1276"/>
    <mergeCell ref="I1277:I1278"/>
    <mergeCell ref="I1279:I1286"/>
    <mergeCell ref="I1287:I1294"/>
    <mergeCell ref="I1295:I1302"/>
    <mergeCell ref="I1303:I1310"/>
    <mergeCell ref="I1311:I1317"/>
    <mergeCell ref="I1318:I1319"/>
    <mergeCell ref="I1320:I1322"/>
    <mergeCell ref="I1324:I1331"/>
    <mergeCell ref="I1332:I1339"/>
    <mergeCell ref="I1346:I1347"/>
    <mergeCell ref="I1375:I1376"/>
    <mergeCell ref="I1398:I1437"/>
    <mergeCell ref="I1438:I1490"/>
    <mergeCell ref="I1491:I1493"/>
    <mergeCell ref="I1495:I1513"/>
    <mergeCell ref="I1514:I1540"/>
    <mergeCell ref="I1543:I1552"/>
    <mergeCell ref="I1553:I1555"/>
    <mergeCell ref="I1556:I1560"/>
    <mergeCell ref="I1561:I1568"/>
    <mergeCell ref="J2:J4"/>
    <mergeCell ref="J5:J94"/>
    <mergeCell ref="J95:J96"/>
    <mergeCell ref="J97:J183"/>
    <mergeCell ref="J184:J268"/>
    <mergeCell ref="J269:J306"/>
    <mergeCell ref="J307:J374"/>
    <mergeCell ref="J375:J475"/>
    <mergeCell ref="J476:J480"/>
    <mergeCell ref="J481:J501"/>
    <mergeCell ref="J502:J504"/>
    <mergeCell ref="J505:J512"/>
    <mergeCell ref="J513:J524"/>
    <mergeCell ref="J525:J568"/>
    <mergeCell ref="J570:J653"/>
    <mergeCell ref="J654:J676"/>
    <mergeCell ref="J677:J686"/>
    <mergeCell ref="J687:J714"/>
    <mergeCell ref="J715:J751"/>
    <mergeCell ref="J752:J772"/>
    <mergeCell ref="J773:J901"/>
    <mergeCell ref="J902:J1084"/>
    <mergeCell ref="J1086:J1347"/>
    <mergeCell ref="K549:K552"/>
    <mergeCell ref="K560:K564"/>
    <mergeCell ref="L549:L552"/>
    <mergeCell ref="L560:L564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D172"/>
  <sheetViews>
    <sheetView topLeftCell="A187" workbookViewId="0">
      <selection activeCell="N27" sqref="N27"/>
    </sheetView>
  </sheetViews>
  <sheetFormatPr defaultColWidth="9" defaultRowHeight="13.5"/>
  <cols>
    <col min="10" max="10" width="10.375" customWidth="1"/>
  </cols>
  <sheetData>
    <row r="1" s="35" customFormat="1" ht="23" customHeight="1" spans="1:16332">
      <c r="A1" s="38" t="s">
        <v>0</v>
      </c>
      <c r="B1" s="38" t="s">
        <v>1</v>
      </c>
      <c r="C1" s="39" t="s">
        <v>2</v>
      </c>
      <c r="D1" s="38" t="s">
        <v>3</v>
      </c>
      <c r="E1" s="38" t="s">
        <v>4</v>
      </c>
      <c r="F1" s="40" t="s">
        <v>5</v>
      </c>
      <c r="G1" s="41" t="s">
        <v>6</v>
      </c>
      <c r="H1" s="41" t="s">
        <v>7</v>
      </c>
      <c r="I1" s="41"/>
      <c r="J1" s="41" t="s">
        <v>8</v>
      </c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0"/>
      <c r="LW1" s="40"/>
      <c r="LX1" s="40"/>
      <c r="LY1" s="40"/>
      <c r="LZ1" s="40"/>
      <c r="MA1" s="40"/>
      <c r="MB1" s="40"/>
      <c r="MC1" s="40"/>
      <c r="MD1" s="40"/>
      <c r="ME1" s="40"/>
      <c r="MF1" s="40"/>
      <c r="MG1" s="40"/>
      <c r="MH1" s="40"/>
      <c r="MI1" s="40"/>
      <c r="MJ1" s="40"/>
      <c r="MK1" s="40"/>
      <c r="ML1" s="40"/>
      <c r="MM1" s="40"/>
      <c r="MN1" s="40"/>
      <c r="MO1" s="40"/>
      <c r="MP1" s="40"/>
      <c r="MQ1" s="40"/>
      <c r="MR1" s="40"/>
      <c r="MS1" s="40"/>
      <c r="MT1" s="40"/>
      <c r="MU1" s="40"/>
      <c r="MV1" s="40"/>
      <c r="MW1" s="40"/>
      <c r="MX1" s="40"/>
      <c r="MY1" s="40"/>
      <c r="MZ1" s="40"/>
      <c r="NA1" s="40"/>
      <c r="NB1" s="40"/>
      <c r="NC1" s="40"/>
      <c r="ND1" s="40"/>
      <c r="NE1" s="40"/>
      <c r="NF1" s="40"/>
      <c r="NG1" s="40"/>
      <c r="NH1" s="40"/>
      <c r="NI1" s="40"/>
      <c r="NJ1" s="40"/>
      <c r="NK1" s="40"/>
      <c r="NL1" s="40"/>
      <c r="NM1" s="40"/>
      <c r="NN1" s="40"/>
      <c r="NO1" s="40"/>
      <c r="NP1" s="40"/>
      <c r="NQ1" s="40"/>
      <c r="NR1" s="40"/>
      <c r="NS1" s="40"/>
      <c r="NT1" s="40"/>
      <c r="NU1" s="40"/>
      <c r="NV1" s="40"/>
      <c r="NW1" s="40"/>
      <c r="NX1" s="40"/>
      <c r="NY1" s="40"/>
      <c r="NZ1" s="40"/>
      <c r="OA1" s="40"/>
      <c r="OB1" s="40"/>
      <c r="OC1" s="40"/>
      <c r="OD1" s="40"/>
      <c r="OE1" s="40"/>
      <c r="OF1" s="40"/>
      <c r="OG1" s="40"/>
      <c r="OH1" s="40"/>
      <c r="OI1" s="40"/>
      <c r="OJ1" s="40"/>
      <c r="OK1" s="40"/>
      <c r="OL1" s="40"/>
      <c r="OM1" s="40"/>
      <c r="ON1" s="40"/>
      <c r="OO1" s="40"/>
      <c r="OP1" s="40"/>
      <c r="OQ1" s="40"/>
      <c r="OR1" s="40"/>
      <c r="OS1" s="40"/>
      <c r="OT1" s="40"/>
      <c r="OU1" s="40"/>
      <c r="OV1" s="40"/>
      <c r="OW1" s="40"/>
      <c r="OX1" s="40"/>
      <c r="OY1" s="40"/>
      <c r="OZ1" s="40"/>
      <c r="PA1" s="40"/>
      <c r="PB1" s="40"/>
      <c r="PC1" s="40"/>
      <c r="PD1" s="40"/>
      <c r="PE1" s="40"/>
      <c r="PF1" s="40"/>
      <c r="PG1" s="40"/>
      <c r="PH1" s="40"/>
      <c r="PI1" s="40"/>
      <c r="PJ1" s="40"/>
      <c r="PK1" s="40"/>
      <c r="PL1" s="40"/>
      <c r="PM1" s="40"/>
      <c r="PN1" s="40"/>
      <c r="PO1" s="40"/>
      <c r="PP1" s="40"/>
      <c r="PQ1" s="40"/>
      <c r="PR1" s="40"/>
      <c r="PS1" s="40"/>
      <c r="PT1" s="40"/>
      <c r="PU1" s="40"/>
      <c r="PV1" s="40"/>
      <c r="PW1" s="40"/>
      <c r="PX1" s="40"/>
      <c r="PY1" s="40"/>
      <c r="PZ1" s="40"/>
      <c r="QA1" s="40"/>
      <c r="QB1" s="40"/>
      <c r="QC1" s="40"/>
      <c r="QD1" s="40"/>
      <c r="QE1" s="40"/>
      <c r="QF1" s="40"/>
      <c r="QG1" s="40"/>
      <c r="QH1" s="40"/>
      <c r="QI1" s="40"/>
      <c r="QJ1" s="40"/>
      <c r="QK1" s="40"/>
      <c r="QL1" s="40"/>
      <c r="QM1" s="40"/>
      <c r="QN1" s="40"/>
      <c r="QO1" s="40"/>
      <c r="QP1" s="40"/>
      <c r="QQ1" s="40"/>
      <c r="QR1" s="40"/>
      <c r="QS1" s="40"/>
      <c r="QT1" s="40"/>
      <c r="QU1" s="40"/>
      <c r="QV1" s="40"/>
      <c r="QW1" s="40"/>
      <c r="QX1" s="40"/>
      <c r="QY1" s="40"/>
      <c r="QZ1" s="40"/>
      <c r="RA1" s="40"/>
      <c r="RB1" s="40"/>
      <c r="RC1" s="40"/>
      <c r="RD1" s="40"/>
      <c r="RE1" s="40"/>
      <c r="RF1" s="40"/>
      <c r="RG1" s="40"/>
      <c r="RH1" s="40"/>
      <c r="RI1" s="40"/>
      <c r="RJ1" s="40"/>
      <c r="RK1" s="40"/>
      <c r="RL1" s="40"/>
      <c r="RM1" s="40"/>
      <c r="RN1" s="40"/>
      <c r="RO1" s="40"/>
      <c r="RP1" s="40"/>
      <c r="RQ1" s="40"/>
      <c r="RR1" s="40"/>
      <c r="RS1" s="40"/>
      <c r="RT1" s="40"/>
      <c r="RU1" s="40"/>
      <c r="RV1" s="40"/>
      <c r="RW1" s="40"/>
      <c r="RX1" s="40"/>
      <c r="RY1" s="40"/>
      <c r="RZ1" s="40"/>
      <c r="SA1" s="40"/>
      <c r="SB1" s="40"/>
      <c r="SC1" s="40"/>
      <c r="SD1" s="40"/>
      <c r="SE1" s="40"/>
      <c r="SF1" s="40"/>
      <c r="SG1" s="40"/>
      <c r="SH1" s="40"/>
      <c r="SI1" s="40"/>
      <c r="SJ1" s="40"/>
      <c r="SK1" s="40"/>
      <c r="SL1" s="40"/>
      <c r="SM1" s="40"/>
      <c r="SN1" s="40"/>
      <c r="SO1" s="40"/>
      <c r="SP1" s="40"/>
      <c r="SQ1" s="40"/>
      <c r="SR1" s="40"/>
      <c r="SS1" s="40"/>
      <c r="ST1" s="40"/>
      <c r="SU1" s="40"/>
      <c r="SV1" s="40"/>
      <c r="SW1" s="40"/>
      <c r="SX1" s="40"/>
      <c r="SY1" s="40"/>
      <c r="SZ1" s="40"/>
      <c r="TA1" s="40"/>
      <c r="TB1" s="40"/>
      <c r="TC1" s="40"/>
      <c r="TD1" s="40"/>
      <c r="TE1" s="40"/>
      <c r="TF1" s="40"/>
      <c r="TG1" s="40"/>
      <c r="TH1" s="40"/>
      <c r="TI1" s="40"/>
      <c r="TJ1" s="40"/>
      <c r="TK1" s="40"/>
      <c r="TL1" s="40"/>
      <c r="TM1" s="40"/>
      <c r="TN1" s="40"/>
      <c r="TO1" s="40"/>
      <c r="TP1" s="40"/>
      <c r="TQ1" s="40"/>
      <c r="TR1" s="40"/>
      <c r="TS1" s="40"/>
      <c r="TT1" s="40"/>
      <c r="TU1" s="40"/>
      <c r="TV1" s="40"/>
      <c r="TW1" s="40"/>
      <c r="TX1" s="40"/>
      <c r="TY1" s="40"/>
      <c r="TZ1" s="40"/>
      <c r="UA1" s="40"/>
      <c r="UB1" s="40"/>
      <c r="UC1" s="40"/>
      <c r="UD1" s="40"/>
      <c r="UE1" s="40"/>
      <c r="UF1" s="40"/>
      <c r="UG1" s="40"/>
      <c r="UH1" s="40"/>
      <c r="UI1" s="40"/>
      <c r="UJ1" s="40"/>
      <c r="UK1" s="40"/>
      <c r="UL1" s="40"/>
      <c r="UM1" s="40"/>
      <c r="UN1" s="40"/>
      <c r="UO1" s="40"/>
      <c r="UP1" s="40"/>
      <c r="UQ1" s="40"/>
      <c r="UR1" s="40"/>
      <c r="US1" s="40"/>
      <c r="UT1" s="40"/>
      <c r="UU1" s="40"/>
      <c r="UV1" s="40"/>
      <c r="UW1" s="40"/>
      <c r="UX1" s="40"/>
      <c r="UY1" s="40"/>
      <c r="UZ1" s="40"/>
      <c r="VA1" s="40"/>
      <c r="VB1" s="40"/>
      <c r="VC1" s="40"/>
      <c r="VD1" s="40"/>
      <c r="VE1" s="40"/>
      <c r="VF1" s="40"/>
      <c r="VG1" s="40"/>
      <c r="VH1" s="40"/>
      <c r="VI1" s="40"/>
      <c r="VJ1" s="40"/>
      <c r="VK1" s="40"/>
      <c r="VL1" s="40"/>
      <c r="VM1" s="40"/>
      <c r="VN1" s="40"/>
      <c r="VO1" s="40"/>
      <c r="VP1" s="40"/>
      <c r="VQ1" s="40"/>
      <c r="VR1" s="40"/>
      <c r="VS1" s="40"/>
      <c r="VT1" s="40"/>
      <c r="VU1" s="40"/>
      <c r="VV1" s="40"/>
      <c r="VW1" s="40"/>
      <c r="VX1" s="40"/>
      <c r="VY1" s="40"/>
      <c r="VZ1" s="40"/>
      <c r="WA1" s="40"/>
      <c r="WB1" s="40"/>
      <c r="WC1" s="40"/>
      <c r="WD1" s="40"/>
      <c r="WE1" s="40"/>
      <c r="WF1" s="40"/>
      <c r="WG1" s="40"/>
      <c r="WH1" s="40"/>
      <c r="WI1" s="40"/>
      <c r="WJ1" s="40"/>
      <c r="WK1" s="40"/>
      <c r="WL1" s="40"/>
      <c r="WM1" s="40"/>
      <c r="WN1" s="40"/>
      <c r="WO1" s="40"/>
      <c r="WP1" s="40"/>
      <c r="WQ1" s="40"/>
      <c r="WR1" s="40"/>
      <c r="WS1" s="40"/>
      <c r="WT1" s="40"/>
      <c r="WU1" s="40"/>
      <c r="WV1" s="40"/>
      <c r="WW1" s="40"/>
      <c r="WX1" s="40"/>
      <c r="WY1" s="40"/>
      <c r="WZ1" s="40"/>
      <c r="XA1" s="40"/>
      <c r="XB1" s="40"/>
      <c r="XC1" s="40"/>
      <c r="XD1" s="40"/>
      <c r="XE1" s="40"/>
      <c r="XF1" s="40"/>
      <c r="XG1" s="40"/>
      <c r="XH1" s="40"/>
      <c r="XI1" s="40"/>
      <c r="XJ1" s="40"/>
      <c r="XK1" s="40"/>
      <c r="XL1" s="40"/>
      <c r="XM1" s="40"/>
      <c r="XN1" s="40"/>
      <c r="XO1" s="40"/>
      <c r="XP1" s="40"/>
      <c r="XQ1" s="40"/>
      <c r="XR1" s="40"/>
      <c r="XS1" s="40"/>
      <c r="XT1" s="40"/>
      <c r="XU1" s="40"/>
      <c r="XV1" s="40"/>
      <c r="XW1" s="40"/>
      <c r="XX1" s="40"/>
      <c r="XY1" s="40"/>
      <c r="XZ1" s="40"/>
      <c r="YA1" s="40"/>
      <c r="YB1" s="40"/>
      <c r="YC1" s="40"/>
      <c r="YD1" s="40"/>
      <c r="YE1" s="40"/>
      <c r="YF1" s="40"/>
      <c r="YG1" s="40"/>
      <c r="YH1" s="40"/>
      <c r="YI1" s="40"/>
      <c r="YJ1" s="40"/>
      <c r="YK1" s="40"/>
      <c r="YL1" s="40"/>
      <c r="YM1" s="40"/>
      <c r="YN1" s="40"/>
      <c r="YO1" s="40"/>
      <c r="YP1" s="40"/>
      <c r="YQ1" s="40"/>
      <c r="YR1" s="40"/>
      <c r="YS1" s="40"/>
      <c r="YT1" s="40"/>
      <c r="YU1" s="40"/>
      <c r="YV1" s="40"/>
      <c r="YW1" s="40"/>
      <c r="YX1" s="40"/>
      <c r="YY1" s="40"/>
      <c r="YZ1" s="40"/>
      <c r="ZA1" s="40"/>
      <c r="ZB1" s="40"/>
      <c r="ZC1" s="40"/>
      <c r="ZD1" s="40"/>
      <c r="ZE1" s="40"/>
      <c r="ZF1" s="40"/>
      <c r="ZG1" s="40"/>
      <c r="ZH1" s="40"/>
      <c r="ZI1" s="40"/>
      <c r="ZJ1" s="40"/>
      <c r="ZK1" s="40"/>
      <c r="ZL1" s="40"/>
      <c r="ZM1" s="40"/>
      <c r="ZN1" s="40"/>
      <c r="ZO1" s="40"/>
      <c r="ZP1" s="40"/>
      <c r="ZQ1" s="40"/>
      <c r="ZR1" s="40"/>
      <c r="ZS1" s="40"/>
      <c r="ZT1" s="40"/>
      <c r="ZU1" s="40"/>
      <c r="ZV1" s="40"/>
      <c r="ZW1" s="40"/>
      <c r="ZX1" s="40"/>
      <c r="ZY1" s="40"/>
      <c r="ZZ1" s="40"/>
      <c r="AAA1" s="40"/>
      <c r="AAB1" s="40"/>
      <c r="AAC1" s="40"/>
      <c r="AAD1" s="40"/>
      <c r="AAE1" s="40"/>
      <c r="AAF1" s="40"/>
      <c r="AAG1" s="40"/>
      <c r="AAH1" s="40"/>
      <c r="AAI1" s="40"/>
      <c r="AAJ1" s="40"/>
      <c r="AAK1" s="40"/>
      <c r="AAL1" s="40"/>
      <c r="AAM1" s="40"/>
      <c r="AAN1" s="40"/>
      <c r="AAO1" s="40"/>
      <c r="AAP1" s="40"/>
      <c r="AAQ1" s="40"/>
      <c r="AAR1" s="40"/>
      <c r="AAS1" s="40"/>
      <c r="AAT1" s="40"/>
      <c r="AAU1" s="40"/>
      <c r="AAV1" s="40"/>
      <c r="AAW1" s="40"/>
      <c r="AAX1" s="40"/>
      <c r="AAY1" s="40"/>
      <c r="AAZ1" s="40"/>
      <c r="ABA1" s="40"/>
      <c r="ABB1" s="40"/>
      <c r="ABC1" s="40"/>
      <c r="ABD1" s="40"/>
      <c r="ABE1" s="40"/>
      <c r="ABF1" s="40"/>
      <c r="ABG1" s="40"/>
      <c r="ABH1" s="40"/>
      <c r="ABI1" s="40"/>
      <c r="ABJ1" s="40"/>
      <c r="ABK1" s="40"/>
      <c r="ABL1" s="40"/>
      <c r="ABM1" s="40"/>
      <c r="ABN1" s="40"/>
      <c r="ABO1" s="40"/>
      <c r="ABP1" s="40"/>
      <c r="ABQ1" s="40"/>
      <c r="ABR1" s="40"/>
      <c r="ABS1" s="40"/>
      <c r="ABT1" s="40"/>
      <c r="ABU1" s="40"/>
      <c r="ABV1" s="40"/>
      <c r="ABW1" s="40"/>
      <c r="ABX1" s="40"/>
      <c r="ABY1" s="40"/>
      <c r="ABZ1" s="40"/>
      <c r="ACA1" s="40"/>
      <c r="ACB1" s="40"/>
      <c r="ACC1" s="40"/>
      <c r="ACD1" s="40"/>
      <c r="ACE1" s="40"/>
      <c r="ACF1" s="40"/>
      <c r="ACG1" s="40"/>
      <c r="ACH1" s="40"/>
      <c r="ACI1" s="40"/>
      <c r="ACJ1" s="40"/>
      <c r="ACK1" s="40"/>
      <c r="ACL1" s="40"/>
      <c r="ACM1" s="40"/>
      <c r="ACN1" s="40"/>
      <c r="ACO1" s="40"/>
      <c r="ACP1" s="40"/>
      <c r="ACQ1" s="40"/>
      <c r="ACR1" s="40"/>
      <c r="ACS1" s="40"/>
      <c r="ACT1" s="40"/>
      <c r="ACU1" s="40"/>
      <c r="ACV1" s="40"/>
      <c r="ACW1" s="40"/>
      <c r="ACX1" s="40"/>
      <c r="ACY1" s="40"/>
      <c r="ACZ1" s="40"/>
      <c r="ADA1" s="40"/>
      <c r="ADB1" s="40"/>
      <c r="ADC1" s="40"/>
      <c r="ADD1" s="40"/>
      <c r="ADE1" s="40"/>
      <c r="ADF1" s="40"/>
      <c r="ADG1" s="40"/>
      <c r="ADH1" s="40"/>
      <c r="ADI1" s="40"/>
      <c r="ADJ1" s="40"/>
      <c r="ADK1" s="40"/>
      <c r="ADL1" s="40"/>
      <c r="ADM1" s="40"/>
      <c r="ADN1" s="40"/>
      <c r="ADO1" s="40"/>
      <c r="ADP1" s="40"/>
      <c r="ADQ1" s="40"/>
      <c r="ADR1" s="40"/>
      <c r="ADS1" s="40"/>
      <c r="ADT1" s="40"/>
      <c r="ADU1" s="40"/>
      <c r="ADV1" s="40"/>
      <c r="ADW1" s="40"/>
      <c r="ADX1" s="40"/>
      <c r="ADY1" s="40"/>
      <c r="ADZ1" s="40"/>
      <c r="AEA1" s="40"/>
      <c r="AEB1" s="40"/>
      <c r="AEC1" s="40"/>
      <c r="AED1" s="40"/>
      <c r="AEE1" s="40"/>
      <c r="AEF1" s="40"/>
      <c r="AEG1" s="40"/>
      <c r="AEH1" s="40"/>
      <c r="AEI1" s="40"/>
      <c r="AEJ1" s="40"/>
      <c r="AEK1" s="40"/>
      <c r="AEL1" s="40"/>
      <c r="AEM1" s="40"/>
      <c r="AEN1" s="40"/>
      <c r="AEO1" s="40"/>
      <c r="AEP1" s="40"/>
      <c r="AEQ1" s="40"/>
      <c r="AER1" s="40"/>
      <c r="AES1" s="40"/>
      <c r="AET1" s="40"/>
      <c r="AEU1" s="40"/>
      <c r="AEV1" s="40"/>
      <c r="AEW1" s="40"/>
      <c r="AEX1" s="40"/>
      <c r="AEY1" s="40"/>
      <c r="AEZ1" s="40"/>
      <c r="AFA1" s="40"/>
      <c r="AFB1" s="40"/>
      <c r="AFC1" s="40"/>
      <c r="AFD1" s="40"/>
      <c r="AFE1" s="40"/>
      <c r="AFF1" s="40"/>
      <c r="AFG1" s="40"/>
      <c r="AFH1" s="40"/>
      <c r="AFI1" s="40"/>
      <c r="AFJ1" s="40"/>
      <c r="AFK1" s="40"/>
      <c r="AFL1" s="40"/>
      <c r="AFM1" s="40"/>
      <c r="AFN1" s="40"/>
      <c r="AFO1" s="40"/>
      <c r="AFP1" s="40"/>
      <c r="AFQ1" s="40"/>
      <c r="AFR1" s="40"/>
      <c r="AFS1" s="40"/>
      <c r="AFT1" s="40"/>
      <c r="AFU1" s="40"/>
      <c r="AFV1" s="40"/>
      <c r="AFW1" s="40"/>
      <c r="AFX1" s="40"/>
      <c r="AFY1" s="40"/>
      <c r="AFZ1" s="40"/>
      <c r="AGA1" s="40"/>
      <c r="AGB1" s="40"/>
      <c r="AGC1" s="40"/>
      <c r="AGD1" s="40"/>
      <c r="AGE1" s="40"/>
      <c r="AGF1" s="40"/>
      <c r="AGG1" s="40"/>
      <c r="AGH1" s="40"/>
      <c r="AGI1" s="40"/>
      <c r="AGJ1" s="40"/>
      <c r="AGK1" s="40"/>
      <c r="AGL1" s="40"/>
      <c r="AGM1" s="40"/>
      <c r="AGN1" s="40"/>
      <c r="AGO1" s="40"/>
      <c r="AGP1" s="40"/>
      <c r="AGQ1" s="40"/>
      <c r="AGR1" s="40"/>
      <c r="AGS1" s="40"/>
      <c r="AGT1" s="40"/>
      <c r="AGU1" s="40"/>
      <c r="AGV1" s="40"/>
      <c r="AGW1" s="40"/>
      <c r="AGX1" s="40"/>
      <c r="AGY1" s="40"/>
      <c r="AGZ1" s="40"/>
      <c r="AHA1" s="40"/>
      <c r="AHB1" s="40"/>
      <c r="AHC1" s="40"/>
      <c r="AHD1" s="40"/>
      <c r="AHE1" s="40"/>
      <c r="AHF1" s="40"/>
      <c r="AHG1" s="40"/>
      <c r="AHH1" s="40"/>
      <c r="AHI1" s="40"/>
      <c r="AHJ1" s="40"/>
      <c r="AHK1" s="40"/>
      <c r="AHL1" s="40"/>
      <c r="AHM1" s="40"/>
      <c r="AHN1" s="40"/>
      <c r="AHO1" s="40"/>
      <c r="AHP1" s="40"/>
      <c r="AHQ1" s="40"/>
      <c r="AHR1" s="40"/>
      <c r="AHS1" s="40"/>
      <c r="AHT1" s="40"/>
      <c r="AHU1" s="40"/>
      <c r="AHV1" s="40"/>
      <c r="AHW1" s="40"/>
      <c r="AHX1" s="40"/>
      <c r="AHY1" s="40"/>
      <c r="AHZ1" s="40"/>
      <c r="AIA1" s="40"/>
      <c r="AIB1" s="40"/>
      <c r="AIC1" s="40"/>
      <c r="AID1" s="40"/>
      <c r="AIE1" s="40"/>
      <c r="AIF1" s="40"/>
      <c r="AIG1" s="40"/>
      <c r="AIH1" s="40"/>
      <c r="AII1" s="40"/>
      <c r="AIJ1" s="40"/>
      <c r="AIK1" s="40"/>
      <c r="AIL1" s="40"/>
      <c r="AIM1" s="40"/>
      <c r="AIN1" s="40"/>
      <c r="AIO1" s="40"/>
      <c r="AIP1" s="40"/>
      <c r="AIQ1" s="40"/>
      <c r="AIR1" s="40"/>
      <c r="AIS1" s="40"/>
      <c r="AIT1" s="40"/>
      <c r="AIU1" s="40"/>
      <c r="AIV1" s="40"/>
      <c r="AIW1" s="40"/>
      <c r="AIX1" s="40"/>
      <c r="AIY1" s="40"/>
      <c r="AIZ1" s="40"/>
      <c r="AJA1" s="40"/>
      <c r="AJB1" s="40"/>
      <c r="AJC1" s="40"/>
      <c r="AJD1" s="40"/>
      <c r="AJE1" s="40"/>
      <c r="AJF1" s="40"/>
      <c r="AJG1" s="40"/>
      <c r="AJH1" s="40"/>
      <c r="AJI1" s="40"/>
      <c r="AJJ1" s="40"/>
      <c r="AJK1" s="40"/>
      <c r="AJL1" s="40"/>
      <c r="AJM1" s="40"/>
      <c r="AJN1" s="40"/>
      <c r="AJO1" s="40"/>
      <c r="AJP1" s="40"/>
      <c r="AJQ1" s="40"/>
      <c r="AJR1" s="40"/>
      <c r="AJS1" s="40"/>
      <c r="AJT1" s="40"/>
      <c r="AJU1" s="40"/>
      <c r="AJV1" s="40"/>
      <c r="AJW1" s="40"/>
      <c r="AJX1" s="40"/>
      <c r="AJY1" s="40"/>
      <c r="AJZ1" s="40"/>
      <c r="AKA1" s="40"/>
      <c r="AKB1" s="40"/>
      <c r="AKC1" s="40"/>
      <c r="AKD1" s="40"/>
      <c r="AKE1" s="40"/>
      <c r="AKF1" s="40"/>
      <c r="AKG1" s="40"/>
      <c r="AKH1" s="40"/>
      <c r="AKI1" s="40"/>
      <c r="AKJ1" s="40"/>
      <c r="AKK1" s="40"/>
      <c r="AKL1" s="40"/>
      <c r="AKM1" s="40"/>
      <c r="AKN1" s="40"/>
      <c r="AKO1" s="40"/>
      <c r="AKP1" s="40"/>
      <c r="AKQ1" s="40"/>
      <c r="AKR1" s="40"/>
      <c r="AKS1" s="40"/>
      <c r="AKT1" s="40"/>
      <c r="AKU1" s="40"/>
      <c r="AKV1" s="40"/>
      <c r="AKW1" s="40"/>
      <c r="AKX1" s="40"/>
      <c r="AKY1" s="40"/>
      <c r="AKZ1" s="40"/>
      <c r="ALA1" s="40"/>
      <c r="ALB1" s="40"/>
      <c r="ALC1" s="40"/>
      <c r="ALD1" s="40"/>
      <c r="ALE1" s="40"/>
      <c r="ALF1" s="40"/>
      <c r="ALG1" s="40"/>
      <c r="ALH1" s="40"/>
      <c r="ALI1" s="40"/>
      <c r="ALJ1" s="40"/>
      <c r="ALK1" s="40"/>
      <c r="ALL1" s="40"/>
      <c r="ALM1" s="40"/>
      <c r="ALN1" s="40"/>
      <c r="ALO1" s="40"/>
      <c r="ALP1" s="40"/>
      <c r="ALQ1" s="40"/>
      <c r="ALR1" s="40"/>
      <c r="ALS1" s="40"/>
      <c r="ALT1" s="40"/>
      <c r="ALU1" s="40"/>
      <c r="ALV1" s="40"/>
      <c r="ALW1" s="40"/>
      <c r="ALX1" s="40"/>
      <c r="ALY1" s="40"/>
      <c r="ALZ1" s="40"/>
      <c r="AMA1" s="40"/>
      <c r="AMB1" s="40"/>
      <c r="AMC1" s="40"/>
      <c r="AMD1" s="40"/>
      <c r="AME1" s="40"/>
      <c r="AMF1" s="40"/>
      <c r="AMG1" s="40"/>
      <c r="AMH1" s="40"/>
      <c r="AMI1" s="40"/>
      <c r="AMJ1" s="40"/>
      <c r="AMK1" s="40"/>
      <c r="AML1" s="40"/>
      <c r="AMM1" s="40"/>
      <c r="AMN1" s="40"/>
      <c r="AMO1" s="40"/>
      <c r="AMP1" s="40"/>
      <c r="AMQ1" s="40"/>
      <c r="AMR1" s="40"/>
      <c r="AMS1" s="40"/>
      <c r="AMT1" s="40"/>
      <c r="AMU1" s="40"/>
      <c r="AMV1" s="40"/>
      <c r="AMW1" s="40"/>
      <c r="AMX1" s="40"/>
      <c r="AMY1" s="40"/>
      <c r="AMZ1" s="40"/>
      <c r="ANA1" s="40"/>
      <c r="ANB1" s="40"/>
      <c r="ANC1" s="40"/>
      <c r="AND1" s="40"/>
      <c r="ANE1" s="40"/>
      <c r="ANF1" s="40"/>
      <c r="ANG1" s="40"/>
      <c r="ANH1" s="40"/>
      <c r="ANI1" s="40"/>
      <c r="ANJ1" s="40"/>
      <c r="ANK1" s="40"/>
      <c r="ANL1" s="40"/>
      <c r="ANM1" s="40"/>
      <c r="ANN1" s="40"/>
      <c r="ANO1" s="40"/>
      <c r="ANP1" s="40"/>
      <c r="ANQ1" s="40"/>
      <c r="ANR1" s="40"/>
      <c r="ANS1" s="40"/>
      <c r="ANT1" s="40"/>
      <c r="ANU1" s="40"/>
      <c r="ANV1" s="40"/>
      <c r="ANW1" s="40"/>
      <c r="ANX1" s="40"/>
      <c r="ANY1" s="40"/>
      <c r="ANZ1" s="40"/>
      <c r="AOA1" s="40"/>
      <c r="AOB1" s="40"/>
      <c r="AOC1" s="40"/>
      <c r="AOD1" s="40"/>
      <c r="AOE1" s="40"/>
      <c r="AOF1" s="40"/>
      <c r="AOG1" s="40"/>
      <c r="AOH1" s="40"/>
      <c r="AOI1" s="40"/>
      <c r="AOJ1" s="40"/>
      <c r="AOK1" s="40"/>
      <c r="AOL1" s="40"/>
      <c r="AOM1" s="40"/>
      <c r="AON1" s="40"/>
      <c r="AOO1" s="40"/>
      <c r="AOP1" s="40"/>
      <c r="AOQ1" s="40"/>
      <c r="AOR1" s="40"/>
      <c r="AOS1" s="40"/>
      <c r="AOT1" s="40"/>
      <c r="AOU1" s="40"/>
      <c r="AOV1" s="40"/>
      <c r="AOW1" s="40"/>
      <c r="AOX1" s="40"/>
      <c r="AOY1" s="40"/>
      <c r="AOZ1" s="40"/>
      <c r="APA1" s="40"/>
      <c r="APB1" s="40"/>
      <c r="APC1" s="40"/>
      <c r="APD1" s="40"/>
      <c r="APE1" s="40"/>
      <c r="APF1" s="40"/>
      <c r="APG1" s="40"/>
      <c r="APH1" s="40"/>
      <c r="API1" s="40"/>
      <c r="APJ1" s="40"/>
      <c r="APK1" s="40"/>
      <c r="APL1" s="40"/>
      <c r="APM1" s="40"/>
      <c r="APN1" s="40"/>
      <c r="APO1" s="40"/>
      <c r="APP1" s="40"/>
      <c r="APQ1" s="40"/>
      <c r="APR1" s="40"/>
      <c r="APS1" s="40"/>
      <c r="APT1" s="40"/>
      <c r="APU1" s="40"/>
      <c r="APV1" s="40"/>
      <c r="APW1" s="40"/>
      <c r="APX1" s="40"/>
      <c r="APY1" s="40"/>
      <c r="APZ1" s="40"/>
      <c r="AQA1" s="40"/>
      <c r="AQB1" s="40"/>
      <c r="AQC1" s="40"/>
      <c r="AQD1" s="40"/>
      <c r="AQE1" s="40"/>
      <c r="AQF1" s="40"/>
      <c r="AQG1" s="40"/>
      <c r="AQH1" s="40"/>
      <c r="AQI1" s="40"/>
      <c r="AQJ1" s="40"/>
      <c r="AQK1" s="40"/>
      <c r="AQL1" s="40"/>
      <c r="AQM1" s="40"/>
      <c r="AQN1" s="40"/>
      <c r="AQO1" s="40"/>
      <c r="AQP1" s="40"/>
      <c r="AQQ1" s="40"/>
      <c r="AQR1" s="40"/>
      <c r="AQS1" s="40"/>
      <c r="AQT1" s="40"/>
      <c r="AQU1" s="40"/>
      <c r="AQV1" s="40"/>
      <c r="AQW1" s="40"/>
      <c r="AQX1" s="40"/>
      <c r="AQY1" s="40"/>
      <c r="AQZ1" s="40"/>
      <c r="ARA1" s="40"/>
      <c r="ARB1" s="40"/>
      <c r="ARC1" s="40"/>
      <c r="ARD1" s="40"/>
      <c r="ARE1" s="40"/>
      <c r="ARF1" s="40"/>
      <c r="ARG1" s="40"/>
      <c r="ARH1" s="40"/>
      <c r="ARI1" s="40"/>
      <c r="ARJ1" s="40"/>
      <c r="ARK1" s="40"/>
      <c r="ARL1" s="40"/>
      <c r="ARM1" s="40"/>
      <c r="ARN1" s="40"/>
      <c r="ARO1" s="40"/>
      <c r="ARP1" s="40"/>
      <c r="ARQ1" s="40"/>
      <c r="ARR1" s="40"/>
      <c r="ARS1" s="40"/>
      <c r="ART1" s="40"/>
      <c r="ARU1" s="40"/>
      <c r="ARV1" s="40"/>
      <c r="ARW1" s="40"/>
      <c r="ARX1" s="40"/>
      <c r="ARY1" s="40"/>
      <c r="ARZ1" s="40"/>
      <c r="ASA1" s="40"/>
      <c r="ASB1" s="40"/>
      <c r="ASC1" s="40"/>
      <c r="ASD1" s="40"/>
      <c r="ASE1" s="40"/>
      <c r="ASF1" s="40"/>
      <c r="ASG1" s="40"/>
      <c r="ASH1" s="40"/>
      <c r="ASI1" s="40"/>
      <c r="ASJ1" s="40"/>
      <c r="ASK1" s="40"/>
      <c r="ASL1" s="40"/>
      <c r="ASM1" s="40"/>
      <c r="ASN1" s="40"/>
      <c r="ASO1" s="40"/>
      <c r="ASP1" s="40"/>
      <c r="ASQ1" s="40"/>
      <c r="ASR1" s="40"/>
      <c r="ASS1" s="40"/>
      <c r="AST1" s="40"/>
      <c r="ASU1" s="40"/>
      <c r="ASV1" s="40"/>
      <c r="ASW1" s="40"/>
      <c r="ASX1" s="40"/>
      <c r="ASY1" s="40"/>
      <c r="ASZ1" s="40"/>
      <c r="ATA1" s="40"/>
      <c r="ATB1" s="40"/>
      <c r="ATC1" s="40"/>
      <c r="ATD1" s="40"/>
      <c r="ATE1" s="40"/>
      <c r="ATF1" s="40"/>
      <c r="ATG1" s="40"/>
      <c r="ATH1" s="40"/>
      <c r="ATI1" s="40"/>
      <c r="ATJ1" s="40"/>
      <c r="ATK1" s="40"/>
      <c r="ATL1" s="40"/>
      <c r="ATM1" s="40"/>
      <c r="ATN1" s="40"/>
      <c r="ATO1" s="40"/>
      <c r="ATP1" s="40"/>
      <c r="ATQ1" s="40"/>
      <c r="ATR1" s="40"/>
      <c r="ATS1" s="40"/>
      <c r="ATT1" s="40"/>
      <c r="ATU1" s="40"/>
      <c r="ATV1" s="40"/>
      <c r="ATW1" s="40"/>
      <c r="ATX1" s="40"/>
      <c r="ATY1" s="40"/>
      <c r="ATZ1" s="40"/>
      <c r="AUA1" s="40"/>
      <c r="AUB1" s="40"/>
      <c r="AUC1" s="40"/>
      <c r="AUD1" s="40"/>
      <c r="AUE1" s="40"/>
      <c r="AUF1" s="40"/>
      <c r="AUG1" s="40"/>
      <c r="AUH1" s="40"/>
      <c r="AUI1" s="40"/>
      <c r="AUJ1" s="40"/>
      <c r="AUK1" s="40"/>
      <c r="AUL1" s="40"/>
      <c r="AUM1" s="40"/>
      <c r="AUN1" s="40"/>
      <c r="AUO1" s="40"/>
      <c r="AUP1" s="40"/>
      <c r="AUQ1" s="40"/>
      <c r="AUR1" s="40"/>
      <c r="AUS1" s="40"/>
      <c r="AUT1" s="40"/>
      <c r="AUU1" s="40"/>
      <c r="AUV1" s="40"/>
      <c r="AUW1" s="40"/>
      <c r="AUX1" s="40"/>
      <c r="AUY1" s="40"/>
      <c r="AUZ1" s="40"/>
      <c r="AVA1" s="40"/>
      <c r="AVB1" s="40"/>
      <c r="AVC1" s="40"/>
      <c r="AVD1" s="40"/>
      <c r="AVE1" s="40"/>
      <c r="AVF1" s="40"/>
      <c r="AVG1" s="40"/>
      <c r="AVH1" s="40"/>
      <c r="AVI1" s="40"/>
      <c r="AVJ1" s="40"/>
      <c r="AVK1" s="40"/>
      <c r="AVL1" s="40"/>
      <c r="AVM1" s="40"/>
      <c r="AVN1" s="40"/>
      <c r="AVO1" s="40"/>
      <c r="AVP1" s="40"/>
      <c r="AVQ1" s="40"/>
      <c r="AVR1" s="40"/>
      <c r="AVS1" s="40"/>
      <c r="AVT1" s="40"/>
      <c r="AVU1" s="40"/>
      <c r="AVV1" s="40"/>
      <c r="AVW1" s="40"/>
      <c r="AVX1" s="40"/>
      <c r="AVY1" s="40"/>
      <c r="AVZ1" s="40"/>
      <c r="AWA1" s="40"/>
      <c r="AWB1" s="40"/>
      <c r="AWC1" s="40"/>
      <c r="AWD1" s="40"/>
      <c r="AWE1" s="40"/>
      <c r="AWF1" s="40"/>
      <c r="AWG1" s="40"/>
      <c r="AWH1" s="40"/>
      <c r="AWI1" s="40"/>
      <c r="AWJ1" s="40"/>
      <c r="AWK1" s="40"/>
      <c r="AWL1" s="40"/>
      <c r="AWM1" s="40"/>
      <c r="AWN1" s="40"/>
      <c r="AWO1" s="40"/>
      <c r="AWP1" s="40"/>
      <c r="AWQ1" s="40"/>
      <c r="AWR1" s="40"/>
      <c r="AWS1" s="40"/>
      <c r="AWT1" s="40"/>
      <c r="AWU1" s="40"/>
      <c r="AWV1" s="40"/>
      <c r="AWW1" s="40"/>
      <c r="AWX1" s="40"/>
      <c r="AWY1" s="40"/>
      <c r="AWZ1" s="40"/>
      <c r="AXA1" s="40"/>
      <c r="AXB1" s="40"/>
      <c r="AXC1" s="40"/>
      <c r="AXD1" s="40"/>
      <c r="AXE1" s="40"/>
      <c r="AXF1" s="40"/>
      <c r="AXG1" s="40"/>
      <c r="AXH1" s="40"/>
      <c r="AXI1" s="40"/>
      <c r="AXJ1" s="40"/>
      <c r="AXK1" s="40"/>
      <c r="AXL1" s="40"/>
      <c r="AXM1" s="40"/>
      <c r="AXN1" s="40"/>
      <c r="AXO1" s="40"/>
      <c r="AXP1" s="40"/>
      <c r="AXQ1" s="40"/>
      <c r="AXR1" s="40"/>
      <c r="AXS1" s="40"/>
      <c r="AXT1" s="40"/>
      <c r="AXU1" s="40"/>
      <c r="AXV1" s="40"/>
      <c r="AXW1" s="40"/>
      <c r="AXX1" s="40"/>
      <c r="AXY1" s="40"/>
      <c r="AXZ1" s="40"/>
      <c r="AYA1" s="40"/>
      <c r="AYB1" s="40"/>
      <c r="AYC1" s="40"/>
      <c r="AYD1" s="40"/>
      <c r="AYE1" s="40"/>
      <c r="AYF1" s="40"/>
      <c r="AYG1" s="40"/>
      <c r="AYH1" s="40"/>
      <c r="AYI1" s="40"/>
      <c r="AYJ1" s="40"/>
      <c r="AYK1" s="40"/>
      <c r="AYL1" s="40"/>
      <c r="AYM1" s="40"/>
      <c r="AYN1" s="40"/>
      <c r="AYO1" s="40"/>
      <c r="AYP1" s="40"/>
      <c r="AYQ1" s="40"/>
      <c r="AYR1" s="40"/>
      <c r="AYS1" s="40"/>
      <c r="AYT1" s="40"/>
      <c r="AYU1" s="40"/>
      <c r="AYV1" s="40"/>
      <c r="AYW1" s="40"/>
      <c r="AYX1" s="40"/>
      <c r="AYY1" s="40"/>
      <c r="AYZ1" s="40"/>
      <c r="AZA1" s="40"/>
      <c r="AZB1" s="40"/>
      <c r="AZC1" s="40"/>
      <c r="AZD1" s="40"/>
      <c r="AZE1" s="40"/>
      <c r="AZF1" s="40"/>
      <c r="AZG1" s="40"/>
      <c r="AZH1" s="40"/>
      <c r="AZI1" s="40"/>
      <c r="AZJ1" s="40"/>
      <c r="AZK1" s="40"/>
      <c r="AZL1" s="40"/>
      <c r="AZM1" s="40"/>
      <c r="AZN1" s="40"/>
      <c r="AZO1" s="40"/>
      <c r="AZP1" s="40"/>
      <c r="AZQ1" s="40"/>
      <c r="AZR1" s="40"/>
      <c r="AZS1" s="40"/>
      <c r="AZT1" s="40"/>
      <c r="AZU1" s="40"/>
      <c r="AZV1" s="40"/>
      <c r="AZW1" s="40"/>
      <c r="AZX1" s="40"/>
      <c r="AZY1" s="40"/>
      <c r="AZZ1" s="40"/>
      <c r="BAA1" s="40"/>
      <c r="BAB1" s="40"/>
      <c r="BAC1" s="40"/>
      <c r="BAD1" s="40"/>
      <c r="BAE1" s="40"/>
      <c r="BAF1" s="40"/>
      <c r="BAG1" s="40"/>
      <c r="BAH1" s="40"/>
      <c r="BAI1" s="40"/>
      <c r="BAJ1" s="40"/>
      <c r="BAK1" s="40"/>
      <c r="BAL1" s="40"/>
      <c r="BAM1" s="40"/>
      <c r="BAN1" s="40"/>
      <c r="BAO1" s="40"/>
      <c r="BAP1" s="40"/>
      <c r="BAQ1" s="40"/>
      <c r="BAR1" s="40"/>
      <c r="BAS1" s="40"/>
      <c r="BAT1" s="40"/>
      <c r="BAU1" s="40"/>
      <c r="BAV1" s="40"/>
      <c r="BAW1" s="40"/>
      <c r="BAX1" s="40"/>
      <c r="BAY1" s="40"/>
      <c r="BAZ1" s="40"/>
      <c r="BBA1" s="40"/>
      <c r="BBB1" s="40"/>
      <c r="BBC1" s="40"/>
      <c r="BBD1" s="40"/>
      <c r="BBE1" s="40"/>
      <c r="BBF1" s="40"/>
      <c r="BBG1" s="40"/>
      <c r="BBH1" s="40"/>
      <c r="BBI1" s="40"/>
      <c r="BBJ1" s="40"/>
      <c r="BBK1" s="40"/>
      <c r="BBL1" s="40"/>
      <c r="BBM1" s="40"/>
      <c r="BBN1" s="40"/>
      <c r="BBO1" s="40"/>
      <c r="BBP1" s="40"/>
      <c r="BBQ1" s="40"/>
      <c r="BBR1" s="40"/>
      <c r="BBS1" s="40"/>
      <c r="BBT1" s="40"/>
      <c r="BBU1" s="40"/>
      <c r="BBV1" s="40"/>
      <c r="BBW1" s="40"/>
      <c r="BBX1" s="40"/>
      <c r="BBY1" s="40"/>
      <c r="BBZ1" s="40"/>
      <c r="BCA1" s="40"/>
      <c r="BCB1" s="40"/>
      <c r="BCC1" s="40"/>
      <c r="BCD1" s="40"/>
      <c r="BCE1" s="40"/>
      <c r="BCF1" s="40"/>
      <c r="BCG1" s="40"/>
      <c r="BCH1" s="40"/>
      <c r="BCI1" s="40"/>
      <c r="BCJ1" s="40"/>
      <c r="BCK1" s="40"/>
      <c r="BCL1" s="40"/>
      <c r="BCM1" s="40"/>
      <c r="BCN1" s="40"/>
      <c r="BCO1" s="40"/>
      <c r="BCP1" s="40"/>
      <c r="BCQ1" s="40"/>
      <c r="BCR1" s="40"/>
      <c r="BCS1" s="40"/>
      <c r="BCT1" s="40"/>
      <c r="BCU1" s="40"/>
      <c r="BCV1" s="40"/>
      <c r="BCW1" s="40"/>
      <c r="BCX1" s="40"/>
      <c r="BCY1" s="40"/>
      <c r="BCZ1" s="40"/>
      <c r="BDA1" s="40"/>
      <c r="BDB1" s="40"/>
      <c r="BDC1" s="40"/>
      <c r="BDD1" s="40"/>
      <c r="BDE1" s="40"/>
      <c r="BDF1" s="40"/>
      <c r="BDG1" s="40"/>
      <c r="BDH1" s="40"/>
      <c r="BDI1" s="40"/>
      <c r="BDJ1" s="40"/>
      <c r="BDK1" s="40"/>
      <c r="BDL1" s="40"/>
      <c r="BDM1" s="40"/>
      <c r="BDN1" s="40"/>
      <c r="BDO1" s="40"/>
      <c r="BDP1" s="40"/>
      <c r="BDQ1" s="40"/>
      <c r="BDR1" s="40"/>
      <c r="BDS1" s="40"/>
      <c r="BDT1" s="40"/>
      <c r="BDU1" s="40"/>
      <c r="BDV1" s="40"/>
      <c r="BDW1" s="40"/>
      <c r="BDX1" s="40"/>
      <c r="BDY1" s="40"/>
      <c r="BDZ1" s="40"/>
      <c r="BEA1" s="40"/>
      <c r="BEB1" s="40"/>
      <c r="BEC1" s="40"/>
      <c r="BED1" s="40"/>
      <c r="BEE1" s="40"/>
      <c r="BEF1" s="40"/>
      <c r="BEG1" s="40"/>
      <c r="BEH1" s="40"/>
      <c r="BEI1" s="40"/>
      <c r="BEJ1" s="40"/>
      <c r="BEK1" s="40"/>
      <c r="BEL1" s="40"/>
      <c r="BEM1" s="40"/>
      <c r="BEN1" s="40"/>
      <c r="BEO1" s="40"/>
      <c r="BEP1" s="40"/>
      <c r="BEQ1" s="40"/>
      <c r="BER1" s="40"/>
      <c r="BES1" s="40"/>
      <c r="BET1" s="40"/>
      <c r="BEU1" s="40"/>
      <c r="BEV1" s="40"/>
      <c r="BEW1" s="40"/>
      <c r="BEX1" s="40"/>
      <c r="BEY1" s="40"/>
      <c r="BEZ1" s="40"/>
      <c r="BFA1" s="40"/>
      <c r="BFB1" s="40"/>
      <c r="BFC1" s="40"/>
      <c r="BFD1" s="40"/>
      <c r="BFE1" s="40"/>
      <c r="BFF1" s="40"/>
      <c r="BFG1" s="40"/>
      <c r="BFH1" s="40"/>
      <c r="BFI1" s="40"/>
      <c r="BFJ1" s="40"/>
      <c r="BFK1" s="40"/>
      <c r="BFL1" s="40"/>
      <c r="BFM1" s="40"/>
      <c r="BFN1" s="40"/>
      <c r="BFO1" s="40"/>
      <c r="BFP1" s="40"/>
      <c r="BFQ1" s="40"/>
      <c r="BFR1" s="40"/>
      <c r="BFS1" s="40"/>
      <c r="BFT1" s="40"/>
      <c r="BFU1" s="40"/>
      <c r="BFV1" s="40"/>
      <c r="BFW1" s="40"/>
      <c r="BFX1" s="40"/>
      <c r="BFY1" s="40"/>
      <c r="BFZ1" s="40"/>
      <c r="BGA1" s="40"/>
      <c r="BGB1" s="40"/>
      <c r="BGC1" s="40"/>
      <c r="BGD1" s="40"/>
      <c r="BGE1" s="40"/>
      <c r="BGF1" s="40"/>
      <c r="BGG1" s="40"/>
      <c r="BGH1" s="40"/>
      <c r="BGI1" s="40"/>
      <c r="BGJ1" s="40"/>
      <c r="BGK1" s="40"/>
      <c r="BGL1" s="40"/>
      <c r="BGM1" s="40"/>
      <c r="BGN1" s="40"/>
      <c r="BGO1" s="40"/>
      <c r="BGP1" s="40"/>
      <c r="BGQ1" s="40"/>
      <c r="BGR1" s="40"/>
      <c r="BGS1" s="40"/>
      <c r="BGT1" s="40"/>
      <c r="BGU1" s="40"/>
      <c r="BGV1" s="40"/>
      <c r="BGW1" s="40"/>
      <c r="BGX1" s="40"/>
      <c r="BGY1" s="40"/>
      <c r="BGZ1" s="40"/>
      <c r="BHA1" s="40"/>
      <c r="BHB1" s="40"/>
      <c r="BHC1" s="40"/>
      <c r="BHD1" s="40"/>
      <c r="BHE1" s="40"/>
      <c r="BHF1" s="40"/>
      <c r="BHG1" s="40"/>
      <c r="BHH1" s="40"/>
      <c r="BHI1" s="40"/>
      <c r="BHJ1" s="40"/>
      <c r="BHK1" s="40"/>
      <c r="BHL1" s="40"/>
      <c r="BHM1" s="40"/>
      <c r="BHN1" s="40"/>
      <c r="BHO1" s="40"/>
      <c r="BHP1" s="40"/>
      <c r="BHQ1" s="40"/>
      <c r="BHR1" s="40"/>
      <c r="BHS1" s="40"/>
      <c r="BHT1" s="40"/>
      <c r="BHU1" s="40"/>
      <c r="BHV1" s="40"/>
      <c r="BHW1" s="40"/>
      <c r="BHX1" s="40"/>
      <c r="BHY1" s="40"/>
      <c r="BHZ1" s="40"/>
      <c r="BIA1" s="40"/>
      <c r="BIB1" s="40"/>
      <c r="BIC1" s="40"/>
      <c r="BID1" s="40"/>
      <c r="BIE1" s="40"/>
      <c r="BIF1" s="40"/>
      <c r="BIG1" s="40"/>
      <c r="BIH1" s="40"/>
      <c r="BII1" s="40"/>
      <c r="BIJ1" s="40"/>
      <c r="BIK1" s="40"/>
      <c r="BIL1" s="40"/>
      <c r="BIM1" s="40"/>
      <c r="BIN1" s="40"/>
      <c r="BIO1" s="40"/>
      <c r="BIP1" s="40"/>
      <c r="BIQ1" s="40"/>
      <c r="BIR1" s="40"/>
      <c r="BIS1" s="40"/>
      <c r="BIT1" s="40"/>
      <c r="BIU1" s="40"/>
      <c r="BIV1" s="40"/>
      <c r="BIW1" s="40"/>
      <c r="BIX1" s="40"/>
      <c r="BIY1" s="40"/>
      <c r="BIZ1" s="40"/>
      <c r="BJA1" s="40"/>
      <c r="BJB1" s="40"/>
      <c r="BJC1" s="40"/>
      <c r="BJD1" s="40"/>
      <c r="BJE1" s="40"/>
      <c r="BJF1" s="40"/>
      <c r="BJG1" s="40"/>
      <c r="BJH1" s="40"/>
      <c r="BJI1" s="40"/>
      <c r="BJJ1" s="40"/>
      <c r="BJK1" s="40"/>
      <c r="BJL1" s="40"/>
      <c r="BJM1" s="40"/>
      <c r="BJN1" s="40"/>
      <c r="BJO1" s="40"/>
      <c r="BJP1" s="40"/>
      <c r="BJQ1" s="40"/>
      <c r="BJR1" s="40"/>
      <c r="BJS1" s="40"/>
      <c r="BJT1" s="40"/>
      <c r="BJU1" s="40"/>
      <c r="BJV1" s="40"/>
      <c r="BJW1" s="40"/>
      <c r="BJX1" s="40"/>
      <c r="BJY1" s="40"/>
      <c r="BJZ1" s="40"/>
      <c r="BKA1" s="40"/>
      <c r="BKB1" s="40"/>
      <c r="BKC1" s="40"/>
      <c r="BKD1" s="40"/>
      <c r="BKE1" s="40"/>
      <c r="BKF1" s="40"/>
      <c r="BKG1" s="40"/>
      <c r="BKH1" s="40"/>
      <c r="BKI1" s="40"/>
      <c r="BKJ1" s="40"/>
      <c r="BKK1" s="40"/>
      <c r="BKL1" s="40"/>
      <c r="BKM1" s="40"/>
      <c r="BKN1" s="40"/>
      <c r="BKO1" s="40"/>
      <c r="BKP1" s="40"/>
      <c r="BKQ1" s="40"/>
      <c r="BKR1" s="40"/>
      <c r="BKS1" s="40"/>
      <c r="BKT1" s="40"/>
      <c r="BKU1" s="40"/>
      <c r="BKV1" s="40"/>
      <c r="BKW1" s="40"/>
      <c r="BKX1" s="40"/>
      <c r="BKY1" s="40"/>
      <c r="BKZ1" s="40"/>
      <c r="BLA1" s="40"/>
      <c r="BLB1" s="40"/>
      <c r="BLC1" s="40"/>
      <c r="BLD1" s="40"/>
      <c r="BLE1" s="40"/>
      <c r="BLF1" s="40"/>
      <c r="BLG1" s="40"/>
      <c r="BLH1" s="40"/>
      <c r="BLI1" s="40"/>
      <c r="BLJ1" s="40"/>
      <c r="BLK1" s="40"/>
      <c r="BLL1" s="40"/>
      <c r="BLM1" s="40"/>
      <c r="BLN1" s="40"/>
      <c r="BLO1" s="40"/>
      <c r="BLP1" s="40"/>
      <c r="BLQ1" s="40"/>
      <c r="BLR1" s="40"/>
      <c r="BLS1" s="40"/>
      <c r="BLT1" s="40"/>
      <c r="BLU1" s="40"/>
      <c r="BLV1" s="40"/>
      <c r="BLW1" s="40"/>
      <c r="BLX1" s="40"/>
      <c r="BLY1" s="40"/>
      <c r="BLZ1" s="40"/>
      <c r="BMA1" s="40"/>
      <c r="BMB1" s="40"/>
      <c r="BMC1" s="40"/>
      <c r="BMD1" s="40"/>
      <c r="BME1" s="40"/>
      <c r="BMF1" s="40"/>
      <c r="BMG1" s="40"/>
      <c r="BMH1" s="40"/>
      <c r="BMI1" s="40"/>
      <c r="BMJ1" s="40"/>
      <c r="BMK1" s="40"/>
      <c r="BML1" s="40"/>
      <c r="BMM1" s="40"/>
      <c r="BMN1" s="40"/>
      <c r="BMO1" s="40"/>
      <c r="BMP1" s="40"/>
      <c r="BMQ1" s="40"/>
      <c r="BMR1" s="40"/>
      <c r="BMS1" s="40"/>
      <c r="BMT1" s="40"/>
      <c r="BMU1" s="40"/>
      <c r="BMV1" s="40"/>
      <c r="BMW1" s="40"/>
      <c r="BMX1" s="40"/>
      <c r="BMY1" s="40"/>
      <c r="BMZ1" s="40"/>
      <c r="BNA1" s="40"/>
      <c r="BNB1" s="40"/>
      <c r="BNC1" s="40"/>
      <c r="BND1" s="40"/>
      <c r="BNE1" s="40"/>
      <c r="BNF1" s="40"/>
      <c r="BNG1" s="40"/>
      <c r="BNH1" s="40"/>
      <c r="BNI1" s="40"/>
      <c r="BNJ1" s="40"/>
      <c r="BNK1" s="40"/>
      <c r="BNL1" s="40"/>
      <c r="BNM1" s="40"/>
      <c r="BNN1" s="40"/>
      <c r="BNO1" s="40"/>
      <c r="BNP1" s="40"/>
      <c r="BNQ1" s="40"/>
      <c r="BNR1" s="40"/>
      <c r="BNS1" s="40"/>
      <c r="BNT1" s="40"/>
      <c r="BNU1" s="40"/>
      <c r="BNV1" s="40"/>
      <c r="BNW1" s="40"/>
      <c r="BNX1" s="40"/>
      <c r="BNY1" s="40"/>
      <c r="BNZ1" s="40"/>
      <c r="BOA1" s="40"/>
      <c r="BOB1" s="40"/>
      <c r="BOC1" s="40"/>
      <c r="BOD1" s="40"/>
      <c r="BOE1" s="40"/>
      <c r="BOF1" s="40"/>
      <c r="BOG1" s="40"/>
      <c r="BOH1" s="40"/>
      <c r="BOI1" s="40"/>
      <c r="BOJ1" s="40"/>
      <c r="BOK1" s="40"/>
      <c r="BOL1" s="40"/>
      <c r="BOM1" s="40"/>
      <c r="BON1" s="40"/>
      <c r="BOO1" s="40"/>
      <c r="BOP1" s="40"/>
      <c r="BOQ1" s="40"/>
      <c r="BOR1" s="40"/>
      <c r="BOS1" s="40"/>
      <c r="BOT1" s="40"/>
      <c r="BOU1" s="40"/>
      <c r="BOV1" s="40"/>
      <c r="BOW1" s="40"/>
      <c r="BOX1" s="40"/>
      <c r="BOY1" s="40"/>
      <c r="BOZ1" s="40"/>
      <c r="BPA1" s="40"/>
      <c r="BPB1" s="40"/>
      <c r="BPC1" s="40"/>
      <c r="BPD1" s="40"/>
      <c r="BPE1" s="40"/>
      <c r="BPF1" s="40"/>
      <c r="BPG1" s="40"/>
      <c r="BPH1" s="40"/>
      <c r="BPI1" s="40"/>
      <c r="BPJ1" s="40"/>
      <c r="BPK1" s="40"/>
      <c r="BPL1" s="40"/>
      <c r="BPM1" s="40"/>
      <c r="BPN1" s="40"/>
      <c r="BPO1" s="40"/>
      <c r="BPP1" s="40"/>
      <c r="BPQ1" s="40"/>
      <c r="BPR1" s="40"/>
      <c r="BPS1" s="40"/>
      <c r="BPT1" s="40"/>
      <c r="BPU1" s="40"/>
      <c r="BPV1" s="40"/>
      <c r="BPW1" s="40"/>
      <c r="BPX1" s="40"/>
      <c r="BPY1" s="40"/>
      <c r="BPZ1" s="40"/>
      <c r="BQA1" s="40"/>
      <c r="BQB1" s="40"/>
      <c r="BQC1" s="40"/>
      <c r="BQD1" s="40"/>
      <c r="BQE1" s="40"/>
      <c r="BQF1" s="40"/>
      <c r="BQG1" s="40"/>
      <c r="BQH1" s="40"/>
      <c r="BQI1" s="40"/>
      <c r="BQJ1" s="40"/>
      <c r="BQK1" s="40"/>
      <c r="BQL1" s="40"/>
      <c r="BQM1" s="40"/>
      <c r="BQN1" s="40"/>
      <c r="BQO1" s="40"/>
      <c r="BQP1" s="40"/>
      <c r="BQQ1" s="40"/>
      <c r="BQR1" s="40"/>
      <c r="BQS1" s="40"/>
      <c r="BQT1" s="40"/>
      <c r="BQU1" s="40"/>
      <c r="BQV1" s="40"/>
      <c r="BQW1" s="40"/>
      <c r="BQX1" s="40"/>
      <c r="BQY1" s="40"/>
      <c r="BQZ1" s="40"/>
      <c r="BRA1" s="40"/>
      <c r="BRB1" s="40"/>
      <c r="BRC1" s="40"/>
      <c r="BRD1" s="40"/>
      <c r="BRE1" s="40"/>
      <c r="BRF1" s="40"/>
      <c r="BRG1" s="40"/>
      <c r="BRH1" s="40"/>
      <c r="BRI1" s="40"/>
      <c r="BRJ1" s="40"/>
      <c r="BRK1" s="40"/>
      <c r="BRL1" s="40"/>
      <c r="BRM1" s="40"/>
      <c r="BRN1" s="40"/>
      <c r="BRO1" s="40"/>
      <c r="BRP1" s="40"/>
      <c r="BRQ1" s="40"/>
      <c r="BRR1" s="40"/>
      <c r="BRS1" s="40"/>
      <c r="BRT1" s="40"/>
      <c r="BRU1" s="40"/>
      <c r="BRV1" s="40"/>
      <c r="BRW1" s="40"/>
      <c r="BRX1" s="40"/>
      <c r="BRY1" s="40"/>
      <c r="BRZ1" s="40"/>
      <c r="BSA1" s="40"/>
      <c r="BSB1" s="40"/>
      <c r="BSC1" s="40"/>
      <c r="BSD1" s="40"/>
      <c r="BSE1" s="40"/>
      <c r="BSF1" s="40"/>
      <c r="BSG1" s="40"/>
      <c r="BSH1" s="40"/>
      <c r="BSI1" s="40"/>
      <c r="BSJ1" s="40"/>
      <c r="BSK1" s="40"/>
      <c r="BSL1" s="40"/>
      <c r="BSM1" s="40"/>
      <c r="BSN1" s="40"/>
      <c r="BSO1" s="40"/>
      <c r="BSP1" s="40"/>
      <c r="BSQ1" s="40"/>
      <c r="BSR1" s="40"/>
      <c r="BSS1" s="40"/>
      <c r="BST1" s="40"/>
      <c r="BSU1" s="40"/>
      <c r="BSV1" s="40"/>
      <c r="BSW1" s="40"/>
      <c r="BSX1" s="40"/>
      <c r="BSY1" s="40"/>
      <c r="BSZ1" s="40"/>
      <c r="BTA1" s="40"/>
      <c r="BTB1" s="40"/>
      <c r="BTC1" s="40"/>
      <c r="BTD1" s="40"/>
      <c r="BTE1" s="40"/>
      <c r="BTF1" s="40"/>
      <c r="BTG1" s="40"/>
      <c r="BTH1" s="40"/>
      <c r="BTI1" s="40"/>
      <c r="BTJ1" s="40"/>
      <c r="BTK1" s="40"/>
      <c r="BTL1" s="40"/>
      <c r="BTM1" s="40"/>
      <c r="BTN1" s="40"/>
      <c r="BTO1" s="40"/>
      <c r="BTP1" s="40"/>
      <c r="BTQ1" s="40"/>
      <c r="BTR1" s="40"/>
      <c r="BTS1" s="40"/>
      <c r="BTT1" s="40"/>
      <c r="BTU1" s="40"/>
      <c r="BTV1" s="40"/>
      <c r="BTW1" s="40"/>
      <c r="BTX1" s="40"/>
      <c r="BTY1" s="40"/>
      <c r="BTZ1" s="40"/>
      <c r="BUA1" s="40"/>
      <c r="BUB1" s="40"/>
      <c r="BUC1" s="40"/>
      <c r="BUD1" s="40"/>
      <c r="BUE1" s="40"/>
      <c r="BUF1" s="40"/>
      <c r="BUG1" s="40"/>
      <c r="BUH1" s="40"/>
      <c r="BUI1" s="40"/>
      <c r="BUJ1" s="40"/>
      <c r="BUK1" s="40"/>
      <c r="BUL1" s="40"/>
      <c r="BUM1" s="40"/>
      <c r="BUN1" s="40"/>
      <c r="BUO1" s="40"/>
      <c r="BUP1" s="40"/>
      <c r="BUQ1" s="40"/>
      <c r="BUR1" s="40"/>
      <c r="BUS1" s="40"/>
      <c r="BUT1" s="40"/>
      <c r="BUU1" s="40"/>
      <c r="BUV1" s="40"/>
      <c r="BUW1" s="40"/>
      <c r="BUX1" s="40"/>
      <c r="BUY1" s="40"/>
      <c r="BUZ1" s="40"/>
      <c r="BVA1" s="40"/>
      <c r="BVB1" s="40"/>
      <c r="BVC1" s="40"/>
      <c r="BVD1" s="40"/>
      <c r="BVE1" s="40"/>
      <c r="BVF1" s="40"/>
      <c r="BVG1" s="40"/>
      <c r="BVH1" s="40"/>
      <c r="BVI1" s="40"/>
      <c r="BVJ1" s="40"/>
      <c r="BVK1" s="40"/>
      <c r="BVL1" s="40"/>
      <c r="BVM1" s="40"/>
      <c r="BVN1" s="40"/>
      <c r="BVO1" s="40"/>
      <c r="BVP1" s="40"/>
      <c r="BVQ1" s="40"/>
      <c r="BVR1" s="40"/>
      <c r="BVS1" s="40"/>
      <c r="BVT1" s="40"/>
      <c r="BVU1" s="40"/>
      <c r="BVV1" s="40"/>
      <c r="BVW1" s="40"/>
      <c r="BVX1" s="40"/>
      <c r="BVY1" s="40"/>
      <c r="BVZ1" s="40"/>
      <c r="BWA1" s="40"/>
      <c r="BWB1" s="40"/>
      <c r="BWC1" s="40"/>
      <c r="BWD1" s="40"/>
      <c r="BWE1" s="40"/>
      <c r="BWF1" s="40"/>
      <c r="BWG1" s="40"/>
      <c r="BWH1" s="40"/>
      <c r="BWI1" s="40"/>
      <c r="BWJ1" s="40"/>
      <c r="BWK1" s="40"/>
      <c r="BWL1" s="40"/>
      <c r="BWM1" s="40"/>
      <c r="BWN1" s="40"/>
      <c r="BWO1" s="40"/>
      <c r="BWP1" s="40"/>
      <c r="BWQ1" s="40"/>
      <c r="BWR1" s="40"/>
      <c r="BWS1" s="40"/>
      <c r="BWT1" s="40"/>
      <c r="BWU1" s="40"/>
      <c r="BWV1" s="40"/>
      <c r="BWW1" s="40"/>
      <c r="BWX1" s="40"/>
      <c r="BWY1" s="40"/>
      <c r="BWZ1" s="40"/>
      <c r="BXA1" s="40"/>
      <c r="BXB1" s="40"/>
      <c r="BXC1" s="40"/>
      <c r="BXD1" s="40"/>
      <c r="BXE1" s="40"/>
      <c r="BXF1" s="40"/>
      <c r="BXG1" s="40"/>
      <c r="BXH1" s="40"/>
      <c r="BXI1" s="40"/>
      <c r="BXJ1" s="40"/>
      <c r="BXK1" s="40"/>
      <c r="BXL1" s="40"/>
      <c r="BXM1" s="40"/>
      <c r="BXN1" s="40"/>
      <c r="BXO1" s="40"/>
      <c r="BXP1" s="40"/>
      <c r="BXQ1" s="40"/>
      <c r="BXR1" s="40"/>
      <c r="BXS1" s="40"/>
      <c r="BXT1" s="40"/>
      <c r="BXU1" s="40"/>
      <c r="BXV1" s="40"/>
      <c r="BXW1" s="40"/>
      <c r="BXX1" s="40"/>
      <c r="BXY1" s="40"/>
      <c r="BXZ1" s="40"/>
      <c r="BYA1" s="40"/>
      <c r="BYB1" s="40"/>
      <c r="BYC1" s="40"/>
      <c r="BYD1" s="40"/>
      <c r="BYE1" s="40"/>
      <c r="BYF1" s="40"/>
      <c r="BYG1" s="40"/>
      <c r="BYH1" s="40"/>
      <c r="BYI1" s="40"/>
      <c r="BYJ1" s="40"/>
      <c r="BYK1" s="40"/>
      <c r="BYL1" s="40"/>
      <c r="BYM1" s="40"/>
      <c r="BYN1" s="40"/>
      <c r="BYO1" s="40"/>
      <c r="BYP1" s="40"/>
      <c r="BYQ1" s="40"/>
      <c r="BYR1" s="40"/>
      <c r="BYS1" s="40"/>
      <c r="BYT1" s="40"/>
      <c r="BYU1" s="40"/>
      <c r="BYV1" s="40"/>
      <c r="BYW1" s="40"/>
      <c r="BYX1" s="40"/>
      <c r="BYY1" s="40"/>
      <c r="BYZ1" s="40"/>
      <c r="BZA1" s="40"/>
      <c r="BZB1" s="40"/>
      <c r="BZC1" s="40"/>
      <c r="BZD1" s="40"/>
      <c r="BZE1" s="40"/>
      <c r="BZF1" s="40"/>
      <c r="BZG1" s="40"/>
      <c r="BZH1" s="40"/>
      <c r="BZI1" s="40"/>
      <c r="BZJ1" s="40"/>
      <c r="BZK1" s="40"/>
      <c r="BZL1" s="40"/>
      <c r="BZM1" s="40"/>
      <c r="BZN1" s="40"/>
      <c r="BZO1" s="40"/>
      <c r="BZP1" s="40"/>
      <c r="BZQ1" s="40"/>
      <c r="BZR1" s="40"/>
      <c r="BZS1" s="40"/>
      <c r="BZT1" s="40"/>
      <c r="BZU1" s="40"/>
      <c r="BZV1" s="40"/>
      <c r="BZW1" s="40"/>
      <c r="BZX1" s="40"/>
      <c r="BZY1" s="40"/>
      <c r="BZZ1" s="40"/>
      <c r="CAA1" s="40"/>
      <c r="CAB1" s="40"/>
      <c r="CAC1" s="40"/>
      <c r="CAD1" s="40"/>
      <c r="CAE1" s="40"/>
      <c r="CAF1" s="40"/>
      <c r="CAG1" s="40"/>
      <c r="CAH1" s="40"/>
      <c r="CAI1" s="40"/>
      <c r="CAJ1" s="40"/>
      <c r="CAK1" s="40"/>
      <c r="CAL1" s="40"/>
      <c r="CAM1" s="40"/>
      <c r="CAN1" s="40"/>
      <c r="CAO1" s="40"/>
      <c r="CAP1" s="40"/>
      <c r="CAQ1" s="40"/>
      <c r="CAR1" s="40"/>
      <c r="CAS1" s="40"/>
      <c r="CAT1" s="40"/>
      <c r="CAU1" s="40"/>
      <c r="CAV1" s="40"/>
      <c r="CAW1" s="40"/>
      <c r="CAX1" s="40"/>
      <c r="CAY1" s="40"/>
      <c r="CAZ1" s="40"/>
      <c r="CBA1" s="40"/>
      <c r="CBB1" s="40"/>
      <c r="CBC1" s="40"/>
      <c r="CBD1" s="40"/>
      <c r="CBE1" s="40"/>
      <c r="CBF1" s="40"/>
      <c r="CBG1" s="40"/>
      <c r="CBH1" s="40"/>
      <c r="CBI1" s="40"/>
      <c r="CBJ1" s="40"/>
      <c r="CBK1" s="40"/>
      <c r="CBL1" s="40"/>
      <c r="CBM1" s="40"/>
      <c r="CBN1" s="40"/>
      <c r="CBO1" s="40"/>
      <c r="CBP1" s="40"/>
      <c r="CBQ1" s="40"/>
      <c r="CBR1" s="40"/>
      <c r="CBS1" s="40"/>
      <c r="CBT1" s="40"/>
      <c r="CBU1" s="40"/>
      <c r="CBV1" s="40"/>
      <c r="CBW1" s="40"/>
      <c r="CBX1" s="40"/>
      <c r="CBY1" s="40"/>
      <c r="CBZ1" s="40"/>
      <c r="CCA1" s="40"/>
      <c r="CCB1" s="40"/>
      <c r="CCC1" s="40"/>
      <c r="CCD1" s="40"/>
      <c r="CCE1" s="40"/>
      <c r="CCF1" s="40"/>
      <c r="CCG1" s="40"/>
      <c r="CCH1" s="40"/>
      <c r="CCI1" s="40"/>
      <c r="CCJ1" s="40"/>
      <c r="CCK1" s="40"/>
      <c r="CCL1" s="40"/>
      <c r="CCM1" s="40"/>
      <c r="CCN1" s="40"/>
      <c r="CCO1" s="40"/>
      <c r="CCP1" s="40"/>
      <c r="CCQ1" s="40"/>
      <c r="CCR1" s="40"/>
      <c r="CCS1" s="40"/>
      <c r="CCT1" s="40"/>
      <c r="CCU1" s="40"/>
      <c r="CCV1" s="40"/>
      <c r="CCW1" s="40"/>
      <c r="CCX1" s="40"/>
      <c r="CCY1" s="40"/>
      <c r="CCZ1" s="40"/>
      <c r="CDA1" s="40"/>
      <c r="CDB1" s="40"/>
      <c r="CDC1" s="40"/>
      <c r="CDD1" s="40"/>
      <c r="CDE1" s="40"/>
      <c r="CDF1" s="40"/>
      <c r="CDG1" s="40"/>
      <c r="CDH1" s="40"/>
      <c r="CDI1" s="40"/>
      <c r="CDJ1" s="40"/>
      <c r="CDK1" s="40"/>
      <c r="CDL1" s="40"/>
      <c r="CDM1" s="40"/>
      <c r="CDN1" s="40"/>
      <c r="CDO1" s="40"/>
      <c r="CDP1" s="40"/>
      <c r="CDQ1" s="40"/>
      <c r="CDR1" s="40"/>
      <c r="CDS1" s="40"/>
      <c r="CDT1" s="40"/>
      <c r="CDU1" s="40"/>
      <c r="CDV1" s="40"/>
      <c r="CDW1" s="40"/>
      <c r="CDX1" s="40"/>
      <c r="CDY1" s="40"/>
      <c r="CDZ1" s="40"/>
      <c r="CEA1" s="40"/>
      <c r="CEB1" s="40"/>
      <c r="CEC1" s="40"/>
      <c r="CED1" s="40"/>
      <c r="CEE1" s="40"/>
      <c r="CEF1" s="40"/>
      <c r="CEG1" s="40"/>
      <c r="CEH1" s="40"/>
      <c r="CEI1" s="40"/>
      <c r="CEJ1" s="40"/>
      <c r="CEK1" s="40"/>
      <c r="CEL1" s="40"/>
      <c r="CEM1" s="40"/>
      <c r="CEN1" s="40"/>
      <c r="CEO1" s="40"/>
      <c r="CEP1" s="40"/>
      <c r="CEQ1" s="40"/>
      <c r="CER1" s="40"/>
      <c r="CES1" s="40"/>
      <c r="CET1" s="40"/>
      <c r="CEU1" s="40"/>
      <c r="CEV1" s="40"/>
      <c r="CEW1" s="40"/>
      <c r="CEX1" s="40"/>
      <c r="CEY1" s="40"/>
      <c r="CEZ1" s="40"/>
      <c r="CFA1" s="40"/>
      <c r="CFB1" s="40"/>
      <c r="CFC1" s="40"/>
      <c r="CFD1" s="40"/>
      <c r="CFE1" s="40"/>
      <c r="CFF1" s="40"/>
      <c r="CFG1" s="40"/>
      <c r="CFH1" s="40"/>
      <c r="CFI1" s="40"/>
      <c r="CFJ1" s="40"/>
      <c r="CFK1" s="40"/>
      <c r="CFL1" s="40"/>
      <c r="CFM1" s="40"/>
      <c r="CFN1" s="40"/>
      <c r="CFO1" s="40"/>
      <c r="CFP1" s="40"/>
      <c r="CFQ1" s="40"/>
      <c r="CFR1" s="40"/>
      <c r="CFS1" s="40"/>
      <c r="CFT1" s="40"/>
      <c r="CFU1" s="40"/>
      <c r="CFV1" s="40"/>
      <c r="CFW1" s="40"/>
      <c r="CFX1" s="40"/>
      <c r="CFY1" s="40"/>
      <c r="CFZ1" s="40"/>
      <c r="CGA1" s="40"/>
      <c r="CGB1" s="40"/>
      <c r="CGC1" s="40"/>
      <c r="CGD1" s="40"/>
      <c r="CGE1" s="40"/>
      <c r="CGF1" s="40"/>
      <c r="CGG1" s="40"/>
      <c r="CGH1" s="40"/>
      <c r="CGI1" s="40"/>
      <c r="CGJ1" s="40"/>
      <c r="CGK1" s="40"/>
      <c r="CGL1" s="40"/>
      <c r="CGM1" s="40"/>
      <c r="CGN1" s="40"/>
      <c r="CGO1" s="40"/>
      <c r="CGP1" s="40"/>
      <c r="CGQ1" s="40"/>
      <c r="CGR1" s="40"/>
      <c r="CGS1" s="40"/>
      <c r="CGT1" s="40"/>
      <c r="CGU1" s="40"/>
      <c r="CGV1" s="40"/>
      <c r="CGW1" s="40"/>
      <c r="CGX1" s="40"/>
      <c r="CGY1" s="40"/>
      <c r="CGZ1" s="40"/>
      <c r="CHA1" s="40"/>
      <c r="CHB1" s="40"/>
      <c r="CHC1" s="40"/>
      <c r="CHD1" s="40"/>
      <c r="CHE1" s="40"/>
      <c r="CHF1" s="40"/>
      <c r="CHG1" s="40"/>
      <c r="CHH1" s="40"/>
      <c r="CHI1" s="40"/>
      <c r="CHJ1" s="40"/>
      <c r="CHK1" s="40"/>
      <c r="CHL1" s="40"/>
      <c r="CHM1" s="40"/>
      <c r="CHN1" s="40"/>
      <c r="CHO1" s="40"/>
      <c r="CHP1" s="40"/>
      <c r="CHQ1" s="40"/>
      <c r="CHR1" s="40"/>
      <c r="CHS1" s="40"/>
      <c r="CHT1" s="40"/>
      <c r="CHU1" s="40"/>
      <c r="CHV1" s="40"/>
      <c r="CHW1" s="40"/>
      <c r="CHX1" s="40"/>
      <c r="CHY1" s="40"/>
      <c r="CHZ1" s="40"/>
      <c r="CIA1" s="40"/>
      <c r="CIB1" s="40"/>
      <c r="CIC1" s="40"/>
      <c r="CID1" s="40"/>
      <c r="CIE1" s="40"/>
      <c r="CIF1" s="40"/>
      <c r="CIG1" s="40"/>
      <c r="CIH1" s="40"/>
      <c r="CII1" s="40"/>
      <c r="CIJ1" s="40"/>
      <c r="CIK1" s="40"/>
      <c r="CIL1" s="40"/>
      <c r="CIM1" s="40"/>
      <c r="CIN1" s="40"/>
      <c r="CIO1" s="40"/>
      <c r="CIP1" s="40"/>
      <c r="CIQ1" s="40"/>
      <c r="CIR1" s="40"/>
      <c r="CIS1" s="40"/>
      <c r="CIT1" s="40"/>
      <c r="CIU1" s="40"/>
      <c r="CIV1" s="40"/>
      <c r="CIW1" s="40"/>
      <c r="CIX1" s="40"/>
      <c r="CIY1" s="40"/>
      <c r="CIZ1" s="40"/>
      <c r="CJA1" s="40"/>
      <c r="CJB1" s="40"/>
      <c r="CJC1" s="40"/>
      <c r="CJD1" s="40"/>
      <c r="CJE1" s="40"/>
      <c r="CJF1" s="40"/>
      <c r="CJG1" s="40"/>
      <c r="CJH1" s="40"/>
      <c r="CJI1" s="40"/>
      <c r="CJJ1" s="40"/>
      <c r="CJK1" s="40"/>
      <c r="CJL1" s="40"/>
      <c r="CJM1" s="40"/>
      <c r="CJN1" s="40"/>
      <c r="CJO1" s="40"/>
      <c r="CJP1" s="40"/>
      <c r="CJQ1" s="40"/>
      <c r="CJR1" s="40"/>
      <c r="CJS1" s="40"/>
      <c r="CJT1" s="40"/>
      <c r="CJU1" s="40"/>
      <c r="CJV1" s="40"/>
      <c r="CJW1" s="40"/>
      <c r="CJX1" s="40"/>
      <c r="CJY1" s="40"/>
      <c r="CJZ1" s="40"/>
      <c r="CKA1" s="40"/>
      <c r="CKB1" s="40"/>
      <c r="CKC1" s="40"/>
      <c r="CKD1" s="40"/>
      <c r="CKE1" s="40"/>
      <c r="CKF1" s="40"/>
      <c r="CKG1" s="40"/>
      <c r="CKH1" s="40"/>
      <c r="CKI1" s="40"/>
      <c r="CKJ1" s="40"/>
      <c r="CKK1" s="40"/>
      <c r="CKL1" s="40"/>
      <c r="CKM1" s="40"/>
      <c r="CKN1" s="40"/>
      <c r="CKO1" s="40"/>
      <c r="CKP1" s="40"/>
      <c r="CKQ1" s="40"/>
      <c r="CKR1" s="40"/>
      <c r="CKS1" s="40"/>
      <c r="CKT1" s="40"/>
      <c r="CKU1" s="40"/>
      <c r="CKV1" s="40"/>
      <c r="CKW1" s="40"/>
      <c r="CKX1" s="40"/>
      <c r="CKY1" s="40"/>
      <c r="CKZ1" s="40"/>
      <c r="CLA1" s="40"/>
      <c r="CLB1" s="40"/>
      <c r="CLC1" s="40"/>
      <c r="CLD1" s="40"/>
      <c r="CLE1" s="40"/>
      <c r="CLF1" s="40"/>
      <c r="CLG1" s="40"/>
      <c r="CLH1" s="40"/>
      <c r="CLI1" s="40"/>
      <c r="CLJ1" s="40"/>
      <c r="CLK1" s="40"/>
      <c r="CLL1" s="40"/>
      <c r="CLM1" s="40"/>
      <c r="CLN1" s="40"/>
      <c r="CLO1" s="40"/>
      <c r="CLP1" s="40"/>
      <c r="CLQ1" s="40"/>
      <c r="CLR1" s="40"/>
      <c r="CLS1" s="40"/>
      <c r="CLT1" s="40"/>
      <c r="CLU1" s="40"/>
      <c r="CLV1" s="40"/>
      <c r="CLW1" s="40"/>
      <c r="CLX1" s="40"/>
      <c r="CLY1" s="40"/>
      <c r="CLZ1" s="40"/>
      <c r="CMA1" s="40"/>
      <c r="CMB1" s="40"/>
      <c r="CMC1" s="40"/>
      <c r="CMD1" s="40"/>
      <c r="CME1" s="40"/>
      <c r="CMF1" s="40"/>
      <c r="CMG1" s="40"/>
      <c r="CMH1" s="40"/>
      <c r="CMI1" s="40"/>
      <c r="CMJ1" s="40"/>
      <c r="CMK1" s="40"/>
      <c r="CML1" s="40"/>
      <c r="CMM1" s="40"/>
      <c r="CMN1" s="40"/>
      <c r="CMO1" s="40"/>
      <c r="CMP1" s="40"/>
      <c r="CMQ1" s="40"/>
      <c r="CMR1" s="40"/>
      <c r="CMS1" s="40"/>
      <c r="CMT1" s="40"/>
      <c r="CMU1" s="40"/>
      <c r="CMV1" s="40"/>
      <c r="CMW1" s="40"/>
      <c r="CMX1" s="40"/>
      <c r="CMY1" s="40"/>
      <c r="CMZ1" s="40"/>
      <c r="CNA1" s="40"/>
      <c r="CNB1" s="40"/>
      <c r="CNC1" s="40"/>
      <c r="CND1" s="40"/>
      <c r="CNE1" s="40"/>
      <c r="CNF1" s="40"/>
      <c r="CNG1" s="40"/>
      <c r="CNH1" s="40"/>
      <c r="CNI1" s="40"/>
      <c r="CNJ1" s="40"/>
      <c r="CNK1" s="40"/>
      <c r="CNL1" s="40"/>
      <c r="CNM1" s="40"/>
      <c r="CNN1" s="40"/>
      <c r="CNO1" s="40"/>
      <c r="CNP1" s="40"/>
      <c r="CNQ1" s="40"/>
      <c r="CNR1" s="40"/>
      <c r="CNS1" s="40"/>
      <c r="CNT1" s="40"/>
      <c r="CNU1" s="40"/>
      <c r="CNV1" s="40"/>
      <c r="CNW1" s="40"/>
      <c r="CNX1" s="40"/>
      <c r="CNY1" s="40"/>
      <c r="CNZ1" s="40"/>
      <c r="COA1" s="40"/>
      <c r="COB1" s="40"/>
      <c r="COC1" s="40"/>
      <c r="COD1" s="40"/>
      <c r="COE1" s="40"/>
      <c r="COF1" s="40"/>
      <c r="COG1" s="40"/>
      <c r="COH1" s="40"/>
      <c r="COI1" s="40"/>
      <c r="COJ1" s="40"/>
      <c r="COK1" s="40"/>
      <c r="COL1" s="40"/>
      <c r="COM1" s="40"/>
      <c r="CON1" s="40"/>
      <c r="COO1" s="40"/>
      <c r="COP1" s="40"/>
      <c r="COQ1" s="40"/>
      <c r="COR1" s="40"/>
      <c r="COS1" s="40"/>
      <c r="COT1" s="40"/>
      <c r="COU1" s="40"/>
      <c r="COV1" s="40"/>
      <c r="COW1" s="40"/>
      <c r="COX1" s="40"/>
      <c r="COY1" s="40"/>
      <c r="COZ1" s="40"/>
      <c r="CPA1" s="40"/>
      <c r="CPB1" s="40"/>
      <c r="CPC1" s="40"/>
      <c r="CPD1" s="40"/>
      <c r="CPE1" s="40"/>
      <c r="CPF1" s="40"/>
      <c r="CPG1" s="40"/>
      <c r="CPH1" s="40"/>
      <c r="CPI1" s="40"/>
      <c r="CPJ1" s="40"/>
      <c r="CPK1" s="40"/>
      <c r="CPL1" s="40"/>
      <c r="CPM1" s="40"/>
      <c r="CPN1" s="40"/>
      <c r="CPO1" s="40"/>
      <c r="CPP1" s="40"/>
      <c r="CPQ1" s="40"/>
      <c r="CPR1" s="40"/>
      <c r="CPS1" s="40"/>
      <c r="CPT1" s="40"/>
      <c r="CPU1" s="40"/>
      <c r="CPV1" s="40"/>
      <c r="CPW1" s="40"/>
      <c r="CPX1" s="40"/>
      <c r="CPY1" s="40"/>
      <c r="CPZ1" s="40"/>
      <c r="CQA1" s="40"/>
      <c r="CQB1" s="40"/>
      <c r="CQC1" s="40"/>
      <c r="CQD1" s="40"/>
      <c r="CQE1" s="40"/>
      <c r="CQF1" s="40"/>
      <c r="CQG1" s="40"/>
      <c r="CQH1" s="40"/>
      <c r="CQI1" s="40"/>
      <c r="CQJ1" s="40"/>
      <c r="CQK1" s="40"/>
      <c r="CQL1" s="40"/>
      <c r="CQM1" s="40"/>
      <c r="CQN1" s="40"/>
      <c r="CQO1" s="40"/>
      <c r="CQP1" s="40"/>
      <c r="CQQ1" s="40"/>
      <c r="CQR1" s="40"/>
      <c r="CQS1" s="40"/>
      <c r="CQT1" s="40"/>
      <c r="CQU1" s="40"/>
      <c r="CQV1" s="40"/>
      <c r="CQW1" s="40"/>
      <c r="CQX1" s="40"/>
      <c r="CQY1" s="40"/>
      <c r="CQZ1" s="40"/>
      <c r="CRA1" s="40"/>
      <c r="CRB1" s="40"/>
      <c r="CRC1" s="40"/>
      <c r="CRD1" s="40"/>
      <c r="CRE1" s="40"/>
      <c r="CRF1" s="40"/>
      <c r="CRG1" s="40"/>
      <c r="CRH1" s="40"/>
      <c r="CRI1" s="40"/>
      <c r="CRJ1" s="40"/>
      <c r="CRK1" s="40"/>
      <c r="CRL1" s="40"/>
      <c r="CRM1" s="40"/>
      <c r="CRN1" s="40"/>
      <c r="CRO1" s="40"/>
      <c r="CRP1" s="40"/>
      <c r="CRQ1" s="40"/>
      <c r="CRR1" s="40"/>
      <c r="CRS1" s="40"/>
      <c r="CRT1" s="40"/>
      <c r="CRU1" s="40"/>
      <c r="CRV1" s="40"/>
      <c r="CRW1" s="40"/>
      <c r="CRX1" s="40"/>
      <c r="CRY1" s="40"/>
      <c r="CRZ1" s="40"/>
      <c r="CSA1" s="40"/>
      <c r="CSB1" s="40"/>
      <c r="CSC1" s="40"/>
      <c r="CSD1" s="40"/>
      <c r="CSE1" s="40"/>
      <c r="CSF1" s="40"/>
      <c r="CSG1" s="40"/>
      <c r="CSH1" s="40"/>
      <c r="CSI1" s="40"/>
      <c r="CSJ1" s="40"/>
      <c r="CSK1" s="40"/>
      <c r="CSL1" s="40"/>
      <c r="CSM1" s="40"/>
      <c r="CSN1" s="40"/>
      <c r="CSO1" s="40"/>
      <c r="CSP1" s="40"/>
      <c r="CSQ1" s="40"/>
      <c r="CSR1" s="40"/>
      <c r="CSS1" s="40"/>
      <c r="CST1" s="40"/>
      <c r="CSU1" s="40"/>
      <c r="CSV1" s="40"/>
      <c r="CSW1" s="40"/>
      <c r="CSX1" s="40"/>
      <c r="CSY1" s="40"/>
      <c r="CSZ1" s="40"/>
      <c r="CTA1" s="40"/>
      <c r="CTB1" s="40"/>
      <c r="CTC1" s="40"/>
      <c r="CTD1" s="40"/>
      <c r="CTE1" s="40"/>
      <c r="CTF1" s="40"/>
      <c r="CTG1" s="40"/>
      <c r="CTH1" s="40"/>
      <c r="CTI1" s="40"/>
      <c r="CTJ1" s="40"/>
      <c r="CTK1" s="40"/>
      <c r="CTL1" s="40"/>
      <c r="CTM1" s="40"/>
      <c r="CTN1" s="40"/>
      <c r="CTO1" s="40"/>
      <c r="CTP1" s="40"/>
      <c r="CTQ1" s="40"/>
      <c r="CTR1" s="40"/>
      <c r="CTS1" s="40"/>
      <c r="CTT1" s="40"/>
      <c r="CTU1" s="40"/>
      <c r="CTV1" s="40"/>
      <c r="CTW1" s="40"/>
      <c r="CTX1" s="40"/>
      <c r="CTY1" s="40"/>
      <c r="CTZ1" s="40"/>
      <c r="CUA1" s="40"/>
      <c r="CUB1" s="40"/>
      <c r="CUC1" s="40"/>
      <c r="CUD1" s="40"/>
      <c r="CUE1" s="40"/>
      <c r="CUF1" s="40"/>
      <c r="CUG1" s="40"/>
      <c r="CUH1" s="40"/>
      <c r="CUI1" s="40"/>
      <c r="CUJ1" s="40"/>
      <c r="CUK1" s="40"/>
      <c r="CUL1" s="40"/>
      <c r="CUM1" s="40"/>
      <c r="CUN1" s="40"/>
      <c r="CUO1" s="40"/>
      <c r="CUP1" s="40"/>
      <c r="CUQ1" s="40"/>
      <c r="CUR1" s="40"/>
      <c r="CUS1" s="40"/>
      <c r="CUT1" s="40"/>
      <c r="CUU1" s="40"/>
      <c r="CUV1" s="40"/>
      <c r="CUW1" s="40"/>
      <c r="CUX1" s="40"/>
      <c r="CUY1" s="40"/>
      <c r="CUZ1" s="40"/>
      <c r="CVA1" s="40"/>
      <c r="CVB1" s="40"/>
      <c r="CVC1" s="40"/>
      <c r="CVD1" s="40"/>
      <c r="CVE1" s="40"/>
      <c r="CVF1" s="40"/>
      <c r="CVG1" s="40"/>
      <c r="CVH1" s="40"/>
      <c r="CVI1" s="40"/>
      <c r="CVJ1" s="40"/>
      <c r="CVK1" s="40"/>
      <c r="CVL1" s="40"/>
      <c r="CVM1" s="40"/>
      <c r="CVN1" s="40"/>
      <c r="CVO1" s="40"/>
      <c r="CVP1" s="40"/>
      <c r="CVQ1" s="40"/>
      <c r="CVR1" s="40"/>
      <c r="CVS1" s="40"/>
      <c r="CVT1" s="40"/>
      <c r="CVU1" s="40"/>
      <c r="CVV1" s="40"/>
      <c r="CVW1" s="40"/>
      <c r="CVX1" s="40"/>
      <c r="CVY1" s="40"/>
      <c r="CVZ1" s="40"/>
      <c r="CWA1" s="40"/>
      <c r="CWB1" s="40"/>
      <c r="CWC1" s="40"/>
      <c r="CWD1" s="40"/>
      <c r="CWE1" s="40"/>
      <c r="CWF1" s="40"/>
      <c r="CWG1" s="40"/>
      <c r="CWH1" s="40"/>
      <c r="CWI1" s="40"/>
      <c r="CWJ1" s="40"/>
      <c r="CWK1" s="40"/>
      <c r="CWL1" s="40"/>
      <c r="CWM1" s="40"/>
      <c r="CWN1" s="40"/>
      <c r="CWO1" s="40"/>
      <c r="CWP1" s="40"/>
      <c r="CWQ1" s="40"/>
      <c r="CWR1" s="40"/>
      <c r="CWS1" s="40"/>
      <c r="CWT1" s="40"/>
      <c r="CWU1" s="40"/>
      <c r="CWV1" s="40"/>
      <c r="CWW1" s="40"/>
      <c r="CWX1" s="40"/>
      <c r="CWY1" s="40"/>
      <c r="CWZ1" s="40"/>
      <c r="CXA1" s="40"/>
      <c r="CXB1" s="40"/>
      <c r="CXC1" s="40"/>
      <c r="CXD1" s="40"/>
      <c r="CXE1" s="40"/>
      <c r="CXF1" s="40"/>
      <c r="CXG1" s="40"/>
      <c r="CXH1" s="40"/>
      <c r="CXI1" s="40"/>
      <c r="CXJ1" s="40"/>
      <c r="CXK1" s="40"/>
      <c r="CXL1" s="40"/>
      <c r="CXM1" s="40"/>
      <c r="CXN1" s="40"/>
      <c r="CXO1" s="40"/>
      <c r="CXP1" s="40"/>
      <c r="CXQ1" s="40"/>
      <c r="CXR1" s="40"/>
      <c r="CXS1" s="40"/>
      <c r="CXT1" s="40"/>
      <c r="CXU1" s="40"/>
      <c r="CXV1" s="40"/>
      <c r="CXW1" s="40"/>
      <c r="CXX1" s="40"/>
      <c r="CXY1" s="40"/>
      <c r="CXZ1" s="40"/>
      <c r="CYA1" s="40"/>
      <c r="CYB1" s="40"/>
      <c r="CYC1" s="40"/>
      <c r="CYD1" s="40"/>
      <c r="CYE1" s="40"/>
      <c r="CYF1" s="40"/>
      <c r="CYG1" s="40"/>
      <c r="CYH1" s="40"/>
      <c r="CYI1" s="40"/>
      <c r="CYJ1" s="40"/>
      <c r="CYK1" s="40"/>
      <c r="CYL1" s="40"/>
      <c r="CYM1" s="40"/>
      <c r="CYN1" s="40"/>
      <c r="CYO1" s="40"/>
      <c r="CYP1" s="40"/>
      <c r="CYQ1" s="40"/>
      <c r="CYR1" s="40"/>
      <c r="CYS1" s="40"/>
      <c r="CYT1" s="40"/>
      <c r="CYU1" s="40"/>
      <c r="CYV1" s="40"/>
      <c r="CYW1" s="40"/>
      <c r="CYX1" s="40"/>
      <c r="CYY1" s="40"/>
      <c r="CYZ1" s="40"/>
      <c r="CZA1" s="40"/>
      <c r="CZB1" s="40"/>
      <c r="CZC1" s="40"/>
      <c r="CZD1" s="40"/>
      <c r="CZE1" s="40"/>
      <c r="CZF1" s="40"/>
      <c r="CZG1" s="40"/>
      <c r="CZH1" s="40"/>
      <c r="CZI1" s="40"/>
      <c r="CZJ1" s="40"/>
      <c r="CZK1" s="40"/>
      <c r="CZL1" s="40"/>
      <c r="CZM1" s="40"/>
      <c r="CZN1" s="40"/>
      <c r="CZO1" s="40"/>
      <c r="CZP1" s="40"/>
      <c r="CZQ1" s="40"/>
      <c r="CZR1" s="40"/>
      <c r="CZS1" s="40"/>
      <c r="CZT1" s="40"/>
      <c r="CZU1" s="40"/>
      <c r="CZV1" s="40"/>
      <c r="CZW1" s="40"/>
      <c r="CZX1" s="40"/>
      <c r="CZY1" s="40"/>
      <c r="CZZ1" s="40"/>
      <c r="DAA1" s="40"/>
      <c r="DAB1" s="40"/>
      <c r="DAC1" s="40"/>
      <c r="DAD1" s="40"/>
      <c r="DAE1" s="40"/>
      <c r="DAF1" s="40"/>
      <c r="DAG1" s="40"/>
      <c r="DAH1" s="40"/>
      <c r="DAI1" s="40"/>
      <c r="DAJ1" s="40"/>
      <c r="DAK1" s="40"/>
      <c r="DAL1" s="40"/>
      <c r="DAM1" s="40"/>
      <c r="DAN1" s="40"/>
      <c r="DAO1" s="40"/>
      <c r="DAP1" s="40"/>
      <c r="DAQ1" s="40"/>
      <c r="DAR1" s="40"/>
      <c r="DAS1" s="40"/>
      <c r="DAT1" s="40"/>
      <c r="DAU1" s="40"/>
      <c r="DAV1" s="40"/>
      <c r="DAW1" s="40"/>
      <c r="DAX1" s="40"/>
      <c r="DAY1" s="40"/>
      <c r="DAZ1" s="40"/>
      <c r="DBA1" s="40"/>
      <c r="DBB1" s="40"/>
      <c r="DBC1" s="40"/>
      <c r="DBD1" s="40"/>
      <c r="DBE1" s="40"/>
      <c r="DBF1" s="40"/>
      <c r="DBG1" s="40"/>
      <c r="DBH1" s="40"/>
      <c r="DBI1" s="40"/>
      <c r="DBJ1" s="40"/>
      <c r="DBK1" s="40"/>
      <c r="DBL1" s="40"/>
      <c r="DBM1" s="40"/>
      <c r="DBN1" s="40"/>
      <c r="DBO1" s="40"/>
      <c r="DBP1" s="40"/>
      <c r="DBQ1" s="40"/>
      <c r="DBR1" s="40"/>
      <c r="DBS1" s="40"/>
      <c r="DBT1" s="40"/>
      <c r="DBU1" s="40"/>
      <c r="DBV1" s="40"/>
      <c r="DBW1" s="40"/>
      <c r="DBX1" s="40"/>
      <c r="DBY1" s="40"/>
      <c r="DBZ1" s="40"/>
      <c r="DCA1" s="40"/>
      <c r="DCB1" s="40"/>
      <c r="DCC1" s="40"/>
      <c r="DCD1" s="40"/>
      <c r="DCE1" s="40"/>
      <c r="DCF1" s="40"/>
      <c r="DCG1" s="40"/>
      <c r="DCH1" s="40"/>
      <c r="DCI1" s="40"/>
      <c r="DCJ1" s="40"/>
      <c r="DCK1" s="40"/>
      <c r="DCL1" s="40"/>
      <c r="DCM1" s="40"/>
      <c r="DCN1" s="40"/>
      <c r="DCO1" s="40"/>
      <c r="DCP1" s="40"/>
      <c r="DCQ1" s="40"/>
      <c r="DCR1" s="40"/>
      <c r="DCS1" s="40"/>
      <c r="DCT1" s="40"/>
      <c r="DCU1" s="40"/>
      <c r="DCV1" s="40"/>
      <c r="DCW1" s="40"/>
      <c r="DCX1" s="40"/>
      <c r="DCY1" s="40"/>
      <c r="DCZ1" s="40"/>
      <c r="DDA1" s="40"/>
      <c r="DDB1" s="40"/>
      <c r="DDC1" s="40"/>
      <c r="DDD1" s="40"/>
      <c r="DDE1" s="40"/>
      <c r="DDF1" s="40"/>
      <c r="DDG1" s="40"/>
      <c r="DDH1" s="40"/>
      <c r="DDI1" s="40"/>
      <c r="DDJ1" s="40"/>
      <c r="DDK1" s="40"/>
      <c r="DDL1" s="40"/>
      <c r="DDM1" s="40"/>
      <c r="DDN1" s="40"/>
      <c r="DDO1" s="40"/>
      <c r="DDP1" s="40"/>
      <c r="DDQ1" s="40"/>
      <c r="DDR1" s="40"/>
      <c r="DDS1" s="40"/>
      <c r="DDT1" s="40"/>
      <c r="DDU1" s="40"/>
      <c r="DDV1" s="40"/>
      <c r="DDW1" s="40"/>
      <c r="DDX1" s="40"/>
      <c r="DDY1" s="40"/>
      <c r="DDZ1" s="40"/>
      <c r="DEA1" s="40"/>
      <c r="DEB1" s="40"/>
      <c r="DEC1" s="40"/>
      <c r="DED1" s="40"/>
      <c r="DEE1" s="40"/>
      <c r="DEF1" s="40"/>
      <c r="DEG1" s="40"/>
      <c r="DEH1" s="40"/>
      <c r="DEI1" s="40"/>
      <c r="DEJ1" s="40"/>
      <c r="DEK1" s="40"/>
      <c r="DEL1" s="40"/>
      <c r="DEM1" s="40"/>
      <c r="DEN1" s="40"/>
      <c r="DEO1" s="40"/>
      <c r="DEP1" s="40"/>
      <c r="DEQ1" s="40"/>
      <c r="DER1" s="40"/>
      <c r="DES1" s="40"/>
      <c r="DET1" s="40"/>
      <c r="DEU1" s="40"/>
      <c r="DEV1" s="40"/>
      <c r="DEW1" s="40"/>
      <c r="DEX1" s="40"/>
      <c r="DEY1" s="40"/>
      <c r="DEZ1" s="40"/>
      <c r="DFA1" s="40"/>
      <c r="DFB1" s="40"/>
      <c r="DFC1" s="40"/>
      <c r="DFD1" s="40"/>
      <c r="DFE1" s="40"/>
      <c r="DFF1" s="40"/>
      <c r="DFG1" s="40"/>
      <c r="DFH1" s="40"/>
      <c r="DFI1" s="40"/>
      <c r="DFJ1" s="40"/>
      <c r="DFK1" s="40"/>
      <c r="DFL1" s="40"/>
      <c r="DFM1" s="40"/>
      <c r="DFN1" s="40"/>
      <c r="DFO1" s="40"/>
      <c r="DFP1" s="40"/>
      <c r="DFQ1" s="40"/>
      <c r="DFR1" s="40"/>
      <c r="DFS1" s="40"/>
      <c r="DFT1" s="40"/>
      <c r="DFU1" s="40"/>
      <c r="DFV1" s="40"/>
      <c r="DFW1" s="40"/>
      <c r="DFX1" s="40"/>
      <c r="DFY1" s="40"/>
      <c r="DFZ1" s="40"/>
      <c r="DGA1" s="40"/>
      <c r="DGB1" s="40"/>
      <c r="DGC1" s="40"/>
      <c r="DGD1" s="40"/>
      <c r="DGE1" s="40"/>
      <c r="DGF1" s="40"/>
      <c r="DGG1" s="40"/>
      <c r="DGH1" s="40"/>
      <c r="DGI1" s="40"/>
      <c r="DGJ1" s="40"/>
      <c r="DGK1" s="40"/>
      <c r="DGL1" s="40"/>
      <c r="DGM1" s="40"/>
      <c r="DGN1" s="40"/>
      <c r="DGO1" s="40"/>
      <c r="DGP1" s="40"/>
      <c r="DGQ1" s="40"/>
      <c r="DGR1" s="40"/>
      <c r="DGS1" s="40"/>
      <c r="DGT1" s="40"/>
      <c r="DGU1" s="40"/>
      <c r="DGV1" s="40"/>
      <c r="DGW1" s="40"/>
      <c r="DGX1" s="40"/>
      <c r="DGY1" s="40"/>
      <c r="DGZ1" s="40"/>
      <c r="DHA1" s="40"/>
      <c r="DHB1" s="40"/>
      <c r="DHC1" s="40"/>
      <c r="DHD1" s="40"/>
      <c r="DHE1" s="40"/>
      <c r="DHF1" s="40"/>
      <c r="DHG1" s="40"/>
      <c r="DHH1" s="40"/>
      <c r="DHI1" s="40"/>
      <c r="DHJ1" s="40"/>
      <c r="DHK1" s="40"/>
      <c r="DHL1" s="40"/>
      <c r="DHM1" s="40"/>
      <c r="DHN1" s="40"/>
      <c r="DHO1" s="40"/>
      <c r="DHP1" s="40"/>
      <c r="DHQ1" s="40"/>
      <c r="DHR1" s="40"/>
      <c r="DHS1" s="40"/>
      <c r="DHT1" s="40"/>
      <c r="DHU1" s="40"/>
      <c r="DHV1" s="40"/>
      <c r="DHW1" s="40"/>
      <c r="DHX1" s="40"/>
      <c r="DHY1" s="40"/>
      <c r="DHZ1" s="40"/>
      <c r="DIA1" s="40"/>
      <c r="DIB1" s="40"/>
      <c r="DIC1" s="40"/>
      <c r="DID1" s="40"/>
      <c r="DIE1" s="40"/>
      <c r="DIF1" s="40"/>
      <c r="DIG1" s="40"/>
      <c r="DIH1" s="40"/>
      <c r="DII1" s="40"/>
      <c r="DIJ1" s="40"/>
      <c r="DIK1" s="40"/>
      <c r="DIL1" s="40"/>
      <c r="DIM1" s="40"/>
      <c r="DIN1" s="40"/>
      <c r="DIO1" s="40"/>
      <c r="DIP1" s="40"/>
      <c r="DIQ1" s="40"/>
      <c r="DIR1" s="40"/>
      <c r="DIS1" s="40"/>
      <c r="DIT1" s="40"/>
      <c r="DIU1" s="40"/>
      <c r="DIV1" s="40"/>
      <c r="DIW1" s="40"/>
      <c r="DIX1" s="40"/>
      <c r="DIY1" s="40"/>
      <c r="DIZ1" s="40"/>
      <c r="DJA1" s="40"/>
      <c r="DJB1" s="40"/>
      <c r="DJC1" s="40"/>
      <c r="DJD1" s="40"/>
      <c r="DJE1" s="40"/>
      <c r="DJF1" s="40"/>
      <c r="DJG1" s="40"/>
      <c r="DJH1" s="40"/>
      <c r="DJI1" s="40"/>
      <c r="DJJ1" s="40"/>
      <c r="DJK1" s="40"/>
      <c r="DJL1" s="40"/>
      <c r="DJM1" s="40"/>
      <c r="DJN1" s="40"/>
      <c r="DJO1" s="40"/>
      <c r="DJP1" s="40"/>
      <c r="DJQ1" s="40"/>
      <c r="DJR1" s="40"/>
      <c r="DJS1" s="40"/>
      <c r="DJT1" s="40"/>
      <c r="DJU1" s="40"/>
      <c r="DJV1" s="40"/>
      <c r="DJW1" s="40"/>
      <c r="DJX1" s="40"/>
      <c r="DJY1" s="40"/>
      <c r="DJZ1" s="40"/>
      <c r="DKA1" s="40"/>
      <c r="DKB1" s="40"/>
      <c r="DKC1" s="40"/>
      <c r="DKD1" s="40"/>
      <c r="DKE1" s="40"/>
      <c r="DKF1" s="40"/>
      <c r="DKG1" s="40"/>
      <c r="DKH1" s="40"/>
      <c r="DKI1" s="40"/>
      <c r="DKJ1" s="40"/>
      <c r="DKK1" s="40"/>
      <c r="DKL1" s="40"/>
      <c r="DKM1" s="40"/>
      <c r="DKN1" s="40"/>
      <c r="DKO1" s="40"/>
      <c r="DKP1" s="40"/>
      <c r="DKQ1" s="40"/>
      <c r="DKR1" s="40"/>
      <c r="DKS1" s="40"/>
      <c r="DKT1" s="40"/>
      <c r="DKU1" s="40"/>
      <c r="DKV1" s="40"/>
      <c r="DKW1" s="40"/>
      <c r="DKX1" s="40"/>
      <c r="DKY1" s="40"/>
      <c r="DKZ1" s="40"/>
      <c r="DLA1" s="40"/>
      <c r="DLB1" s="40"/>
      <c r="DLC1" s="40"/>
      <c r="DLD1" s="40"/>
      <c r="DLE1" s="40"/>
      <c r="DLF1" s="40"/>
      <c r="DLG1" s="40"/>
      <c r="DLH1" s="40"/>
      <c r="DLI1" s="40"/>
      <c r="DLJ1" s="40"/>
      <c r="DLK1" s="40"/>
      <c r="DLL1" s="40"/>
      <c r="DLM1" s="40"/>
      <c r="DLN1" s="40"/>
      <c r="DLO1" s="40"/>
      <c r="DLP1" s="40"/>
      <c r="DLQ1" s="40"/>
      <c r="DLR1" s="40"/>
      <c r="DLS1" s="40"/>
      <c r="DLT1" s="40"/>
      <c r="DLU1" s="40"/>
      <c r="DLV1" s="40"/>
      <c r="DLW1" s="40"/>
      <c r="DLX1" s="40"/>
      <c r="DLY1" s="40"/>
      <c r="DLZ1" s="40"/>
      <c r="DMA1" s="40"/>
      <c r="DMB1" s="40"/>
      <c r="DMC1" s="40"/>
      <c r="DMD1" s="40"/>
      <c r="DME1" s="40"/>
      <c r="DMF1" s="40"/>
      <c r="DMG1" s="40"/>
      <c r="DMH1" s="40"/>
      <c r="DMI1" s="40"/>
      <c r="DMJ1" s="40"/>
      <c r="DMK1" s="40"/>
      <c r="DML1" s="40"/>
      <c r="DMM1" s="40"/>
      <c r="DMN1" s="40"/>
      <c r="DMO1" s="40"/>
      <c r="DMP1" s="40"/>
      <c r="DMQ1" s="40"/>
      <c r="DMR1" s="40"/>
      <c r="DMS1" s="40"/>
      <c r="DMT1" s="40"/>
      <c r="DMU1" s="40"/>
      <c r="DMV1" s="40"/>
      <c r="DMW1" s="40"/>
      <c r="DMX1" s="40"/>
      <c r="DMY1" s="40"/>
      <c r="DMZ1" s="40"/>
      <c r="DNA1" s="40"/>
      <c r="DNB1" s="40"/>
      <c r="DNC1" s="40"/>
      <c r="DND1" s="40"/>
      <c r="DNE1" s="40"/>
      <c r="DNF1" s="40"/>
      <c r="DNG1" s="40"/>
      <c r="DNH1" s="40"/>
      <c r="DNI1" s="40"/>
      <c r="DNJ1" s="40"/>
      <c r="DNK1" s="40"/>
      <c r="DNL1" s="40"/>
      <c r="DNM1" s="40"/>
      <c r="DNN1" s="40"/>
      <c r="DNO1" s="40"/>
      <c r="DNP1" s="40"/>
      <c r="DNQ1" s="40"/>
      <c r="DNR1" s="40"/>
      <c r="DNS1" s="40"/>
      <c r="DNT1" s="40"/>
      <c r="DNU1" s="40"/>
      <c r="DNV1" s="40"/>
      <c r="DNW1" s="40"/>
      <c r="DNX1" s="40"/>
      <c r="DNY1" s="40"/>
      <c r="DNZ1" s="40"/>
      <c r="DOA1" s="40"/>
      <c r="DOB1" s="40"/>
      <c r="DOC1" s="40"/>
      <c r="DOD1" s="40"/>
      <c r="DOE1" s="40"/>
      <c r="DOF1" s="40"/>
      <c r="DOG1" s="40"/>
      <c r="DOH1" s="40"/>
      <c r="DOI1" s="40"/>
      <c r="DOJ1" s="40"/>
      <c r="DOK1" s="40"/>
      <c r="DOL1" s="40"/>
      <c r="DOM1" s="40"/>
      <c r="DON1" s="40"/>
      <c r="DOO1" s="40"/>
      <c r="DOP1" s="40"/>
      <c r="DOQ1" s="40"/>
      <c r="DOR1" s="40"/>
      <c r="DOS1" s="40"/>
      <c r="DOT1" s="40"/>
      <c r="DOU1" s="40"/>
      <c r="DOV1" s="40"/>
      <c r="DOW1" s="40"/>
      <c r="DOX1" s="40"/>
      <c r="DOY1" s="40"/>
      <c r="DOZ1" s="40"/>
      <c r="DPA1" s="40"/>
      <c r="DPB1" s="40"/>
      <c r="DPC1" s="40"/>
      <c r="DPD1" s="40"/>
      <c r="DPE1" s="40"/>
      <c r="DPF1" s="40"/>
      <c r="DPG1" s="40"/>
      <c r="DPH1" s="40"/>
      <c r="DPI1" s="40"/>
      <c r="DPJ1" s="40"/>
      <c r="DPK1" s="40"/>
      <c r="DPL1" s="40"/>
      <c r="DPM1" s="40"/>
      <c r="DPN1" s="40"/>
      <c r="DPO1" s="40"/>
      <c r="DPP1" s="40"/>
      <c r="DPQ1" s="40"/>
      <c r="DPR1" s="40"/>
      <c r="DPS1" s="40"/>
      <c r="DPT1" s="40"/>
      <c r="DPU1" s="40"/>
      <c r="DPV1" s="40"/>
      <c r="DPW1" s="40"/>
      <c r="DPX1" s="40"/>
      <c r="DPY1" s="40"/>
      <c r="DPZ1" s="40"/>
      <c r="DQA1" s="40"/>
      <c r="DQB1" s="40"/>
      <c r="DQC1" s="40"/>
      <c r="DQD1" s="40"/>
      <c r="DQE1" s="40"/>
      <c r="DQF1" s="40"/>
      <c r="DQG1" s="40"/>
      <c r="DQH1" s="40"/>
      <c r="DQI1" s="40"/>
      <c r="DQJ1" s="40"/>
      <c r="DQK1" s="40"/>
      <c r="DQL1" s="40"/>
      <c r="DQM1" s="40"/>
      <c r="DQN1" s="40"/>
      <c r="DQO1" s="40"/>
      <c r="DQP1" s="40"/>
      <c r="DQQ1" s="40"/>
      <c r="DQR1" s="40"/>
      <c r="DQS1" s="40"/>
      <c r="DQT1" s="40"/>
      <c r="DQU1" s="40"/>
      <c r="DQV1" s="40"/>
      <c r="DQW1" s="40"/>
      <c r="DQX1" s="40"/>
      <c r="DQY1" s="40"/>
      <c r="DQZ1" s="40"/>
      <c r="DRA1" s="40"/>
      <c r="DRB1" s="40"/>
      <c r="DRC1" s="40"/>
      <c r="DRD1" s="40"/>
      <c r="DRE1" s="40"/>
      <c r="DRF1" s="40"/>
      <c r="DRG1" s="40"/>
      <c r="DRH1" s="40"/>
      <c r="DRI1" s="40"/>
      <c r="DRJ1" s="40"/>
      <c r="DRK1" s="40"/>
      <c r="DRL1" s="40"/>
      <c r="DRM1" s="40"/>
      <c r="DRN1" s="40"/>
      <c r="DRO1" s="40"/>
      <c r="DRP1" s="40"/>
      <c r="DRQ1" s="40"/>
      <c r="DRR1" s="40"/>
      <c r="DRS1" s="40"/>
      <c r="DRT1" s="40"/>
      <c r="DRU1" s="40"/>
      <c r="DRV1" s="40"/>
      <c r="DRW1" s="40"/>
      <c r="DRX1" s="40"/>
      <c r="DRY1" s="40"/>
      <c r="DRZ1" s="40"/>
      <c r="DSA1" s="40"/>
      <c r="DSB1" s="40"/>
      <c r="DSC1" s="40"/>
      <c r="DSD1" s="40"/>
      <c r="DSE1" s="40"/>
      <c r="DSF1" s="40"/>
      <c r="DSG1" s="40"/>
      <c r="DSH1" s="40"/>
      <c r="DSI1" s="40"/>
      <c r="DSJ1" s="40"/>
      <c r="DSK1" s="40"/>
      <c r="DSL1" s="40"/>
      <c r="DSM1" s="40"/>
      <c r="DSN1" s="40"/>
      <c r="DSO1" s="40"/>
      <c r="DSP1" s="40"/>
      <c r="DSQ1" s="40"/>
      <c r="DSR1" s="40"/>
      <c r="DSS1" s="40"/>
      <c r="DST1" s="40"/>
      <c r="DSU1" s="40"/>
      <c r="DSV1" s="40"/>
      <c r="DSW1" s="40"/>
      <c r="DSX1" s="40"/>
      <c r="DSY1" s="40"/>
      <c r="DSZ1" s="40"/>
      <c r="DTA1" s="40"/>
      <c r="DTB1" s="40"/>
      <c r="DTC1" s="40"/>
      <c r="DTD1" s="40"/>
      <c r="DTE1" s="40"/>
      <c r="DTF1" s="40"/>
      <c r="DTG1" s="40"/>
      <c r="DTH1" s="40"/>
      <c r="DTI1" s="40"/>
      <c r="DTJ1" s="40"/>
      <c r="DTK1" s="40"/>
      <c r="DTL1" s="40"/>
      <c r="DTM1" s="40"/>
      <c r="DTN1" s="40"/>
      <c r="DTO1" s="40"/>
      <c r="DTP1" s="40"/>
      <c r="DTQ1" s="40"/>
      <c r="DTR1" s="40"/>
      <c r="DTS1" s="40"/>
      <c r="DTT1" s="40"/>
      <c r="DTU1" s="40"/>
      <c r="DTV1" s="40"/>
      <c r="DTW1" s="40"/>
      <c r="DTX1" s="40"/>
      <c r="DTY1" s="40"/>
      <c r="DTZ1" s="40"/>
      <c r="DUA1" s="40"/>
      <c r="DUB1" s="40"/>
      <c r="DUC1" s="40"/>
      <c r="DUD1" s="40"/>
      <c r="DUE1" s="40"/>
      <c r="DUF1" s="40"/>
      <c r="DUG1" s="40"/>
      <c r="DUH1" s="40"/>
      <c r="DUI1" s="40"/>
      <c r="DUJ1" s="40"/>
      <c r="DUK1" s="40"/>
      <c r="DUL1" s="40"/>
      <c r="DUM1" s="40"/>
      <c r="DUN1" s="40"/>
      <c r="DUO1" s="40"/>
      <c r="DUP1" s="40"/>
      <c r="DUQ1" s="40"/>
      <c r="DUR1" s="40"/>
      <c r="DUS1" s="40"/>
      <c r="DUT1" s="40"/>
      <c r="DUU1" s="40"/>
      <c r="DUV1" s="40"/>
      <c r="DUW1" s="40"/>
      <c r="DUX1" s="40"/>
      <c r="DUY1" s="40"/>
      <c r="DUZ1" s="40"/>
      <c r="DVA1" s="40"/>
      <c r="DVB1" s="40"/>
      <c r="DVC1" s="40"/>
      <c r="DVD1" s="40"/>
      <c r="DVE1" s="40"/>
      <c r="DVF1" s="40"/>
      <c r="DVG1" s="40"/>
      <c r="DVH1" s="40"/>
      <c r="DVI1" s="40"/>
      <c r="DVJ1" s="40"/>
      <c r="DVK1" s="40"/>
      <c r="DVL1" s="40"/>
      <c r="DVM1" s="40"/>
      <c r="DVN1" s="40"/>
      <c r="DVO1" s="40"/>
      <c r="DVP1" s="40"/>
      <c r="DVQ1" s="40"/>
      <c r="DVR1" s="40"/>
      <c r="DVS1" s="40"/>
      <c r="DVT1" s="40"/>
      <c r="DVU1" s="40"/>
      <c r="DVV1" s="40"/>
      <c r="DVW1" s="40"/>
      <c r="DVX1" s="40"/>
      <c r="DVY1" s="40"/>
      <c r="DVZ1" s="40"/>
      <c r="DWA1" s="40"/>
      <c r="DWB1" s="40"/>
      <c r="DWC1" s="40"/>
      <c r="DWD1" s="40"/>
      <c r="DWE1" s="40"/>
      <c r="DWF1" s="40"/>
      <c r="DWG1" s="40"/>
      <c r="DWH1" s="40"/>
      <c r="DWI1" s="40"/>
      <c r="DWJ1" s="40"/>
      <c r="DWK1" s="40"/>
      <c r="DWL1" s="40"/>
      <c r="DWM1" s="40"/>
      <c r="DWN1" s="40"/>
      <c r="DWO1" s="40"/>
      <c r="DWP1" s="40"/>
      <c r="DWQ1" s="40"/>
      <c r="DWR1" s="40"/>
      <c r="DWS1" s="40"/>
      <c r="DWT1" s="40"/>
      <c r="DWU1" s="40"/>
      <c r="DWV1" s="40"/>
      <c r="DWW1" s="40"/>
      <c r="DWX1" s="40"/>
      <c r="DWY1" s="40"/>
      <c r="DWZ1" s="40"/>
      <c r="DXA1" s="40"/>
      <c r="DXB1" s="40"/>
      <c r="DXC1" s="40"/>
      <c r="DXD1" s="40"/>
      <c r="DXE1" s="40"/>
      <c r="DXF1" s="40"/>
      <c r="DXG1" s="40"/>
      <c r="DXH1" s="40"/>
      <c r="DXI1" s="40"/>
      <c r="DXJ1" s="40"/>
      <c r="DXK1" s="40"/>
      <c r="DXL1" s="40"/>
      <c r="DXM1" s="40"/>
      <c r="DXN1" s="40"/>
      <c r="DXO1" s="40"/>
      <c r="DXP1" s="40"/>
      <c r="DXQ1" s="40"/>
      <c r="DXR1" s="40"/>
      <c r="DXS1" s="40"/>
      <c r="DXT1" s="40"/>
      <c r="DXU1" s="40"/>
      <c r="DXV1" s="40"/>
      <c r="DXW1" s="40"/>
      <c r="DXX1" s="40"/>
      <c r="DXY1" s="40"/>
      <c r="DXZ1" s="40"/>
      <c r="DYA1" s="40"/>
      <c r="DYB1" s="40"/>
      <c r="DYC1" s="40"/>
      <c r="DYD1" s="40"/>
      <c r="DYE1" s="40"/>
      <c r="DYF1" s="40"/>
      <c r="DYG1" s="40"/>
      <c r="DYH1" s="40"/>
      <c r="DYI1" s="40"/>
      <c r="DYJ1" s="40"/>
      <c r="DYK1" s="40"/>
      <c r="DYL1" s="40"/>
      <c r="DYM1" s="40"/>
      <c r="DYN1" s="40"/>
      <c r="DYO1" s="40"/>
      <c r="DYP1" s="40"/>
      <c r="DYQ1" s="40"/>
      <c r="DYR1" s="40"/>
      <c r="DYS1" s="40"/>
      <c r="DYT1" s="40"/>
      <c r="DYU1" s="40"/>
      <c r="DYV1" s="40"/>
      <c r="DYW1" s="40"/>
      <c r="DYX1" s="40"/>
      <c r="DYY1" s="40"/>
      <c r="DYZ1" s="40"/>
      <c r="DZA1" s="40"/>
      <c r="DZB1" s="40"/>
      <c r="DZC1" s="40"/>
      <c r="DZD1" s="40"/>
      <c r="DZE1" s="40"/>
      <c r="DZF1" s="40"/>
      <c r="DZG1" s="40"/>
      <c r="DZH1" s="40"/>
      <c r="DZI1" s="40"/>
      <c r="DZJ1" s="40"/>
      <c r="DZK1" s="40"/>
      <c r="DZL1" s="40"/>
      <c r="DZM1" s="40"/>
      <c r="DZN1" s="40"/>
      <c r="DZO1" s="40"/>
      <c r="DZP1" s="40"/>
      <c r="DZQ1" s="40"/>
      <c r="DZR1" s="40"/>
      <c r="DZS1" s="40"/>
      <c r="DZT1" s="40"/>
      <c r="DZU1" s="40"/>
      <c r="DZV1" s="40"/>
      <c r="DZW1" s="40"/>
      <c r="DZX1" s="40"/>
      <c r="DZY1" s="40"/>
      <c r="DZZ1" s="40"/>
      <c r="EAA1" s="40"/>
      <c r="EAB1" s="40"/>
      <c r="EAC1" s="40"/>
      <c r="EAD1" s="40"/>
      <c r="EAE1" s="40"/>
      <c r="EAF1" s="40"/>
      <c r="EAG1" s="40"/>
      <c r="EAH1" s="40"/>
      <c r="EAI1" s="40"/>
      <c r="EAJ1" s="40"/>
      <c r="EAK1" s="40"/>
      <c r="EAL1" s="40"/>
      <c r="EAM1" s="40"/>
      <c r="EAN1" s="40"/>
      <c r="EAO1" s="40"/>
      <c r="EAP1" s="40"/>
      <c r="EAQ1" s="40"/>
      <c r="EAR1" s="40"/>
      <c r="EAS1" s="40"/>
      <c r="EAT1" s="40"/>
      <c r="EAU1" s="40"/>
      <c r="EAV1" s="40"/>
      <c r="EAW1" s="40"/>
      <c r="EAX1" s="40"/>
      <c r="EAY1" s="40"/>
      <c r="EAZ1" s="40"/>
      <c r="EBA1" s="40"/>
      <c r="EBB1" s="40"/>
      <c r="EBC1" s="40"/>
      <c r="EBD1" s="40"/>
      <c r="EBE1" s="40"/>
      <c r="EBF1" s="40"/>
      <c r="EBG1" s="40"/>
      <c r="EBH1" s="40"/>
      <c r="EBI1" s="40"/>
      <c r="EBJ1" s="40"/>
      <c r="EBK1" s="40"/>
      <c r="EBL1" s="40"/>
      <c r="EBM1" s="40"/>
      <c r="EBN1" s="40"/>
      <c r="EBO1" s="40"/>
      <c r="EBP1" s="40"/>
      <c r="EBQ1" s="40"/>
      <c r="EBR1" s="40"/>
      <c r="EBS1" s="40"/>
      <c r="EBT1" s="40"/>
      <c r="EBU1" s="40"/>
      <c r="EBV1" s="40"/>
      <c r="EBW1" s="40"/>
      <c r="EBX1" s="40"/>
      <c r="EBY1" s="40"/>
      <c r="EBZ1" s="40"/>
      <c r="ECA1" s="40"/>
      <c r="ECB1" s="40"/>
      <c r="ECC1" s="40"/>
      <c r="ECD1" s="40"/>
      <c r="ECE1" s="40"/>
      <c r="ECF1" s="40"/>
      <c r="ECG1" s="40"/>
      <c r="ECH1" s="40"/>
      <c r="ECI1" s="40"/>
      <c r="ECJ1" s="40"/>
      <c r="ECK1" s="40"/>
      <c r="ECL1" s="40"/>
      <c r="ECM1" s="40"/>
      <c r="ECN1" s="40"/>
      <c r="ECO1" s="40"/>
      <c r="ECP1" s="40"/>
      <c r="ECQ1" s="40"/>
      <c r="ECR1" s="40"/>
      <c r="ECS1" s="40"/>
      <c r="ECT1" s="40"/>
      <c r="ECU1" s="40"/>
      <c r="ECV1" s="40"/>
      <c r="ECW1" s="40"/>
      <c r="ECX1" s="40"/>
      <c r="ECY1" s="40"/>
      <c r="ECZ1" s="40"/>
      <c r="EDA1" s="40"/>
      <c r="EDB1" s="40"/>
      <c r="EDC1" s="40"/>
      <c r="EDD1" s="40"/>
      <c r="EDE1" s="40"/>
      <c r="EDF1" s="40"/>
      <c r="EDG1" s="40"/>
      <c r="EDH1" s="40"/>
      <c r="EDI1" s="40"/>
      <c r="EDJ1" s="40"/>
      <c r="EDK1" s="40"/>
      <c r="EDL1" s="40"/>
      <c r="EDM1" s="40"/>
      <c r="EDN1" s="40"/>
      <c r="EDO1" s="40"/>
      <c r="EDP1" s="40"/>
      <c r="EDQ1" s="40"/>
      <c r="EDR1" s="40"/>
      <c r="EDS1" s="40"/>
      <c r="EDT1" s="40"/>
      <c r="EDU1" s="40"/>
      <c r="EDV1" s="40"/>
      <c r="EDW1" s="40"/>
      <c r="EDX1" s="40"/>
      <c r="EDY1" s="40"/>
      <c r="EDZ1" s="40"/>
      <c r="EEA1" s="40"/>
      <c r="EEB1" s="40"/>
      <c r="EEC1" s="40"/>
      <c r="EED1" s="40"/>
      <c r="EEE1" s="40"/>
      <c r="EEF1" s="40"/>
      <c r="EEG1" s="40"/>
      <c r="EEH1" s="40"/>
      <c r="EEI1" s="40"/>
      <c r="EEJ1" s="40"/>
      <c r="EEK1" s="40"/>
      <c r="EEL1" s="40"/>
      <c r="EEM1" s="40"/>
      <c r="EEN1" s="40"/>
      <c r="EEO1" s="40"/>
      <c r="EEP1" s="40"/>
      <c r="EEQ1" s="40"/>
      <c r="EER1" s="40"/>
      <c r="EES1" s="40"/>
      <c r="EET1" s="40"/>
      <c r="EEU1" s="40"/>
      <c r="EEV1" s="40"/>
      <c r="EEW1" s="40"/>
      <c r="EEX1" s="40"/>
      <c r="EEY1" s="40"/>
      <c r="EEZ1" s="40"/>
      <c r="EFA1" s="40"/>
      <c r="EFB1" s="40"/>
      <c r="EFC1" s="40"/>
      <c r="EFD1" s="40"/>
      <c r="EFE1" s="40"/>
      <c r="EFF1" s="40"/>
      <c r="EFG1" s="40"/>
      <c r="EFH1" s="40"/>
      <c r="EFI1" s="40"/>
      <c r="EFJ1" s="40"/>
      <c r="EFK1" s="40"/>
      <c r="EFL1" s="40"/>
      <c r="EFM1" s="40"/>
      <c r="EFN1" s="40"/>
      <c r="EFO1" s="40"/>
      <c r="EFP1" s="40"/>
      <c r="EFQ1" s="40"/>
      <c r="EFR1" s="40"/>
      <c r="EFS1" s="40"/>
      <c r="EFT1" s="40"/>
      <c r="EFU1" s="40"/>
      <c r="EFV1" s="40"/>
      <c r="EFW1" s="40"/>
      <c r="EFX1" s="40"/>
      <c r="EFY1" s="40"/>
      <c r="EFZ1" s="40"/>
      <c r="EGA1" s="40"/>
      <c r="EGB1" s="40"/>
      <c r="EGC1" s="40"/>
      <c r="EGD1" s="40"/>
      <c r="EGE1" s="40"/>
      <c r="EGF1" s="40"/>
      <c r="EGG1" s="40"/>
      <c r="EGH1" s="40"/>
      <c r="EGI1" s="40"/>
      <c r="EGJ1" s="40"/>
      <c r="EGK1" s="40"/>
      <c r="EGL1" s="40"/>
      <c r="EGM1" s="40"/>
      <c r="EGN1" s="40"/>
      <c r="EGO1" s="40"/>
      <c r="EGP1" s="40"/>
      <c r="EGQ1" s="40"/>
      <c r="EGR1" s="40"/>
      <c r="EGS1" s="40"/>
      <c r="EGT1" s="40"/>
      <c r="EGU1" s="40"/>
      <c r="EGV1" s="40"/>
      <c r="EGW1" s="40"/>
      <c r="EGX1" s="40"/>
      <c r="EGY1" s="40"/>
      <c r="EGZ1" s="40"/>
      <c r="EHA1" s="40"/>
      <c r="EHB1" s="40"/>
      <c r="EHC1" s="40"/>
      <c r="EHD1" s="40"/>
      <c r="EHE1" s="40"/>
      <c r="EHF1" s="40"/>
      <c r="EHG1" s="40"/>
      <c r="EHH1" s="40"/>
      <c r="EHI1" s="40"/>
      <c r="EHJ1" s="40"/>
      <c r="EHK1" s="40"/>
      <c r="EHL1" s="40"/>
      <c r="EHM1" s="40"/>
      <c r="EHN1" s="40"/>
      <c r="EHO1" s="40"/>
      <c r="EHP1" s="40"/>
      <c r="EHQ1" s="40"/>
      <c r="EHR1" s="40"/>
      <c r="EHS1" s="40"/>
      <c r="EHT1" s="40"/>
      <c r="EHU1" s="40"/>
      <c r="EHV1" s="40"/>
      <c r="EHW1" s="40"/>
      <c r="EHX1" s="40"/>
      <c r="EHY1" s="40"/>
      <c r="EHZ1" s="40"/>
      <c r="EIA1" s="40"/>
      <c r="EIB1" s="40"/>
      <c r="EIC1" s="40"/>
      <c r="EID1" s="40"/>
      <c r="EIE1" s="40"/>
      <c r="EIF1" s="40"/>
      <c r="EIG1" s="40"/>
      <c r="EIH1" s="40"/>
      <c r="EII1" s="40"/>
      <c r="EIJ1" s="40"/>
      <c r="EIK1" s="40"/>
      <c r="EIL1" s="40"/>
      <c r="EIM1" s="40"/>
      <c r="EIN1" s="40"/>
      <c r="EIO1" s="40"/>
      <c r="EIP1" s="40"/>
      <c r="EIQ1" s="40"/>
      <c r="EIR1" s="40"/>
      <c r="EIS1" s="40"/>
      <c r="EIT1" s="40"/>
      <c r="EIU1" s="40"/>
      <c r="EIV1" s="40"/>
      <c r="EIW1" s="40"/>
      <c r="EIX1" s="40"/>
      <c r="EIY1" s="40"/>
      <c r="EIZ1" s="40"/>
      <c r="EJA1" s="40"/>
      <c r="EJB1" s="40"/>
      <c r="EJC1" s="40"/>
      <c r="EJD1" s="40"/>
      <c r="EJE1" s="40"/>
      <c r="EJF1" s="40"/>
      <c r="EJG1" s="40"/>
      <c r="EJH1" s="40"/>
      <c r="EJI1" s="40"/>
      <c r="EJJ1" s="40"/>
      <c r="EJK1" s="40"/>
      <c r="EJL1" s="40"/>
      <c r="EJM1" s="40"/>
      <c r="EJN1" s="40"/>
      <c r="EJO1" s="40"/>
      <c r="EJP1" s="40"/>
      <c r="EJQ1" s="40"/>
      <c r="EJR1" s="40"/>
      <c r="EJS1" s="40"/>
      <c r="EJT1" s="40"/>
      <c r="EJU1" s="40"/>
      <c r="EJV1" s="40"/>
      <c r="EJW1" s="40"/>
      <c r="EJX1" s="40"/>
      <c r="EJY1" s="40"/>
      <c r="EJZ1" s="40"/>
      <c r="EKA1" s="40"/>
      <c r="EKB1" s="40"/>
      <c r="EKC1" s="40"/>
      <c r="EKD1" s="40"/>
      <c r="EKE1" s="40"/>
      <c r="EKF1" s="40"/>
      <c r="EKG1" s="40"/>
      <c r="EKH1" s="40"/>
      <c r="EKI1" s="40"/>
      <c r="EKJ1" s="40"/>
      <c r="EKK1" s="40"/>
      <c r="EKL1" s="40"/>
      <c r="EKM1" s="40"/>
      <c r="EKN1" s="40"/>
      <c r="EKO1" s="40"/>
      <c r="EKP1" s="40"/>
      <c r="EKQ1" s="40"/>
      <c r="EKR1" s="40"/>
      <c r="EKS1" s="40"/>
      <c r="EKT1" s="40"/>
      <c r="EKU1" s="40"/>
      <c r="EKV1" s="40"/>
      <c r="EKW1" s="40"/>
      <c r="EKX1" s="40"/>
      <c r="EKY1" s="40"/>
      <c r="EKZ1" s="40"/>
      <c r="ELA1" s="40"/>
      <c r="ELB1" s="40"/>
      <c r="ELC1" s="40"/>
      <c r="ELD1" s="40"/>
      <c r="ELE1" s="40"/>
      <c r="ELF1" s="40"/>
      <c r="ELG1" s="40"/>
      <c r="ELH1" s="40"/>
      <c r="ELI1" s="40"/>
      <c r="ELJ1" s="40"/>
      <c r="ELK1" s="40"/>
      <c r="ELL1" s="40"/>
      <c r="ELM1" s="40"/>
      <c r="ELN1" s="40"/>
      <c r="ELO1" s="40"/>
      <c r="ELP1" s="40"/>
      <c r="ELQ1" s="40"/>
      <c r="ELR1" s="40"/>
      <c r="ELS1" s="40"/>
      <c r="ELT1" s="40"/>
      <c r="ELU1" s="40"/>
      <c r="ELV1" s="40"/>
      <c r="ELW1" s="40"/>
      <c r="ELX1" s="40"/>
      <c r="ELY1" s="40"/>
      <c r="ELZ1" s="40"/>
      <c r="EMA1" s="40"/>
      <c r="EMB1" s="40"/>
      <c r="EMC1" s="40"/>
      <c r="EMD1" s="40"/>
      <c r="EME1" s="40"/>
      <c r="EMF1" s="40"/>
      <c r="EMG1" s="40"/>
      <c r="EMH1" s="40"/>
      <c r="EMI1" s="40"/>
      <c r="EMJ1" s="40"/>
      <c r="EMK1" s="40"/>
      <c r="EML1" s="40"/>
      <c r="EMM1" s="40"/>
      <c r="EMN1" s="40"/>
      <c r="EMO1" s="40"/>
      <c r="EMP1" s="40"/>
      <c r="EMQ1" s="40"/>
      <c r="EMR1" s="40"/>
      <c r="EMS1" s="40"/>
      <c r="EMT1" s="40"/>
      <c r="EMU1" s="40"/>
      <c r="EMV1" s="40"/>
      <c r="EMW1" s="40"/>
      <c r="EMX1" s="40"/>
      <c r="EMY1" s="40"/>
      <c r="EMZ1" s="40"/>
      <c r="ENA1" s="40"/>
      <c r="ENB1" s="40"/>
      <c r="ENC1" s="40"/>
      <c r="END1" s="40"/>
      <c r="ENE1" s="40"/>
      <c r="ENF1" s="40"/>
      <c r="ENG1" s="40"/>
      <c r="ENH1" s="40"/>
      <c r="ENI1" s="40"/>
      <c r="ENJ1" s="40"/>
      <c r="ENK1" s="40"/>
      <c r="ENL1" s="40"/>
      <c r="ENM1" s="40"/>
      <c r="ENN1" s="40"/>
      <c r="ENO1" s="40"/>
      <c r="ENP1" s="40"/>
      <c r="ENQ1" s="40"/>
      <c r="ENR1" s="40"/>
      <c r="ENS1" s="40"/>
      <c r="ENT1" s="40"/>
      <c r="ENU1" s="40"/>
      <c r="ENV1" s="40"/>
      <c r="ENW1" s="40"/>
      <c r="ENX1" s="40"/>
      <c r="ENY1" s="40"/>
      <c r="ENZ1" s="40"/>
      <c r="EOA1" s="40"/>
      <c r="EOB1" s="40"/>
      <c r="EOC1" s="40"/>
      <c r="EOD1" s="40"/>
      <c r="EOE1" s="40"/>
      <c r="EOF1" s="40"/>
      <c r="EOG1" s="40"/>
      <c r="EOH1" s="40"/>
      <c r="EOI1" s="40"/>
      <c r="EOJ1" s="40"/>
      <c r="EOK1" s="40"/>
      <c r="EOL1" s="40"/>
      <c r="EOM1" s="40"/>
      <c r="EON1" s="40"/>
      <c r="EOO1" s="40"/>
      <c r="EOP1" s="40"/>
      <c r="EOQ1" s="40"/>
      <c r="EOR1" s="40"/>
      <c r="EOS1" s="40"/>
      <c r="EOT1" s="40"/>
      <c r="EOU1" s="40"/>
      <c r="EOV1" s="40"/>
      <c r="EOW1" s="40"/>
      <c r="EOX1" s="40"/>
      <c r="EOY1" s="40"/>
      <c r="EOZ1" s="40"/>
      <c r="EPA1" s="40"/>
      <c r="EPB1" s="40"/>
      <c r="EPC1" s="40"/>
      <c r="EPD1" s="40"/>
      <c r="EPE1" s="40"/>
      <c r="EPF1" s="40"/>
      <c r="EPG1" s="40"/>
      <c r="EPH1" s="40"/>
      <c r="EPI1" s="40"/>
      <c r="EPJ1" s="40"/>
      <c r="EPK1" s="40"/>
      <c r="EPL1" s="40"/>
      <c r="EPM1" s="40"/>
      <c r="EPN1" s="40"/>
      <c r="EPO1" s="40"/>
      <c r="EPP1" s="40"/>
      <c r="EPQ1" s="40"/>
      <c r="EPR1" s="40"/>
      <c r="EPS1" s="40"/>
      <c r="EPT1" s="40"/>
      <c r="EPU1" s="40"/>
      <c r="EPV1" s="40"/>
      <c r="EPW1" s="40"/>
      <c r="EPX1" s="40"/>
      <c r="EPY1" s="40"/>
      <c r="EPZ1" s="40"/>
      <c r="EQA1" s="40"/>
      <c r="EQB1" s="40"/>
      <c r="EQC1" s="40"/>
      <c r="EQD1" s="40"/>
      <c r="EQE1" s="40"/>
      <c r="EQF1" s="40"/>
      <c r="EQG1" s="40"/>
      <c r="EQH1" s="40"/>
      <c r="EQI1" s="40"/>
      <c r="EQJ1" s="40"/>
      <c r="EQK1" s="40"/>
      <c r="EQL1" s="40"/>
      <c r="EQM1" s="40"/>
      <c r="EQN1" s="40"/>
      <c r="EQO1" s="40"/>
      <c r="EQP1" s="40"/>
      <c r="EQQ1" s="40"/>
      <c r="EQR1" s="40"/>
      <c r="EQS1" s="40"/>
      <c r="EQT1" s="40"/>
      <c r="EQU1" s="40"/>
      <c r="EQV1" s="40"/>
      <c r="EQW1" s="40"/>
      <c r="EQX1" s="40"/>
      <c r="EQY1" s="40"/>
      <c r="EQZ1" s="40"/>
      <c r="ERA1" s="40"/>
      <c r="ERB1" s="40"/>
      <c r="ERC1" s="40"/>
      <c r="ERD1" s="40"/>
      <c r="ERE1" s="40"/>
      <c r="ERF1" s="40"/>
      <c r="ERG1" s="40"/>
      <c r="ERH1" s="40"/>
      <c r="ERI1" s="40"/>
      <c r="ERJ1" s="40"/>
      <c r="ERK1" s="40"/>
      <c r="ERL1" s="40"/>
      <c r="ERM1" s="40"/>
      <c r="ERN1" s="40"/>
      <c r="ERO1" s="40"/>
      <c r="ERP1" s="40"/>
      <c r="ERQ1" s="40"/>
      <c r="ERR1" s="40"/>
      <c r="ERS1" s="40"/>
      <c r="ERT1" s="40"/>
      <c r="ERU1" s="40"/>
      <c r="ERV1" s="40"/>
      <c r="ERW1" s="40"/>
      <c r="ERX1" s="40"/>
      <c r="ERY1" s="40"/>
      <c r="ERZ1" s="40"/>
      <c r="ESA1" s="40"/>
      <c r="ESB1" s="40"/>
      <c r="ESC1" s="40"/>
      <c r="ESD1" s="40"/>
      <c r="ESE1" s="40"/>
      <c r="ESF1" s="40"/>
      <c r="ESG1" s="40"/>
      <c r="ESH1" s="40"/>
      <c r="ESI1" s="40"/>
      <c r="ESJ1" s="40"/>
      <c r="ESK1" s="40"/>
      <c r="ESL1" s="40"/>
      <c r="ESM1" s="40"/>
      <c r="ESN1" s="40"/>
      <c r="ESO1" s="40"/>
      <c r="ESP1" s="40"/>
      <c r="ESQ1" s="40"/>
      <c r="ESR1" s="40"/>
      <c r="ESS1" s="40"/>
      <c r="EST1" s="40"/>
      <c r="ESU1" s="40"/>
      <c r="ESV1" s="40"/>
      <c r="ESW1" s="40"/>
      <c r="ESX1" s="40"/>
      <c r="ESY1" s="40"/>
      <c r="ESZ1" s="40"/>
      <c r="ETA1" s="40"/>
      <c r="ETB1" s="40"/>
      <c r="ETC1" s="40"/>
      <c r="ETD1" s="40"/>
      <c r="ETE1" s="40"/>
      <c r="ETF1" s="40"/>
      <c r="ETG1" s="40"/>
      <c r="ETH1" s="40"/>
      <c r="ETI1" s="40"/>
      <c r="ETJ1" s="40"/>
      <c r="ETK1" s="40"/>
      <c r="ETL1" s="40"/>
      <c r="ETM1" s="40"/>
      <c r="ETN1" s="40"/>
      <c r="ETO1" s="40"/>
      <c r="ETP1" s="40"/>
      <c r="ETQ1" s="40"/>
      <c r="ETR1" s="40"/>
      <c r="ETS1" s="40"/>
      <c r="ETT1" s="40"/>
      <c r="ETU1" s="40"/>
      <c r="ETV1" s="40"/>
      <c r="ETW1" s="40"/>
      <c r="ETX1" s="40"/>
      <c r="ETY1" s="40"/>
      <c r="ETZ1" s="40"/>
      <c r="EUA1" s="40"/>
      <c r="EUB1" s="40"/>
      <c r="EUC1" s="40"/>
      <c r="EUD1" s="40"/>
      <c r="EUE1" s="40"/>
      <c r="EUF1" s="40"/>
      <c r="EUG1" s="40"/>
      <c r="EUH1" s="40"/>
      <c r="EUI1" s="40"/>
      <c r="EUJ1" s="40"/>
      <c r="EUK1" s="40"/>
      <c r="EUL1" s="40"/>
      <c r="EUM1" s="40"/>
      <c r="EUN1" s="40"/>
      <c r="EUO1" s="40"/>
      <c r="EUP1" s="40"/>
      <c r="EUQ1" s="40"/>
      <c r="EUR1" s="40"/>
      <c r="EUS1" s="40"/>
      <c r="EUT1" s="40"/>
      <c r="EUU1" s="40"/>
      <c r="EUV1" s="40"/>
      <c r="EUW1" s="40"/>
      <c r="EUX1" s="40"/>
      <c r="EUY1" s="40"/>
      <c r="EUZ1" s="40"/>
      <c r="EVA1" s="40"/>
      <c r="EVB1" s="40"/>
      <c r="EVC1" s="40"/>
      <c r="EVD1" s="40"/>
      <c r="EVE1" s="40"/>
      <c r="EVF1" s="40"/>
      <c r="EVG1" s="40"/>
      <c r="EVH1" s="40"/>
      <c r="EVI1" s="40"/>
      <c r="EVJ1" s="40"/>
      <c r="EVK1" s="40"/>
      <c r="EVL1" s="40"/>
      <c r="EVM1" s="40"/>
      <c r="EVN1" s="40"/>
      <c r="EVO1" s="40"/>
      <c r="EVP1" s="40"/>
      <c r="EVQ1" s="40"/>
      <c r="EVR1" s="40"/>
      <c r="EVS1" s="40"/>
      <c r="EVT1" s="40"/>
      <c r="EVU1" s="40"/>
      <c r="EVV1" s="40"/>
      <c r="EVW1" s="40"/>
      <c r="EVX1" s="40"/>
      <c r="EVY1" s="40"/>
      <c r="EVZ1" s="40"/>
      <c r="EWA1" s="40"/>
      <c r="EWB1" s="40"/>
      <c r="EWC1" s="40"/>
      <c r="EWD1" s="40"/>
      <c r="EWE1" s="40"/>
      <c r="EWF1" s="40"/>
      <c r="EWG1" s="40"/>
      <c r="EWH1" s="40"/>
      <c r="EWI1" s="40"/>
      <c r="EWJ1" s="40"/>
      <c r="EWK1" s="40"/>
      <c r="EWL1" s="40"/>
      <c r="EWM1" s="40"/>
      <c r="EWN1" s="40"/>
      <c r="EWO1" s="40"/>
      <c r="EWP1" s="40"/>
      <c r="EWQ1" s="40"/>
      <c r="EWR1" s="40"/>
      <c r="EWS1" s="40"/>
      <c r="EWT1" s="40"/>
      <c r="EWU1" s="40"/>
      <c r="EWV1" s="40"/>
      <c r="EWW1" s="40"/>
      <c r="EWX1" s="40"/>
      <c r="EWY1" s="40"/>
      <c r="EWZ1" s="40"/>
      <c r="EXA1" s="40"/>
      <c r="EXB1" s="40"/>
      <c r="EXC1" s="40"/>
      <c r="EXD1" s="40"/>
      <c r="EXE1" s="40"/>
      <c r="EXF1" s="40"/>
      <c r="EXG1" s="40"/>
      <c r="EXH1" s="40"/>
      <c r="EXI1" s="40"/>
      <c r="EXJ1" s="40"/>
      <c r="EXK1" s="40"/>
      <c r="EXL1" s="40"/>
      <c r="EXM1" s="40"/>
      <c r="EXN1" s="40"/>
      <c r="EXO1" s="40"/>
      <c r="EXP1" s="40"/>
      <c r="EXQ1" s="40"/>
      <c r="EXR1" s="40"/>
      <c r="EXS1" s="40"/>
      <c r="EXT1" s="40"/>
      <c r="EXU1" s="40"/>
      <c r="EXV1" s="40"/>
      <c r="EXW1" s="40"/>
      <c r="EXX1" s="40"/>
      <c r="EXY1" s="40"/>
      <c r="EXZ1" s="40"/>
      <c r="EYA1" s="40"/>
      <c r="EYB1" s="40"/>
      <c r="EYC1" s="40"/>
      <c r="EYD1" s="40"/>
      <c r="EYE1" s="40"/>
      <c r="EYF1" s="40"/>
      <c r="EYG1" s="40"/>
      <c r="EYH1" s="40"/>
      <c r="EYI1" s="40"/>
      <c r="EYJ1" s="40"/>
      <c r="EYK1" s="40"/>
      <c r="EYL1" s="40"/>
      <c r="EYM1" s="40"/>
      <c r="EYN1" s="40"/>
      <c r="EYO1" s="40"/>
      <c r="EYP1" s="40"/>
      <c r="EYQ1" s="40"/>
      <c r="EYR1" s="40"/>
      <c r="EYS1" s="40"/>
      <c r="EYT1" s="40"/>
      <c r="EYU1" s="40"/>
      <c r="EYV1" s="40"/>
      <c r="EYW1" s="40"/>
      <c r="EYX1" s="40"/>
      <c r="EYY1" s="40"/>
      <c r="EYZ1" s="40"/>
      <c r="EZA1" s="40"/>
      <c r="EZB1" s="40"/>
      <c r="EZC1" s="40"/>
      <c r="EZD1" s="40"/>
      <c r="EZE1" s="40"/>
      <c r="EZF1" s="40"/>
      <c r="EZG1" s="40"/>
      <c r="EZH1" s="40"/>
      <c r="EZI1" s="40"/>
      <c r="EZJ1" s="40"/>
      <c r="EZK1" s="40"/>
      <c r="EZL1" s="40"/>
      <c r="EZM1" s="40"/>
      <c r="EZN1" s="40"/>
      <c r="EZO1" s="40"/>
      <c r="EZP1" s="40"/>
      <c r="EZQ1" s="40"/>
      <c r="EZR1" s="40"/>
      <c r="EZS1" s="40"/>
      <c r="EZT1" s="40"/>
      <c r="EZU1" s="40"/>
      <c r="EZV1" s="40"/>
      <c r="EZW1" s="40"/>
      <c r="EZX1" s="40"/>
      <c r="EZY1" s="40"/>
      <c r="EZZ1" s="40"/>
      <c r="FAA1" s="40"/>
      <c r="FAB1" s="40"/>
      <c r="FAC1" s="40"/>
      <c r="FAD1" s="40"/>
      <c r="FAE1" s="40"/>
      <c r="FAF1" s="40"/>
      <c r="FAG1" s="40"/>
      <c r="FAH1" s="40"/>
      <c r="FAI1" s="40"/>
      <c r="FAJ1" s="40"/>
      <c r="FAK1" s="40"/>
      <c r="FAL1" s="40"/>
      <c r="FAM1" s="40"/>
      <c r="FAN1" s="40"/>
      <c r="FAO1" s="40"/>
      <c r="FAP1" s="40"/>
      <c r="FAQ1" s="40"/>
      <c r="FAR1" s="40"/>
      <c r="FAS1" s="40"/>
      <c r="FAT1" s="40"/>
      <c r="FAU1" s="40"/>
      <c r="FAV1" s="40"/>
      <c r="FAW1" s="40"/>
      <c r="FAX1" s="40"/>
      <c r="FAY1" s="40"/>
      <c r="FAZ1" s="40"/>
      <c r="FBA1" s="40"/>
      <c r="FBB1" s="40"/>
      <c r="FBC1" s="40"/>
      <c r="FBD1" s="40"/>
      <c r="FBE1" s="40"/>
      <c r="FBF1" s="40"/>
      <c r="FBG1" s="40"/>
      <c r="FBH1" s="40"/>
      <c r="FBI1" s="40"/>
      <c r="FBJ1" s="40"/>
      <c r="FBK1" s="40"/>
      <c r="FBL1" s="40"/>
      <c r="FBM1" s="40"/>
      <c r="FBN1" s="40"/>
      <c r="FBO1" s="40"/>
      <c r="FBP1" s="40"/>
      <c r="FBQ1" s="40"/>
      <c r="FBR1" s="40"/>
      <c r="FBS1" s="40"/>
      <c r="FBT1" s="40"/>
      <c r="FBU1" s="40"/>
      <c r="FBV1" s="40"/>
      <c r="FBW1" s="40"/>
      <c r="FBX1" s="40"/>
      <c r="FBY1" s="40"/>
      <c r="FBZ1" s="40"/>
      <c r="FCA1" s="40"/>
      <c r="FCB1" s="40"/>
      <c r="FCC1" s="40"/>
      <c r="FCD1" s="40"/>
      <c r="FCE1" s="40"/>
      <c r="FCF1" s="40"/>
      <c r="FCG1" s="40"/>
      <c r="FCH1" s="40"/>
      <c r="FCI1" s="40"/>
      <c r="FCJ1" s="40"/>
      <c r="FCK1" s="40"/>
      <c r="FCL1" s="40"/>
      <c r="FCM1" s="40"/>
      <c r="FCN1" s="40"/>
      <c r="FCO1" s="40"/>
      <c r="FCP1" s="40"/>
      <c r="FCQ1" s="40"/>
      <c r="FCR1" s="40"/>
      <c r="FCS1" s="40"/>
      <c r="FCT1" s="40"/>
      <c r="FCU1" s="40"/>
      <c r="FCV1" s="40"/>
      <c r="FCW1" s="40"/>
      <c r="FCX1" s="40"/>
      <c r="FCY1" s="40"/>
      <c r="FCZ1" s="40"/>
      <c r="FDA1" s="40"/>
      <c r="FDB1" s="40"/>
      <c r="FDC1" s="40"/>
      <c r="FDD1" s="40"/>
      <c r="FDE1" s="40"/>
      <c r="FDF1" s="40"/>
      <c r="FDG1" s="40"/>
      <c r="FDH1" s="40"/>
      <c r="FDI1" s="40"/>
      <c r="FDJ1" s="40"/>
      <c r="FDK1" s="40"/>
      <c r="FDL1" s="40"/>
      <c r="FDM1" s="40"/>
      <c r="FDN1" s="40"/>
      <c r="FDO1" s="40"/>
      <c r="FDP1" s="40"/>
      <c r="FDQ1" s="40"/>
      <c r="FDR1" s="40"/>
      <c r="FDS1" s="40"/>
      <c r="FDT1" s="40"/>
      <c r="FDU1" s="40"/>
      <c r="FDV1" s="40"/>
      <c r="FDW1" s="40"/>
      <c r="FDX1" s="40"/>
      <c r="FDY1" s="40"/>
      <c r="FDZ1" s="40"/>
      <c r="FEA1" s="40"/>
      <c r="FEB1" s="40"/>
      <c r="FEC1" s="40"/>
      <c r="FED1" s="40"/>
      <c r="FEE1" s="40"/>
      <c r="FEF1" s="40"/>
      <c r="FEG1" s="40"/>
      <c r="FEH1" s="40"/>
      <c r="FEI1" s="40"/>
      <c r="FEJ1" s="40"/>
      <c r="FEK1" s="40"/>
      <c r="FEL1" s="40"/>
      <c r="FEM1" s="40"/>
      <c r="FEN1" s="40"/>
      <c r="FEO1" s="40"/>
      <c r="FEP1" s="40"/>
      <c r="FEQ1" s="40"/>
      <c r="FER1" s="40"/>
      <c r="FES1" s="40"/>
      <c r="FET1" s="40"/>
      <c r="FEU1" s="40"/>
      <c r="FEV1" s="40"/>
      <c r="FEW1" s="40"/>
      <c r="FEX1" s="40"/>
      <c r="FEY1" s="40"/>
      <c r="FEZ1" s="40"/>
      <c r="FFA1" s="40"/>
      <c r="FFB1" s="40"/>
      <c r="FFC1" s="40"/>
      <c r="FFD1" s="40"/>
      <c r="FFE1" s="40"/>
      <c r="FFF1" s="40"/>
      <c r="FFG1" s="40"/>
      <c r="FFH1" s="40"/>
      <c r="FFI1" s="40"/>
      <c r="FFJ1" s="40"/>
      <c r="FFK1" s="40"/>
      <c r="FFL1" s="40"/>
      <c r="FFM1" s="40"/>
      <c r="FFN1" s="40"/>
      <c r="FFO1" s="40"/>
      <c r="FFP1" s="40"/>
      <c r="FFQ1" s="40"/>
      <c r="FFR1" s="40"/>
      <c r="FFS1" s="40"/>
      <c r="FFT1" s="40"/>
      <c r="FFU1" s="40"/>
      <c r="FFV1" s="40"/>
      <c r="FFW1" s="40"/>
      <c r="FFX1" s="40"/>
      <c r="FFY1" s="40"/>
      <c r="FFZ1" s="40"/>
      <c r="FGA1" s="40"/>
      <c r="FGB1" s="40"/>
      <c r="FGC1" s="40"/>
      <c r="FGD1" s="40"/>
      <c r="FGE1" s="40"/>
      <c r="FGF1" s="40"/>
      <c r="FGG1" s="40"/>
      <c r="FGH1" s="40"/>
      <c r="FGI1" s="40"/>
      <c r="FGJ1" s="40"/>
      <c r="FGK1" s="40"/>
      <c r="FGL1" s="40"/>
      <c r="FGM1" s="40"/>
      <c r="FGN1" s="40"/>
      <c r="FGO1" s="40"/>
      <c r="FGP1" s="40"/>
      <c r="FGQ1" s="40"/>
      <c r="FGR1" s="40"/>
      <c r="FGS1" s="40"/>
      <c r="FGT1" s="40"/>
      <c r="FGU1" s="40"/>
      <c r="FGV1" s="40"/>
      <c r="FGW1" s="40"/>
      <c r="FGX1" s="40"/>
      <c r="FGY1" s="40"/>
      <c r="FGZ1" s="40"/>
      <c r="FHA1" s="40"/>
      <c r="FHB1" s="40"/>
      <c r="FHC1" s="40"/>
      <c r="FHD1" s="40"/>
      <c r="FHE1" s="40"/>
      <c r="FHF1" s="40"/>
      <c r="FHG1" s="40"/>
      <c r="FHH1" s="40"/>
      <c r="FHI1" s="40"/>
      <c r="FHJ1" s="40"/>
      <c r="FHK1" s="40"/>
      <c r="FHL1" s="40"/>
      <c r="FHM1" s="40"/>
      <c r="FHN1" s="40"/>
      <c r="FHO1" s="40"/>
      <c r="FHP1" s="40"/>
      <c r="FHQ1" s="40"/>
      <c r="FHR1" s="40"/>
      <c r="FHS1" s="40"/>
      <c r="FHT1" s="40"/>
      <c r="FHU1" s="40"/>
      <c r="FHV1" s="40"/>
      <c r="FHW1" s="40"/>
      <c r="FHX1" s="40"/>
      <c r="FHY1" s="40"/>
      <c r="FHZ1" s="40"/>
      <c r="FIA1" s="40"/>
      <c r="FIB1" s="40"/>
      <c r="FIC1" s="40"/>
      <c r="FID1" s="40"/>
      <c r="FIE1" s="40"/>
      <c r="FIF1" s="40"/>
      <c r="FIG1" s="40"/>
      <c r="FIH1" s="40"/>
      <c r="FII1" s="40"/>
      <c r="FIJ1" s="40"/>
      <c r="FIK1" s="40"/>
      <c r="FIL1" s="40"/>
      <c r="FIM1" s="40"/>
      <c r="FIN1" s="40"/>
      <c r="FIO1" s="40"/>
      <c r="FIP1" s="40"/>
      <c r="FIQ1" s="40"/>
      <c r="FIR1" s="40"/>
      <c r="FIS1" s="40"/>
      <c r="FIT1" s="40"/>
      <c r="FIU1" s="40"/>
      <c r="FIV1" s="40"/>
      <c r="FIW1" s="40"/>
      <c r="FIX1" s="40"/>
      <c r="FIY1" s="40"/>
      <c r="FIZ1" s="40"/>
      <c r="FJA1" s="40"/>
      <c r="FJB1" s="40"/>
      <c r="FJC1" s="40"/>
      <c r="FJD1" s="40"/>
      <c r="FJE1" s="40"/>
      <c r="FJF1" s="40"/>
      <c r="FJG1" s="40"/>
      <c r="FJH1" s="40"/>
      <c r="FJI1" s="40"/>
      <c r="FJJ1" s="40"/>
      <c r="FJK1" s="40"/>
      <c r="FJL1" s="40"/>
      <c r="FJM1" s="40"/>
      <c r="FJN1" s="40"/>
      <c r="FJO1" s="40"/>
      <c r="FJP1" s="40"/>
      <c r="FJQ1" s="40"/>
      <c r="FJR1" s="40"/>
      <c r="FJS1" s="40"/>
      <c r="FJT1" s="40"/>
      <c r="FJU1" s="40"/>
      <c r="FJV1" s="40"/>
      <c r="FJW1" s="40"/>
      <c r="FJX1" s="40"/>
      <c r="FJY1" s="40"/>
      <c r="FJZ1" s="40"/>
      <c r="FKA1" s="40"/>
      <c r="FKB1" s="40"/>
      <c r="FKC1" s="40"/>
      <c r="FKD1" s="40"/>
      <c r="FKE1" s="40"/>
      <c r="FKF1" s="40"/>
      <c r="FKG1" s="40"/>
      <c r="FKH1" s="40"/>
      <c r="FKI1" s="40"/>
      <c r="FKJ1" s="40"/>
      <c r="FKK1" s="40"/>
      <c r="FKL1" s="40"/>
      <c r="FKM1" s="40"/>
      <c r="FKN1" s="40"/>
      <c r="FKO1" s="40"/>
      <c r="FKP1" s="40"/>
      <c r="FKQ1" s="40"/>
      <c r="FKR1" s="40"/>
      <c r="FKS1" s="40"/>
      <c r="FKT1" s="40"/>
      <c r="FKU1" s="40"/>
      <c r="FKV1" s="40"/>
      <c r="FKW1" s="40"/>
      <c r="FKX1" s="40"/>
      <c r="FKY1" s="40"/>
      <c r="FKZ1" s="40"/>
      <c r="FLA1" s="40"/>
      <c r="FLB1" s="40"/>
      <c r="FLC1" s="40"/>
      <c r="FLD1" s="40"/>
      <c r="FLE1" s="40"/>
      <c r="FLF1" s="40"/>
      <c r="FLG1" s="40"/>
      <c r="FLH1" s="40"/>
      <c r="FLI1" s="40"/>
      <c r="FLJ1" s="40"/>
      <c r="FLK1" s="40"/>
      <c r="FLL1" s="40"/>
      <c r="FLM1" s="40"/>
      <c r="FLN1" s="40"/>
      <c r="FLO1" s="40"/>
      <c r="FLP1" s="40"/>
      <c r="FLQ1" s="40"/>
      <c r="FLR1" s="40"/>
      <c r="FLS1" s="40"/>
      <c r="FLT1" s="40"/>
      <c r="FLU1" s="40"/>
      <c r="FLV1" s="40"/>
      <c r="FLW1" s="40"/>
      <c r="FLX1" s="40"/>
      <c r="FLY1" s="40"/>
      <c r="FLZ1" s="40"/>
      <c r="FMA1" s="40"/>
      <c r="FMB1" s="40"/>
      <c r="FMC1" s="40"/>
      <c r="FMD1" s="40"/>
      <c r="FME1" s="40"/>
      <c r="FMF1" s="40"/>
      <c r="FMG1" s="40"/>
      <c r="FMH1" s="40"/>
      <c r="FMI1" s="40"/>
      <c r="FMJ1" s="40"/>
      <c r="FMK1" s="40"/>
      <c r="FML1" s="40"/>
      <c r="FMM1" s="40"/>
      <c r="FMN1" s="40"/>
      <c r="FMO1" s="40"/>
      <c r="FMP1" s="40"/>
      <c r="FMQ1" s="40"/>
      <c r="FMR1" s="40"/>
      <c r="FMS1" s="40"/>
      <c r="FMT1" s="40"/>
      <c r="FMU1" s="40"/>
      <c r="FMV1" s="40"/>
      <c r="FMW1" s="40"/>
      <c r="FMX1" s="40"/>
      <c r="FMY1" s="40"/>
      <c r="FMZ1" s="40"/>
      <c r="FNA1" s="40"/>
      <c r="FNB1" s="40"/>
      <c r="FNC1" s="40"/>
      <c r="FND1" s="40"/>
      <c r="FNE1" s="40"/>
      <c r="FNF1" s="40"/>
      <c r="FNG1" s="40"/>
      <c r="FNH1" s="40"/>
      <c r="FNI1" s="40"/>
      <c r="FNJ1" s="40"/>
      <c r="FNK1" s="40"/>
      <c r="FNL1" s="40"/>
      <c r="FNM1" s="40"/>
      <c r="FNN1" s="40"/>
      <c r="FNO1" s="40"/>
      <c r="FNP1" s="40"/>
      <c r="FNQ1" s="40"/>
      <c r="FNR1" s="40"/>
      <c r="FNS1" s="40"/>
      <c r="FNT1" s="40"/>
      <c r="FNU1" s="40"/>
      <c r="FNV1" s="40"/>
      <c r="FNW1" s="40"/>
      <c r="FNX1" s="40"/>
      <c r="FNY1" s="40"/>
      <c r="FNZ1" s="40"/>
      <c r="FOA1" s="40"/>
      <c r="FOB1" s="40"/>
      <c r="FOC1" s="40"/>
      <c r="FOD1" s="40"/>
      <c r="FOE1" s="40"/>
      <c r="FOF1" s="40"/>
      <c r="FOG1" s="40"/>
      <c r="FOH1" s="40"/>
      <c r="FOI1" s="40"/>
      <c r="FOJ1" s="40"/>
      <c r="FOK1" s="40"/>
      <c r="FOL1" s="40"/>
      <c r="FOM1" s="40"/>
      <c r="FON1" s="40"/>
      <c r="FOO1" s="40"/>
      <c r="FOP1" s="40"/>
      <c r="FOQ1" s="40"/>
      <c r="FOR1" s="40"/>
      <c r="FOS1" s="40"/>
      <c r="FOT1" s="40"/>
      <c r="FOU1" s="40"/>
      <c r="FOV1" s="40"/>
      <c r="FOW1" s="40"/>
      <c r="FOX1" s="40"/>
      <c r="FOY1" s="40"/>
      <c r="FOZ1" s="40"/>
      <c r="FPA1" s="40"/>
      <c r="FPB1" s="40"/>
      <c r="FPC1" s="40"/>
      <c r="FPD1" s="40"/>
      <c r="FPE1" s="40"/>
      <c r="FPF1" s="40"/>
      <c r="FPG1" s="40"/>
      <c r="FPH1" s="40"/>
      <c r="FPI1" s="40"/>
      <c r="FPJ1" s="40"/>
      <c r="FPK1" s="40"/>
      <c r="FPL1" s="40"/>
      <c r="FPM1" s="40"/>
      <c r="FPN1" s="40"/>
      <c r="FPO1" s="40"/>
      <c r="FPP1" s="40"/>
      <c r="FPQ1" s="40"/>
      <c r="FPR1" s="40"/>
      <c r="FPS1" s="40"/>
      <c r="FPT1" s="40"/>
      <c r="FPU1" s="40"/>
      <c r="FPV1" s="40"/>
      <c r="FPW1" s="40"/>
      <c r="FPX1" s="40"/>
      <c r="FPY1" s="40"/>
      <c r="FPZ1" s="40"/>
      <c r="FQA1" s="40"/>
      <c r="FQB1" s="40"/>
      <c r="FQC1" s="40"/>
      <c r="FQD1" s="40"/>
      <c r="FQE1" s="40"/>
      <c r="FQF1" s="40"/>
      <c r="FQG1" s="40"/>
      <c r="FQH1" s="40"/>
      <c r="FQI1" s="40"/>
      <c r="FQJ1" s="40"/>
      <c r="FQK1" s="40"/>
      <c r="FQL1" s="40"/>
      <c r="FQM1" s="40"/>
      <c r="FQN1" s="40"/>
      <c r="FQO1" s="40"/>
      <c r="FQP1" s="40"/>
      <c r="FQQ1" s="40"/>
      <c r="FQR1" s="40"/>
      <c r="FQS1" s="40"/>
      <c r="FQT1" s="40"/>
      <c r="FQU1" s="40"/>
      <c r="FQV1" s="40"/>
      <c r="FQW1" s="40"/>
      <c r="FQX1" s="40"/>
      <c r="FQY1" s="40"/>
      <c r="FQZ1" s="40"/>
      <c r="FRA1" s="40"/>
      <c r="FRB1" s="40"/>
      <c r="FRC1" s="40"/>
      <c r="FRD1" s="40"/>
      <c r="FRE1" s="40"/>
      <c r="FRF1" s="40"/>
      <c r="FRG1" s="40"/>
      <c r="FRH1" s="40"/>
      <c r="FRI1" s="40"/>
      <c r="FRJ1" s="40"/>
      <c r="FRK1" s="40"/>
      <c r="FRL1" s="40"/>
      <c r="FRM1" s="40"/>
      <c r="FRN1" s="40"/>
      <c r="FRO1" s="40"/>
      <c r="FRP1" s="40"/>
      <c r="FRQ1" s="40"/>
      <c r="FRR1" s="40"/>
      <c r="FRS1" s="40"/>
      <c r="FRT1" s="40"/>
      <c r="FRU1" s="40"/>
      <c r="FRV1" s="40"/>
      <c r="FRW1" s="40"/>
      <c r="FRX1" s="40"/>
      <c r="FRY1" s="40"/>
      <c r="FRZ1" s="40"/>
      <c r="FSA1" s="40"/>
      <c r="FSB1" s="40"/>
      <c r="FSC1" s="40"/>
      <c r="FSD1" s="40"/>
      <c r="FSE1" s="40"/>
      <c r="FSF1" s="40"/>
      <c r="FSG1" s="40"/>
      <c r="FSH1" s="40"/>
      <c r="FSI1" s="40"/>
      <c r="FSJ1" s="40"/>
      <c r="FSK1" s="40"/>
      <c r="FSL1" s="40"/>
      <c r="FSM1" s="40"/>
      <c r="FSN1" s="40"/>
      <c r="FSO1" s="40"/>
      <c r="FSP1" s="40"/>
      <c r="FSQ1" s="40"/>
      <c r="FSR1" s="40"/>
      <c r="FSS1" s="40"/>
      <c r="FST1" s="40"/>
      <c r="FSU1" s="40"/>
      <c r="FSV1" s="40"/>
      <c r="FSW1" s="40"/>
      <c r="FSX1" s="40"/>
      <c r="FSY1" s="40"/>
      <c r="FSZ1" s="40"/>
      <c r="FTA1" s="40"/>
      <c r="FTB1" s="40"/>
      <c r="FTC1" s="40"/>
      <c r="FTD1" s="40"/>
      <c r="FTE1" s="40"/>
      <c r="FTF1" s="40"/>
      <c r="FTG1" s="40"/>
      <c r="FTH1" s="40"/>
      <c r="FTI1" s="40"/>
      <c r="FTJ1" s="40"/>
      <c r="FTK1" s="40"/>
      <c r="FTL1" s="40"/>
      <c r="FTM1" s="40"/>
      <c r="FTN1" s="40"/>
      <c r="FTO1" s="40"/>
      <c r="FTP1" s="40"/>
      <c r="FTQ1" s="40"/>
      <c r="FTR1" s="40"/>
      <c r="FTS1" s="40"/>
      <c r="FTT1" s="40"/>
      <c r="FTU1" s="40"/>
      <c r="FTV1" s="40"/>
      <c r="FTW1" s="40"/>
      <c r="FTX1" s="40"/>
      <c r="FTY1" s="40"/>
      <c r="FTZ1" s="40"/>
      <c r="FUA1" s="40"/>
      <c r="FUB1" s="40"/>
      <c r="FUC1" s="40"/>
      <c r="FUD1" s="40"/>
      <c r="FUE1" s="40"/>
      <c r="FUF1" s="40"/>
      <c r="FUG1" s="40"/>
      <c r="FUH1" s="40"/>
      <c r="FUI1" s="40"/>
      <c r="FUJ1" s="40"/>
      <c r="FUK1" s="40"/>
      <c r="FUL1" s="40"/>
      <c r="FUM1" s="40"/>
      <c r="FUN1" s="40"/>
      <c r="FUO1" s="40"/>
      <c r="FUP1" s="40"/>
      <c r="FUQ1" s="40"/>
      <c r="FUR1" s="40"/>
      <c r="FUS1" s="40"/>
      <c r="FUT1" s="40"/>
      <c r="FUU1" s="40"/>
      <c r="FUV1" s="40"/>
      <c r="FUW1" s="40"/>
      <c r="FUX1" s="40"/>
      <c r="FUY1" s="40"/>
      <c r="FUZ1" s="40"/>
      <c r="FVA1" s="40"/>
      <c r="FVB1" s="40"/>
      <c r="FVC1" s="40"/>
      <c r="FVD1" s="40"/>
      <c r="FVE1" s="40"/>
      <c r="FVF1" s="40"/>
      <c r="FVG1" s="40"/>
      <c r="FVH1" s="40"/>
      <c r="FVI1" s="40"/>
      <c r="FVJ1" s="40"/>
      <c r="FVK1" s="40"/>
      <c r="FVL1" s="40"/>
      <c r="FVM1" s="40"/>
      <c r="FVN1" s="40"/>
      <c r="FVO1" s="40"/>
      <c r="FVP1" s="40"/>
      <c r="FVQ1" s="40"/>
      <c r="FVR1" s="40"/>
      <c r="FVS1" s="40"/>
      <c r="FVT1" s="40"/>
      <c r="FVU1" s="40"/>
      <c r="FVV1" s="40"/>
      <c r="FVW1" s="40"/>
      <c r="FVX1" s="40"/>
      <c r="FVY1" s="40"/>
      <c r="FVZ1" s="40"/>
      <c r="FWA1" s="40"/>
      <c r="FWB1" s="40"/>
      <c r="FWC1" s="40"/>
      <c r="FWD1" s="40"/>
      <c r="FWE1" s="40"/>
      <c r="FWF1" s="40"/>
      <c r="FWG1" s="40"/>
      <c r="FWH1" s="40"/>
      <c r="FWI1" s="40"/>
      <c r="FWJ1" s="40"/>
      <c r="FWK1" s="40"/>
      <c r="FWL1" s="40"/>
      <c r="FWM1" s="40"/>
      <c r="FWN1" s="40"/>
      <c r="FWO1" s="40"/>
      <c r="FWP1" s="40"/>
      <c r="FWQ1" s="40"/>
      <c r="FWR1" s="40"/>
      <c r="FWS1" s="40"/>
      <c r="FWT1" s="40"/>
      <c r="FWU1" s="40"/>
      <c r="FWV1" s="40"/>
      <c r="FWW1" s="40"/>
      <c r="FWX1" s="40"/>
      <c r="FWY1" s="40"/>
      <c r="FWZ1" s="40"/>
      <c r="FXA1" s="40"/>
      <c r="FXB1" s="40"/>
      <c r="FXC1" s="40"/>
      <c r="FXD1" s="40"/>
      <c r="FXE1" s="40"/>
      <c r="FXF1" s="40"/>
      <c r="FXG1" s="40"/>
      <c r="FXH1" s="40"/>
      <c r="FXI1" s="40"/>
      <c r="FXJ1" s="40"/>
      <c r="FXK1" s="40"/>
      <c r="FXL1" s="40"/>
      <c r="FXM1" s="40"/>
      <c r="FXN1" s="40"/>
      <c r="FXO1" s="40"/>
      <c r="FXP1" s="40"/>
      <c r="FXQ1" s="40"/>
      <c r="FXR1" s="40"/>
      <c r="FXS1" s="40"/>
      <c r="FXT1" s="40"/>
      <c r="FXU1" s="40"/>
      <c r="FXV1" s="40"/>
      <c r="FXW1" s="40"/>
      <c r="FXX1" s="40"/>
      <c r="FXY1" s="40"/>
      <c r="FXZ1" s="40"/>
      <c r="FYA1" s="40"/>
      <c r="FYB1" s="40"/>
      <c r="FYC1" s="40"/>
      <c r="FYD1" s="40"/>
      <c r="FYE1" s="40"/>
      <c r="FYF1" s="40"/>
      <c r="FYG1" s="40"/>
      <c r="FYH1" s="40"/>
      <c r="FYI1" s="40"/>
      <c r="FYJ1" s="40"/>
      <c r="FYK1" s="40"/>
      <c r="FYL1" s="40"/>
      <c r="FYM1" s="40"/>
      <c r="FYN1" s="40"/>
      <c r="FYO1" s="40"/>
      <c r="FYP1" s="40"/>
      <c r="FYQ1" s="40"/>
      <c r="FYR1" s="40"/>
      <c r="FYS1" s="40"/>
      <c r="FYT1" s="40"/>
      <c r="FYU1" s="40"/>
      <c r="FYV1" s="40"/>
      <c r="FYW1" s="40"/>
      <c r="FYX1" s="40"/>
      <c r="FYY1" s="40"/>
      <c r="FYZ1" s="40"/>
      <c r="FZA1" s="40"/>
      <c r="FZB1" s="40"/>
      <c r="FZC1" s="40"/>
      <c r="FZD1" s="40"/>
      <c r="FZE1" s="40"/>
      <c r="FZF1" s="40"/>
      <c r="FZG1" s="40"/>
      <c r="FZH1" s="40"/>
      <c r="FZI1" s="40"/>
      <c r="FZJ1" s="40"/>
      <c r="FZK1" s="40"/>
      <c r="FZL1" s="40"/>
      <c r="FZM1" s="40"/>
      <c r="FZN1" s="40"/>
      <c r="FZO1" s="40"/>
      <c r="FZP1" s="40"/>
      <c r="FZQ1" s="40"/>
      <c r="FZR1" s="40"/>
      <c r="FZS1" s="40"/>
      <c r="FZT1" s="40"/>
      <c r="FZU1" s="40"/>
      <c r="FZV1" s="40"/>
      <c r="FZW1" s="40"/>
      <c r="FZX1" s="40"/>
      <c r="FZY1" s="40"/>
      <c r="FZZ1" s="40"/>
      <c r="GAA1" s="40"/>
      <c r="GAB1" s="40"/>
      <c r="GAC1" s="40"/>
      <c r="GAD1" s="40"/>
      <c r="GAE1" s="40"/>
      <c r="GAF1" s="40"/>
      <c r="GAG1" s="40"/>
      <c r="GAH1" s="40"/>
      <c r="GAI1" s="40"/>
      <c r="GAJ1" s="40"/>
      <c r="GAK1" s="40"/>
      <c r="GAL1" s="40"/>
      <c r="GAM1" s="40"/>
      <c r="GAN1" s="40"/>
      <c r="GAO1" s="40"/>
      <c r="GAP1" s="40"/>
      <c r="GAQ1" s="40"/>
      <c r="GAR1" s="40"/>
      <c r="GAS1" s="40"/>
      <c r="GAT1" s="40"/>
      <c r="GAU1" s="40"/>
      <c r="GAV1" s="40"/>
      <c r="GAW1" s="40"/>
      <c r="GAX1" s="40"/>
      <c r="GAY1" s="40"/>
      <c r="GAZ1" s="40"/>
      <c r="GBA1" s="40"/>
      <c r="GBB1" s="40"/>
      <c r="GBC1" s="40"/>
      <c r="GBD1" s="40"/>
      <c r="GBE1" s="40"/>
      <c r="GBF1" s="40"/>
      <c r="GBG1" s="40"/>
      <c r="GBH1" s="40"/>
      <c r="GBI1" s="40"/>
      <c r="GBJ1" s="40"/>
      <c r="GBK1" s="40"/>
      <c r="GBL1" s="40"/>
      <c r="GBM1" s="40"/>
      <c r="GBN1" s="40"/>
      <c r="GBO1" s="40"/>
      <c r="GBP1" s="40"/>
      <c r="GBQ1" s="40"/>
      <c r="GBR1" s="40"/>
      <c r="GBS1" s="40"/>
      <c r="GBT1" s="40"/>
      <c r="GBU1" s="40"/>
      <c r="GBV1" s="40"/>
      <c r="GBW1" s="40"/>
      <c r="GBX1" s="40"/>
      <c r="GBY1" s="40"/>
      <c r="GBZ1" s="40"/>
      <c r="GCA1" s="40"/>
      <c r="GCB1" s="40"/>
      <c r="GCC1" s="40"/>
      <c r="GCD1" s="40"/>
      <c r="GCE1" s="40"/>
      <c r="GCF1" s="40"/>
      <c r="GCG1" s="40"/>
      <c r="GCH1" s="40"/>
      <c r="GCI1" s="40"/>
      <c r="GCJ1" s="40"/>
      <c r="GCK1" s="40"/>
      <c r="GCL1" s="40"/>
      <c r="GCM1" s="40"/>
      <c r="GCN1" s="40"/>
      <c r="GCO1" s="40"/>
      <c r="GCP1" s="40"/>
      <c r="GCQ1" s="40"/>
      <c r="GCR1" s="40"/>
      <c r="GCS1" s="40"/>
      <c r="GCT1" s="40"/>
      <c r="GCU1" s="40"/>
      <c r="GCV1" s="40"/>
      <c r="GCW1" s="40"/>
      <c r="GCX1" s="40"/>
      <c r="GCY1" s="40"/>
      <c r="GCZ1" s="40"/>
      <c r="GDA1" s="40"/>
      <c r="GDB1" s="40"/>
      <c r="GDC1" s="40"/>
      <c r="GDD1" s="40"/>
      <c r="GDE1" s="40"/>
      <c r="GDF1" s="40"/>
      <c r="GDG1" s="40"/>
      <c r="GDH1" s="40"/>
      <c r="GDI1" s="40"/>
      <c r="GDJ1" s="40"/>
      <c r="GDK1" s="40"/>
      <c r="GDL1" s="40"/>
      <c r="GDM1" s="40"/>
      <c r="GDN1" s="40"/>
      <c r="GDO1" s="40"/>
      <c r="GDP1" s="40"/>
      <c r="GDQ1" s="40"/>
      <c r="GDR1" s="40"/>
      <c r="GDS1" s="40"/>
      <c r="GDT1" s="40"/>
      <c r="GDU1" s="40"/>
      <c r="GDV1" s="40"/>
      <c r="GDW1" s="40"/>
      <c r="GDX1" s="40"/>
      <c r="GDY1" s="40"/>
      <c r="GDZ1" s="40"/>
      <c r="GEA1" s="40"/>
      <c r="GEB1" s="40"/>
      <c r="GEC1" s="40"/>
      <c r="GED1" s="40"/>
      <c r="GEE1" s="40"/>
      <c r="GEF1" s="40"/>
      <c r="GEG1" s="40"/>
      <c r="GEH1" s="40"/>
      <c r="GEI1" s="40"/>
      <c r="GEJ1" s="40"/>
      <c r="GEK1" s="40"/>
      <c r="GEL1" s="40"/>
      <c r="GEM1" s="40"/>
      <c r="GEN1" s="40"/>
      <c r="GEO1" s="40"/>
      <c r="GEP1" s="40"/>
      <c r="GEQ1" s="40"/>
      <c r="GER1" s="40"/>
      <c r="GES1" s="40"/>
      <c r="GET1" s="40"/>
      <c r="GEU1" s="40"/>
      <c r="GEV1" s="40"/>
      <c r="GEW1" s="40"/>
      <c r="GEX1" s="40"/>
      <c r="GEY1" s="40"/>
      <c r="GEZ1" s="40"/>
      <c r="GFA1" s="40"/>
      <c r="GFB1" s="40"/>
      <c r="GFC1" s="40"/>
      <c r="GFD1" s="40"/>
      <c r="GFE1" s="40"/>
      <c r="GFF1" s="40"/>
      <c r="GFG1" s="40"/>
      <c r="GFH1" s="40"/>
      <c r="GFI1" s="40"/>
      <c r="GFJ1" s="40"/>
      <c r="GFK1" s="40"/>
      <c r="GFL1" s="40"/>
      <c r="GFM1" s="40"/>
      <c r="GFN1" s="40"/>
      <c r="GFO1" s="40"/>
      <c r="GFP1" s="40"/>
      <c r="GFQ1" s="40"/>
      <c r="GFR1" s="40"/>
      <c r="GFS1" s="40"/>
      <c r="GFT1" s="40"/>
      <c r="GFU1" s="40"/>
      <c r="GFV1" s="40"/>
      <c r="GFW1" s="40"/>
      <c r="GFX1" s="40"/>
      <c r="GFY1" s="40"/>
      <c r="GFZ1" s="40"/>
      <c r="GGA1" s="40"/>
      <c r="GGB1" s="40"/>
      <c r="GGC1" s="40"/>
      <c r="GGD1" s="40"/>
      <c r="GGE1" s="40"/>
      <c r="GGF1" s="40"/>
      <c r="GGG1" s="40"/>
      <c r="GGH1" s="40"/>
      <c r="GGI1" s="40"/>
      <c r="GGJ1" s="40"/>
      <c r="GGK1" s="40"/>
      <c r="GGL1" s="40"/>
      <c r="GGM1" s="40"/>
      <c r="GGN1" s="40"/>
      <c r="GGO1" s="40"/>
      <c r="GGP1" s="40"/>
      <c r="GGQ1" s="40"/>
      <c r="GGR1" s="40"/>
      <c r="GGS1" s="40"/>
      <c r="GGT1" s="40"/>
      <c r="GGU1" s="40"/>
      <c r="GGV1" s="40"/>
      <c r="GGW1" s="40"/>
      <c r="GGX1" s="40"/>
      <c r="GGY1" s="40"/>
      <c r="GGZ1" s="40"/>
      <c r="GHA1" s="40"/>
      <c r="GHB1" s="40"/>
      <c r="GHC1" s="40"/>
      <c r="GHD1" s="40"/>
      <c r="GHE1" s="40"/>
      <c r="GHF1" s="40"/>
      <c r="GHG1" s="40"/>
      <c r="GHH1" s="40"/>
      <c r="GHI1" s="40"/>
      <c r="GHJ1" s="40"/>
      <c r="GHK1" s="40"/>
      <c r="GHL1" s="40"/>
      <c r="GHM1" s="40"/>
      <c r="GHN1" s="40"/>
      <c r="GHO1" s="40"/>
      <c r="GHP1" s="40"/>
      <c r="GHQ1" s="40"/>
      <c r="GHR1" s="40"/>
      <c r="GHS1" s="40"/>
      <c r="GHT1" s="40"/>
      <c r="GHU1" s="40"/>
      <c r="GHV1" s="40"/>
      <c r="GHW1" s="40"/>
      <c r="GHX1" s="40"/>
      <c r="GHY1" s="40"/>
      <c r="GHZ1" s="40"/>
      <c r="GIA1" s="40"/>
      <c r="GIB1" s="40"/>
      <c r="GIC1" s="40"/>
      <c r="GID1" s="40"/>
      <c r="GIE1" s="40"/>
      <c r="GIF1" s="40"/>
      <c r="GIG1" s="40"/>
      <c r="GIH1" s="40"/>
      <c r="GII1" s="40"/>
      <c r="GIJ1" s="40"/>
      <c r="GIK1" s="40"/>
      <c r="GIL1" s="40"/>
      <c r="GIM1" s="40"/>
      <c r="GIN1" s="40"/>
      <c r="GIO1" s="40"/>
      <c r="GIP1" s="40"/>
      <c r="GIQ1" s="40"/>
      <c r="GIR1" s="40"/>
      <c r="GIS1" s="40"/>
      <c r="GIT1" s="40"/>
      <c r="GIU1" s="40"/>
      <c r="GIV1" s="40"/>
      <c r="GIW1" s="40"/>
      <c r="GIX1" s="40"/>
      <c r="GIY1" s="40"/>
      <c r="GIZ1" s="40"/>
      <c r="GJA1" s="40"/>
      <c r="GJB1" s="40"/>
      <c r="GJC1" s="40"/>
      <c r="GJD1" s="40"/>
      <c r="GJE1" s="40"/>
      <c r="GJF1" s="40"/>
      <c r="GJG1" s="40"/>
      <c r="GJH1" s="40"/>
      <c r="GJI1" s="40"/>
      <c r="GJJ1" s="40"/>
      <c r="GJK1" s="40"/>
      <c r="GJL1" s="40"/>
      <c r="GJM1" s="40"/>
      <c r="GJN1" s="40"/>
      <c r="GJO1" s="40"/>
      <c r="GJP1" s="40"/>
      <c r="GJQ1" s="40"/>
      <c r="GJR1" s="40"/>
      <c r="GJS1" s="40"/>
      <c r="GJT1" s="40"/>
      <c r="GJU1" s="40"/>
      <c r="GJV1" s="40"/>
      <c r="GJW1" s="40"/>
      <c r="GJX1" s="40"/>
      <c r="GJY1" s="40"/>
      <c r="GJZ1" s="40"/>
      <c r="GKA1" s="40"/>
      <c r="GKB1" s="40"/>
      <c r="GKC1" s="40"/>
      <c r="GKD1" s="40"/>
      <c r="GKE1" s="40"/>
      <c r="GKF1" s="40"/>
      <c r="GKG1" s="40"/>
      <c r="GKH1" s="40"/>
      <c r="GKI1" s="40"/>
      <c r="GKJ1" s="40"/>
      <c r="GKK1" s="40"/>
      <c r="GKL1" s="40"/>
      <c r="GKM1" s="40"/>
      <c r="GKN1" s="40"/>
      <c r="GKO1" s="40"/>
      <c r="GKP1" s="40"/>
      <c r="GKQ1" s="40"/>
      <c r="GKR1" s="40"/>
      <c r="GKS1" s="40"/>
      <c r="GKT1" s="40"/>
      <c r="GKU1" s="40"/>
      <c r="GKV1" s="40"/>
      <c r="GKW1" s="40"/>
      <c r="GKX1" s="40"/>
      <c r="GKY1" s="40"/>
      <c r="GKZ1" s="40"/>
      <c r="GLA1" s="40"/>
      <c r="GLB1" s="40"/>
      <c r="GLC1" s="40"/>
      <c r="GLD1" s="40"/>
      <c r="GLE1" s="40"/>
      <c r="GLF1" s="40"/>
      <c r="GLG1" s="40"/>
      <c r="GLH1" s="40"/>
      <c r="GLI1" s="40"/>
      <c r="GLJ1" s="40"/>
      <c r="GLK1" s="40"/>
      <c r="GLL1" s="40"/>
      <c r="GLM1" s="40"/>
      <c r="GLN1" s="40"/>
      <c r="GLO1" s="40"/>
      <c r="GLP1" s="40"/>
      <c r="GLQ1" s="40"/>
      <c r="GLR1" s="40"/>
      <c r="GLS1" s="40"/>
      <c r="GLT1" s="40"/>
      <c r="GLU1" s="40"/>
      <c r="GLV1" s="40"/>
      <c r="GLW1" s="40"/>
      <c r="GLX1" s="40"/>
      <c r="GLY1" s="40"/>
      <c r="GLZ1" s="40"/>
      <c r="GMA1" s="40"/>
      <c r="GMB1" s="40"/>
      <c r="GMC1" s="40"/>
      <c r="GMD1" s="40"/>
      <c r="GME1" s="40"/>
      <c r="GMF1" s="40"/>
      <c r="GMG1" s="40"/>
      <c r="GMH1" s="40"/>
      <c r="GMI1" s="40"/>
      <c r="GMJ1" s="40"/>
      <c r="GMK1" s="40"/>
      <c r="GML1" s="40"/>
      <c r="GMM1" s="40"/>
      <c r="GMN1" s="40"/>
      <c r="GMO1" s="40"/>
      <c r="GMP1" s="40"/>
      <c r="GMQ1" s="40"/>
      <c r="GMR1" s="40"/>
      <c r="GMS1" s="40"/>
      <c r="GMT1" s="40"/>
      <c r="GMU1" s="40"/>
      <c r="GMV1" s="40"/>
      <c r="GMW1" s="40"/>
      <c r="GMX1" s="40"/>
      <c r="GMY1" s="40"/>
      <c r="GMZ1" s="40"/>
      <c r="GNA1" s="40"/>
      <c r="GNB1" s="40"/>
      <c r="GNC1" s="40"/>
      <c r="GND1" s="40"/>
      <c r="GNE1" s="40"/>
      <c r="GNF1" s="40"/>
      <c r="GNG1" s="40"/>
      <c r="GNH1" s="40"/>
      <c r="GNI1" s="40"/>
      <c r="GNJ1" s="40"/>
      <c r="GNK1" s="40"/>
      <c r="GNL1" s="40"/>
      <c r="GNM1" s="40"/>
      <c r="GNN1" s="40"/>
      <c r="GNO1" s="40"/>
      <c r="GNP1" s="40"/>
      <c r="GNQ1" s="40"/>
      <c r="GNR1" s="40"/>
      <c r="GNS1" s="40"/>
      <c r="GNT1" s="40"/>
      <c r="GNU1" s="40"/>
      <c r="GNV1" s="40"/>
      <c r="GNW1" s="40"/>
      <c r="GNX1" s="40"/>
      <c r="GNY1" s="40"/>
      <c r="GNZ1" s="40"/>
      <c r="GOA1" s="40"/>
      <c r="GOB1" s="40"/>
      <c r="GOC1" s="40"/>
      <c r="GOD1" s="40"/>
      <c r="GOE1" s="40"/>
      <c r="GOF1" s="40"/>
      <c r="GOG1" s="40"/>
      <c r="GOH1" s="40"/>
      <c r="GOI1" s="40"/>
      <c r="GOJ1" s="40"/>
      <c r="GOK1" s="40"/>
      <c r="GOL1" s="40"/>
      <c r="GOM1" s="40"/>
      <c r="GON1" s="40"/>
      <c r="GOO1" s="40"/>
      <c r="GOP1" s="40"/>
      <c r="GOQ1" s="40"/>
      <c r="GOR1" s="40"/>
      <c r="GOS1" s="40"/>
      <c r="GOT1" s="40"/>
      <c r="GOU1" s="40"/>
      <c r="GOV1" s="40"/>
      <c r="GOW1" s="40"/>
      <c r="GOX1" s="40"/>
      <c r="GOY1" s="40"/>
      <c r="GOZ1" s="40"/>
      <c r="GPA1" s="40"/>
      <c r="GPB1" s="40"/>
      <c r="GPC1" s="40"/>
      <c r="GPD1" s="40"/>
      <c r="GPE1" s="40"/>
      <c r="GPF1" s="40"/>
      <c r="GPG1" s="40"/>
      <c r="GPH1" s="40"/>
      <c r="GPI1" s="40"/>
      <c r="GPJ1" s="40"/>
      <c r="GPK1" s="40"/>
      <c r="GPL1" s="40"/>
      <c r="GPM1" s="40"/>
      <c r="GPN1" s="40"/>
      <c r="GPO1" s="40"/>
      <c r="GPP1" s="40"/>
      <c r="GPQ1" s="40"/>
      <c r="GPR1" s="40"/>
      <c r="GPS1" s="40"/>
      <c r="GPT1" s="40"/>
      <c r="GPU1" s="40"/>
      <c r="GPV1" s="40"/>
      <c r="GPW1" s="40"/>
      <c r="GPX1" s="40"/>
      <c r="GPY1" s="40"/>
      <c r="GPZ1" s="40"/>
      <c r="GQA1" s="40"/>
      <c r="GQB1" s="40"/>
      <c r="GQC1" s="40"/>
      <c r="GQD1" s="40"/>
      <c r="GQE1" s="40"/>
      <c r="GQF1" s="40"/>
      <c r="GQG1" s="40"/>
      <c r="GQH1" s="40"/>
      <c r="GQI1" s="40"/>
      <c r="GQJ1" s="40"/>
      <c r="GQK1" s="40"/>
      <c r="GQL1" s="40"/>
      <c r="GQM1" s="40"/>
      <c r="GQN1" s="40"/>
      <c r="GQO1" s="40"/>
      <c r="GQP1" s="40"/>
      <c r="GQQ1" s="40"/>
      <c r="GQR1" s="40"/>
      <c r="GQS1" s="40"/>
      <c r="GQT1" s="40"/>
      <c r="GQU1" s="40"/>
      <c r="GQV1" s="40"/>
      <c r="GQW1" s="40"/>
      <c r="GQX1" s="40"/>
      <c r="GQY1" s="40"/>
      <c r="GQZ1" s="40"/>
      <c r="GRA1" s="40"/>
      <c r="GRB1" s="40"/>
      <c r="GRC1" s="40"/>
      <c r="GRD1" s="40"/>
      <c r="GRE1" s="40"/>
      <c r="GRF1" s="40"/>
      <c r="GRG1" s="40"/>
      <c r="GRH1" s="40"/>
      <c r="GRI1" s="40"/>
      <c r="GRJ1" s="40"/>
      <c r="GRK1" s="40"/>
      <c r="GRL1" s="40"/>
      <c r="GRM1" s="40"/>
      <c r="GRN1" s="40"/>
      <c r="GRO1" s="40"/>
      <c r="GRP1" s="40"/>
      <c r="GRQ1" s="40"/>
      <c r="GRR1" s="40"/>
      <c r="GRS1" s="40"/>
      <c r="GRT1" s="40"/>
      <c r="GRU1" s="40"/>
      <c r="GRV1" s="40"/>
      <c r="GRW1" s="40"/>
      <c r="GRX1" s="40"/>
      <c r="GRY1" s="40"/>
      <c r="GRZ1" s="40"/>
      <c r="GSA1" s="40"/>
      <c r="GSB1" s="40"/>
      <c r="GSC1" s="40"/>
      <c r="GSD1" s="40"/>
      <c r="GSE1" s="40"/>
      <c r="GSF1" s="40"/>
      <c r="GSG1" s="40"/>
      <c r="GSH1" s="40"/>
      <c r="GSI1" s="40"/>
      <c r="GSJ1" s="40"/>
      <c r="GSK1" s="40"/>
      <c r="GSL1" s="40"/>
      <c r="GSM1" s="40"/>
      <c r="GSN1" s="40"/>
      <c r="GSO1" s="40"/>
      <c r="GSP1" s="40"/>
      <c r="GSQ1" s="40"/>
      <c r="GSR1" s="40"/>
      <c r="GSS1" s="40"/>
      <c r="GST1" s="40"/>
      <c r="GSU1" s="40"/>
      <c r="GSV1" s="40"/>
      <c r="GSW1" s="40"/>
      <c r="GSX1" s="40"/>
      <c r="GSY1" s="40"/>
      <c r="GSZ1" s="40"/>
      <c r="GTA1" s="40"/>
      <c r="GTB1" s="40"/>
      <c r="GTC1" s="40"/>
      <c r="GTD1" s="40"/>
      <c r="GTE1" s="40"/>
      <c r="GTF1" s="40"/>
      <c r="GTG1" s="40"/>
      <c r="GTH1" s="40"/>
      <c r="GTI1" s="40"/>
      <c r="GTJ1" s="40"/>
      <c r="GTK1" s="40"/>
      <c r="GTL1" s="40"/>
      <c r="GTM1" s="40"/>
      <c r="GTN1" s="40"/>
      <c r="GTO1" s="40"/>
      <c r="GTP1" s="40"/>
      <c r="GTQ1" s="40"/>
      <c r="GTR1" s="40"/>
      <c r="GTS1" s="40"/>
      <c r="GTT1" s="40"/>
      <c r="GTU1" s="40"/>
      <c r="GTV1" s="40"/>
      <c r="GTW1" s="40"/>
      <c r="GTX1" s="40"/>
      <c r="GTY1" s="40"/>
      <c r="GTZ1" s="40"/>
      <c r="GUA1" s="40"/>
      <c r="GUB1" s="40"/>
      <c r="GUC1" s="40"/>
      <c r="GUD1" s="40"/>
      <c r="GUE1" s="40"/>
      <c r="GUF1" s="40"/>
      <c r="GUG1" s="40"/>
      <c r="GUH1" s="40"/>
      <c r="GUI1" s="40"/>
      <c r="GUJ1" s="40"/>
      <c r="GUK1" s="40"/>
      <c r="GUL1" s="40"/>
      <c r="GUM1" s="40"/>
      <c r="GUN1" s="40"/>
      <c r="GUO1" s="40"/>
      <c r="GUP1" s="40"/>
      <c r="GUQ1" s="40"/>
      <c r="GUR1" s="40"/>
      <c r="GUS1" s="40"/>
      <c r="GUT1" s="40"/>
      <c r="GUU1" s="40"/>
      <c r="GUV1" s="40"/>
      <c r="GUW1" s="40"/>
      <c r="GUX1" s="40"/>
      <c r="GUY1" s="40"/>
      <c r="GUZ1" s="40"/>
      <c r="GVA1" s="40"/>
      <c r="GVB1" s="40"/>
      <c r="GVC1" s="40"/>
      <c r="GVD1" s="40"/>
      <c r="GVE1" s="40"/>
      <c r="GVF1" s="40"/>
      <c r="GVG1" s="40"/>
      <c r="GVH1" s="40"/>
      <c r="GVI1" s="40"/>
      <c r="GVJ1" s="40"/>
      <c r="GVK1" s="40"/>
      <c r="GVL1" s="40"/>
      <c r="GVM1" s="40"/>
      <c r="GVN1" s="40"/>
      <c r="GVO1" s="40"/>
      <c r="GVP1" s="40"/>
      <c r="GVQ1" s="40"/>
      <c r="GVR1" s="40"/>
      <c r="GVS1" s="40"/>
      <c r="GVT1" s="40"/>
      <c r="GVU1" s="40"/>
      <c r="GVV1" s="40"/>
      <c r="GVW1" s="40"/>
      <c r="GVX1" s="40"/>
      <c r="GVY1" s="40"/>
      <c r="GVZ1" s="40"/>
      <c r="GWA1" s="40"/>
      <c r="GWB1" s="40"/>
      <c r="GWC1" s="40"/>
      <c r="GWD1" s="40"/>
      <c r="GWE1" s="40"/>
      <c r="GWF1" s="40"/>
      <c r="GWG1" s="40"/>
      <c r="GWH1" s="40"/>
      <c r="GWI1" s="40"/>
      <c r="GWJ1" s="40"/>
      <c r="GWK1" s="40"/>
      <c r="GWL1" s="40"/>
      <c r="GWM1" s="40"/>
      <c r="GWN1" s="40"/>
      <c r="GWO1" s="40"/>
      <c r="GWP1" s="40"/>
      <c r="GWQ1" s="40"/>
      <c r="GWR1" s="40"/>
      <c r="GWS1" s="40"/>
      <c r="GWT1" s="40"/>
      <c r="GWU1" s="40"/>
      <c r="GWV1" s="40"/>
      <c r="GWW1" s="40"/>
      <c r="GWX1" s="40"/>
      <c r="GWY1" s="40"/>
      <c r="GWZ1" s="40"/>
      <c r="GXA1" s="40"/>
      <c r="GXB1" s="40"/>
      <c r="GXC1" s="40"/>
      <c r="GXD1" s="40"/>
      <c r="GXE1" s="40"/>
      <c r="GXF1" s="40"/>
      <c r="GXG1" s="40"/>
      <c r="GXH1" s="40"/>
      <c r="GXI1" s="40"/>
      <c r="GXJ1" s="40"/>
      <c r="GXK1" s="40"/>
      <c r="GXL1" s="40"/>
      <c r="GXM1" s="40"/>
      <c r="GXN1" s="40"/>
      <c r="GXO1" s="40"/>
      <c r="GXP1" s="40"/>
      <c r="GXQ1" s="40"/>
      <c r="GXR1" s="40"/>
      <c r="GXS1" s="40"/>
      <c r="GXT1" s="40"/>
      <c r="GXU1" s="40"/>
      <c r="GXV1" s="40"/>
      <c r="GXW1" s="40"/>
      <c r="GXX1" s="40"/>
      <c r="GXY1" s="40"/>
      <c r="GXZ1" s="40"/>
      <c r="GYA1" s="40"/>
      <c r="GYB1" s="40"/>
      <c r="GYC1" s="40"/>
      <c r="GYD1" s="40"/>
      <c r="GYE1" s="40"/>
      <c r="GYF1" s="40"/>
      <c r="GYG1" s="40"/>
      <c r="GYH1" s="40"/>
      <c r="GYI1" s="40"/>
      <c r="GYJ1" s="40"/>
      <c r="GYK1" s="40"/>
      <c r="GYL1" s="40"/>
      <c r="GYM1" s="40"/>
      <c r="GYN1" s="40"/>
      <c r="GYO1" s="40"/>
      <c r="GYP1" s="40"/>
      <c r="GYQ1" s="40"/>
      <c r="GYR1" s="40"/>
      <c r="GYS1" s="40"/>
      <c r="GYT1" s="40"/>
      <c r="GYU1" s="40"/>
      <c r="GYV1" s="40"/>
      <c r="GYW1" s="40"/>
      <c r="GYX1" s="40"/>
      <c r="GYY1" s="40"/>
      <c r="GYZ1" s="40"/>
      <c r="GZA1" s="40"/>
      <c r="GZB1" s="40"/>
      <c r="GZC1" s="40"/>
      <c r="GZD1" s="40"/>
      <c r="GZE1" s="40"/>
      <c r="GZF1" s="40"/>
      <c r="GZG1" s="40"/>
      <c r="GZH1" s="40"/>
      <c r="GZI1" s="40"/>
      <c r="GZJ1" s="40"/>
      <c r="GZK1" s="40"/>
      <c r="GZL1" s="40"/>
      <c r="GZM1" s="40"/>
      <c r="GZN1" s="40"/>
      <c r="GZO1" s="40"/>
      <c r="GZP1" s="40"/>
      <c r="GZQ1" s="40"/>
      <c r="GZR1" s="40"/>
      <c r="GZS1" s="40"/>
      <c r="GZT1" s="40"/>
      <c r="GZU1" s="40"/>
      <c r="GZV1" s="40"/>
      <c r="GZW1" s="40"/>
      <c r="GZX1" s="40"/>
      <c r="GZY1" s="40"/>
      <c r="GZZ1" s="40"/>
      <c r="HAA1" s="40"/>
      <c r="HAB1" s="40"/>
      <c r="HAC1" s="40"/>
      <c r="HAD1" s="40"/>
      <c r="HAE1" s="40"/>
      <c r="HAF1" s="40"/>
      <c r="HAG1" s="40"/>
      <c r="HAH1" s="40"/>
      <c r="HAI1" s="40"/>
      <c r="HAJ1" s="40"/>
      <c r="HAK1" s="40"/>
      <c r="HAL1" s="40"/>
      <c r="HAM1" s="40"/>
      <c r="HAN1" s="40"/>
      <c r="HAO1" s="40"/>
      <c r="HAP1" s="40"/>
      <c r="HAQ1" s="40"/>
      <c r="HAR1" s="40"/>
      <c r="HAS1" s="40"/>
      <c r="HAT1" s="40"/>
      <c r="HAU1" s="40"/>
      <c r="HAV1" s="40"/>
      <c r="HAW1" s="40"/>
      <c r="HAX1" s="40"/>
      <c r="HAY1" s="40"/>
      <c r="HAZ1" s="40"/>
      <c r="HBA1" s="40"/>
      <c r="HBB1" s="40"/>
      <c r="HBC1" s="40"/>
      <c r="HBD1" s="40"/>
      <c r="HBE1" s="40"/>
      <c r="HBF1" s="40"/>
      <c r="HBG1" s="40"/>
      <c r="HBH1" s="40"/>
      <c r="HBI1" s="40"/>
      <c r="HBJ1" s="40"/>
      <c r="HBK1" s="40"/>
      <c r="HBL1" s="40"/>
      <c r="HBM1" s="40"/>
      <c r="HBN1" s="40"/>
      <c r="HBO1" s="40"/>
      <c r="HBP1" s="40"/>
      <c r="HBQ1" s="40"/>
      <c r="HBR1" s="40"/>
      <c r="HBS1" s="40"/>
      <c r="HBT1" s="40"/>
      <c r="HBU1" s="40"/>
      <c r="HBV1" s="40"/>
      <c r="HBW1" s="40"/>
      <c r="HBX1" s="40"/>
      <c r="HBY1" s="40"/>
      <c r="HBZ1" s="40"/>
      <c r="HCA1" s="40"/>
      <c r="HCB1" s="40"/>
      <c r="HCC1" s="40"/>
      <c r="HCD1" s="40"/>
      <c r="HCE1" s="40"/>
      <c r="HCF1" s="40"/>
      <c r="HCG1" s="40"/>
      <c r="HCH1" s="40"/>
      <c r="HCI1" s="40"/>
      <c r="HCJ1" s="40"/>
      <c r="HCK1" s="40"/>
      <c r="HCL1" s="40"/>
      <c r="HCM1" s="40"/>
      <c r="HCN1" s="40"/>
      <c r="HCO1" s="40"/>
      <c r="HCP1" s="40"/>
      <c r="HCQ1" s="40"/>
      <c r="HCR1" s="40"/>
      <c r="HCS1" s="40"/>
      <c r="HCT1" s="40"/>
      <c r="HCU1" s="40"/>
      <c r="HCV1" s="40"/>
      <c r="HCW1" s="40"/>
      <c r="HCX1" s="40"/>
      <c r="HCY1" s="40"/>
      <c r="HCZ1" s="40"/>
      <c r="HDA1" s="40"/>
      <c r="HDB1" s="40"/>
      <c r="HDC1" s="40"/>
      <c r="HDD1" s="40"/>
      <c r="HDE1" s="40"/>
      <c r="HDF1" s="40"/>
      <c r="HDG1" s="40"/>
      <c r="HDH1" s="40"/>
      <c r="HDI1" s="40"/>
      <c r="HDJ1" s="40"/>
      <c r="HDK1" s="40"/>
      <c r="HDL1" s="40"/>
      <c r="HDM1" s="40"/>
      <c r="HDN1" s="40"/>
      <c r="HDO1" s="40"/>
      <c r="HDP1" s="40"/>
      <c r="HDQ1" s="40"/>
      <c r="HDR1" s="40"/>
      <c r="HDS1" s="40"/>
      <c r="HDT1" s="40"/>
      <c r="HDU1" s="40"/>
      <c r="HDV1" s="40"/>
      <c r="HDW1" s="40"/>
      <c r="HDX1" s="40"/>
      <c r="HDY1" s="40"/>
      <c r="HDZ1" s="40"/>
      <c r="HEA1" s="40"/>
      <c r="HEB1" s="40"/>
      <c r="HEC1" s="40"/>
      <c r="HED1" s="40"/>
      <c r="HEE1" s="40"/>
      <c r="HEF1" s="40"/>
      <c r="HEG1" s="40"/>
      <c r="HEH1" s="40"/>
      <c r="HEI1" s="40"/>
      <c r="HEJ1" s="40"/>
      <c r="HEK1" s="40"/>
      <c r="HEL1" s="40"/>
      <c r="HEM1" s="40"/>
      <c r="HEN1" s="40"/>
      <c r="HEO1" s="40"/>
      <c r="HEP1" s="40"/>
      <c r="HEQ1" s="40"/>
      <c r="HER1" s="40"/>
      <c r="HES1" s="40"/>
      <c r="HET1" s="40"/>
      <c r="HEU1" s="40"/>
      <c r="HEV1" s="40"/>
      <c r="HEW1" s="40"/>
      <c r="HEX1" s="40"/>
      <c r="HEY1" s="40"/>
      <c r="HEZ1" s="40"/>
      <c r="HFA1" s="40"/>
      <c r="HFB1" s="40"/>
      <c r="HFC1" s="40"/>
      <c r="HFD1" s="40"/>
      <c r="HFE1" s="40"/>
      <c r="HFF1" s="40"/>
      <c r="HFG1" s="40"/>
      <c r="HFH1" s="40"/>
      <c r="HFI1" s="40"/>
      <c r="HFJ1" s="40"/>
      <c r="HFK1" s="40"/>
      <c r="HFL1" s="40"/>
      <c r="HFM1" s="40"/>
      <c r="HFN1" s="40"/>
      <c r="HFO1" s="40"/>
      <c r="HFP1" s="40"/>
      <c r="HFQ1" s="40"/>
      <c r="HFR1" s="40"/>
      <c r="HFS1" s="40"/>
      <c r="HFT1" s="40"/>
      <c r="HFU1" s="40"/>
      <c r="HFV1" s="40"/>
      <c r="HFW1" s="40"/>
      <c r="HFX1" s="40"/>
      <c r="HFY1" s="40"/>
      <c r="HFZ1" s="40"/>
      <c r="HGA1" s="40"/>
      <c r="HGB1" s="40"/>
      <c r="HGC1" s="40"/>
      <c r="HGD1" s="40"/>
      <c r="HGE1" s="40"/>
      <c r="HGF1" s="40"/>
      <c r="HGG1" s="40"/>
      <c r="HGH1" s="40"/>
      <c r="HGI1" s="40"/>
      <c r="HGJ1" s="40"/>
      <c r="HGK1" s="40"/>
      <c r="HGL1" s="40"/>
      <c r="HGM1" s="40"/>
      <c r="HGN1" s="40"/>
      <c r="HGO1" s="40"/>
      <c r="HGP1" s="40"/>
      <c r="HGQ1" s="40"/>
      <c r="HGR1" s="40"/>
      <c r="HGS1" s="40"/>
      <c r="HGT1" s="40"/>
      <c r="HGU1" s="40"/>
      <c r="HGV1" s="40"/>
      <c r="HGW1" s="40"/>
      <c r="HGX1" s="40"/>
      <c r="HGY1" s="40"/>
      <c r="HGZ1" s="40"/>
      <c r="HHA1" s="40"/>
      <c r="HHB1" s="40"/>
      <c r="HHC1" s="40"/>
      <c r="HHD1" s="40"/>
      <c r="HHE1" s="40"/>
      <c r="HHF1" s="40"/>
      <c r="HHG1" s="40"/>
      <c r="HHH1" s="40"/>
      <c r="HHI1" s="40"/>
      <c r="HHJ1" s="40"/>
      <c r="HHK1" s="40"/>
      <c r="HHL1" s="40"/>
      <c r="HHM1" s="40"/>
      <c r="HHN1" s="40"/>
      <c r="HHO1" s="40"/>
      <c r="HHP1" s="40"/>
      <c r="HHQ1" s="40"/>
      <c r="HHR1" s="40"/>
      <c r="HHS1" s="40"/>
      <c r="HHT1" s="40"/>
      <c r="HHU1" s="40"/>
      <c r="HHV1" s="40"/>
      <c r="HHW1" s="40"/>
      <c r="HHX1" s="40"/>
      <c r="HHY1" s="40"/>
      <c r="HHZ1" s="40"/>
      <c r="HIA1" s="40"/>
      <c r="HIB1" s="40"/>
      <c r="HIC1" s="40"/>
      <c r="HID1" s="40"/>
      <c r="HIE1" s="40"/>
      <c r="HIF1" s="40"/>
      <c r="HIG1" s="40"/>
      <c r="HIH1" s="40"/>
      <c r="HII1" s="40"/>
      <c r="HIJ1" s="40"/>
      <c r="HIK1" s="40"/>
      <c r="HIL1" s="40"/>
      <c r="HIM1" s="40"/>
      <c r="HIN1" s="40"/>
      <c r="HIO1" s="40"/>
      <c r="HIP1" s="40"/>
      <c r="HIQ1" s="40"/>
      <c r="HIR1" s="40"/>
      <c r="HIS1" s="40"/>
      <c r="HIT1" s="40"/>
      <c r="HIU1" s="40"/>
      <c r="HIV1" s="40"/>
      <c r="HIW1" s="40"/>
      <c r="HIX1" s="40"/>
      <c r="HIY1" s="40"/>
      <c r="HIZ1" s="40"/>
      <c r="HJA1" s="40"/>
      <c r="HJB1" s="40"/>
      <c r="HJC1" s="40"/>
      <c r="HJD1" s="40"/>
      <c r="HJE1" s="40"/>
      <c r="HJF1" s="40"/>
      <c r="HJG1" s="40"/>
      <c r="HJH1" s="40"/>
      <c r="HJI1" s="40"/>
      <c r="HJJ1" s="40"/>
      <c r="HJK1" s="40"/>
      <c r="HJL1" s="40"/>
      <c r="HJM1" s="40"/>
      <c r="HJN1" s="40"/>
      <c r="HJO1" s="40"/>
      <c r="HJP1" s="40"/>
      <c r="HJQ1" s="40"/>
      <c r="HJR1" s="40"/>
      <c r="HJS1" s="40"/>
      <c r="HJT1" s="40"/>
      <c r="HJU1" s="40"/>
      <c r="HJV1" s="40"/>
      <c r="HJW1" s="40"/>
      <c r="HJX1" s="40"/>
      <c r="HJY1" s="40"/>
      <c r="HJZ1" s="40"/>
      <c r="HKA1" s="40"/>
      <c r="HKB1" s="40"/>
      <c r="HKC1" s="40"/>
      <c r="HKD1" s="40"/>
      <c r="HKE1" s="40"/>
      <c r="HKF1" s="40"/>
      <c r="HKG1" s="40"/>
      <c r="HKH1" s="40"/>
      <c r="HKI1" s="40"/>
      <c r="HKJ1" s="40"/>
      <c r="HKK1" s="40"/>
      <c r="HKL1" s="40"/>
      <c r="HKM1" s="40"/>
      <c r="HKN1" s="40"/>
      <c r="HKO1" s="40"/>
      <c r="HKP1" s="40"/>
      <c r="HKQ1" s="40"/>
      <c r="HKR1" s="40"/>
      <c r="HKS1" s="40"/>
      <c r="HKT1" s="40"/>
      <c r="HKU1" s="40"/>
      <c r="HKV1" s="40"/>
      <c r="HKW1" s="40"/>
      <c r="HKX1" s="40"/>
      <c r="HKY1" s="40"/>
      <c r="HKZ1" s="40"/>
      <c r="HLA1" s="40"/>
      <c r="HLB1" s="40"/>
      <c r="HLC1" s="40"/>
      <c r="HLD1" s="40"/>
      <c r="HLE1" s="40"/>
      <c r="HLF1" s="40"/>
      <c r="HLG1" s="40"/>
      <c r="HLH1" s="40"/>
      <c r="HLI1" s="40"/>
      <c r="HLJ1" s="40"/>
      <c r="HLK1" s="40"/>
      <c r="HLL1" s="40"/>
      <c r="HLM1" s="40"/>
      <c r="HLN1" s="40"/>
      <c r="HLO1" s="40"/>
      <c r="HLP1" s="40"/>
      <c r="HLQ1" s="40"/>
      <c r="HLR1" s="40"/>
      <c r="HLS1" s="40"/>
      <c r="HLT1" s="40"/>
      <c r="HLU1" s="40"/>
      <c r="HLV1" s="40"/>
      <c r="HLW1" s="40"/>
      <c r="HLX1" s="40"/>
      <c r="HLY1" s="40"/>
      <c r="HLZ1" s="40"/>
      <c r="HMA1" s="40"/>
      <c r="HMB1" s="40"/>
      <c r="HMC1" s="40"/>
      <c r="HMD1" s="40"/>
      <c r="HME1" s="40"/>
      <c r="HMF1" s="40"/>
      <c r="HMG1" s="40"/>
      <c r="HMH1" s="40"/>
      <c r="HMI1" s="40"/>
      <c r="HMJ1" s="40"/>
      <c r="HMK1" s="40"/>
      <c r="HML1" s="40"/>
      <c r="HMM1" s="40"/>
      <c r="HMN1" s="40"/>
      <c r="HMO1" s="40"/>
      <c r="HMP1" s="40"/>
      <c r="HMQ1" s="40"/>
      <c r="HMR1" s="40"/>
      <c r="HMS1" s="40"/>
      <c r="HMT1" s="40"/>
      <c r="HMU1" s="40"/>
      <c r="HMV1" s="40"/>
      <c r="HMW1" s="40"/>
      <c r="HMX1" s="40"/>
      <c r="HMY1" s="40"/>
      <c r="HMZ1" s="40"/>
      <c r="HNA1" s="40"/>
      <c r="HNB1" s="40"/>
      <c r="HNC1" s="40"/>
      <c r="HND1" s="40"/>
      <c r="HNE1" s="40"/>
      <c r="HNF1" s="40"/>
      <c r="HNG1" s="40"/>
      <c r="HNH1" s="40"/>
      <c r="HNI1" s="40"/>
      <c r="HNJ1" s="40"/>
      <c r="HNK1" s="40"/>
      <c r="HNL1" s="40"/>
      <c r="HNM1" s="40"/>
      <c r="HNN1" s="40"/>
      <c r="HNO1" s="40"/>
      <c r="HNP1" s="40"/>
      <c r="HNQ1" s="40"/>
      <c r="HNR1" s="40"/>
      <c r="HNS1" s="40"/>
      <c r="HNT1" s="40"/>
      <c r="HNU1" s="40"/>
      <c r="HNV1" s="40"/>
      <c r="HNW1" s="40"/>
      <c r="HNX1" s="40"/>
      <c r="HNY1" s="40"/>
      <c r="HNZ1" s="40"/>
      <c r="HOA1" s="40"/>
      <c r="HOB1" s="40"/>
      <c r="HOC1" s="40"/>
      <c r="HOD1" s="40"/>
      <c r="HOE1" s="40"/>
      <c r="HOF1" s="40"/>
      <c r="HOG1" s="40"/>
      <c r="HOH1" s="40"/>
      <c r="HOI1" s="40"/>
      <c r="HOJ1" s="40"/>
      <c r="HOK1" s="40"/>
      <c r="HOL1" s="40"/>
      <c r="HOM1" s="40"/>
      <c r="HON1" s="40"/>
      <c r="HOO1" s="40"/>
      <c r="HOP1" s="40"/>
      <c r="HOQ1" s="40"/>
      <c r="HOR1" s="40"/>
      <c r="HOS1" s="40"/>
      <c r="HOT1" s="40"/>
      <c r="HOU1" s="40"/>
      <c r="HOV1" s="40"/>
      <c r="HOW1" s="40"/>
      <c r="HOX1" s="40"/>
      <c r="HOY1" s="40"/>
      <c r="HOZ1" s="40"/>
      <c r="HPA1" s="40"/>
      <c r="HPB1" s="40"/>
      <c r="HPC1" s="40"/>
      <c r="HPD1" s="40"/>
      <c r="HPE1" s="40"/>
      <c r="HPF1" s="40"/>
      <c r="HPG1" s="40"/>
      <c r="HPH1" s="40"/>
      <c r="HPI1" s="40"/>
      <c r="HPJ1" s="40"/>
      <c r="HPK1" s="40"/>
      <c r="HPL1" s="40"/>
      <c r="HPM1" s="40"/>
      <c r="HPN1" s="40"/>
      <c r="HPO1" s="40"/>
      <c r="HPP1" s="40"/>
      <c r="HPQ1" s="40"/>
      <c r="HPR1" s="40"/>
      <c r="HPS1" s="40"/>
      <c r="HPT1" s="40"/>
      <c r="HPU1" s="40"/>
      <c r="HPV1" s="40"/>
      <c r="HPW1" s="40"/>
      <c r="HPX1" s="40"/>
      <c r="HPY1" s="40"/>
      <c r="HPZ1" s="40"/>
      <c r="HQA1" s="40"/>
      <c r="HQB1" s="40"/>
      <c r="HQC1" s="40"/>
      <c r="HQD1" s="40"/>
      <c r="HQE1" s="40"/>
      <c r="HQF1" s="40"/>
      <c r="HQG1" s="40"/>
      <c r="HQH1" s="40"/>
      <c r="HQI1" s="40"/>
      <c r="HQJ1" s="40"/>
      <c r="HQK1" s="40"/>
      <c r="HQL1" s="40"/>
      <c r="HQM1" s="40"/>
      <c r="HQN1" s="40"/>
      <c r="HQO1" s="40"/>
      <c r="HQP1" s="40"/>
      <c r="HQQ1" s="40"/>
      <c r="HQR1" s="40"/>
      <c r="HQS1" s="40"/>
      <c r="HQT1" s="40"/>
      <c r="HQU1" s="40"/>
      <c r="HQV1" s="40"/>
      <c r="HQW1" s="40"/>
      <c r="HQX1" s="40"/>
      <c r="HQY1" s="40"/>
      <c r="HQZ1" s="40"/>
      <c r="HRA1" s="40"/>
      <c r="HRB1" s="40"/>
      <c r="HRC1" s="40"/>
      <c r="HRD1" s="40"/>
      <c r="HRE1" s="40"/>
      <c r="HRF1" s="40"/>
      <c r="HRG1" s="40"/>
      <c r="HRH1" s="40"/>
      <c r="HRI1" s="40"/>
      <c r="HRJ1" s="40"/>
      <c r="HRK1" s="40"/>
      <c r="HRL1" s="40"/>
      <c r="HRM1" s="40"/>
      <c r="HRN1" s="40"/>
      <c r="HRO1" s="40"/>
      <c r="HRP1" s="40"/>
      <c r="HRQ1" s="40"/>
      <c r="HRR1" s="40"/>
      <c r="HRS1" s="40"/>
      <c r="HRT1" s="40"/>
      <c r="HRU1" s="40"/>
      <c r="HRV1" s="40"/>
      <c r="HRW1" s="40"/>
      <c r="HRX1" s="40"/>
      <c r="HRY1" s="40"/>
      <c r="HRZ1" s="40"/>
      <c r="HSA1" s="40"/>
      <c r="HSB1" s="40"/>
      <c r="HSC1" s="40"/>
      <c r="HSD1" s="40"/>
      <c r="HSE1" s="40"/>
      <c r="HSF1" s="40"/>
      <c r="HSG1" s="40"/>
      <c r="HSH1" s="40"/>
      <c r="HSI1" s="40"/>
      <c r="HSJ1" s="40"/>
      <c r="HSK1" s="40"/>
      <c r="HSL1" s="40"/>
      <c r="HSM1" s="40"/>
      <c r="HSN1" s="40"/>
      <c r="HSO1" s="40"/>
      <c r="HSP1" s="40"/>
      <c r="HSQ1" s="40"/>
      <c r="HSR1" s="40"/>
      <c r="HSS1" s="40"/>
      <c r="HST1" s="40"/>
      <c r="HSU1" s="40"/>
      <c r="HSV1" s="40"/>
      <c r="HSW1" s="40"/>
      <c r="HSX1" s="40"/>
      <c r="HSY1" s="40"/>
      <c r="HSZ1" s="40"/>
      <c r="HTA1" s="40"/>
      <c r="HTB1" s="40"/>
      <c r="HTC1" s="40"/>
      <c r="HTD1" s="40"/>
      <c r="HTE1" s="40"/>
      <c r="HTF1" s="40"/>
      <c r="HTG1" s="40"/>
      <c r="HTH1" s="40"/>
      <c r="HTI1" s="40"/>
      <c r="HTJ1" s="40"/>
      <c r="HTK1" s="40"/>
      <c r="HTL1" s="40"/>
      <c r="HTM1" s="40"/>
      <c r="HTN1" s="40"/>
      <c r="HTO1" s="40"/>
      <c r="HTP1" s="40"/>
      <c r="HTQ1" s="40"/>
      <c r="HTR1" s="40"/>
      <c r="HTS1" s="40"/>
      <c r="HTT1" s="40"/>
      <c r="HTU1" s="40"/>
      <c r="HTV1" s="40"/>
      <c r="HTW1" s="40"/>
      <c r="HTX1" s="40"/>
      <c r="HTY1" s="40"/>
      <c r="HTZ1" s="40"/>
      <c r="HUA1" s="40"/>
      <c r="HUB1" s="40"/>
      <c r="HUC1" s="40"/>
      <c r="HUD1" s="40"/>
      <c r="HUE1" s="40"/>
      <c r="HUF1" s="40"/>
      <c r="HUG1" s="40"/>
      <c r="HUH1" s="40"/>
      <c r="HUI1" s="40"/>
      <c r="HUJ1" s="40"/>
      <c r="HUK1" s="40"/>
      <c r="HUL1" s="40"/>
      <c r="HUM1" s="40"/>
      <c r="HUN1" s="40"/>
      <c r="HUO1" s="40"/>
      <c r="HUP1" s="40"/>
      <c r="HUQ1" s="40"/>
      <c r="HUR1" s="40"/>
      <c r="HUS1" s="40"/>
      <c r="HUT1" s="40"/>
      <c r="HUU1" s="40"/>
      <c r="HUV1" s="40"/>
      <c r="HUW1" s="40"/>
      <c r="HUX1" s="40"/>
      <c r="HUY1" s="40"/>
      <c r="HUZ1" s="40"/>
      <c r="HVA1" s="40"/>
      <c r="HVB1" s="40"/>
      <c r="HVC1" s="40"/>
      <c r="HVD1" s="40"/>
      <c r="HVE1" s="40"/>
      <c r="HVF1" s="40"/>
      <c r="HVG1" s="40"/>
      <c r="HVH1" s="40"/>
      <c r="HVI1" s="40"/>
      <c r="HVJ1" s="40"/>
      <c r="HVK1" s="40"/>
      <c r="HVL1" s="40"/>
      <c r="HVM1" s="40"/>
      <c r="HVN1" s="40"/>
      <c r="HVO1" s="40"/>
      <c r="HVP1" s="40"/>
      <c r="HVQ1" s="40"/>
      <c r="HVR1" s="40"/>
      <c r="HVS1" s="40"/>
      <c r="HVT1" s="40"/>
      <c r="HVU1" s="40"/>
      <c r="HVV1" s="40"/>
      <c r="HVW1" s="40"/>
      <c r="HVX1" s="40"/>
      <c r="HVY1" s="40"/>
      <c r="HVZ1" s="40"/>
      <c r="HWA1" s="40"/>
      <c r="HWB1" s="40"/>
      <c r="HWC1" s="40"/>
      <c r="HWD1" s="40"/>
      <c r="HWE1" s="40"/>
      <c r="HWF1" s="40"/>
      <c r="HWG1" s="40"/>
      <c r="HWH1" s="40"/>
      <c r="HWI1" s="40"/>
      <c r="HWJ1" s="40"/>
      <c r="HWK1" s="40"/>
      <c r="HWL1" s="40"/>
      <c r="HWM1" s="40"/>
      <c r="HWN1" s="40"/>
      <c r="HWO1" s="40"/>
      <c r="HWP1" s="40"/>
      <c r="HWQ1" s="40"/>
      <c r="HWR1" s="40"/>
      <c r="HWS1" s="40"/>
      <c r="HWT1" s="40"/>
      <c r="HWU1" s="40"/>
      <c r="HWV1" s="40"/>
      <c r="HWW1" s="40"/>
      <c r="HWX1" s="40"/>
      <c r="HWY1" s="40"/>
      <c r="HWZ1" s="40"/>
      <c r="HXA1" s="40"/>
      <c r="HXB1" s="40"/>
      <c r="HXC1" s="40"/>
      <c r="HXD1" s="40"/>
      <c r="HXE1" s="40"/>
      <c r="HXF1" s="40"/>
      <c r="HXG1" s="40"/>
      <c r="HXH1" s="40"/>
      <c r="HXI1" s="40"/>
      <c r="HXJ1" s="40"/>
      <c r="HXK1" s="40"/>
      <c r="HXL1" s="40"/>
      <c r="HXM1" s="40"/>
      <c r="HXN1" s="40"/>
      <c r="HXO1" s="40"/>
      <c r="HXP1" s="40"/>
      <c r="HXQ1" s="40"/>
      <c r="HXR1" s="40"/>
      <c r="HXS1" s="40"/>
      <c r="HXT1" s="40"/>
      <c r="HXU1" s="40"/>
      <c r="HXV1" s="40"/>
      <c r="HXW1" s="40"/>
      <c r="HXX1" s="40"/>
      <c r="HXY1" s="40"/>
      <c r="HXZ1" s="40"/>
      <c r="HYA1" s="40"/>
      <c r="HYB1" s="40"/>
      <c r="HYC1" s="40"/>
      <c r="HYD1" s="40"/>
      <c r="HYE1" s="40"/>
      <c r="HYF1" s="40"/>
      <c r="HYG1" s="40"/>
      <c r="HYH1" s="40"/>
      <c r="HYI1" s="40"/>
      <c r="HYJ1" s="40"/>
      <c r="HYK1" s="40"/>
      <c r="HYL1" s="40"/>
      <c r="HYM1" s="40"/>
      <c r="HYN1" s="40"/>
      <c r="HYO1" s="40"/>
      <c r="HYP1" s="40"/>
      <c r="HYQ1" s="40"/>
      <c r="HYR1" s="40"/>
      <c r="HYS1" s="40"/>
      <c r="HYT1" s="40"/>
      <c r="HYU1" s="40"/>
      <c r="HYV1" s="40"/>
      <c r="HYW1" s="40"/>
      <c r="HYX1" s="40"/>
      <c r="HYY1" s="40"/>
      <c r="HYZ1" s="40"/>
      <c r="HZA1" s="40"/>
      <c r="HZB1" s="40"/>
      <c r="HZC1" s="40"/>
      <c r="HZD1" s="40"/>
      <c r="HZE1" s="40"/>
      <c r="HZF1" s="40"/>
      <c r="HZG1" s="40"/>
      <c r="HZH1" s="40"/>
      <c r="HZI1" s="40"/>
      <c r="HZJ1" s="40"/>
      <c r="HZK1" s="40"/>
      <c r="HZL1" s="40"/>
      <c r="HZM1" s="40"/>
      <c r="HZN1" s="40"/>
      <c r="HZO1" s="40"/>
      <c r="HZP1" s="40"/>
      <c r="HZQ1" s="40"/>
      <c r="HZR1" s="40"/>
      <c r="HZS1" s="40"/>
      <c r="HZT1" s="40"/>
      <c r="HZU1" s="40"/>
      <c r="HZV1" s="40"/>
      <c r="HZW1" s="40"/>
      <c r="HZX1" s="40"/>
      <c r="HZY1" s="40"/>
      <c r="HZZ1" s="40"/>
      <c r="IAA1" s="40"/>
      <c r="IAB1" s="40"/>
      <c r="IAC1" s="40"/>
      <c r="IAD1" s="40"/>
      <c r="IAE1" s="40"/>
      <c r="IAF1" s="40"/>
      <c r="IAG1" s="40"/>
      <c r="IAH1" s="40"/>
      <c r="IAI1" s="40"/>
      <c r="IAJ1" s="40"/>
      <c r="IAK1" s="40"/>
      <c r="IAL1" s="40"/>
      <c r="IAM1" s="40"/>
      <c r="IAN1" s="40"/>
      <c r="IAO1" s="40"/>
      <c r="IAP1" s="40"/>
      <c r="IAQ1" s="40"/>
      <c r="IAR1" s="40"/>
      <c r="IAS1" s="40"/>
      <c r="IAT1" s="40"/>
      <c r="IAU1" s="40"/>
      <c r="IAV1" s="40"/>
      <c r="IAW1" s="40"/>
      <c r="IAX1" s="40"/>
      <c r="IAY1" s="40"/>
      <c r="IAZ1" s="40"/>
      <c r="IBA1" s="40"/>
      <c r="IBB1" s="40"/>
      <c r="IBC1" s="40"/>
      <c r="IBD1" s="40"/>
      <c r="IBE1" s="40"/>
      <c r="IBF1" s="40"/>
      <c r="IBG1" s="40"/>
      <c r="IBH1" s="40"/>
      <c r="IBI1" s="40"/>
      <c r="IBJ1" s="40"/>
      <c r="IBK1" s="40"/>
      <c r="IBL1" s="40"/>
      <c r="IBM1" s="40"/>
      <c r="IBN1" s="40"/>
      <c r="IBO1" s="40"/>
      <c r="IBP1" s="40"/>
      <c r="IBQ1" s="40"/>
      <c r="IBR1" s="40"/>
      <c r="IBS1" s="40"/>
      <c r="IBT1" s="40"/>
      <c r="IBU1" s="40"/>
      <c r="IBV1" s="40"/>
      <c r="IBW1" s="40"/>
      <c r="IBX1" s="40"/>
      <c r="IBY1" s="40"/>
      <c r="IBZ1" s="40"/>
      <c r="ICA1" s="40"/>
      <c r="ICB1" s="40"/>
      <c r="ICC1" s="40"/>
      <c r="ICD1" s="40"/>
      <c r="ICE1" s="40"/>
      <c r="ICF1" s="40"/>
      <c r="ICG1" s="40"/>
      <c r="ICH1" s="40"/>
      <c r="ICI1" s="40"/>
      <c r="ICJ1" s="40"/>
      <c r="ICK1" s="40"/>
      <c r="ICL1" s="40"/>
      <c r="ICM1" s="40"/>
      <c r="ICN1" s="40"/>
      <c r="ICO1" s="40"/>
      <c r="ICP1" s="40"/>
      <c r="ICQ1" s="40"/>
      <c r="ICR1" s="40"/>
      <c r="ICS1" s="40"/>
      <c r="ICT1" s="40"/>
      <c r="ICU1" s="40"/>
      <c r="ICV1" s="40"/>
      <c r="ICW1" s="40"/>
      <c r="ICX1" s="40"/>
      <c r="ICY1" s="40"/>
      <c r="ICZ1" s="40"/>
      <c r="IDA1" s="40"/>
      <c r="IDB1" s="40"/>
      <c r="IDC1" s="40"/>
      <c r="IDD1" s="40"/>
      <c r="IDE1" s="40"/>
      <c r="IDF1" s="40"/>
      <c r="IDG1" s="40"/>
      <c r="IDH1" s="40"/>
      <c r="IDI1" s="40"/>
      <c r="IDJ1" s="40"/>
      <c r="IDK1" s="40"/>
      <c r="IDL1" s="40"/>
      <c r="IDM1" s="40"/>
      <c r="IDN1" s="40"/>
      <c r="IDO1" s="40"/>
      <c r="IDP1" s="40"/>
      <c r="IDQ1" s="40"/>
      <c r="IDR1" s="40"/>
      <c r="IDS1" s="40"/>
      <c r="IDT1" s="40"/>
      <c r="IDU1" s="40"/>
      <c r="IDV1" s="40"/>
      <c r="IDW1" s="40"/>
      <c r="IDX1" s="40"/>
      <c r="IDY1" s="40"/>
      <c r="IDZ1" s="40"/>
      <c r="IEA1" s="40"/>
      <c r="IEB1" s="40"/>
      <c r="IEC1" s="40"/>
      <c r="IED1" s="40"/>
      <c r="IEE1" s="40"/>
      <c r="IEF1" s="40"/>
      <c r="IEG1" s="40"/>
      <c r="IEH1" s="40"/>
      <c r="IEI1" s="40"/>
      <c r="IEJ1" s="40"/>
      <c r="IEK1" s="40"/>
      <c r="IEL1" s="40"/>
      <c r="IEM1" s="40"/>
      <c r="IEN1" s="40"/>
      <c r="IEO1" s="40"/>
      <c r="IEP1" s="40"/>
      <c r="IEQ1" s="40"/>
      <c r="IER1" s="40"/>
      <c r="IES1" s="40"/>
      <c r="IET1" s="40"/>
      <c r="IEU1" s="40"/>
      <c r="IEV1" s="40"/>
      <c r="IEW1" s="40"/>
      <c r="IEX1" s="40"/>
      <c r="IEY1" s="40"/>
      <c r="IEZ1" s="40"/>
      <c r="IFA1" s="40"/>
      <c r="IFB1" s="40"/>
      <c r="IFC1" s="40"/>
      <c r="IFD1" s="40"/>
      <c r="IFE1" s="40"/>
      <c r="IFF1" s="40"/>
      <c r="IFG1" s="40"/>
      <c r="IFH1" s="40"/>
      <c r="IFI1" s="40"/>
      <c r="IFJ1" s="40"/>
      <c r="IFK1" s="40"/>
      <c r="IFL1" s="40"/>
      <c r="IFM1" s="40"/>
      <c r="IFN1" s="40"/>
      <c r="IFO1" s="40"/>
      <c r="IFP1" s="40"/>
      <c r="IFQ1" s="40"/>
      <c r="IFR1" s="40"/>
      <c r="IFS1" s="40"/>
      <c r="IFT1" s="40"/>
      <c r="IFU1" s="40"/>
      <c r="IFV1" s="40"/>
      <c r="IFW1" s="40"/>
      <c r="IFX1" s="40"/>
      <c r="IFY1" s="40"/>
      <c r="IFZ1" s="40"/>
      <c r="IGA1" s="40"/>
      <c r="IGB1" s="40"/>
      <c r="IGC1" s="40"/>
      <c r="IGD1" s="40"/>
      <c r="IGE1" s="40"/>
      <c r="IGF1" s="40"/>
      <c r="IGG1" s="40"/>
      <c r="IGH1" s="40"/>
      <c r="IGI1" s="40"/>
      <c r="IGJ1" s="40"/>
      <c r="IGK1" s="40"/>
      <c r="IGL1" s="40"/>
      <c r="IGM1" s="40"/>
      <c r="IGN1" s="40"/>
      <c r="IGO1" s="40"/>
      <c r="IGP1" s="40"/>
      <c r="IGQ1" s="40"/>
      <c r="IGR1" s="40"/>
      <c r="IGS1" s="40"/>
      <c r="IGT1" s="40"/>
      <c r="IGU1" s="40"/>
      <c r="IGV1" s="40"/>
      <c r="IGW1" s="40"/>
      <c r="IGX1" s="40"/>
      <c r="IGY1" s="40"/>
      <c r="IGZ1" s="40"/>
      <c r="IHA1" s="40"/>
      <c r="IHB1" s="40"/>
      <c r="IHC1" s="40"/>
      <c r="IHD1" s="40"/>
      <c r="IHE1" s="40"/>
      <c r="IHF1" s="40"/>
      <c r="IHG1" s="40"/>
      <c r="IHH1" s="40"/>
      <c r="IHI1" s="40"/>
      <c r="IHJ1" s="40"/>
      <c r="IHK1" s="40"/>
      <c r="IHL1" s="40"/>
      <c r="IHM1" s="40"/>
      <c r="IHN1" s="40"/>
      <c r="IHO1" s="40"/>
      <c r="IHP1" s="40"/>
      <c r="IHQ1" s="40"/>
      <c r="IHR1" s="40"/>
      <c r="IHS1" s="40"/>
      <c r="IHT1" s="40"/>
      <c r="IHU1" s="40"/>
      <c r="IHV1" s="40"/>
      <c r="IHW1" s="40"/>
      <c r="IHX1" s="40"/>
      <c r="IHY1" s="40"/>
      <c r="IHZ1" s="40"/>
      <c r="IIA1" s="40"/>
      <c r="IIB1" s="40"/>
      <c r="IIC1" s="40"/>
      <c r="IID1" s="40"/>
      <c r="IIE1" s="40"/>
      <c r="IIF1" s="40"/>
      <c r="IIG1" s="40"/>
      <c r="IIH1" s="40"/>
      <c r="III1" s="40"/>
      <c r="IIJ1" s="40"/>
      <c r="IIK1" s="40"/>
      <c r="IIL1" s="40"/>
      <c r="IIM1" s="40"/>
      <c r="IIN1" s="40"/>
      <c r="IIO1" s="40"/>
      <c r="IIP1" s="40"/>
      <c r="IIQ1" s="40"/>
      <c r="IIR1" s="40"/>
      <c r="IIS1" s="40"/>
      <c r="IIT1" s="40"/>
      <c r="IIU1" s="40"/>
      <c r="IIV1" s="40"/>
      <c r="IIW1" s="40"/>
      <c r="IIX1" s="40"/>
      <c r="IIY1" s="40"/>
      <c r="IIZ1" s="40"/>
      <c r="IJA1" s="40"/>
      <c r="IJB1" s="40"/>
      <c r="IJC1" s="40"/>
      <c r="IJD1" s="40"/>
      <c r="IJE1" s="40"/>
      <c r="IJF1" s="40"/>
      <c r="IJG1" s="40"/>
      <c r="IJH1" s="40"/>
      <c r="IJI1" s="40"/>
      <c r="IJJ1" s="40"/>
      <c r="IJK1" s="40"/>
      <c r="IJL1" s="40"/>
      <c r="IJM1" s="40"/>
      <c r="IJN1" s="40"/>
      <c r="IJO1" s="40"/>
      <c r="IJP1" s="40"/>
      <c r="IJQ1" s="40"/>
      <c r="IJR1" s="40"/>
      <c r="IJS1" s="40"/>
      <c r="IJT1" s="40"/>
      <c r="IJU1" s="40"/>
      <c r="IJV1" s="40"/>
      <c r="IJW1" s="40"/>
      <c r="IJX1" s="40"/>
      <c r="IJY1" s="40"/>
      <c r="IJZ1" s="40"/>
      <c r="IKA1" s="40"/>
      <c r="IKB1" s="40"/>
      <c r="IKC1" s="40"/>
      <c r="IKD1" s="40"/>
      <c r="IKE1" s="40"/>
      <c r="IKF1" s="40"/>
      <c r="IKG1" s="40"/>
      <c r="IKH1" s="40"/>
      <c r="IKI1" s="40"/>
      <c r="IKJ1" s="40"/>
      <c r="IKK1" s="40"/>
      <c r="IKL1" s="40"/>
      <c r="IKM1" s="40"/>
      <c r="IKN1" s="40"/>
      <c r="IKO1" s="40"/>
      <c r="IKP1" s="40"/>
      <c r="IKQ1" s="40"/>
      <c r="IKR1" s="40"/>
      <c r="IKS1" s="40"/>
      <c r="IKT1" s="40"/>
      <c r="IKU1" s="40"/>
      <c r="IKV1" s="40"/>
      <c r="IKW1" s="40"/>
      <c r="IKX1" s="40"/>
      <c r="IKY1" s="40"/>
      <c r="IKZ1" s="40"/>
      <c r="ILA1" s="40"/>
      <c r="ILB1" s="40"/>
      <c r="ILC1" s="40"/>
      <c r="ILD1" s="40"/>
      <c r="ILE1" s="40"/>
      <c r="ILF1" s="40"/>
      <c r="ILG1" s="40"/>
      <c r="ILH1" s="40"/>
      <c r="ILI1" s="40"/>
      <c r="ILJ1" s="40"/>
      <c r="ILK1" s="40"/>
      <c r="ILL1" s="40"/>
      <c r="ILM1" s="40"/>
      <c r="ILN1" s="40"/>
      <c r="ILO1" s="40"/>
      <c r="ILP1" s="40"/>
      <c r="ILQ1" s="40"/>
      <c r="ILR1" s="40"/>
      <c r="ILS1" s="40"/>
      <c r="ILT1" s="40"/>
      <c r="ILU1" s="40"/>
      <c r="ILV1" s="40"/>
      <c r="ILW1" s="40"/>
      <c r="ILX1" s="40"/>
      <c r="ILY1" s="40"/>
      <c r="ILZ1" s="40"/>
      <c r="IMA1" s="40"/>
      <c r="IMB1" s="40"/>
      <c r="IMC1" s="40"/>
      <c r="IMD1" s="40"/>
      <c r="IME1" s="40"/>
      <c r="IMF1" s="40"/>
      <c r="IMG1" s="40"/>
      <c r="IMH1" s="40"/>
      <c r="IMI1" s="40"/>
      <c r="IMJ1" s="40"/>
      <c r="IMK1" s="40"/>
      <c r="IML1" s="40"/>
      <c r="IMM1" s="40"/>
      <c r="IMN1" s="40"/>
      <c r="IMO1" s="40"/>
      <c r="IMP1" s="40"/>
      <c r="IMQ1" s="40"/>
      <c r="IMR1" s="40"/>
      <c r="IMS1" s="40"/>
      <c r="IMT1" s="40"/>
      <c r="IMU1" s="40"/>
      <c r="IMV1" s="40"/>
      <c r="IMW1" s="40"/>
      <c r="IMX1" s="40"/>
      <c r="IMY1" s="40"/>
      <c r="IMZ1" s="40"/>
      <c r="INA1" s="40"/>
      <c r="INB1" s="40"/>
      <c r="INC1" s="40"/>
      <c r="IND1" s="40"/>
      <c r="INE1" s="40"/>
      <c r="INF1" s="40"/>
      <c r="ING1" s="40"/>
      <c r="INH1" s="40"/>
      <c r="INI1" s="40"/>
      <c r="INJ1" s="40"/>
      <c r="INK1" s="40"/>
      <c r="INL1" s="40"/>
      <c r="INM1" s="40"/>
      <c r="INN1" s="40"/>
      <c r="INO1" s="40"/>
      <c r="INP1" s="40"/>
      <c r="INQ1" s="40"/>
      <c r="INR1" s="40"/>
      <c r="INS1" s="40"/>
      <c r="INT1" s="40"/>
      <c r="INU1" s="40"/>
      <c r="INV1" s="40"/>
      <c r="INW1" s="40"/>
      <c r="INX1" s="40"/>
      <c r="INY1" s="40"/>
      <c r="INZ1" s="40"/>
      <c r="IOA1" s="40"/>
      <c r="IOB1" s="40"/>
      <c r="IOC1" s="40"/>
      <c r="IOD1" s="40"/>
      <c r="IOE1" s="40"/>
      <c r="IOF1" s="40"/>
      <c r="IOG1" s="40"/>
      <c r="IOH1" s="40"/>
      <c r="IOI1" s="40"/>
      <c r="IOJ1" s="40"/>
      <c r="IOK1" s="40"/>
      <c r="IOL1" s="40"/>
      <c r="IOM1" s="40"/>
      <c r="ION1" s="40"/>
      <c r="IOO1" s="40"/>
      <c r="IOP1" s="40"/>
      <c r="IOQ1" s="40"/>
      <c r="IOR1" s="40"/>
      <c r="IOS1" s="40"/>
      <c r="IOT1" s="40"/>
      <c r="IOU1" s="40"/>
      <c r="IOV1" s="40"/>
      <c r="IOW1" s="40"/>
      <c r="IOX1" s="40"/>
      <c r="IOY1" s="40"/>
      <c r="IOZ1" s="40"/>
      <c r="IPA1" s="40"/>
      <c r="IPB1" s="40"/>
      <c r="IPC1" s="40"/>
      <c r="IPD1" s="40"/>
      <c r="IPE1" s="40"/>
      <c r="IPF1" s="40"/>
      <c r="IPG1" s="40"/>
      <c r="IPH1" s="40"/>
      <c r="IPI1" s="40"/>
      <c r="IPJ1" s="40"/>
      <c r="IPK1" s="40"/>
      <c r="IPL1" s="40"/>
      <c r="IPM1" s="40"/>
      <c r="IPN1" s="40"/>
      <c r="IPO1" s="40"/>
      <c r="IPP1" s="40"/>
      <c r="IPQ1" s="40"/>
      <c r="IPR1" s="40"/>
      <c r="IPS1" s="40"/>
      <c r="IPT1" s="40"/>
      <c r="IPU1" s="40"/>
      <c r="IPV1" s="40"/>
      <c r="IPW1" s="40"/>
      <c r="IPX1" s="40"/>
      <c r="IPY1" s="40"/>
      <c r="IPZ1" s="40"/>
      <c r="IQA1" s="40"/>
      <c r="IQB1" s="40"/>
      <c r="IQC1" s="40"/>
      <c r="IQD1" s="40"/>
      <c r="IQE1" s="40"/>
      <c r="IQF1" s="40"/>
      <c r="IQG1" s="40"/>
      <c r="IQH1" s="40"/>
      <c r="IQI1" s="40"/>
      <c r="IQJ1" s="40"/>
      <c r="IQK1" s="40"/>
      <c r="IQL1" s="40"/>
      <c r="IQM1" s="40"/>
      <c r="IQN1" s="40"/>
      <c r="IQO1" s="40"/>
      <c r="IQP1" s="40"/>
      <c r="IQQ1" s="40"/>
      <c r="IQR1" s="40"/>
      <c r="IQS1" s="40"/>
      <c r="IQT1" s="40"/>
      <c r="IQU1" s="40"/>
      <c r="IQV1" s="40"/>
      <c r="IQW1" s="40"/>
      <c r="IQX1" s="40"/>
      <c r="IQY1" s="40"/>
      <c r="IQZ1" s="40"/>
      <c r="IRA1" s="40"/>
      <c r="IRB1" s="40"/>
      <c r="IRC1" s="40"/>
      <c r="IRD1" s="40"/>
      <c r="IRE1" s="40"/>
      <c r="IRF1" s="40"/>
      <c r="IRG1" s="40"/>
      <c r="IRH1" s="40"/>
      <c r="IRI1" s="40"/>
      <c r="IRJ1" s="40"/>
      <c r="IRK1" s="40"/>
      <c r="IRL1" s="40"/>
      <c r="IRM1" s="40"/>
      <c r="IRN1" s="40"/>
      <c r="IRO1" s="40"/>
      <c r="IRP1" s="40"/>
      <c r="IRQ1" s="40"/>
      <c r="IRR1" s="40"/>
      <c r="IRS1" s="40"/>
      <c r="IRT1" s="40"/>
      <c r="IRU1" s="40"/>
      <c r="IRV1" s="40"/>
      <c r="IRW1" s="40"/>
      <c r="IRX1" s="40"/>
      <c r="IRY1" s="40"/>
      <c r="IRZ1" s="40"/>
      <c r="ISA1" s="40"/>
      <c r="ISB1" s="40"/>
      <c r="ISC1" s="40"/>
      <c r="ISD1" s="40"/>
      <c r="ISE1" s="40"/>
      <c r="ISF1" s="40"/>
      <c r="ISG1" s="40"/>
      <c r="ISH1" s="40"/>
      <c r="ISI1" s="40"/>
      <c r="ISJ1" s="40"/>
      <c r="ISK1" s="40"/>
      <c r="ISL1" s="40"/>
      <c r="ISM1" s="40"/>
      <c r="ISN1" s="40"/>
      <c r="ISO1" s="40"/>
      <c r="ISP1" s="40"/>
      <c r="ISQ1" s="40"/>
      <c r="ISR1" s="40"/>
      <c r="ISS1" s="40"/>
      <c r="IST1" s="40"/>
      <c r="ISU1" s="40"/>
      <c r="ISV1" s="40"/>
      <c r="ISW1" s="40"/>
      <c r="ISX1" s="40"/>
      <c r="ISY1" s="40"/>
      <c r="ISZ1" s="40"/>
      <c r="ITA1" s="40"/>
      <c r="ITB1" s="40"/>
      <c r="ITC1" s="40"/>
      <c r="ITD1" s="40"/>
      <c r="ITE1" s="40"/>
      <c r="ITF1" s="40"/>
      <c r="ITG1" s="40"/>
      <c r="ITH1" s="40"/>
      <c r="ITI1" s="40"/>
      <c r="ITJ1" s="40"/>
      <c r="ITK1" s="40"/>
      <c r="ITL1" s="40"/>
      <c r="ITM1" s="40"/>
      <c r="ITN1" s="40"/>
      <c r="ITO1" s="40"/>
      <c r="ITP1" s="40"/>
      <c r="ITQ1" s="40"/>
      <c r="ITR1" s="40"/>
      <c r="ITS1" s="40"/>
      <c r="ITT1" s="40"/>
      <c r="ITU1" s="40"/>
      <c r="ITV1" s="40"/>
      <c r="ITW1" s="40"/>
      <c r="ITX1" s="40"/>
      <c r="ITY1" s="40"/>
      <c r="ITZ1" s="40"/>
      <c r="IUA1" s="40"/>
      <c r="IUB1" s="40"/>
      <c r="IUC1" s="40"/>
      <c r="IUD1" s="40"/>
      <c r="IUE1" s="40"/>
      <c r="IUF1" s="40"/>
      <c r="IUG1" s="40"/>
      <c r="IUH1" s="40"/>
      <c r="IUI1" s="40"/>
      <c r="IUJ1" s="40"/>
      <c r="IUK1" s="40"/>
      <c r="IUL1" s="40"/>
      <c r="IUM1" s="40"/>
      <c r="IUN1" s="40"/>
      <c r="IUO1" s="40"/>
      <c r="IUP1" s="40"/>
      <c r="IUQ1" s="40"/>
      <c r="IUR1" s="40"/>
      <c r="IUS1" s="40"/>
      <c r="IUT1" s="40"/>
      <c r="IUU1" s="40"/>
      <c r="IUV1" s="40"/>
      <c r="IUW1" s="40"/>
      <c r="IUX1" s="40"/>
      <c r="IUY1" s="40"/>
      <c r="IUZ1" s="40"/>
      <c r="IVA1" s="40"/>
      <c r="IVB1" s="40"/>
      <c r="IVC1" s="40"/>
      <c r="IVD1" s="40"/>
      <c r="IVE1" s="40"/>
      <c r="IVF1" s="40"/>
      <c r="IVG1" s="40"/>
      <c r="IVH1" s="40"/>
      <c r="IVI1" s="40"/>
      <c r="IVJ1" s="40"/>
      <c r="IVK1" s="40"/>
      <c r="IVL1" s="40"/>
      <c r="IVM1" s="40"/>
      <c r="IVN1" s="40"/>
      <c r="IVO1" s="40"/>
      <c r="IVP1" s="40"/>
      <c r="IVQ1" s="40"/>
      <c r="IVR1" s="40"/>
      <c r="IVS1" s="40"/>
      <c r="IVT1" s="40"/>
      <c r="IVU1" s="40"/>
      <c r="IVV1" s="40"/>
      <c r="IVW1" s="40"/>
      <c r="IVX1" s="40"/>
      <c r="IVY1" s="40"/>
      <c r="IVZ1" s="40"/>
      <c r="IWA1" s="40"/>
      <c r="IWB1" s="40"/>
      <c r="IWC1" s="40"/>
      <c r="IWD1" s="40"/>
      <c r="IWE1" s="40"/>
      <c r="IWF1" s="40"/>
      <c r="IWG1" s="40"/>
      <c r="IWH1" s="40"/>
      <c r="IWI1" s="40"/>
      <c r="IWJ1" s="40"/>
      <c r="IWK1" s="40"/>
      <c r="IWL1" s="40"/>
      <c r="IWM1" s="40"/>
      <c r="IWN1" s="40"/>
      <c r="IWO1" s="40"/>
      <c r="IWP1" s="40"/>
      <c r="IWQ1" s="40"/>
      <c r="IWR1" s="40"/>
      <c r="IWS1" s="40"/>
      <c r="IWT1" s="40"/>
      <c r="IWU1" s="40"/>
      <c r="IWV1" s="40"/>
      <c r="IWW1" s="40"/>
      <c r="IWX1" s="40"/>
      <c r="IWY1" s="40"/>
      <c r="IWZ1" s="40"/>
      <c r="IXA1" s="40"/>
      <c r="IXB1" s="40"/>
      <c r="IXC1" s="40"/>
      <c r="IXD1" s="40"/>
      <c r="IXE1" s="40"/>
      <c r="IXF1" s="40"/>
      <c r="IXG1" s="40"/>
      <c r="IXH1" s="40"/>
      <c r="IXI1" s="40"/>
      <c r="IXJ1" s="40"/>
      <c r="IXK1" s="40"/>
      <c r="IXL1" s="40"/>
      <c r="IXM1" s="40"/>
      <c r="IXN1" s="40"/>
      <c r="IXO1" s="40"/>
      <c r="IXP1" s="40"/>
      <c r="IXQ1" s="40"/>
      <c r="IXR1" s="40"/>
      <c r="IXS1" s="40"/>
      <c r="IXT1" s="40"/>
      <c r="IXU1" s="40"/>
      <c r="IXV1" s="40"/>
      <c r="IXW1" s="40"/>
      <c r="IXX1" s="40"/>
      <c r="IXY1" s="40"/>
      <c r="IXZ1" s="40"/>
      <c r="IYA1" s="40"/>
      <c r="IYB1" s="40"/>
      <c r="IYC1" s="40"/>
      <c r="IYD1" s="40"/>
      <c r="IYE1" s="40"/>
      <c r="IYF1" s="40"/>
      <c r="IYG1" s="40"/>
      <c r="IYH1" s="40"/>
      <c r="IYI1" s="40"/>
      <c r="IYJ1" s="40"/>
      <c r="IYK1" s="40"/>
      <c r="IYL1" s="40"/>
      <c r="IYM1" s="40"/>
      <c r="IYN1" s="40"/>
      <c r="IYO1" s="40"/>
      <c r="IYP1" s="40"/>
      <c r="IYQ1" s="40"/>
      <c r="IYR1" s="40"/>
      <c r="IYS1" s="40"/>
      <c r="IYT1" s="40"/>
      <c r="IYU1" s="40"/>
      <c r="IYV1" s="40"/>
      <c r="IYW1" s="40"/>
      <c r="IYX1" s="40"/>
      <c r="IYY1" s="40"/>
      <c r="IYZ1" s="40"/>
      <c r="IZA1" s="40"/>
      <c r="IZB1" s="40"/>
      <c r="IZC1" s="40"/>
      <c r="IZD1" s="40"/>
      <c r="IZE1" s="40"/>
      <c r="IZF1" s="40"/>
      <c r="IZG1" s="40"/>
      <c r="IZH1" s="40"/>
      <c r="IZI1" s="40"/>
      <c r="IZJ1" s="40"/>
      <c r="IZK1" s="40"/>
      <c r="IZL1" s="40"/>
      <c r="IZM1" s="40"/>
      <c r="IZN1" s="40"/>
      <c r="IZO1" s="40"/>
      <c r="IZP1" s="40"/>
      <c r="IZQ1" s="40"/>
      <c r="IZR1" s="40"/>
      <c r="IZS1" s="40"/>
      <c r="IZT1" s="40"/>
      <c r="IZU1" s="40"/>
      <c r="IZV1" s="40"/>
      <c r="IZW1" s="40"/>
      <c r="IZX1" s="40"/>
      <c r="IZY1" s="40"/>
      <c r="IZZ1" s="40"/>
      <c r="JAA1" s="40"/>
      <c r="JAB1" s="40"/>
      <c r="JAC1" s="40"/>
      <c r="JAD1" s="40"/>
      <c r="JAE1" s="40"/>
      <c r="JAF1" s="40"/>
      <c r="JAG1" s="40"/>
      <c r="JAH1" s="40"/>
      <c r="JAI1" s="40"/>
      <c r="JAJ1" s="40"/>
      <c r="JAK1" s="40"/>
      <c r="JAL1" s="40"/>
      <c r="JAM1" s="40"/>
      <c r="JAN1" s="40"/>
      <c r="JAO1" s="40"/>
      <c r="JAP1" s="40"/>
      <c r="JAQ1" s="40"/>
      <c r="JAR1" s="40"/>
      <c r="JAS1" s="40"/>
      <c r="JAT1" s="40"/>
      <c r="JAU1" s="40"/>
      <c r="JAV1" s="40"/>
      <c r="JAW1" s="40"/>
      <c r="JAX1" s="40"/>
      <c r="JAY1" s="40"/>
      <c r="JAZ1" s="40"/>
      <c r="JBA1" s="40"/>
      <c r="JBB1" s="40"/>
      <c r="JBC1" s="40"/>
      <c r="JBD1" s="40"/>
      <c r="JBE1" s="40"/>
      <c r="JBF1" s="40"/>
      <c r="JBG1" s="40"/>
      <c r="JBH1" s="40"/>
      <c r="JBI1" s="40"/>
      <c r="JBJ1" s="40"/>
      <c r="JBK1" s="40"/>
      <c r="JBL1" s="40"/>
      <c r="JBM1" s="40"/>
      <c r="JBN1" s="40"/>
      <c r="JBO1" s="40"/>
      <c r="JBP1" s="40"/>
      <c r="JBQ1" s="40"/>
      <c r="JBR1" s="40"/>
      <c r="JBS1" s="40"/>
      <c r="JBT1" s="40"/>
      <c r="JBU1" s="40"/>
      <c r="JBV1" s="40"/>
      <c r="JBW1" s="40"/>
      <c r="JBX1" s="40"/>
      <c r="JBY1" s="40"/>
      <c r="JBZ1" s="40"/>
      <c r="JCA1" s="40"/>
      <c r="JCB1" s="40"/>
      <c r="JCC1" s="40"/>
      <c r="JCD1" s="40"/>
      <c r="JCE1" s="40"/>
      <c r="JCF1" s="40"/>
      <c r="JCG1" s="40"/>
      <c r="JCH1" s="40"/>
      <c r="JCI1" s="40"/>
      <c r="JCJ1" s="40"/>
      <c r="JCK1" s="40"/>
      <c r="JCL1" s="40"/>
      <c r="JCM1" s="40"/>
      <c r="JCN1" s="40"/>
      <c r="JCO1" s="40"/>
      <c r="JCP1" s="40"/>
      <c r="JCQ1" s="40"/>
      <c r="JCR1" s="40"/>
      <c r="JCS1" s="40"/>
      <c r="JCT1" s="40"/>
      <c r="JCU1" s="40"/>
      <c r="JCV1" s="40"/>
      <c r="JCW1" s="40"/>
      <c r="JCX1" s="40"/>
      <c r="JCY1" s="40"/>
      <c r="JCZ1" s="40"/>
      <c r="JDA1" s="40"/>
      <c r="JDB1" s="40"/>
      <c r="JDC1" s="40"/>
      <c r="JDD1" s="40"/>
      <c r="JDE1" s="40"/>
      <c r="JDF1" s="40"/>
      <c r="JDG1" s="40"/>
      <c r="JDH1" s="40"/>
      <c r="JDI1" s="40"/>
      <c r="JDJ1" s="40"/>
      <c r="JDK1" s="40"/>
      <c r="JDL1" s="40"/>
      <c r="JDM1" s="40"/>
      <c r="JDN1" s="40"/>
      <c r="JDO1" s="40"/>
      <c r="JDP1" s="40"/>
      <c r="JDQ1" s="40"/>
      <c r="JDR1" s="40"/>
      <c r="JDS1" s="40"/>
      <c r="JDT1" s="40"/>
      <c r="JDU1" s="40"/>
      <c r="JDV1" s="40"/>
      <c r="JDW1" s="40"/>
      <c r="JDX1" s="40"/>
      <c r="JDY1" s="40"/>
      <c r="JDZ1" s="40"/>
      <c r="JEA1" s="40"/>
      <c r="JEB1" s="40"/>
      <c r="JEC1" s="40"/>
      <c r="JED1" s="40"/>
      <c r="JEE1" s="40"/>
      <c r="JEF1" s="40"/>
      <c r="JEG1" s="40"/>
      <c r="JEH1" s="40"/>
      <c r="JEI1" s="40"/>
      <c r="JEJ1" s="40"/>
      <c r="JEK1" s="40"/>
      <c r="JEL1" s="40"/>
      <c r="JEM1" s="40"/>
      <c r="JEN1" s="40"/>
      <c r="JEO1" s="40"/>
      <c r="JEP1" s="40"/>
      <c r="JEQ1" s="40"/>
      <c r="JER1" s="40"/>
      <c r="JES1" s="40"/>
      <c r="JET1" s="40"/>
      <c r="JEU1" s="40"/>
      <c r="JEV1" s="40"/>
      <c r="JEW1" s="40"/>
      <c r="JEX1" s="40"/>
      <c r="JEY1" s="40"/>
      <c r="JEZ1" s="40"/>
      <c r="JFA1" s="40"/>
      <c r="JFB1" s="40"/>
      <c r="JFC1" s="40"/>
      <c r="JFD1" s="40"/>
      <c r="JFE1" s="40"/>
      <c r="JFF1" s="40"/>
      <c r="JFG1" s="40"/>
      <c r="JFH1" s="40"/>
      <c r="JFI1" s="40"/>
      <c r="JFJ1" s="40"/>
      <c r="JFK1" s="40"/>
      <c r="JFL1" s="40"/>
      <c r="JFM1" s="40"/>
      <c r="JFN1" s="40"/>
      <c r="JFO1" s="40"/>
      <c r="JFP1" s="40"/>
      <c r="JFQ1" s="40"/>
      <c r="JFR1" s="40"/>
      <c r="JFS1" s="40"/>
      <c r="JFT1" s="40"/>
      <c r="JFU1" s="40"/>
      <c r="JFV1" s="40"/>
      <c r="JFW1" s="40"/>
      <c r="JFX1" s="40"/>
      <c r="JFY1" s="40"/>
      <c r="JFZ1" s="40"/>
      <c r="JGA1" s="40"/>
      <c r="JGB1" s="40"/>
      <c r="JGC1" s="40"/>
      <c r="JGD1" s="40"/>
      <c r="JGE1" s="40"/>
      <c r="JGF1" s="40"/>
      <c r="JGG1" s="40"/>
      <c r="JGH1" s="40"/>
      <c r="JGI1" s="40"/>
      <c r="JGJ1" s="40"/>
      <c r="JGK1" s="40"/>
      <c r="JGL1" s="40"/>
      <c r="JGM1" s="40"/>
      <c r="JGN1" s="40"/>
      <c r="JGO1" s="40"/>
      <c r="JGP1" s="40"/>
      <c r="JGQ1" s="40"/>
      <c r="JGR1" s="40"/>
      <c r="JGS1" s="40"/>
      <c r="JGT1" s="40"/>
      <c r="JGU1" s="40"/>
      <c r="JGV1" s="40"/>
      <c r="JGW1" s="40"/>
      <c r="JGX1" s="40"/>
      <c r="JGY1" s="40"/>
      <c r="JGZ1" s="40"/>
      <c r="JHA1" s="40"/>
      <c r="JHB1" s="40"/>
      <c r="JHC1" s="40"/>
      <c r="JHD1" s="40"/>
      <c r="JHE1" s="40"/>
      <c r="JHF1" s="40"/>
      <c r="JHG1" s="40"/>
      <c r="JHH1" s="40"/>
      <c r="JHI1" s="40"/>
      <c r="JHJ1" s="40"/>
      <c r="JHK1" s="40"/>
      <c r="JHL1" s="40"/>
      <c r="JHM1" s="40"/>
      <c r="JHN1" s="40"/>
      <c r="JHO1" s="40"/>
      <c r="JHP1" s="40"/>
      <c r="JHQ1" s="40"/>
      <c r="JHR1" s="40"/>
      <c r="JHS1" s="40"/>
      <c r="JHT1" s="40"/>
      <c r="JHU1" s="40"/>
      <c r="JHV1" s="40"/>
      <c r="JHW1" s="40"/>
      <c r="JHX1" s="40"/>
      <c r="JHY1" s="40"/>
      <c r="JHZ1" s="40"/>
      <c r="JIA1" s="40"/>
      <c r="JIB1" s="40"/>
      <c r="JIC1" s="40"/>
      <c r="JID1" s="40"/>
      <c r="JIE1" s="40"/>
      <c r="JIF1" s="40"/>
      <c r="JIG1" s="40"/>
      <c r="JIH1" s="40"/>
      <c r="JII1" s="40"/>
      <c r="JIJ1" s="40"/>
      <c r="JIK1" s="40"/>
      <c r="JIL1" s="40"/>
      <c r="JIM1" s="40"/>
      <c r="JIN1" s="40"/>
      <c r="JIO1" s="40"/>
      <c r="JIP1" s="40"/>
      <c r="JIQ1" s="40"/>
      <c r="JIR1" s="40"/>
      <c r="JIS1" s="40"/>
      <c r="JIT1" s="40"/>
      <c r="JIU1" s="40"/>
      <c r="JIV1" s="40"/>
      <c r="JIW1" s="40"/>
      <c r="JIX1" s="40"/>
      <c r="JIY1" s="40"/>
      <c r="JIZ1" s="40"/>
      <c r="JJA1" s="40"/>
      <c r="JJB1" s="40"/>
      <c r="JJC1" s="40"/>
      <c r="JJD1" s="40"/>
      <c r="JJE1" s="40"/>
      <c r="JJF1" s="40"/>
      <c r="JJG1" s="40"/>
      <c r="JJH1" s="40"/>
      <c r="JJI1" s="40"/>
      <c r="JJJ1" s="40"/>
      <c r="JJK1" s="40"/>
      <c r="JJL1" s="40"/>
      <c r="JJM1" s="40"/>
      <c r="JJN1" s="40"/>
      <c r="JJO1" s="40"/>
      <c r="JJP1" s="40"/>
      <c r="JJQ1" s="40"/>
      <c r="JJR1" s="40"/>
      <c r="JJS1" s="40"/>
      <c r="JJT1" s="40"/>
      <c r="JJU1" s="40"/>
      <c r="JJV1" s="40"/>
      <c r="JJW1" s="40"/>
      <c r="JJX1" s="40"/>
      <c r="JJY1" s="40"/>
      <c r="JJZ1" s="40"/>
      <c r="JKA1" s="40"/>
      <c r="JKB1" s="40"/>
      <c r="JKC1" s="40"/>
      <c r="JKD1" s="40"/>
      <c r="JKE1" s="40"/>
      <c r="JKF1" s="40"/>
      <c r="JKG1" s="40"/>
      <c r="JKH1" s="40"/>
      <c r="JKI1" s="40"/>
      <c r="JKJ1" s="40"/>
      <c r="JKK1" s="40"/>
      <c r="JKL1" s="40"/>
      <c r="JKM1" s="40"/>
      <c r="JKN1" s="40"/>
      <c r="JKO1" s="40"/>
      <c r="JKP1" s="40"/>
      <c r="JKQ1" s="40"/>
      <c r="JKR1" s="40"/>
      <c r="JKS1" s="40"/>
      <c r="JKT1" s="40"/>
      <c r="JKU1" s="40"/>
      <c r="JKV1" s="40"/>
      <c r="JKW1" s="40"/>
      <c r="JKX1" s="40"/>
      <c r="JKY1" s="40"/>
      <c r="JKZ1" s="40"/>
      <c r="JLA1" s="40"/>
      <c r="JLB1" s="40"/>
      <c r="JLC1" s="40"/>
      <c r="JLD1" s="40"/>
      <c r="JLE1" s="40"/>
      <c r="JLF1" s="40"/>
      <c r="JLG1" s="40"/>
      <c r="JLH1" s="40"/>
      <c r="JLI1" s="40"/>
      <c r="JLJ1" s="40"/>
      <c r="JLK1" s="40"/>
      <c r="JLL1" s="40"/>
      <c r="JLM1" s="40"/>
      <c r="JLN1" s="40"/>
      <c r="JLO1" s="40"/>
      <c r="JLP1" s="40"/>
      <c r="JLQ1" s="40"/>
      <c r="JLR1" s="40"/>
      <c r="JLS1" s="40"/>
      <c r="JLT1" s="40"/>
      <c r="JLU1" s="40"/>
      <c r="JLV1" s="40"/>
      <c r="JLW1" s="40"/>
      <c r="JLX1" s="40"/>
      <c r="JLY1" s="40"/>
      <c r="JLZ1" s="40"/>
      <c r="JMA1" s="40"/>
      <c r="JMB1" s="40"/>
      <c r="JMC1" s="40"/>
      <c r="JMD1" s="40"/>
      <c r="JME1" s="40"/>
      <c r="JMF1" s="40"/>
      <c r="JMG1" s="40"/>
      <c r="JMH1" s="40"/>
      <c r="JMI1" s="40"/>
      <c r="JMJ1" s="40"/>
      <c r="JMK1" s="40"/>
      <c r="JML1" s="40"/>
      <c r="JMM1" s="40"/>
      <c r="JMN1" s="40"/>
      <c r="JMO1" s="40"/>
      <c r="JMP1" s="40"/>
      <c r="JMQ1" s="40"/>
      <c r="JMR1" s="40"/>
      <c r="JMS1" s="40"/>
      <c r="JMT1" s="40"/>
      <c r="JMU1" s="40"/>
      <c r="JMV1" s="40"/>
      <c r="JMW1" s="40"/>
      <c r="JMX1" s="40"/>
      <c r="JMY1" s="40"/>
      <c r="JMZ1" s="40"/>
      <c r="JNA1" s="40"/>
      <c r="JNB1" s="40"/>
      <c r="JNC1" s="40"/>
      <c r="JND1" s="40"/>
      <c r="JNE1" s="40"/>
      <c r="JNF1" s="40"/>
      <c r="JNG1" s="40"/>
      <c r="JNH1" s="40"/>
      <c r="JNI1" s="40"/>
      <c r="JNJ1" s="40"/>
      <c r="JNK1" s="40"/>
      <c r="JNL1" s="40"/>
      <c r="JNM1" s="40"/>
      <c r="JNN1" s="40"/>
      <c r="JNO1" s="40"/>
      <c r="JNP1" s="40"/>
      <c r="JNQ1" s="40"/>
      <c r="JNR1" s="40"/>
      <c r="JNS1" s="40"/>
      <c r="JNT1" s="40"/>
      <c r="JNU1" s="40"/>
      <c r="JNV1" s="40"/>
      <c r="JNW1" s="40"/>
      <c r="JNX1" s="40"/>
      <c r="JNY1" s="40"/>
      <c r="JNZ1" s="40"/>
      <c r="JOA1" s="40"/>
      <c r="JOB1" s="40"/>
      <c r="JOC1" s="40"/>
      <c r="JOD1" s="40"/>
      <c r="JOE1" s="40"/>
      <c r="JOF1" s="40"/>
      <c r="JOG1" s="40"/>
      <c r="JOH1" s="40"/>
      <c r="JOI1" s="40"/>
      <c r="JOJ1" s="40"/>
      <c r="JOK1" s="40"/>
      <c r="JOL1" s="40"/>
      <c r="JOM1" s="40"/>
      <c r="JON1" s="40"/>
      <c r="JOO1" s="40"/>
      <c r="JOP1" s="40"/>
      <c r="JOQ1" s="40"/>
      <c r="JOR1" s="40"/>
      <c r="JOS1" s="40"/>
      <c r="JOT1" s="40"/>
      <c r="JOU1" s="40"/>
      <c r="JOV1" s="40"/>
      <c r="JOW1" s="40"/>
      <c r="JOX1" s="40"/>
      <c r="JOY1" s="40"/>
      <c r="JOZ1" s="40"/>
      <c r="JPA1" s="40"/>
      <c r="JPB1" s="40"/>
      <c r="JPC1" s="40"/>
      <c r="JPD1" s="40"/>
      <c r="JPE1" s="40"/>
      <c r="JPF1" s="40"/>
      <c r="JPG1" s="40"/>
      <c r="JPH1" s="40"/>
      <c r="JPI1" s="40"/>
      <c r="JPJ1" s="40"/>
      <c r="JPK1" s="40"/>
      <c r="JPL1" s="40"/>
      <c r="JPM1" s="40"/>
      <c r="JPN1" s="40"/>
      <c r="JPO1" s="40"/>
      <c r="JPP1" s="40"/>
      <c r="JPQ1" s="40"/>
      <c r="JPR1" s="40"/>
      <c r="JPS1" s="40"/>
      <c r="JPT1" s="40"/>
      <c r="JPU1" s="40"/>
      <c r="JPV1" s="40"/>
      <c r="JPW1" s="40"/>
      <c r="JPX1" s="40"/>
      <c r="JPY1" s="40"/>
      <c r="JPZ1" s="40"/>
      <c r="JQA1" s="40"/>
      <c r="JQB1" s="40"/>
      <c r="JQC1" s="40"/>
      <c r="JQD1" s="40"/>
      <c r="JQE1" s="40"/>
      <c r="JQF1" s="40"/>
      <c r="JQG1" s="40"/>
      <c r="JQH1" s="40"/>
      <c r="JQI1" s="40"/>
      <c r="JQJ1" s="40"/>
      <c r="JQK1" s="40"/>
      <c r="JQL1" s="40"/>
      <c r="JQM1" s="40"/>
      <c r="JQN1" s="40"/>
      <c r="JQO1" s="40"/>
      <c r="JQP1" s="40"/>
      <c r="JQQ1" s="40"/>
      <c r="JQR1" s="40"/>
      <c r="JQS1" s="40"/>
      <c r="JQT1" s="40"/>
      <c r="JQU1" s="40"/>
      <c r="JQV1" s="40"/>
      <c r="JQW1" s="40"/>
      <c r="JQX1" s="40"/>
      <c r="JQY1" s="40"/>
      <c r="JQZ1" s="40"/>
      <c r="JRA1" s="40"/>
      <c r="JRB1" s="40"/>
      <c r="JRC1" s="40"/>
      <c r="JRD1" s="40"/>
      <c r="JRE1" s="40"/>
      <c r="JRF1" s="40"/>
      <c r="JRG1" s="40"/>
      <c r="JRH1" s="40"/>
      <c r="JRI1" s="40"/>
      <c r="JRJ1" s="40"/>
      <c r="JRK1" s="40"/>
      <c r="JRL1" s="40"/>
      <c r="JRM1" s="40"/>
      <c r="JRN1" s="40"/>
      <c r="JRO1" s="40"/>
      <c r="JRP1" s="40"/>
      <c r="JRQ1" s="40"/>
      <c r="JRR1" s="40"/>
      <c r="JRS1" s="40"/>
      <c r="JRT1" s="40"/>
      <c r="JRU1" s="40"/>
      <c r="JRV1" s="40"/>
      <c r="JRW1" s="40"/>
      <c r="JRX1" s="40"/>
      <c r="JRY1" s="40"/>
      <c r="JRZ1" s="40"/>
      <c r="JSA1" s="40"/>
      <c r="JSB1" s="40"/>
      <c r="JSC1" s="40"/>
      <c r="JSD1" s="40"/>
      <c r="JSE1" s="40"/>
      <c r="JSF1" s="40"/>
      <c r="JSG1" s="40"/>
      <c r="JSH1" s="40"/>
      <c r="JSI1" s="40"/>
      <c r="JSJ1" s="40"/>
      <c r="JSK1" s="40"/>
      <c r="JSL1" s="40"/>
      <c r="JSM1" s="40"/>
      <c r="JSN1" s="40"/>
      <c r="JSO1" s="40"/>
      <c r="JSP1" s="40"/>
      <c r="JSQ1" s="40"/>
      <c r="JSR1" s="40"/>
      <c r="JSS1" s="40"/>
      <c r="JST1" s="40"/>
      <c r="JSU1" s="40"/>
      <c r="JSV1" s="40"/>
      <c r="JSW1" s="40"/>
      <c r="JSX1" s="40"/>
      <c r="JSY1" s="40"/>
      <c r="JSZ1" s="40"/>
      <c r="JTA1" s="40"/>
      <c r="JTB1" s="40"/>
      <c r="JTC1" s="40"/>
      <c r="JTD1" s="40"/>
      <c r="JTE1" s="40"/>
      <c r="JTF1" s="40"/>
      <c r="JTG1" s="40"/>
      <c r="JTH1" s="40"/>
      <c r="JTI1" s="40"/>
      <c r="JTJ1" s="40"/>
      <c r="JTK1" s="40"/>
      <c r="JTL1" s="40"/>
      <c r="JTM1" s="40"/>
      <c r="JTN1" s="40"/>
      <c r="JTO1" s="40"/>
      <c r="JTP1" s="40"/>
      <c r="JTQ1" s="40"/>
      <c r="JTR1" s="40"/>
      <c r="JTS1" s="40"/>
      <c r="JTT1" s="40"/>
      <c r="JTU1" s="40"/>
      <c r="JTV1" s="40"/>
      <c r="JTW1" s="40"/>
      <c r="JTX1" s="40"/>
      <c r="JTY1" s="40"/>
      <c r="JTZ1" s="40"/>
      <c r="JUA1" s="40"/>
      <c r="JUB1" s="40"/>
      <c r="JUC1" s="40"/>
      <c r="JUD1" s="40"/>
      <c r="JUE1" s="40"/>
      <c r="JUF1" s="40"/>
      <c r="JUG1" s="40"/>
      <c r="JUH1" s="40"/>
      <c r="JUI1" s="40"/>
      <c r="JUJ1" s="40"/>
      <c r="JUK1" s="40"/>
      <c r="JUL1" s="40"/>
      <c r="JUM1" s="40"/>
      <c r="JUN1" s="40"/>
      <c r="JUO1" s="40"/>
      <c r="JUP1" s="40"/>
      <c r="JUQ1" s="40"/>
      <c r="JUR1" s="40"/>
      <c r="JUS1" s="40"/>
      <c r="JUT1" s="40"/>
      <c r="JUU1" s="40"/>
      <c r="JUV1" s="40"/>
      <c r="JUW1" s="40"/>
      <c r="JUX1" s="40"/>
      <c r="JUY1" s="40"/>
      <c r="JUZ1" s="40"/>
      <c r="JVA1" s="40"/>
      <c r="JVB1" s="40"/>
      <c r="JVC1" s="40"/>
      <c r="JVD1" s="40"/>
      <c r="JVE1" s="40"/>
      <c r="JVF1" s="40"/>
      <c r="JVG1" s="40"/>
      <c r="JVH1" s="40"/>
      <c r="JVI1" s="40"/>
      <c r="JVJ1" s="40"/>
      <c r="JVK1" s="40"/>
      <c r="JVL1" s="40"/>
      <c r="JVM1" s="40"/>
      <c r="JVN1" s="40"/>
      <c r="JVO1" s="40"/>
      <c r="JVP1" s="40"/>
      <c r="JVQ1" s="40"/>
      <c r="JVR1" s="40"/>
      <c r="JVS1" s="40"/>
      <c r="JVT1" s="40"/>
      <c r="JVU1" s="40"/>
      <c r="JVV1" s="40"/>
      <c r="JVW1" s="40"/>
      <c r="JVX1" s="40"/>
      <c r="JVY1" s="40"/>
      <c r="JVZ1" s="40"/>
      <c r="JWA1" s="40"/>
      <c r="JWB1" s="40"/>
      <c r="JWC1" s="40"/>
      <c r="JWD1" s="40"/>
      <c r="JWE1" s="40"/>
      <c r="JWF1" s="40"/>
      <c r="JWG1" s="40"/>
      <c r="JWH1" s="40"/>
      <c r="JWI1" s="40"/>
      <c r="JWJ1" s="40"/>
      <c r="JWK1" s="40"/>
      <c r="JWL1" s="40"/>
      <c r="JWM1" s="40"/>
      <c r="JWN1" s="40"/>
      <c r="JWO1" s="40"/>
      <c r="JWP1" s="40"/>
      <c r="JWQ1" s="40"/>
      <c r="JWR1" s="40"/>
      <c r="JWS1" s="40"/>
      <c r="JWT1" s="40"/>
      <c r="JWU1" s="40"/>
      <c r="JWV1" s="40"/>
      <c r="JWW1" s="40"/>
      <c r="JWX1" s="40"/>
      <c r="JWY1" s="40"/>
      <c r="JWZ1" s="40"/>
      <c r="JXA1" s="40"/>
      <c r="JXB1" s="40"/>
      <c r="JXC1" s="40"/>
      <c r="JXD1" s="40"/>
      <c r="JXE1" s="40"/>
      <c r="JXF1" s="40"/>
      <c r="JXG1" s="40"/>
      <c r="JXH1" s="40"/>
      <c r="JXI1" s="40"/>
      <c r="JXJ1" s="40"/>
      <c r="JXK1" s="40"/>
      <c r="JXL1" s="40"/>
      <c r="JXM1" s="40"/>
      <c r="JXN1" s="40"/>
      <c r="JXO1" s="40"/>
      <c r="JXP1" s="40"/>
      <c r="JXQ1" s="40"/>
      <c r="JXR1" s="40"/>
      <c r="JXS1" s="40"/>
      <c r="JXT1" s="40"/>
      <c r="JXU1" s="40"/>
      <c r="JXV1" s="40"/>
      <c r="JXW1" s="40"/>
      <c r="JXX1" s="40"/>
      <c r="JXY1" s="40"/>
      <c r="JXZ1" s="40"/>
      <c r="JYA1" s="40"/>
      <c r="JYB1" s="40"/>
      <c r="JYC1" s="40"/>
      <c r="JYD1" s="40"/>
      <c r="JYE1" s="40"/>
      <c r="JYF1" s="40"/>
      <c r="JYG1" s="40"/>
      <c r="JYH1" s="40"/>
      <c r="JYI1" s="40"/>
      <c r="JYJ1" s="40"/>
      <c r="JYK1" s="40"/>
      <c r="JYL1" s="40"/>
      <c r="JYM1" s="40"/>
      <c r="JYN1" s="40"/>
      <c r="JYO1" s="40"/>
      <c r="JYP1" s="40"/>
      <c r="JYQ1" s="40"/>
      <c r="JYR1" s="40"/>
      <c r="JYS1" s="40"/>
      <c r="JYT1" s="40"/>
      <c r="JYU1" s="40"/>
      <c r="JYV1" s="40"/>
      <c r="JYW1" s="40"/>
      <c r="JYX1" s="40"/>
      <c r="JYY1" s="40"/>
      <c r="JYZ1" s="40"/>
      <c r="JZA1" s="40"/>
      <c r="JZB1" s="40"/>
      <c r="JZC1" s="40"/>
      <c r="JZD1" s="40"/>
      <c r="JZE1" s="40"/>
      <c r="JZF1" s="40"/>
      <c r="JZG1" s="40"/>
      <c r="JZH1" s="40"/>
      <c r="JZI1" s="40"/>
      <c r="JZJ1" s="40"/>
      <c r="JZK1" s="40"/>
      <c r="JZL1" s="40"/>
      <c r="JZM1" s="40"/>
      <c r="JZN1" s="40"/>
      <c r="JZO1" s="40"/>
      <c r="JZP1" s="40"/>
      <c r="JZQ1" s="40"/>
      <c r="JZR1" s="40"/>
      <c r="JZS1" s="40"/>
      <c r="JZT1" s="40"/>
      <c r="JZU1" s="40"/>
      <c r="JZV1" s="40"/>
      <c r="JZW1" s="40"/>
      <c r="JZX1" s="40"/>
      <c r="JZY1" s="40"/>
      <c r="JZZ1" s="40"/>
      <c r="KAA1" s="40"/>
      <c r="KAB1" s="40"/>
      <c r="KAC1" s="40"/>
      <c r="KAD1" s="40"/>
      <c r="KAE1" s="40"/>
      <c r="KAF1" s="40"/>
      <c r="KAG1" s="40"/>
      <c r="KAH1" s="40"/>
      <c r="KAI1" s="40"/>
      <c r="KAJ1" s="40"/>
      <c r="KAK1" s="40"/>
      <c r="KAL1" s="40"/>
      <c r="KAM1" s="40"/>
      <c r="KAN1" s="40"/>
      <c r="KAO1" s="40"/>
      <c r="KAP1" s="40"/>
      <c r="KAQ1" s="40"/>
      <c r="KAR1" s="40"/>
      <c r="KAS1" s="40"/>
      <c r="KAT1" s="40"/>
      <c r="KAU1" s="40"/>
      <c r="KAV1" s="40"/>
      <c r="KAW1" s="40"/>
      <c r="KAX1" s="40"/>
      <c r="KAY1" s="40"/>
      <c r="KAZ1" s="40"/>
      <c r="KBA1" s="40"/>
      <c r="KBB1" s="40"/>
      <c r="KBC1" s="40"/>
      <c r="KBD1" s="40"/>
      <c r="KBE1" s="40"/>
      <c r="KBF1" s="40"/>
      <c r="KBG1" s="40"/>
      <c r="KBH1" s="40"/>
      <c r="KBI1" s="40"/>
      <c r="KBJ1" s="40"/>
      <c r="KBK1" s="40"/>
      <c r="KBL1" s="40"/>
      <c r="KBM1" s="40"/>
      <c r="KBN1" s="40"/>
      <c r="KBO1" s="40"/>
      <c r="KBP1" s="40"/>
      <c r="KBQ1" s="40"/>
      <c r="KBR1" s="40"/>
      <c r="KBS1" s="40"/>
      <c r="KBT1" s="40"/>
      <c r="KBU1" s="40"/>
      <c r="KBV1" s="40"/>
      <c r="KBW1" s="40"/>
      <c r="KBX1" s="40"/>
      <c r="KBY1" s="40"/>
      <c r="KBZ1" s="40"/>
      <c r="KCA1" s="40"/>
      <c r="KCB1" s="40"/>
      <c r="KCC1" s="40"/>
      <c r="KCD1" s="40"/>
      <c r="KCE1" s="40"/>
      <c r="KCF1" s="40"/>
      <c r="KCG1" s="40"/>
      <c r="KCH1" s="40"/>
      <c r="KCI1" s="40"/>
      <c r="KCJ1" s="40"/>
      <c r="KCK1" s="40"/>
      <c r="KCL1" s="40"/>
      <c r="KCM1" s="40"/>
      <c r="KCN1" s="40"/>
      <c r="KCO1" s="40"/>
      <c r="KCP1" s="40"/>
      <c r="KCQ1" s="40"/>
      <c r="KCR1" s="40"/>
      <c r="KCS1" s="40"/>
      <c r="KCT1" s="40"/>
      <c r="KCU1" s="40"/>
      <c r="KCV1" s="40"/>
      <c r="KCW1" s="40"/>
      <c r="KCX1" s="40"/>
      <c r="KCY1" s="40"/>
      <c r="KCZ1" s="40"/>
      <c r="KDA1" s="40"/>
      <c r="KDB1" s="40"/>
      <c r="KDC1" s="40"/>
      <c r="KDD1" s="40"/>
      <c r="KDE1" s="40"/>
      <c r="KDF1" s="40"/>
      <c r="KDG1" s="40"/>
      <c r="KDH1" s="40"/>
      <c r="KDI1" s="40"/>
      <c r="KDJ1" s="40"/>
      <c r="KDK1" s="40"/>
      <c r="KDL1" s="40"/>
      <c r="KDM1" s="40"/>
      <c r="KDN1" s="40"/>
      <c r="KDO1" s="40"/>
      <c r="KDP1" s="40"/>
      <c r="KDQ1" s="40"/>
      <c r="KDR1" s="40"/>
      <c r="KDS1" s="40"/>
      <c r="KDT1" s="40"/>
      <c r="KDU1" s="40"/>
      <c r="KDV1" s="40"/>
      <c r="KDW1" s="40"/>
      <c r="KDX1" s="40"/>
      <c r="KDY1" s="40"/>
      <c r="KDZ1" s="40"/>
      <c r="KEA1" s="40"/>
      <c r="KEB1" s="40"/>
      <c r="KEC1" s="40"/>
      <c r="KED1" s="40"/>
      <c r="KEE1" s="40"/>
      <c r="KEF1" s="40"/>
      <c r="KEG1" s="40"/>
      <c r="KEH1" s="40"/>
      <c r="KEI1" s="40"/>
      <c r="KEJ1" s="40"/>
      <c r="KEK1" s="40"/>
      <c r="KEL1" s="40"/>
      <c r="KEM1" s="40"/>
      <c r="KEN1" s="40"/>
      <c r="KEO1" s="40"/>
      <c r="KEP1" s="40"/>
      <c r="KEQ1" s="40"/>
      <c r="KER1" s="40"/>
      <c r="KES1" s="40"/>
      <c r="KET1" s="40"/>
      <c r="KEU1" s="40"/>
      <c r="KEV1" s="40"/>
      <c r="KEW1" s="40"/>
      <c r="KEX1" s="40"/>
      <c r="KEY1" s="40"/>
      <c r="KEZ1" s="40"/>
      <c r="KFA1" s="40"/>
      <c r="KFB1" s="40"/>
      <c r="KFC1" s="40"/>
      <c r="KFD1" s="40"/>
      <c r="KFE1" s="40"/>
      <c r="KFF1" s="40"/>
      <c r="KFG1" s="40"/>
      <c r="KFH1" s="40"/>
      <c r="KFI1" s="40"/>
      <c r="KFJ1" s="40"/>
      <c r="KFK1" s="40"/>
      <c r="KFL1" s="40"/>
      <c r="KFM1" s="40"/>
      <c r="KFN1" s="40"/>
      <c r="KFO1" s="40"/>
      <c r="KFP1" s="40"/>
      <c r="KFQ1" s="40"/>
      <c r="KFR1" s="40"/>
      <c r="KFS1" s="40"/>
      <c r="KFT1" s="40"/>
      <c r="KFU1" s="40"/>
      <c r="KFV1" s="40"/>
      <c r="KFW1" s="40"/>
      <c r="KFX1" s="40"/>
      <c r="KFY1" s="40"/>
      <c r="KFZ1" s="40"/>
      <c r="KGA1" s="40"/>
      <c r="KGB1" s="40"/>
      <c r="KGC1" s="40"/>
      <c r="KGD1" s="40"/>
      <c r="KGE1" s="40"/>
      <c r="KGF1" s="40"/>
      <c r="KGG1" s="40"/>
      <c r="KGH1" s="40"/>
      <c r="KGI1" s="40"/>
      <c r="KGJ1" s="40"/>
      <c r="KGK1" s="40"/>
      <c r="KGL1" s="40"/>
      <c r="KGM1" s="40"/>
      <c r="KGN1" s="40"/>
      <c r="KGO1" s="40"/>
      <c r="KGP1" s="40"/>
      <c r="KGQ1" s="40"/>
      <c r="KGR1" s="40"/>
      <c r="KGS1" s="40"/>
      <c r="KGT1" s="40"/>
      <c r="KGU1" s="40"/>
      <c r="KGV1" s="40"/>
      <c r="KGW1" s="40"/>
      <c r="KGX1" s="40"/>
      <c r="KGY1" s="40"/>
      <c r="KGZ1" s="40"/>
      <c r="KHA1" s="40"/>
      <c r="KHB1" s="40"/>
      <c r="KHC1" s="40"/>
      <c r="KHD1" s="40"/>
      <c r="KHE1" s="40"/>
      <c r="KHF1" s="40"/>
      <c r="KHG1" s="40"/>
      <c r="KHH1" s="40"/>
      <c r="KHI1" s="40"/>
      <c r="KHJ1" s="40"/>
      <c r="KHK1" s="40"/>
      <c r="KHL1" s="40"/>
      <c r="KHM1" s="40"/>
      <c r="KHN1" s="40"/>
      <c r="KHO1" s="40"/>
      <c r="KHP1" s="40"/>
      <c r="KHQ1" s="40"/>
      <c r="KHR1" s="40"/>
      <c r="KHS1" s="40"/>
      <c r="KHT1" s="40"/>
      <c r="KHU1" s="40"/>
      <c r="KHV1" s="40"/>
      <c r="KHW1" s="40"/>
      <c r="KHX1" s="40"/>
      <c r="KHY1" s="40"/>
      <c r="KHZ1" s="40"/>
      <c r="KIA1" s="40"/>
      <c r="KIB1" s="40"/>
      <c r="KIC1" s="40"/>
      <c r="KID1" s="40"/>
      <c r="KIE1" s="40"/>
      <c r="KIF1" s="40"/>
      <c r="KIG1" s="40"/>
      <c r="KIH1" s="40"/>
      <c r="KII1" s="40"/>
      <c r="KIJ1" s="40"/>
      <c r="KIK1" s="40"/>
      <c r="KIL1" s="40"/>
      <c r="KIM1" s="40"/>
      <c r="KIN1" s="40"/>
      <c r="KIO1" s="40"/>
      <c r="KIP1" s="40"/>
      <c r="KIQ1" s="40"/>
      <c r="KIR1" s="40"/>
      <c r="KIS1" s="40"/>
      <c r="KIT1" s="40"/>
      <c r="KIU1" s="40"/>
      <c r="KIV1" s="40"/>
      <c r="KIW1" s="40"/>
      <c r="KIX1" s="40"/>
      <c r="KIY1" s="40"/>
      <c r="KIZ1" s="40"/>
      <c r="KJA1" s="40"/>
      <c r="KJB1" s="40"/>
      <c r="KJC1" s="40"/>
      <c r="KJD1" s="40"/>
      <c r="KJE1" s="40"/>
      <c r="KJF1" s="40"/>
      <c r="KJG1" s="40"/>
      <c r="KJH1" s="40"/>
      <c r="KJI1" s="40"/>
      <c r="KJJ1" s="40"/>
      <c r="KJK1" s="40"/>
      <c r="KJL1" s="40"/>
      <c r="KJM1" s="40"/>
      <c r="KJN1" s="40"/>
      <c r="KJO1" s="40"/>
      <c r="KJP1" s="40"/>
      <c r="KJQ1" s="40"/>
      <c r="KJR1" s="40"/>
      <c r="KJS1" s="40"/>
      <c r="KJT1" s="40"/>
      <c r="KJU1" s="40"/>
      <c r="KJV1" s="40"/>
      <c r="KJW1" s="40"/>
      <c r="KJX1" s="40"/>
      <c r="KJY1" s="40"/>
      <c r="KJZ1" s="40"/>
      <c r="KKA1" s="40"/>
      <c r="KKB1" s="40"/>
      <c r="KKC1" s="40"/>
      <c r="KKD1" s="40"/>
      <c r="KKE1" s="40"/>
      <c r="KKF1" s="40"/>
      <c r="KKG1" s="40"/>
      <c r="KKH1" s="40"/>
      <c r="KKI1" s="40"/>
      <c r="KKJ1" s="40"/>
      <c r="KKK1" s="40"/>
      <c r="KKL1" s="40"/>
      <c r="KKM1" s="40"/>
      <c r="KKN1" s="40"/>
      <c r="KKO1" s="40"/>
      <c r="KKP1" s="40"/>
      <c r="KKQ1" s="40"/>
      <c r="KKR1" s="40"/>
      <c r="KKS1" s="40"/>
      <c r="KKT1" s="40"/>
      <c r="KKU1" s="40"/>
      <c r="KKV1" s="40"/>
      <c r="KKW1" s="40"/>
      <c r="KKX1" s="40"/>
      <c r="KKY1" s="40"/>
      <c r="KKZ1" s="40"/>
      <c r="KLA1" s="40"/>
      <c r="KLB1" s="40"/>
      <c r="KLC1" s="40"/>
      <c r="KLD1" s="40"/>
      <c r="KLE1" s="40"/>
      <c r="KLF1" s="40"/>
      <c r="KLG1" s="40"/>
      <c r="KLH1" s="40"/>
      <c r="KLI1" s="40"/>
      <c r="KLJ1" s="40"/>
      <c r="KLK1" s="40"/>
      <c r="KLL1" s="40"/>
      <c r="KLM1" s="40"/>
      <c r="KLN1" s="40"/>
      <c r="KLO1" s="40"/>
      <c r="KLP1" s="40"/>
      <c r="KLQ1" s="40"/>
      <c r="KLR1" s="40"/>
      <c r="KLS1" s="40"/>
      <c r="KLT1" s="40"/>
      <c r="KLU1" s="40"/>
      <c r="KLV1" s="40"/>
      <c r="KLW1" s="40"/>
      <c r="KLX1" s="40"/>
      <c r="KLY1" s="40"/>
      <c r="KLZ1" s="40"/>
      <c r="KMA1" s="40"/>
      <c r="KMB1" s="40"/>
      <c r="KMC1" s="40"/>
      <c r="KMD1" s="40"/>
      <c r="KME1" s="40"/>
      <c r="KMF1" s="40"/>
      <c r="KMG1" s="40"/>
      <c r="KMH1" s="40"/>
      <c r="KMI1" s="40"/>
      <c r="KMJ1" s="40"/>
      <c r="KMK1" s="40"/>
      <c r="KML1" s="40"/>
      <c r="KMM1" s="40"/>
      <c r="KMN1" s="40"/>
      <c r="KMO1" s="40"/>
      <c r="KMP1" s="40"/>
      <c r="KMQ1" s="40"/>
      <c r="KMR1" s="40"/>
      <c r="KMS1" s="40"/>
      <c r="KMT1" s="40"/>
      <c r="KMU1" s="40"/>
      <c r="KMV1" s="40"/>
      <c r="KMW1" s="40"/>
      <c r="KMX1" s="40"/>
      <c r="KMY1" s="40"/>
      <c r="KMZ1" s="40"/>
      <c r="KNA1" s="40"/>
      <c r="KNB1" s="40"/>
      <c r="KNC1" s="40"/>
      <c r="KND1" s="40"/>
      <c r="KNE1" s="40"/>
      <c r="KNF1" s="40"/>
      <c r="KNG1" s="40"/>
      <c r="KNH1" s="40"/>
      <c r="KNI1" s="40"/>
      <c r="KNJ1" s="40"/>
      <c r="KNK1" s="40"/>
      <c r="KNL1" s="40"/>
      <c r="KNM1" s="40"/>
      <c r="KNN1" s="40"/>
      <c r="KNO1" s="40"/>
      <c r="KNP1" s="40"/>
      <c r="KNQ1" s="40"/>
      <c r="KNR1" s="40"/>
      <c r="KNS1" s="40"/>
      <c r="KNT1" s="40"/>
      <c r="KNU1" s="40"/>
      <c r="KNV1" s="40"/>
      <c r="KNW1" s="40"/>
      <c r="KNX1" s="40"/>
      <c r="KNY1" s="40"/>
      <c r="KNZ1" s="40"/>
      <c r="KOA1" s="40"/>
      <c r="KOB1" s="40"/>
      <c r="KOC1" s="40"/>
      <c r="KOD1" s="40"/>
      <c r="KOE1" s="40"/>
      <c r="KOF1" s="40"/>
      <c r="KOG1" s="40"/>
      <c r="KOH1" s="40"/>
      <c r="KOI1" s="40"/>
      <c r="KOJ1" s="40"/>
      <c r="KOK1" s="40"/>
      <c r="KOL1" s="40"/>
      <c r="KOM1" s="40"/>
      <c r="KON1" s="40"/>
      <c r="KOO1" s="40"/>
      <c r="KOP1" s="40"/>
      <c r="KOQ1" s="40"/>
      <c r="KOR1" s="40"/>
      <c r="KOS1" s="40"/>
      <c r="KOT1" s="40"/>
      <c r="KOU1" s="40"/>
      <c r="KOV1" s="40"/>
      <c r="KOW1" s="40"/>
      <c r="KOX1" s="40"/>
      <c r="KOY1" s="40"/>
      <c r="KOZ1" s="40"/>
      <c r="KPA1" s="40"/>
      <c r="KPB1" s="40"/>
      <c r="KPC1" s="40"/>
      <c r="KPD1" s="40"/>
      <c r="KPE1" s="40"/>
      <c r="KPF1" s="40"/>
      <c r="KPG1" s="40"/>
      <c r="KPH1" s="40"/>
      <c r="KPI1" s="40"/>
      <c r="KPJ1" s="40"/>
      <c r="KPK1" s="40"/>
      <c r="KPL1" s="40"/>
      <c r="KPM1" s="40"/>
      <c r="KPN1" s="40"/>
      <c r="KPO1" s="40"/>
      <c r="KPP1" s="40"/>
      <c r="KPQ1" s="40"/>
      <c r="KPR1" s="40"/>
      <c r="KPS1" s="40"/>
      <c r="KPT1" s="40"/>
      <c r="KPU1" s="40"/>
      <c r="KPV1" s="40"/>
      <c r="KPW1" s="40"/>
      <c r="KPX1" s="40"/>
      <c r="KPY1" s="40"/>
      <c r="KPZ1" s="40"/>
      <c r="KQA1" s="40"/>
      <c r="KQB1" s="40"/>
      <c r="KQC1" s="40"/>
      <c r="KQD1" s="40"/>
      <c r="KQE1" s="40"/>
      <c r="KQF1" s="40"/>
      <c r="KQG1" s="40"/>
      <c r="KQH1" s="40"/>
      <c r="KQI1" s="40"/>
      <c r="KQJ1" s="40"/>
      <c r="KQK1" s="40"/>
      <c r="KQL1" s="40"/>
      <c r="KQM1" s="40"/>
      <c r="KQN1" s="40"/>
      <c r="KQO1" s="40"/>
      <c r="KQP1" s="40"/>
      <c r="KQQ1" s="40"/>
      <c r="KQR1" s="40"/>
      <c r="KQS1" s="40"/>
      <c r="KQT1" s="40"/>
      <c r="KQU1" s="40"/>
      <c r="KQV1" s="40"/>
      <c r="KQW1" s="40"/>
      <c r="KQX1" s="40"/>
      <c r="KQY1" s="40"/>
      <c r="KQZ1" s="40"/>
      <c r="KRA1" s="40"/>
      <c r="KRB1" s="40"/>
      <c r="KRC1" s="40"/>
      <c r="KRD1" s="40"/>
      <c r="KRE1" s="40"/>
      <c r="KRF1" s="40"/>
      <c r="KRG1" s="40"/>
      <c r="KRH1" s="40"/>
      <c r="KRI1" s="40"/>
      <c r="KRJ1" s="40"/>
      <c r="KRK1" s="40"/>
      <c r="KRL1" s="40"/>
      <c r="KRM1" s="40"/>
      <c r="KRN1" s="40"/>
      <c r="KRO1" s="40"/>
      <c r="KRP1" s="40"/>
      <c r="KRQ1" s="40"/>
      <c r="KRR1" s="40"/>
      <c r="KRS1" s="40"/>
      <c r="KRT1" s="40"/>
      <c r="KRU1" s="40"/>
      <c r="KRV1" s="40"/>
      <c r="KRW1" s="40"/>
      <c r="KRX1" s="40"/>
      <c r="KRY1" s="40"/>
      <c r="KRZ1" s="40"/>
      <c r="KSA1" s="40"/>
      <c r="KSB1" s="40"/>
      <c r="KSC1" s="40"/>
      <c r="KSD1" s="40"/>
      <c r="KSE1" s="40"/>
      <c r="KSF1" s="40"/>
      <c r="KSG1" s="40"/>
      <c r="KSH1" s="40"/>
      <c r="KSI1" s="40"/>
      <c r="KSJ1" s="40"/>
      <c r="KSK1" s="40"/>
      <c r="KSL1" s="40"/>
      <c r="KSM1" s="40"/>
      <c r="KSN1" s="40"/>
      <c r="KSO1" s="40"/>
      <c r="KSP1" s="40"/>
      <c r="KSQ1" s="40"/>
      <c r="KSR1" s="40"/>
      <c r="KSS1" s="40"/>
      <c r="KST1" s="40"/>
      <c r="KSU1" s="40"/>
      <c r="KSV1" s="40"/>
      <c r="KSW1" s="40"/>
      <c r="KSX1" s="40"/>
      <c r="KSY1" s="40"/>
      <c r="KSZ1" s="40"/>
      <c r="KTA1" s="40"/>
      <c r="KTB1" s="40"/>
      <c r="KTC1" s="40"/>
      <c r="KTD1" s="40"/>
      <c r="KTE1" s="40"/>
      <c r="KTF1" s="40"/>
      <c r="KTG1" s="40"/>
      <c r="KTH1" s="40"/>
      <c r="KTI1" s="40"/>
      <c r="KTJ1" s="40"/>
      <c r="KTK1" s="40"/>
      <c r="KTL1" s="40"/>
      <c r="KTM1" s="40"/>
      <c r="KTN1" s="40"/>
      <c r="KTO1" s="40"/>
      <c r="KTP1" s="40"/>
      <c r="KTQ1" s="40"/>
      <c r="KTR1" s="40"/>
      <c r="KTS1" s="40"/>
      <c r="KTT1" s="40"/>
      <c r="KTU1" s="40"/>
      <c r="KTV1" s="40"/>
      <c r="KTW1" s="40"/>
      <c r="KTX1" s="40"/>
      <c r="KTY1" s="40"/>
      <c r="KTZ1" s="40"/>
      <c r="KUA1" s="40"/>
      <c r="KUB1" s="40"/>
      <c r="KUC1" s="40"/>
      <c r="KUD1" s="40"/>
      <c r="KUE1" s="40"/>
      <c r="KUF1" s="40"/>
      <c r="KUG1" s="40"/>
      <c r="KUH1" s="40"/>
      <c r="KUI1" s="40"/>
      <c r="KUJ1" s="40"/>
      <c r="KUK1" s="40"/>
      <c r="KUL1" s="40"/>
      <c r="KUM1" s="40"/>
      <c r="KUN1" s="40"/>
      <c r="KUO1" s="40"/>
      <c r="KUP1" s="40"/>
      <c r="KUQ1" s="40"/>
      <c r="KUR1" s="40"/>
      <c r="KUS1" s="40"/>
      <c r="KUT1" s="40"/>
      <c r="KUU1" s="40"/>
      <c r="KUV1" s="40"/>
      <c r="KUW1" s="40"/>
      <c r="KUX1" s="40"/>
      <c r="KUY1" s="40"/>
      <c r="KUZ1" s="40"/>
      <c r="KVA1" s="40"/>
      <c r="KVB1" s="40"/>
      <c r="KVC1" s="40"/>
      <c r="KVD1" s="40"/>
      <c r="KVE1" s="40"/>
      <c r="KVF1" s="40"/>
      <c r="KVG1" s="40"/>
      <c r="KVH1" s="40"/>
      <c r="KVI1" s="40"/>
      <c r="KVJ1" s="40"/>
      <c r="KVK1" s="40"/>
      <c r="KVL1" s="40"/>
      <c r="KVM1" s="40"/>
      <c r="KVN1" s="40"/>
      <c r="KVO1" s="40"/>
      <c r="KVP1" s="40"/>
      <c r="KVQ1" s="40"/>
      <c r="KVR1" s="40"/>
      <c r="KVS1" s="40"/>
      <c r="KVT1" s="40"/>
      <c r="KVU1" s="40"/>
      <c r="KVV1" s="40"/>
      <c r="KVW1" s="40"/>
      <c r="KVX1" s="40"/>
      <c r="KVY1" s="40"/>
      <c r="KVZ1" s="40"/>
      <c r="KWA1" s="40"/>
      <c r="KWB1" s="40"/>
      <c r="KWC1" s="40"/>
      <c r="KWD1" s="40"/>
      <c r="KWE1" s="40"/>
      <c r="KWF1" s="40"/>
      <c r="KWG1" s="40"/>
      <c r="KWH1" s="40"/>
      <c r="KWI1" s="40"/>
      <c r="KWJ1" s="40"/>
      <c r="KWK1" s="40"/>
      <c r="KWL1" s="40"/>
      <c r="KWM1" s="40"/>
      <c r="KWN1" s="40"/>
      <c r="KWO1" s="40"/>
      <c r="KWP1" s="40"/>
      <c r="KWQ1" s="40"/>
      <c r="KWR1" s="40"/>
      <c r="KWS1" s="40"/>
      <c r="KWT1" s="40"/>
      <c r="KWU1" s="40"/>
      <c r="KWV1" s="40"/>
      <c r="KWW1" s="40"/>
      <c r="KWX1" s="40"/>
      <c r="KWY1" s="40"/>
      <c r="KWZ1" s="40"/>
      <c r="KXA1" s="40"/>
      <c r="KXB1" s="40"/>
      <c r="KXC1" s="40"/>
      <c r="KXD1" s="40"/>
      <c r="KXE1" s="40"/>
      <c r="KXF1" s="40"/>
      <c r="KXG1" s="40"/>
      <c r="KXH1" s="40"/>
      <c r="KXI1" s="40"/>
      <c r="KXJ1" s="40"/>
      <c r="KXK1" s="40"/>
      <c r="KXL1" s="40"/>
      <c r="KXM1" s="40"/>
      <c r="KXN1" s="40"/>
      <c r="KXO1" s="40"/>
      <c r="KXP1" s="40"/>
      <c r="KXQ1" s="40"/>
      <c r="KXR1" s="40"/>
      <c r="KXS1" s="40"/>
      <c r="KXT1" s="40"/>
      <c r="KXU1" s="40"/>
      <c r="KXV1" s="40"/>
      <c r="KXW1" s="40"/>
      <c r="KXX1" s="40"/>
      <c r="KXY1" s="40"/>
      <c r="KXZ1" s="40"/>
      <c r="KYA1" s="40"/>
      <c r="KYB1" s="40"/>
      <c r="KYC1" s="40"/>
      <c r="KYD1" s="40"/>
      <c r="KYE1" s="40"/>
      <c r="KYF1" s="40"/>
      <c r="KYG1" s="40"/>
      <c r="KYH1" s="40"/>
      <c r="KYI1" s="40"/>
      <c r="KYJ1" s="40"/>
      <c r="KYK1" s="40"/>
      <c r="KYL1" s="40"/>
      <c r="KYM1" s="40"/>
      <c r="KYN1" s="40"/>
      <c r="KYO1" s="40"/>
      <c r="KYP1" s="40"/>
      <c r="KYQ1" s="40"/>
      <c r="KYR1" s="40"/>
      <c r="KYS1" s="40"/>
      <c r="KYT1" s="40"/>
      <c r="KYU1" s="40"/>
      <c r="KYV1" s="40"/>
      <c r="KYW1" s="40"/>
      <c r="KYX1" s="40"/>
      <c r="KYY1" s="40"/>
      <c r="KYZ1" s="40"/>
      <c r="KZA1" s="40"/>
      <c r="KZB1" s="40"/>
      <c r="KZC1" s="40"/>
      <c r="KZD1" s="40"/>
      <c r="KZE1" s="40"/>
      <c r="KZF1" s="40"/>
      <c r="KZG1" s="40"/>
      <c r="KZH1" s="40"/>
      <c r="KZI1" s="40"/>
      <c r="KZJ1" s="40"/>
      <c r="KZK1" s="40"/>
      <c r="KZL1" s="40"/>
      <c r="KZM1" s="40"/>
      <c r="KZN1" s="40"/>
      <c r="KZO1" s="40"/>
      <c r="KZP1" s="40"/>
      <c r="KZQ1" s="40"/>
      <c r="KZR1" s="40"/>
      <c r="KZS1" s="40"/>
      <c r="KZT1" s="40"/>
      <c r="KZU1" s="40"/>
      <c r="KZV1" s="40"/>
      <c r="KZW1" s="40"/>
      <c r="KZX1" s="40"/>
      <c r="KZY1" s="40"/>
      <c r="KZZ1" s="40"/>
      <c r="LAA1" s="40"/>
      <c r="LAB1" s="40"/>
      <c r="LAC1" s="40"/>
      <c r="LAD1" s="40"/>
      <c r="LAE1" s="40"/>
      <c r="LAF1" s="40"/>
      <c r="LAG1" s="40"/>
      <c r="LAH1" s="40"/>
      <c r="LAI1" s="40"/>
      <c r="LAJ1" s="40"/>
      <c r="LAK1" s="40"/>
      <c r="LAL1" s="40"/>
      <c r="LAM1" s="40"/>
      <c r="LAN1" s="40"/>
      <c r="LAO1" s="40"/>
      <c r="LAP1" s="40"/>
      <c r="LAQ1" s="40"/>
      <c r="LAR1" s="40"/>
      <c r="LAS1" s="40"/>
      <c r="LAT1" s="40"/>
      <c r="LAU1" s="40"/>
      <c r="LAV1" s="40"/>
      <c r="LAW1" s="40"/>
      <c r="LAX1" s="40"/>
      <c r="LAY1" s="40"/>
      <c r="LAZ1" s="40"/>
      <c r="LBA1" s="40"/>
      <c r="LBB1" s="40"/>
      <c r="LBC1" s="40"/>
      <c r="LBD1" s="40"/>
      <c r="LBE1" s="40"/>
      <c r="LBF1" s="40"/>
      <c r="LBG1" s="40"/>
      <c r="LBH1" s="40"/>
      <c r="LBI1" s="40"/>
      <c r="LBJ1" s="40"/>
      <c r="LBK1" s="40"/>
      <c r="LBL1" s="40"/>
      <c r="LBM1" s="40"/>
      <c r="LBN1" s="40"/>
      <c r="LBO1" s="40"/>
      <c r="LBP1" s="40"/>
      <c r="LBQ1" s="40"/>
      <c r="LBR1" s="40"/>
      <c r="LBS1" s="40"/>
      <c r="LBT1" s="40"/>
      <c r="LBU1" s="40"/>
      <c r="LBV1" s="40"/>
      <c r="LBW1" s="40"/>
      <c r="LBX1" s="40"/>
      <c r="LBY1" s="40"/>
      <c r="LBZ1" s="40"/>
      <c r="LCA1" s="40"/>
      <c r="LCB1" s="40"/>
      <c r="LCC1" s="40"/>
      <c r="LCD1" s="40"/>
      <c r="LCE1" s="40"/>
      <c r="LCF1" s="40"/>
      <c r="LCG1" s="40"/>
      <c r="LCH1" s="40"/>
      <c r="LCI1" s="40"/>
      <c r="LCJ1" s="40"/>
      <c r="LCK1" s="40"/>
      <c r="LCL1" s="40"/>
      <c r="LCM1" s="40"/>
      <c r="LCN1" s="40"/>
      <c r="LCO1" s="40"/>
      <c r="LCP1" s="40"/>
      <c r="LCQ1" s="40"/>
      <c r="LCR1" s="40"/>
      <c r="LCS1" s="40"/>
      <c r="LCT1" s="40"/>
      <c r="LCU1" s="40"/>
      <c r="LCV1" s="40"/>
      <c r="LCW1" s="40"/>
      <c r="LCX1" s="40"/>
      <c r="LCY1" s="40"/>
      <c r="LCZ1" s="40"/>
      <c r="LDA1" s="40"/>
      <c r="LDB1" s="40"/>
      <c r="LDC1" s="40"/>
      <c r="LDD1" s="40"/>
      <c r="LDE1" s="40"/>
      <c r="LDF1" s="40"/>
      <c r="LDG1" s="40"/>
      <c r="LDH1" s="40"/>
      <c r="LDI1" s="40"/>
      <c r="LDJ1" s="40"/>
      <c r="LDK1" s="40"/>
      <c r="LDL1" s="40"/>
      <c r="LDM1" s="40"/>
      <c r="LDN1" s="40"/>
      <c r="LDO1" s="40"/>
      <c r="LDP1" s="40"/>
      <c r="LDQ1" s="40"/>
      <c r="LDR1" s="40"/>
      <c r="LDS1" s="40"/>
      <c r="LDT1" s="40"/>
      <c r="LDU1" s="40"/>
      <c r="LDV1" s="40"/>
      <c r="LDW1" s="40"/>
      <c r="LDX1" s="40"/>
      <c r="LDY1" s="40"/>
      <c r="LDZ1" s="40"/>
      <c r="LEA1" s="40"/>
      <c r="LEB1" s="40"/>
      <c r="LEC1" s="40"/>
      <c r="LED1" s="40"/>
      <c r="LEE1" s="40"/>
      <c r="LEF1" s="40"/>
      <c r="LEG1" s="40"/>
      <c r="LEH1" s="40"/>
      <c r="LEI1" s="40"/>
      <c r="LEJ1" s="40"/>
      <c r="LEK1" s="40"/>
      <c r="LEL1" s="40"/>
      <c r="LEM1" s="40"/>
      <c r="LEN1" s="40"/>
      <c r="LEO1" s="40"/>
      <c r="LEP1" s="40"/>
      <c r="LEQ1" s="40"/>
      <c r="LER1" s="40"/>
      <c r="LES1" s="40"/>
      <c r="LET1" s="40"/>
      <c r="LEU1" s="40"/>
      <c r="LEV1" s="40"/>
      <c r="LEW1" s="40"/>
      <c r="LEX1" s="40"/>
      <c r="LEY1" s="40"/>
      <c r="LEZ1" s="40"/>
      <c r="LFA1" s="40"/>
      <c r="LFB1" s="40"/>
      <c r="LFC1" s="40"/>
      <c r="LFD1" s="40"/>
      <c r="LFE1" s="40"/>
      <c r="LFF1" s="40"/>
      <c r="LFG1" s="40"/>
      <c r="LFH1" s="40"/>
      <c r="LFI1" s="40"/>
      <c r="LFJ1" s="40"/>
      <c r="LFK1" s="40"/>
      <c r="LFL1" s="40"/>
      <c r="LFM1" s="40"/>
      <c r="LFN1" s="40"/>
      <c r="LFO1" s="40"/>
      <c r="LFP1" s="40"/>
      <c r="LFQ1" s="40"/>
      <c r="LFR1" s="40"/>
      <c r="LFS1" s="40"/>
      <c r="LFT1" s="40"/>
      <c r="LFU1" s="40"/>
      <c r="LFV1" s="40"/>
      <c r="LFW1" s="40"/>
      <c r="LFX1" s="40"/>
      <c r="LFY1" s="40"/>
      <c r="LFZ1" s="40"/>
      <c r="LGA1" s="40"/>
      <c r="LGB1" s="40"/>
      <c r="LGC1" s="40"/>
      <c r="LGD1" s="40"/>
      <c r="LGE1" s="40"/>
      <c r="LGF1" s="40"/>
      <c r="LGG1" s="40"/>
      <c r="LGH1" s="40"/>
      <c r="LGI1" s="40"/>
      <c r="LGJ1" s="40"/>
      <c r="LGK1" s="40"/>
      <c r="LGL1" s="40"/>
      <c r="LGM1" s="40"/>
      <c r="LGN1" s="40"/>
      <c r="LGO1" s="40"/>
      <c r="LGP1" s="40"/>
      <c r="LGQ1" s="40"/>
      <c r="LGR1" s="40"/>
      <c r="LGS1" s="40"/>
      <c r="LGT1" s="40"/>
      <c r="LGU1" s="40"/>
      <c r="LGV1" s="40"/>
      <c r="LGW1" s="40"/>
      <c r="LGX1" s="40"/>
      <c r="LGY1" s="40"/>
      <c r="LGZ1" s="40"/>
      <c r="LHA1" s="40"/>
      <c r="LHB1" s="40"/>
      <c r="LHC1" s="40"/>
      <c r="LHD1" s="40"/>
      <c r="LHE1" s="40"/>
      <c r="LHF1" s="40"/>
      <c r="LHG1" s="40"/>
      <c r="LHH1" s="40"/>
      <c r="LHI1" s="40"/>
      <c r="LHJ1" s="40"/>
      <c r="LHK1" s="40"/>
      <c r="LHL1" s="40"/>
      <c r="LHM1" s="40"/>
      <c r="LHN1" s="40"/>
      <c r="LHO1" s="40"/>
      <c r="LHP1" s="40"/>
      <c r="LHQ1" s="40"/>
      <c r="LHR1" s="40"/>
      <c r="LHS1" s="40"/>
      <c r="LHT1" s="40"/>
      <c r="LHU1" s="40"/>
      <c r="LHV1" s="40"/>
      <c r="LHW1" s="40"/>
      <c r="LHX1" s="40"/>
      <c r="LHY1" s="40"/>
      <c r="LHZ1" s="40"/>
      <c r="LIA1" s="40"/>
      <c r="LIB1" s="40"/>
      <c r="LIC1" s="40"/>
      <c r="LID1" s="40"/>
      <c r="LIE1" s="40"/>
      <c r="LIF1" s="40"/>
      <c r="LIG1" s="40"/>
      <c r="LIH1" s="40"/>
      <c r="LII1" s="40"/>
      <c r="LIJ1" s="40"/>
      <c r="LIK1" s="40"/>
      <c r="LIL1" s="40"/>
      <c r="LIM1" s="40"/>
      <c r="LIN1" s="40"/>
      <c r="LIO1" s="40"/>
      <c r="LIP1" s="40"/>
      <c r="LIQ1" s="40"/>
      <c r="LIR1" s="40"/>
      <c r="LIS1" s="40"/>
      <c r="LIT1" s="40"/>
      <c r="LIU1" s="40"/>
      <c r="LIV1" s="40"/>
      <c r="LIW1" s="40"/>
      <c r="LIX1" s="40"/>
      <c r="LIY1" s="40"/>
      <c r="LIZ1" s="40"/>
      <c r="LJA1" s="40"/>
      <c r="LJB1" s="40"/>
      <c r="LJC1" s="40"/>
      <c r="LJD1" s="40"/>
      <c r="LJE1" s="40"/>
      <c r="LJF1" s="40"/>
      <c r="LJG1" s="40"/>
      <c r="LJH1" s="40"/>
      <c r="LJI1" s="40"/>
      <c r="LJJ1" s="40"/>
      <c r="LJK1" s="40"/>
      <c r="LJL1" s="40"/>
      <c r="LJM1" s="40"/>
      <c r="LJN1" s="40"/>
      <c r="LJO1" s="40"/>
      <c r="LJP1" s="40"/>
      <c r="LJQ1" s="40"/>
      <c r="LJR1" s="40"/>
      <c r="LJS1" s="40"/>
      <c r="LJT1" s="40"/>
      <c r="LJU1" s="40"/>
      <c r="LJV1" s="40"/>
      <c r="LJW1" s="40"/>
      <c r="LJX1" s="40"/>
      <c r="LJY1" s="40"/>
      <c r="LJZ1" s="40"/>
      <c r="LKA1" s="40"/>
      <c r="LKB1" s="40"/>
      <c r="LKC1" s="40"/>
      <c r="LKD1" s="40"/>
      <c r="LKE1" s="40"/>
      <c r="LKF1" s="40"/>
      <c r="LKG1" s="40"/>
      <c r="LKH1" s="40"/>
      <c r="LKI1" s="40"/>
      <c r="LKJ1" s="40"/>
      <c r="LKK1" s="40"/>
      <c r="LKL1" s="40"/>
      <c r="LKM1" s="40"/>
      <c r="LKN1" s="40"/>
      <c r="LKO1" s="40"/>
      <c r="LKP1" s="40"/>
      <c r="LKQ1" s="40"/>
      <c r="LKR1" s="40"/>
      <c r="LKS1" s="40"/>
      <c r="LKT1" s="40"/>
      <c r="LKU1" s="40"/>
      <c r="LKV1" s="40"/>
      <c r="LKW1" s="40"/>
      <c r="LKX1" s="40"/>
      <c r="LKY1" s="40"/>
      <c r="LKZ1" s="40"/>
      <c r="LLA1" s="40"/>
      <c r="LLB1" s="40"/>
      <c r="LLC1" s="40"/>
      <c r="LLD1" s="40"/>
      <c r="LLE1" s="40"/>
      <c r="LLF1" s="40"/>
      <c r="LLG1" s="40"/>
      <c r="LLH1" s="40"/>
      <c r="LLI1" s="40"/>
      <c r="LLJ1" s="40"/>
      <c r="LLK1" s="40"/>
      <c r="LLL1" s="40"/>
      <c r="LLM1" s="40"/>
      <c r="LLN1" s="40"/>
      <c r="LLO1" s="40"/>
      <c r="LLP1" s="40"/>
      <c r="LLQ1" s="40"/>
      <c r="LLR1" s="40"/>
      <c r="LLS1" s="40"/>
      <c r="LLT1" s="40"/>
      <c r="LLU1" s="40"/>
      <c r="LLV1" s="40"/>
      <c r="LLW1" s="40"/>
      <c r="LLX1" s="40"/>
      <c r="LLY1" s="40"/>
      <c r="LLZ1" s="40"/>
      <c r="LMA1" s="40"/>
      <c r="LMB1" s="40"/>
      <c r="LMC1" s="40"/>
      <c r="LMD1" s="40"/>
      <c r="LME1" s="40"/>
      <c r="LMF1" s="40"/>
      <c r="LMG1" s="40"/>
      <c r="LMH1" s="40"/>
      <c r="LMI1" s="40"/>
      <c r="LMJ1" s="40"/>
      <c r="LMK1" s="40"/>
      <c r="LML1" s="40"/>
      <c r="LMM1" s="40"/>
      <c r="LMN1" s="40"/>
      <c r="LMO1" s="40"/>
      <c r="LMP1" s="40"/>
      <c r="LMQ1" s="40"/>
      <c r="LMR1" s="40"/>
      <c r="LMS1" s="40"/>
      <c r="LMT1" s="40"/>
      <c r="LMU1" s="40"/>
      <c r="LMV1" s="40"/>
      <c r="LMW1" s="40"/>
      <c r="LMX1" s="40"/>
      <c r="LMY1" s="40"/>
      <c r="LMZ1" s="40"/>
      <c r="LNA1" s="40"/>
      <c r="LNB1" s="40"/>
      <c r="LNC1" s="40"/>
      <c r="LND1" s="40"/>
      <c r="LNE1" s="40"/>
      <c r="LNF1" s="40"/>
      <c r="LNG1" s="40"/>
      <c r="LNH1" s="40"/>
      <c r="LNI1" s="40"/>
      <c r="LNJ1" s="40"/>
      <c r="LNK1" s="40"/>
      <c r="LNL1" s="40"/>
      <c r="LNM1" s="40"/>
      <c r="LNN1" s="40"/>
      <c r="LNO1" s="40"/>
      <c r="LNP1" s="40"/>
      <c r="LNQ1" s="40"/>
      <c r="LNR1" s="40"/>
      <c r="LNS1" s="40"/>
      <c r="LNT1" s="40"/>
      <c r="LNU1" s="40"/>
      <c r="LNV1" s="40"/>
      <c r="LNW1" s="40"/>
      <c r="LNX1" s="40"/>
      <c r="LNY1" s="40"/>
      <c r="LNZ1" s="40"/>
      <c r="LOA1" s="40"/>
      <c r="LOB1" s="40"/>
      <c r="LOC1" s="40"/>
      <c r="LOD1" s="40"/>
      <c r="LOE1" s="40"/>
      <c r="LOF1" s="40"/>
      <c r="LOG1" s="40"/>
      <c r="LOH1" s="40"/>
      <c r="LOI1" s="40"/>
      <c r="LOJ1" s="40"/>
      <c r="LOK1" s="40"/>
      <c r="LOL1" s="40"/>
      <c r="LOM1" s="40"/>
      <c r="LON1" s="40"/>
      <c r="LOO1" s="40"/>
      <c r="LOP1" s="40"/>
      <c r="LOQ1" s="40"/>
      <c r="LOR1" s="40"/>
      <c r="LOS1" s="40"/>
      <c r="LOT1" s="40"/>
      <c r="LOU1" s="40"/>
      <c r="LOV1" s="40"/>
      <c r="LOW1" s="40"/>
      <c r="LOX1" s="40"/>
      <c r="LOY1" s="40"/>
      <c r="LOZ1" s="40"/>
      <c r="LPA1" s="40"/>
      <c r="LPB1" s="40"/>
      <c r="LPC1" s="40"/>
      <c r="LPD1" s="40"/>
      <c r="LPE1" s="40"/>
      <c r="LPF1" s="40"/>
      <c r="LPG1" s="40"/>
      <c r="LPH1" s="40"/>
      <c r="LPI1" s="40"/>
      <c r="LPJ1" s="40"/>
      <c r="LPK1" s="40"/>
      <c r="LPL1" s="40"/>
      <c r="LPM1" s="40"/>
      <c r="LPN1" s="40"/>
      <c r="LPO1" s="40"/>
      <c r="LPP1" s="40"/>
      <c r="LPQ1" s="40"/>
      <c r="LPR1" s="40"/>
      <c r="LPS1" s="40"/>
      <c r="LPT1" s="40"/>
      <c r="LPU1" s="40"/>
      <c r="LPV1" s="40"/>
      <c r="LPW1" s="40"/>
      <c r="LPX1" s="40"/>
      <c r="LPY1" s="40"/>
      <c r="LPZ1" s="40"/>
      <c r="LQA1" s="40"/>
      <c r="LQB1" s="40"/>
      <c r="LQC1" s="40"/>
      <c r="LQD1" s="40"/>
      <c r="LQE1" s="40"/>
      <c r="LQF1" s="40"/>
      <c r="LQG1" s="40"/>
      <c r="LQH1" s="40"/>
      <c r="LQI1" s="40"/>
      <c r="LQJ1" s="40"/>
      <c r="LQK1" s="40"/>
      <c r="LQL1" s="40"/>
      <c r="LQM1" s="40"/>
      <c r="LQN1" s="40"/>
      <c r="LQO1" s="40"/>
      <c r="LQP1" s="40"/>
      <c r="LQQ1" s="40"/>
      <c r="LQR1" s="40"/>
      <c r="LQS1" s="40"/>
      <c r="LQT1" s="40"/>
      <c r="LQU1" s="40"/>
      <c r="LQV1" s="40"/>
      <c r="LQW1" s="40"/>
      <c r="LQX1" s="40"/>
      <c r="LQY1" s="40"/>
      <c r="LQZ1" s="40"/>
      <c r="LRA1" s="40"/>
      <c r="LRB1" s="40"/>
      <c r="LRC1" s="40"/>
      <c r="LRD1" s="40"/>
      <c r="LRE1" s="40"/>
      <c r="LRF1" s="40"/>
      <c r="LRG1" s="40"/>
      <c r="LRH1" s="40"/>
      <c r="LRI1" s="40"/>
      <c r="LRJ1" s="40"/>
      <c r="LRK1" s="40"/>
      <c r="LRL1" s="40"/>
      <c r="LRM1" s="40"/>
      <c r="LRN1" s="40"/>
      <c r="LRO1" s="40"/>
      <c r="LRP1" s="40"/>
      <c r="LRQ1" s="40"/>
      <c r="LRR1" s="40"/>
      <c r="LRS1" s="40"/>
      <c r="LRT1" s="40"/>
      <c r="LRU1" s="40"/>
      <c r="LRV1" s="40"/>
      <c r="LRW1" s="40"/>
      <c r="LRX1" s="40"/>
      <c r="LRY1" s="40"/>
      <c r="LRZ1" s="40"/>
      <c r="LSA1" s="40"/>
      <c r="LSB1" s="40"/>
      <c r="LSC1" s="40"/>
      <c r="LSD1" s="40"/>
      <c r="LSE1" s="40"/>
      <c r="LSF1" s="40"/>
      <c r="LSG1" s="40"/>
      <c r="LSH1" s="40"/>
      <c r="LSI1" s="40"/>
      <c r="LSJ1" s="40"/>
      <c r="LSK1" s="40"/>
      <c r="LSL1" s="40"/>
      <c r="LSM1" s="40"/>
      <c r="LSN1" s="40"/>
      <c r="LSO1" s="40"/>
      <c r="LSP1" s="40"/>
      <c r="LSQ1" s="40"/>
      <c r="LSR1" s="40"/>
      <c r="LSS1" s="40"/>
      <c r="LST1" s="40"/>
      <c r="LSU1" s="40"/>
      <c r="LSV1" s="40"/>
      <c r="LSW1" s="40"/>
      <c r="LSX1" s="40"/>
      <c r="LSY1" s="40"/>
      <c r="LSZ1" s="40"/>
      <c r="LTA1" s="40"/>
      <c r="LTB1" s="40"/>
      <c r="LTC1" s="40"/>
      <c r="LTD1" s="40"/>
      <c r="LTE1" s="40"/>
      <c r="LTF1" s="40"/>
      <c r="LTG1" s="40"/>
      <c r="LTH1" s="40"/>
      <c r="LTI1" s="40"/>
      <c r="LTJ1" s="40"/>
      <c r="LTK1" s="40"/>
      <c r="LTL1" s="40"/>
      <c r="LTM1" s="40"/>
      <c r="LTN1" s="40"/>
      <c r="LTO1" s="40"/>
      <c r="LTP1" s="40"/>
      <c r="LTQ1" s="40"/>
      <c r="LTR1" s="40"/>
      <c r="LTS1" s="40"/>
      <c r="LTT1" s="40"/>
      <c r="LTU1" s="40"/>
      <c r="LTV1" s="40"/>
      <c r="LTW1" s="40"/>
      <c r="LTX1" s="40"/>
      <c r="LTY1" s="40"/>
      <c r="LTZ1" s="40"/>
      <c r="LUA1" s="40"/>
      <c r="LUB1" s="40"/>
      <c r="LUC1" s="40"/>
      <c r="LUD1" s="40"/>
      <c r="LUE1" s="40"/>
      <c r="LUF1" s="40"/>
      <c r="LUG1" s="40"/>
      <c r="LUH1" s="40"/>
      <c r="LUI1" s="40"/>
      <c r="LUJ1" s="40"/>
      <c r="LUK1" s="40"/>
      <c r="LUL1" s="40"/>
      <c r="LUM1" s="40"/>
      <c r="LUN1" s="40"/>
      <c r="LUO1" s="40"/>
      <c r="LUP1" s="40"/>
      <c r="LUQ1" s="40"/>
      <c r="LUR1" s="40"/>
      <c r="LUS1" s="40"/>
      <c r="LUT1" s="40"/>
      <c r="LUU1" s="40"/>
      <c r="LUV1" s="40"/>
      <c r="LUW1" s="40"/>
      <c r="LUX1" s="40"/>
      <c r="LUY1" s="40"/>
      <c r="LUZ1" s="40"/>
      <c r="LVA1" s="40"/>
      <c r="LVB1" s="40"/>
      <c r="LVC1" s="40"/>
      <c r="LVD1" s="40"/>
      <c r="LVE1" s="40"/>
      <c r="LVF1" s="40"/>
      <c r="LVG1" s="40"/>
      <c r="LVH1" s="40"/>
      <c r="LVI1" s="40"/>
      <c r="LVJ1" s="40"/>
      <c r="LVK1" s="40"/>
      <c r="LVL1" s="40"/>
      <c r="LVM1" s="40"/>
      <c r="LVN1" s="40"/>
      <c r="LVO1" s="40"/>
      <c r="LVP1" s="40"/>
      <c r="LVQ1" s="40"/>
      <c r="LVR1" s="40"/>
      <c r="LVS1" s="40"/>
      <c r="LVT1" s="40"/>
      <c r="LVU1" s="40"/>
      <c r="LVV1" s="40"/>
      <c r="LVW1" s="40"/>
      <c r="LVX1" s="40"/>
      <c r="LVY1" s="40"/>
      <c r="LVZ1" s="40"/>
      <c r="LWA1" s="40"/>
      <c r="LWB1" s="40"/>
      <c r="LWC1" s="40"/>
      <c r="LWD1" s="40"/>
      <c r="LWE1" s="40"/>
      <c r="LWF1" s="40"/>
      <c r="LWG1" s="40"/>
      <c r="LWH1" s="40"/>
      <c r="LWI1" s="40"/>
      <c r="LWJ1" s="40"/>
      <c r="LWK1" s="40"/>
      <c r="LWL1" s="40"/>
      <c r="LWM1" s="40"/>
      <c r="LWN1" s="40"/>
      <c r="LWO1" s="40"/>
      <c r="LWP1" s="40"/>
      <c r="LWQ1" s="40"/>
      <c r="LWR1" s="40"/>
      <c r="LWS1" s="40"/>
      <c r="LWT1" s="40"/>
      <c r="LWU1" s="40"/>
      <c r="LWV1" s="40"/>
      <c r="LWW1" s="40"/>
      <c r="LWX1" s="40"/>
      <c r="LWY1" s="40"/>
      <c r="LWZ1" s="40"/>
      <c r="LXA1" s="40"/>
      <c r="LXB1" s="40"/>
      <c r="LXC1" s="40"/>
      <c r="LXD1" s="40"/>
      <c r="LXE1" s="40"/>
      <c r="LXF1" s="40"/>
      <c r="LXG1" s="40"/>
      <c r="LXH1" s="40"/>
      <c r="LXI1" s="40"/>
      <c r="LXJ1" s="40"/>
      <c r="LXK1" s="40"/>
      <c r="LXL1" s="40"/>
      <c r="LXM1" s="40"/>
      <c r="LXN1" s="40"/>
      <c r="LXO1" s="40"/>
      <c r="LXP1" s="40"/>
      <c r="LXQ1" s="40"/>
      <c r="LXR1" s="40"/>
      <c r="LXS1" s="40"/>
      <c r="LXT1" s="40"/>
      <c r="LXU1" s="40"/>
      <c r="LXV1" s="40"/>
      <c r="LXW1" s="40"/>
      <c r="LXX1" s="40"/>
      <c r="LXY1" s="40"/>
      <c r="LXZ1" s="40"/>
      <c r="LYA1" s="40"/>
      <c r="LYB1" s="40"/>
      <c r="LYC1" s="40"/>
      <c r="LYD1" s="40"/>
      <c r="LYE1" s="40"/>
      <c r="LYF1" s="40"/>
      <c r="LYG1" s="40"/>
      <c r="LYH1" s="40"/>
      <c r="LYI1" s="40"/>
      <c r="LYJ1" s="40"/>
      <c r="LYK1" s="40"/>
      <c r="LYL1" s="40"/>
      <c r="LYM1" s="40"/>
      <c r="LYN1" s="40"/>
      <c r="LYO1" s="40"/>
      <c r="LYP1" s="40"/>
      <c r="LYQ1" s="40"/>
      <c r="LYR1" s="40"/>
      <c r="LYS1" s="40"/>
      <c r="LYT1" s="40"/>
      <c r="LYU1" s="40"/>
      <c r="LYV1" s="40"/>
      <c r="LYW1" s="40"/>
      <c r="LYX1" s="40"/>
      <c r="LYY1" s="40"/>
      <c r="LYZ1" s="40"/>
      <c r="LZA1" s="40"/>
      <c r="LZB1" s="40"/>
      <c r="LZC1" s="40"/>
      <c r="LZD1" s="40"/>
      <c r="LZE1" s="40"/>
      <c r="LZF1" s="40"/>
      <c r="LZG1" s="40"/>
      <c r="LZH1" s="40"/>
      <c r="LZI1" s="40"/>
      <c r="LZJ1" s="40"/>
      <c r="LZK1" s="40"/>
      <c r="LZL1" s="40"/>
      <c r="LZM1" s="40"/>
      <c r="LZN1" s="40"/>
      <c r="LZO1" s="40"/>
      <c r="LZP1" s="40"/>
      <c r="LZQ1" s="40"/>
      <c r="LZR1" s="40"/>
      <c r="LZS1" s="40"/>
      <c r="LZT1" s="40"/>
      <c r="LZU1" s="40"/>
      <c r="LZV1" s="40"/>
      <c r="LZW1" s="40"/>
      <c r="LZX1" s="40"/>
      <c r="LZY1" s="40"/>
      <c r="LZZ1" s="40"/>
      <c r="MAA1" s="40"/>
      <c r="MAB1" s="40"/>
      <c r="MAC1" s="40"/>
      <c r="MAD1" s="40"/>
      <c r="MAE1" s="40"/>
      <c r="MAF1" s="40"/>
      <c r="MAG1" s="40"/>
      <c r="MAH1" s="40"/>
      <c r="MAI1" s="40"/>
      <c r="MAJ1" s="40"/>
      <c r="MAK1" s="40"/>
      <c r="MAL1" s="40"/>
      <c r="MAM1" s="40"/>
      <c r="MAN1" s="40"/>
      <c r="MAO1" s="40"/>
      <c r="MAP1" s="40"/>
      <c r="MAQ1" s="40"/>
      <c r="MAR1" s="40"/>
      <c r="MAS1" s="40"/>
      <c r="MAT1" s="40"/>
      <c r="MAU1" s="40"/>
      <c r="MAV1" s="40"/>
      <c r="MAW1" s="40"/>
      <c r="MAX1" s="40"/>
      <c r="MAY1" s="40"/>
      <c r="MAZ1" s="40"/>
      <c r="MBA1" s="40"/>
      <c r="MBB1" s="40"/>
      <c r="MBC1" s="40"/>
      <c r="MBD1" s="40"/>
      <c r="MBE1" s="40"/>
      <c r="MBF1" s="40"/>
      <c r="MBG1" s="40"/>
      <c r="MBH1" s="40"/>
      <c r="MBI1" s="40"/>
      <c r="MBJ1" s="40"/>
      <c r="MBK1" s="40"/>
      <c r="MBL1" s="40"/>
      <c r="MBM1" s="40"/>
      <c r="MBN1" s="40"/>
      <c r="MBO1" s="40"/>
      <c r="MBP1" s="40"/>
      <c r="MBQ1" s="40"/>
      <c r="MBR1" s="40"/>
      <c r="MBS1" s="40"/>
      <c r="MBT1" s="40"/>
      <c r="MBU1" s="40"/>
      <c r="MBV1" s="40"/>
      <c r="MBW1" s="40"/>
      <c r="MBX1" s="40"/>
      <c r="MBY1" s="40"/>
      <c r="MBZ1" s="40"/>
      <c r="MCA1" s="40"/>
      <c r="MCB1" s="40"/>
      <c r="MCC1" s="40"/>
      <c r="MCD1" s="40"/>
      <c r="MCE1" s="40"/>
      <c r="MCF1" s="40"/>
      <c r="MCG1" s="40"/>
      <c r="MCH1" s="40"/>
      <c r="MCI1" s="40"/>
      <c r="MCJ1" s="40"/>
      <c r="MCK1" s="40"/>
      <c r="MCL1" s="40"/>
      <c r="MCM1" s="40"/>
      <c r="MCN1" s="40"/>
      <c r="MCO1" s="40"/>
      <c r="MCP1" s="40"/>
      <c r="MCQ1" s="40"/>
      <c r="MCR1" s="40"/>
      <c r="MCS1" s="40"/>
      <c r="MCT1" s="40"/>
      <c r="MCU1" s="40"/>
      <c r="MCV1" s="40"/>
      <c r="MCW1" s="40"/>
      <c r="MCX1" s="40"/>
      <c r="MCY1" s="40"/>
      <c r="MCZ1" s="40"/>
      <c r="MDA1" s="40"/>
      <c r="MDB1" s="40"/>
      <c r="MDC1" s="40"/>
      <c r="MDD1" s="40"/>
      <c r="MDE1" s="40"/>
      <c r="MDF1" s="40"/>
      <c r="MDG1" s="40"/>
      <c r="MDH1" s="40"/>
      <c r="MDI1" s="40"/>
      <c r="MDJ1" s="40"/>
      <c r="MDK1" s="40"/>
      <c r="MDL1" s="40"/>
      <c r="MDM1" s="40"/>
      <c r="MDN1" s="40"/>
      <c r="MDO1" s="40"/>
      <c r="MDP1" s="40"/>
      <c r="MDQ1" s="40"/>
      <c r="MDR1" s="40"/>
      <c r="MDS1" s="40"/>
      <c r="MDT1" s="40"/>
      <c r="MDU1" s="40"/>
      <c r="MDV1" s="40"/>
      <c r="MDW1" s="40"/>
      <c r="MDX1" s="40"/>
      <c r="MDY1" s="40"/>
      <c r="MDZ1" s="40"/>
      <c r="MEA1" s="40"/>
      <c r="MEB1" s="40"/>
      <c r="MEC1" s="40"/>
      <c r="MED1" s="40"/>
      <c r="MEE1" s="40"/>
      <c r="MEF1" s="40"/>
      <c r="MEG1" s="40"/>
      <c r="MEH1" s="40"/>
      <c r="MEI1" s="40"/>
      <c r="MEJ1" s="40"/>
      <c r="MEK1" s="40"/>
      <c r="MEL1" s="40"/>
      <c r="MEM1" s="40"/>
      <c r="MEN1" s="40"/>
      <c r="MEO1" s="40"/>
      <c r="MEP1" s="40"/>
      <c r="MEQ1" s="40"/>
      <c r="MER1" s="40"/>
      <c r="MES1" s="40"/>
      <c r="MET1" s="40"/>
      <c r="MEU1" s="40"/>
      <c r="MEV1" s="40"/>
      <c r="MEW1" s="40"/>
      <c r="MEX1" s="40"/>
      <c r="MEY1" s="40"/>
      <c r="MEZ1" s="40"/>
      <c r="MFA1" s="40"/>
      <c r="MFB1" s="40"/>
      <c r="MFC1" s="40"/>
      <c r="MFD1" s="40"/>
      <c r="MFE1" s="40"/>
      <c r="MFF1" s="40"/>
      <c r="MFG1" s="40"/>
      <c r="MFH1" s="40"/>
      <c r="MFI1" s="40"/>
      <c r="MFJ1" s="40"/>
      <c r="MFK1" s="40"/>
      <c r="MFL1" s="40"/>
      <c r="MFM1" s="40"/>
      <c r="MFN1" s="40"/>
      <c r="MFO1" s="40"/>
      <c r="MFP1" s="40"/>
      <c r="MFQ1" s="40"/>
      <c r="MFR1" s="40"/>
      <c r="MFS1" s="40"/>
      <c r="MFT1" s="40"/>
      <c r="MFU1" s="40"/>
      <c r="MFV1" s="40"/>
      <c r="MFW1" s="40"/>
      <c r="MFX1" s="40"/>
      <c r="MFY1" s="40"/>
      <c r="MFZ1" s="40"/>
      <c r="MGA1" s="40"/>
      <c r="MGB1" s="40"/>
      <c r="MGC1" s="40"/>
      <c r="MGD1" s="40"/>
      <c r="MGE1" s="40"/>
      <c r="MGF1" s="40"/>
      <c r="MGG1" s="40"/>
      <c r="MGH1" s="40"/>
      <c r="MGI1" s="40"/>
      <c r="MGJ1" s="40"/>
      <c r="MGK1" s="40"/>
      <c r="MGL1" s="40"/>
      <c r="MGM1" s="40"/>
      <c r="MGN1" s="40"/>
      <c r="MGO1" s="40"/>
      <c r="MGP1" s="40"/>
      <c r="MGQ1" s="40"/>
      <c r="MGR1" s="40"/>
      <c r="MGS1" s="40"/>
      <c r="MGT1" s="40"/>
      <c r="MGU1" s="40"/>
      <c r="MGV1" s="40"/>
      <c r="MGW1" s="40"/>
      <c r="MGX1" s="40"/>
      <c r="MGY1" s="40"/>
      <c r="MGZ1" s="40"/>
      <c r="MHA1" s="40"/>
      <c r="MHB1" s="40"/>
      <c r="MHC1" s="40"/>
      <c r="MHD1" s="40"/>
      <c r="MHE1" s="40"/>
      <c r="MHF1" s="40"/>
      <c r="MHG1" s="40"/>
      <c r="MHH1" s="40"/>
      <c r="MHI1" s="40"/>
      <c r="MHJ1" s="40"/>
      <c r="MHK1" s="40"/>
      <c r="MHL1" s="40"/>
      <c r="MHM1" s="40"/>
      <c r="MHN1" s="40"/>
      <c r="MHO1" s="40"/>
      <c r="MHP1" s="40"/>
      <c r="MHQ1" s="40"/>
      <c r="MHR1" s="40"/>
      <c r="MHS1" s="40"/>
      <c r="MHT1" s="40"/>
      <c r="MHU1" s="40"/>
      <c r="MHV1" s="40"/>
      <c r="MHW1" s="40"/>
      <c r="MHX1" s="40"/>
      <c r="MHY1" s="40"/>
      <c r="MHZ1" s="40"/>
      <c r="MIA1" s="40"/>
      <c r="MIB1" s="40"/>
      <c r="MIC1" s="40"/>
      <c r="MID1" s="40"/>
      <c r="MIE1" s="40"/>
      <c r="MIF1" s="40"/>
      <c r="MIG1" s="40"/>
      <c r="MIH1" s="40"/>
      <c r="MII1" s="40"/>
      <c r="MIJ1" s="40"/>
      <c r="MIK1" s="40"/>
      <c r="MIL1" s="40"/>
      <c r="MIM1" s="40"/>
      <c r="MIN1" s="40"/>
      <c r="MIO1" s="40"/>
      <c r="MIP1" s="40"/>
      <c r="MIQ1" s="40"/>
      <c r="MIR1" s="40"/>
      <c r="MIS1" s="40"/>
      <c r="MIT1" s="40"/>
      <c r="MIU1" s="40"/>
      <c r="MIV1" s="40"/>
      <c r="MIW1" s="40"/>
      <c r="MIX1" s="40"/>
      <c r="MIY1" s="40"/>
      <c r="MIZ1" s="40"/>
      <c r="MJA1" s="40"/>
      <c r="MJB1" s="40"/>
      <c r="MJC1" s="40"/>
      <c r="MJD1" s="40"/>
      <c r="MJE1" s="40"/>
      <c r="MJF1" s="40"/>
      <c r="MJG1" s="40"/>
      <c r="MJH1" s="40"/>
      <c r="MJI1" s="40"/>
      <c r="MJJ1" s="40"/>
      <c r="MJK1" s="40"/>
      <c r="MJL1" s="40"/>
      <c r="MJM1" s="40"/>
      <c r="MJN1" s="40"/>
      <c r="MJO1" s="40"/>
      <c r="MJP1" s="40"/>
      <c r="MJQ1" s="40"/>
      <c r="MJR1" s="40"/>
      <c r="MJS1" s="40"/>
      <c r="MJT1" s="40"/>
      <c r="MJU1" s="40"/>
      <c r="MJV1" s="40"/>
      <c r="MJW1" s="40"/>
      <c r="MJX1" s="40"/>
      <c r="MJY1" s="40"/>
      <c r="MJZ1" s="40"/>
      <c r="MKA1" s="40"/>
      <c r="MKB1" s="40"/>
      <c r="MKC1" s="40"/>
      <c r="MKD1" s="40"/>
      <c r="MKE1" s="40"/>
      <c r="MKF1" s="40"/>
      <c r="MKG1" s="40"/>
      <c r="MKH1" s="40"/>
      <c r="MKI1" s="40"/>
      <c r="MKJ1" s="40"/>
      <c r="MKK1" s="40"/>
      <c r="MKL1" s="40"/>
      <c r="MKM1" s="40"/>
      <c r="MKN1" s="40"/>
      <c r="MKO1" s="40"/>
      <c r="MKP1" s="40"/>
      <c r="MKQ1" s="40"/>
      <c r="MKR1" s="40"/>
      <c r="MKS1" s="40"/>
      <c r="MKT1" s="40"/>
      <c r="MKU1" s="40"/>
      <c r="MKV1" s="40"/>
      <c r="MKW1" s="40"/>
      <c r="MKX1" s="40"/>
      <c r="MKY1" s="40"/>
      <c r="MKZ1" s="40"/>
      <c r="MLA1" s="40"/>
      <c r="MLB1" s="40"/>
      <c r="MLC1" s="40"/>
      <c r="MLD1" s="40"/>
      <c r="MLE1" s="40"/>
      <c r="MLF1" s="40"/>
      <c r="MLG1" s="40"/>
      <c r="MLH1" s="40"/>
      <c r="MLI1" s="40"/>
      <c r="MLJ1" s="40"/>
      <c r="MLK1" s="40"/>
      <c r="MLL1" s="40"/>
      <c r="MLM1" s="40"/>
      <c r="MLN1" s="40"/>
      <c r="MLO1" s="40"/>
      <c r="MLP1" s="40"/>
      <c r="MLQ1" s="40"/>
      <c r="MLR1" s="40"/>
      <c r="MLS1" s="40"/>
      <c r="MLT1" s="40"/>
      <c r="MLU1" s="40"/>
      <c r="MLV1" s="40"/>
      <c r="MLW1" s="40"/>
      <c r="MLX1" s="40"/>
      <c r="MLY1" s="40"/>
      <c r="MLZ1" s="40"/>
      <c r="MMA1" s="40"/>
      <c r="MMB1" s="40"/>
      <c r="MMC1" s="40"/>
      <c r="MMD1" s="40"/>
      <c r="MME1" s="40"/>
      <c r="MMF1" s="40"/>
      <c r="MMG1" s="40"/>
      <c r="MMH1" s="40"/>
      <c r="MMI1" s="40"/>
      <c r="MMJ1" s="40"/>
      <c r="MMK1" s="40"/>
      <c r="MML1" s="40"/>
      <c r="MMM1" s="40"/>
      <c r="MMN1" s="40"/>
      <c r="MMO1" s="40"/>
      <c r="MMP1" s="40"/>
      <c r="MMQ1" s="40"/>
      <c r="MMR1" s="40"/>
      <c r="MMS1" s="40"/>
      <c r="MMT1" s="40"/>
      <c r="MMU1" s="40"/>
      <c r="MMV1" s="40"/>
      <c r="MMW1" s="40"/>
      <c r="MMX1" s="40"/>
      <c r="MMY1" s="40"/>
      <c r="MMZ1" s="40"/>
      <c r="MNA1" s="40"/>
      <c r="MNB1" s="40"/>
      <c r="MNC1" s="40"/>
      <c r="MND1" s="40"/>
      <c r="MNE1" s="40"/>
      <c r="MNF1" s="40"/>
      <c r="MNG1" s="40"/>
      <c r="MNH1" s="40"/>
      <c r="MNI1" s="40"/>
      <c r="MNJ1" s="40"/>
      <c r="MNK1" s="40"/>
      <c r="MNL1" s="40"/>
      <c r="MNM1" s="40"/>
      <c r="MNN1" s="40"/>
      <c r="MNO1" s="40"/>
      <c r="MNP1" s="40"/>
      <c r="MNQ1" s="40"/>
      <c r="MNR1" s="40"/>
      <c r="MNS1" s="40"/>
      <c r="MNT1" s="40"/>
      <c r="MNU1" s="40"/>
      <c r="MNV1" s="40"/>
      <c r="MNW1" s="40"/>
      <c r="MNX1" s="40"/>
      <c r="MNY1" s="40"/>
      <c r="MNZ1" s="40"/>
      <c r="MOA1" s="40"/>
      <c r="MOB1" s="40"/>
      <c r="MOC1" s="40"/>
      <c r="MOD1" s="40"/>
      <c r="MOE1" s="40"/>
      <c r="MOF1" s="40"/>
      <c r="MOG1" s="40"/>
      <c r="MOH1" s="40"/>
      <c r="MOI1" s="40"/>
      <c r="MOJ1" s="40"/>
      <c r="MOK1" s="40"/>
      <c r="MOL1" s="40"/>
      <c r="MOM1" s="40"/>
      <c r="MON1" s="40"/>
      <c r="MOO1" s="40"/>
      <c r="MOP1" s="40"/>
      <c r="MOQ1" s="40"/>
      <c r="MOR1" s="40"/>
      <c r="MOS1" s="40"/>
      <c r="MOT1" s="40"/>
      <c r="MOU1" s="40"/>
      <c r="MOV1" s="40"/>
      <c r="MOW1" s="40"/>
      <c r="MOX1" s="40"/>
      <c r="MOY1" s="40"/>
      <c r="MOZ1" s="40"/>
      <c r="MPA1" s="40"/>
      <c r="MPB1" s="40"/>
      <c r="MPC1" s="40"/>
      <c r="MPD1" s="40"/>
      <c r="MPE1" s="40"/>
      <c r="MPF1" s="40"/>
      <c r="MPG1" s="40"/>
      <c r="MPH1" s="40"/>
      <c r="MPI1" s="40"/>
      <c r="MPJ1" s="40"/>
      <c r="MPK1" s="40"/>
      <c r="MPL1" s="40"/>
      <c r="MPM1" s="40"/>
      <c r="MPN1" s="40"/>
      <c r="MPO1" s="40"/>
      <c r="MPP1" s="40"/>
      <c r="MPQ1" s="40"/>
      <c r="MPR1" s="40"/>
      <c r="MPS1" s="40"/>
      <c r="MPT1" s="40"/>
      <c r="MPU1" s="40"/>
      <c r="MPV1" s="40"/>
      <c r="MPW1" s="40"/>
      <c r="MPX1" s="40"/>
      <c r="MPY1" s="40"/>
      <c r="MPZ1" s="40"/>
      <c r="MQA1" s="40"/>
      <c r="MQB1" s="40"/>
      <c r="MQC1" s="40"/>
      <c r="MQD1" s="40"/>
      <c r="MQE1" s="40"/>
      <c r="MQF1" s="40"/>
      <c r="MQG1" s="40"/>
      <c r="MQH1" s="40"/>
      <c r="MQI1" s="40"/>
      <c r="MQJ1" s="40"/>
      <c r="MQK1" s="40"/>
      <c r="MQL1" s="40"/>
      <c r="MQM1" s="40"/>
      <c r="MQN1" s="40"/>
      <c r="MQO1" s="40"/>
      <c r="MQP1" s="40"/>
      <c r="MQQ1" s="40"/>
      <c r="MQR1" s="40"/>
      <c r="MQS1" s="40"/>
      <c r="MQT1" s="40"/>
      <c r="MQU1" s="40"/>
      <c r="MQV1" s="40"/>
      <c r="MQW1" s="40"/>
      <c r="MQX1" s="40"/>
      <c r="MQY1" s="40"/>
      <c r="MQZ1" s="40"/>
      <c r="MRA1" s="40"/>
      <c r="MRB1" s="40"/>
      <c r="MRC1" s="40"/>
      <c r="MRD1" s="40"/>
      <c r="MRE1" s="40"/>
      <c r="MRF1" s="40"/>
      <c r="MRG1" s="40"/>
      <c r="MRH1" s="40"/>
      <c r="MRI1" s="40"/>
      <c r="MRJ1" s="40"/>
      <c r="MRK1" s="40"/>
      <c r="MRL1" s="40"/>
      <c r="MRM1" s="40"/>
      <c r="MRN1" s="40"/>
      <c r="MRO1" s="40"/>
      <c r="MRP1" s="40"/>
      <c r="MRQ1" s="40"/>
      <c r="MRR1" s="40"/>
      <c r="MRS1" s="40"/>
      <c r="MRT1" s="40"/>
      <c r="MRU1" s="40"/>
      <c r="MRV1" s="40"/>
      <c r="MRW1" s="40"/>
      <c r="MRX1" s="40"/>
      <c r="MRY1" s="40"/>
      <c r="MRZ1" s="40"/>
      <c r="MSA1" s="40"/>
      <c r="MSB1" s="40"/>
      <c r="MSC1" s="40"/>
      <c r="MSD1" s="40"/>
      <c r="MSE1" s="40"/>
      <c r="MSF1" s="40"/>
      <c r="MSG1" s="40"/>
      <c r="MSH1" s="40"/>
      <c r="MSI1" s="40"/>
      <c r="MSJ1" s="40"/>
      <c r="MSK1" s="40"/>
      <c r="MSL1" s="40"/>
      <c r="MSM1" s="40"/>
      <c r="MSN1" s="40"/>
      <c r="MSO1" s="40"/>
      <c r="MSP1" s="40"/>
      <c r="MSQ1" s="40"/>
      <c r="MSR1" s="40"/>
      <c r="MSS1" s="40"/>
      <c r="MST1" s="40"/>
      <c r="MSU1" s="40"/>
      <c r="MSV1" s="40"/>
      <c r="MSW1" s="40"/>
      <c r="MSX1" s="40"/>
      <c r="MSY1" s="40"/>
      <c r="MSZ1" s="40"/>
      <c r="MTA1" s="40"/>
      <c r="MTB1" s="40"/>
      <c r="MTC1" s="40"/>
      <c r="MTD1" s="40"/>
      <c r="MTE1" s="40"/>
      <c r="MTF1" s="40"/>
      <c r="MTG1" s="40"/>
      <c r="MTH1" s="40"/>
      <c r="MTI1" s="40"/>
      <c r="MTJ1" s="40"/>
      <c r="MTK1" s="40"/>
      <c r="MTL1" s="40"/>
      <c r="MTM1" s="40"/>
      <c r="MTN1" s="40"/>
      <c r="MTO1" s="40"/>
      <c r="MTP1" s="40"/>
      <c r="MTQ1" s="40"/>
      <c r="MTR1" s="40"/>
      <c r="MTS1" s="40"/>
      <c r="MTT1" s="40"/>
      <c r="MTU1" s="40"/>
      <c r="MTV1" s="40"/>
      <c r="MTW1" s="40"/>
      <c r="MTX1" s="40"/>
      <c r="MTY1" s="40"/>
      <c r="MTZ1" s="40"/>
      <c r="MUA1" s="40"/>
      <c r="MUB1" s="40"/>
      <c r="MUC1" s="40"/>
      <c r="MUD1" s="40"/>
      <c r="MUE1" s="40"/>
      <c r="MUF1" s="40"/>
      <c r="MUG1" s="40"/>
      <c r="MUH1" s="40"/>
      <c r="MUI1" s="40"/>
      <c r="MUJ1" s="40"/>
      <c r="MUK1" s="40"/>
      <c r="MUL1" s="40"/>
      <c r="MUM1" s="40"/>
      <c r="MUN1" s="40"/>
      <c r="MUO1" s="40"/>
      <c r="MUP1" s="40"/>
      <c r="MUQ1" s="40"/>
      <c r="MUR1" s="40"/>
      <c r="MUS1" s="40"/>
      <c r="MUT1" s="40"/>
      <c r="MUU1" s="40"/>
      <c r="MUV1" s="40"/>
      <c r="MUW1" s="40"/>
      <c r="MUX1" s="40"/>
      <c r="MUY1" s="40"/>
      <c r="MUZ1" s="40"/>
      <c r="MVA1" s="40"/>
      <c r="MVB1" s="40"/>
      <c r="MVC1" s="40"/>
      <c r="MVD1" s="40"/>
      <c r="MVE1" s="40"/>
      <c r="MVF1" s="40"/>
      <c r="MVG1" s="40"/>
      <c r="MVH1" s="40"/>
      <c r="MVI1" s="40"/>
      <c r="MVJ1" s="40"/>
      <c r="MVK1" s="40"/>
      <c r="MVL1" s="40"/>
      <c r="MVM1" s="40"/>
      <c r="MVN1" s="40"/>
      <c r="MVO1" s="40"/>
      <c r="MVP1" s="40"/>
      <c r="MVQ1" s="40"/>
      <c r="MVR1" s="40"/>
      <c r="MVS1" s="40"/>
      <c r="MVT1" s="40"/>
      <c r="MVU1" s="40"/>
      <c r="MVV1" s="40"/>
      <c r="MVW1" s="40"/>
      <c r="MVX1" s="40"/>
      <c r="MVY1" s="40"/>
      <c r="MVZ1" s="40"/>
      <c r="MWA1" s="40"/>
      <c r="MWB1" s="40"/>
      <c r="MWC1" s="40"/>
      <c r="MWD1" s="40"/>
      <c r="MWE1" s="40"/>
      <c r="MWF1" s="40"/>
      <c r="MWG1" s="40"/>
      <c r="MWH1" s="40"/>
      <c r="MWI1" s="40"/>
      <c r="MWJ1" s="40"/>
      <c r="MWK1" s="40"/>
      <c r="MWL1" s="40"/>
      <c r="MWM1" s="40"/>
      <c r="MWN1" s="40"/>
      <c r="MWO1" s="40"/>
      <c r="MWP1" s="40"/>
      <c r="MWQ1" s="40"/>
      <c r="MWR1" s="40"/>
      <c r="MWS1" s="40"/>
      <c r="MWT1" s="40"/>
      <c r="MWU1" s="40"/>
      <c r="MWV1" s="40"/>
      <c r="MWW1" s="40"/>
      <c r="MWX1" s="40"/>
      <c r="MWY1" s="40"/>
      <c r="MWZ1" s="40"/>
      <c r="MXA1" s="40"/>
      <c r="MXB1" s="40"/>
      <c r="MXC1" s="40"/>
      <c r="MXD1" s="40"/>
      <c r="MXE1" s="40"/>
      <c r="MXF1" s="40"/>
      <c r="MXG1" s="40"/>
      <c r="MXH1" s="40"/>
      <c r="MXI1" s="40"/>
      <c r="MXJ1" s="40"/>
      <c r="MXK1" s="40"/>
      <c r="MXL1" s="40"/>
      <c r="MXM1" s="40"/>
      <c r="MXN1" s="40"/>
      <c r="MXO1" s="40"/>
      <c r="MXP1" s="40"/>
      <c r="MXQ1" s="40"/>
      <c r="MXR1" s="40"/>
      <c r="MXS1" s="40"/>
      <c r="MXT1" s="40"/>
      <c r="MXU1" s="40"/>
      <c r="MXV1" s="40"/>
      <c r="MXW1" s="40"/>
      <c r="MXX1" s="40"/>
      <c r="MXY1" s="40"/>
      <c r="MXZ1" s="40"/>
      <c r="MYA1" s="40"/>
      <c r="MYB1" s="40"/>
      <c r="MYC1" s="40"/>
      <c r="MYD1" s="40"/>
      <c r="MYE1" s="40"/>
      <c r="MYF1" s="40"/>
      <c r="MYG1" s="40"/>
      <c r="MYH1" s="40"/>
      <c r="MYI1" s="40"/>
      <c r="MYJ1" s="40"/>
      <c r="MYK1" s="40"/>
      <c r="MYL1" s="40"/>
      <c r="MYM1" s="40"/>
      <c r="MYN1" s="40"/>
      <c r="MYO1" s="40"/>
      <c r="MYP1" s="40"/>
      <c r="MYQ1" s="40"/>
      <c r="MYR1" s="40"/>
      <c r="MYS1" s="40"/>
      <c r="MYT1" s="40"/>
      <c r="MYU1" s="40"/>
      <c r="MYV1" s="40"/>
      <c r="MYW1" s="40"/>
      <c r="MYX1" s="40"/>
      <c r="MYY1" s="40"/>
      <c r="MYZ1" s="40"/>
      <c r="MZA1" s="40"/>
      <c r="MZB1" s="40"/>
      <c r="MZC1" s="40"/>
      <c r="MZD1" s="40"/>
      <c r="MZE1" s="40"/>
      <c r="MZF1" s="40"/>
      <c r="MZG1" s="40"/>
      <c r="MZH1" s="40"/>
      <c r="MZI1" s="40"/>
      <c r="MZJ1" s="40"/>
      <c r="MZK1" s="40"/>
      <c r="MZL1" s="40"/>
      <c r="MZM1" s="40"/>
      <c r="MZN1" s="40"/>
      <c r="MZO1" s="40"/>
      <c r="MZP1" s="40"/>
      <c r="MZQ1" s="40"/>
      <c r="MZR1" s="40"/>
      <c r="MZS1" s="40"/>
      <c r="MZT1" s="40"/>
      <c r="MZU1" s="40"/>
      <c r="MZV1" s="40"/>
      <c r="MZW1" s="40"/>
      <c r="MZX1" s="40"/>
      <c r="MZY1" s="40"/>
      <c r="MZZ1" s="40"/>
      <c r="NAA1" s="40"/>
      <c r="NAB1" s="40"/>
      <c r="NAC1" s="40"/>
      <c r="NAD1" s="40"/>
      <c r="NAE1" s="40"/>
      <c r="NAF1" s="40"/>
      <c r="NAG1" s="40"/>
      <c r="NAH1" s="40"/>
      <c r="NAI1" s="40"/>
      <c r="NAJ1" s="40"/>
      <c r="NAK1" s="40"/>
      <c r="NAL1" s="40"/>
      <c r="NAM1" s="40"/>
      <c r="NAN1" s="40"/>
      <c r="NAO1" s="40"/>
      <c r="NAP1" s="40"/>
      <c r="NAQ1" s="40"/>
      <c r="NAR1" s="40"/>
      <c r="NAS1" s="40"/>
      <c r="NAT1" s="40"/>
      <c r="NAU1" s="40"/>
      <c r="NAV1" s="40"/>
      <c r="NAW1" s="40"/>
      <c r="NAX1" s="40"/>
      <c r="NAY1" s="40"/>
      <c r="NAZ1" s="40"/>
      <c r="NBA1" s="40"/>
      <c r="NBB1" s="40"/>
      <c r="NBC1" s="40"/>
      <c r="NBD1" s="40"/>
      <c r="NBE1" s="40"/>
      <c r="NBF1" s="40"/>
      <c r="NBG1" s="40"/>
      <c r="NBH1" s="40"/>
      <c r="NBI1" s="40"/>
      <c r="NBJ1" s="40"/>
      <c r="NBK1" s="40"/>
      <c r="NBL1" s="40"/>
      <c r="NBM1" s="40"/>
      <c r="NBN1" s="40"/>
      <c r="NBO1" s="40"/>
      <c r="NBP1" s="40"/>
      <c r="NBQ1" s="40"/>
      <c r="NBR1" s="40"/>
      <c r="NBS1" s="40"/>
      <c r="NBT1" s="40"/>
      <c r="NBU1" s="40"/>
      <c r="NBV1" s="40"/>
      <c r="NBW1" s="40"/>
      <c r="NBX1" s="40"/>
      <c r="NBY1" s="40"/>
      <c r="NBZ1" s="40"/>
      <c r="NCA1" s="40"/>
      <c r="NCB1" s="40"/>
      <c r="NCC1" s="40"/>
      <c r="NCD1" s="40"/>
      <c r="NCE1" s="40"/>
      <c r="NCF1" s="40"/>
      <c r="NCG1" s="40"/>
      <c r="NCH1" s="40"/>
      <c r="NCI1" s="40"/>
      <c r="NCJ1" s="40"/>
      <c r="NCK1" s="40"/>
      <c r="NCL1" s="40"/>
      <c r="NCM1" s="40"/>
      <c r="NCN1" s="40"/>
      <c r="NCO1" s="40"/>
      <c r="NCP1" s="40"/>
      <c r="NCQ1" s="40"/>
      <c r="NCR1" s="40"/>
      <c r="NCS1" s="40"/>
      <c r="NCT1" s="40"/>
      <c r="NCU1" s="40"/>
      <c r="NCV1" s="40"/>
      <c r="NCW1" s="40"/>
      <c r="NCX1" s="40"/>
      <c r="NCY1" s="40"/>
      <c r="NCZ1" s="40"/>
      <c r="NDA1" s="40"/>
      <c r="NDB1" s="40"/>
      <c r="NDC1" s="40"/>
      <c r="NDD1" s="40"/>
      <c r="NDE1" s="40"/>
      <c r="NDF1" s="40"/>
      <c r="NDG1" s="40"/>
      <c r="NDH1" s="40"/>
      <c r="NDI1" s="40"/>
      <c r="NDJ1" s="40"/>
      <c r="NDK1" s="40"/>
      <c r="NDL1" s="40"/>
      <c r="NDM1" s="40"/>
      <c r="NDN1" s="40"/>
      <c r="NDO1" s="40"/>
      <c r="NDP1" s="40"/>
      <c r="NDQ1" s="40"/>
      <c r="NDR1" s="40"/>
      <c r="NDS1" s="40"/>
      <c r="NDT1" s="40"/>
      <c r="NDU1" s="40"/>
      <c r="NDV1" s="40"/>
      <c r="NDW1" s="40"/>
      <c r="NDX1" s="40"/>
      <c r="NDY1" s="40"/>
      <c r="NDZ1" s="40"/>
      <c r="NEA1" s="40"/>
      <c r="NEB1" s="40"/>
      <c r="NEC1" s="40"/>
      <c r="NED1" s="40"/>
      <c r="NEE1" s="40"/>
      <c r="NEF1" s="40"/>
      <c r="NEG1" s="40"/>
      <c r="NEH1" s="40"/>
      <c r="NEI1" s="40"/>
      <c r="NEJ1" s="40"/>
      <c r="NEK1" s="40"/>
      <c r="NEL1" s="40"/>
      <c r="NEM1" s="40"/>
      <c r="NEN1" s="40"/>
      <c r="NEO1" s="40"/>
      <c r="NEP1" s="40"/>
      <c r="NEQ1" s="40"/>
      <c r="NER1" s="40"/>
      <c r="NES1" s="40"/>
      <c r="NET1" s="40"/>
      <c r="NEU1" s="40"/>
      <c r="NEV1" s="40"/>
      <c r="NEW1" s="40"/>
      <c r="NEX1" s="40"/>
      <c r="NEY1" s="40"/>
      <c r="NEZ1" s="40"/>
      <c r="NFA1" s="40"/>
      <c r="NFB1" s="40"/>
      <c r="NFC1" s="40"/>
      <c r="NFD1" s="40"/>
      <c r="NFE1" s="40"/>
      <c r="NFF1" s="40"/>
      <c r="NFG1" s="40"/>
      <c r="NFH1" s="40"/>
      <c r="NFI1" s="40"/>
      <c r="NFJ1" s="40"/>
      <c r="NFK1" s="40"/>
      <c r="NFL1" s="40"/>
      <c r="NFM1" s="40"/>
      <c r="NFN1" s="40"/>
      <c r="NFO1" s="40"/>
      <c r="NFP1" s="40"/>
      <c r="NFQ1" s="40"/>
      <c r="NFR1" s="40"/>
      <c r="NFS1" s="40"/>
      <c r="NFT1" s="40"/>
      <c r="NFU1" s="40"/>
      <c r="NFV1" s="40"/>
      <c r="NFW1" s="40"/>
      <c r="NFX1" s="40"/>
      <c r="NFY1" s="40"/>
      <c r="NFZ1" s="40"/>
      <c r="NGA1" s="40"/>
      <c r="NGB1" s="40"/>
      <c r="NGC1" s="40"/>
      <c r="NGD1" s="40"/>
      <c r="NGE1" s="40"/>
      <c r="NGF1" s="40"/>
      <c r="NGG1" s="40"/>
      <c r="NGH1" s="40"/>
      <c r="NGI1" s="40"/>
      <c r="NGJ1" s="40"/>
      <c r="NGK1" s="40"/>
      <c r="NGL1" s="40"/>
      <c r="NGM1" s="40"/>
      <c r="NGN1" s="40"/>
      <c r="NGO1" s="40"/>
      <c r="NGP1" s="40"/>
      <c r="NGQ1" s="40"/>
      <c r="NGR1" s="40"/>
      <c r="NGS1" s="40"/>
      <c r="NGT1" s="40"/>
      <c r="NGU1" s="40"/>
      <c r="NGV1" s="40"/>
      <c r="NGW1" s="40"/>
      <c r="NGX1" s="40"/>
      <c r="NGY1" s="40"/>
      <c r="NGZ1" s="40"/>
      <c r="NHA1" s="40"/>
      <c r="NHB1" s="40"/>
      <c r="NHC1" s="40"/>
      <c r="NHD1" s="40"/>
      <c r="NHE1" s="40"/>
      <c r="NHF1" s="40"/>
      <c r="NHG1" s="40"/>
      <c r="NHH1" s="40"/>
      <c r="NHI1" s="40"/>
      <c r="NHJ1" s="40"/>
      <c r="NHK1" s="40"/>
      <c r="NHL1" s="40"/>
      <c r="NHM1" s="40"/>
      <c r="NHN1" s="40"/>
      <c r="NHO1" s="40"/>
      <c r="NHP1" s="40"/>
      <c r="NHQ1" s="40"/>
      <c r="NHR1" s="40"/>
      <c r="NHS1" s="40"/>
      <c r="NHT1" s="40"/>
      <c r="NHU1" s="40"/>
      <c r="NHV1" s="40"/>
      <c r="NHW1" s="40"/>
      <c r="NHX1" s="40"/>
      <c r="NHY1" s="40"/>
      <c r="NHZ1" s="40"/>
      <c r="NIA1" s="40"/>
      <c r="NIB1" s="40"/>
      <c r="NIC1" s="40"/>
      <c r="NID1" s="40"/>
      <c r="NIE1" s="40"/>
      <c r="NIF1" s="40"/>
      <c r="NIG1" s="40"/>
      <c r="NIH1" s="40"/>
      <c r="NII1" s="40"/>
      <c r="NIJ1" s="40"/>
      <c r="NIK1" s="40"/>
      <c r="NIL1" s="40"/>
      <c r="NIM1" s="40"/>
      <c r="NIN1" s="40"/>
      <c r="NIO1" s="40"/>
      <c r="NIP1" s="40"/>
      <c r="NIQ1" s="40"/>
      <c r="NIR1" s="40"/>
      <c r="NIS1" s="40"/>
      <c r="NIT1" s="40"/>
      <c r="NIU1" s="40"/>
      <c r="NIV1" s="40"/>
      <c r="NIW1" s="40"/>
      <c r="NIX1" s="40"/>
      <c r="NIY1" s="40"/>
      <c r="NIZ1" s="40"/>
      <c r="NJA1" s="40"/>
      <c r="NJB1" s="40"/>
      <c r="NJC1" s="40"/>
      <c r="NJD1" s="40"/>
      <c r="NJE1" s="40"/>
      <c r="NJF1" s="40"/>
      <c r="NJG1" s="40"/>
      <c r="NJH1" s="40"/>
      <c r="NJI1" s="40"/>
      <c r="NJJ1" s="40"/>
      <c r="NJK1" s="40"/>
      <c r="NJL1" s="40"/>
      <c r="NJM1" s="40"/>
      <c r="NJN1" s="40"/>
      <c r="NJO1" s="40"/>
      <c r="NJP1" s="40"/>
      <c r="NJQ1" s="40"/>
      <c r="NJR1" s="40"/>
      <c r="NJS1" s="40"/>
      <c r="NJT1" s="40"/>
      <c r="NJU1" s="40"/>
      <c r="NJV1" s="40"/>
      <c r="NJW1" s="40"/>
      <c r="NJX1" s="40"/>
      <c r="NJY1" s="40"/>
      <c r="NJZ1" s="40"/>
      <c r="NKA1" s="40"/>
      <c r="NKB1" s="40"/>
      <c r="NKC1" s="40"/>
      <c r="NKD1" s="40"/>
      <c r="NKE1" s="40"/>
      <c r="NKF1" s="40"/>
      <c r="NKG1" s="40"/>
      <c r="NKH1" s="40"/>
      <c r="NKI1" s="40"/>
      <c r="NKJ1" s="40"/>
      <c r="NKK1" s="40"/>
      <c r="NKL1" s="40"/>
      <c r="NKM1" s="40"/>
      <c r="NKN1" s="40"/>
      <c r="NKO1" s="40"/>
      <c r="NKP1" s="40"/>
      <c r="NKQ1" s="40"/>
      <c r="NKR1" s="40"/>
      <c r="NKS1" s="40"/>
      <c r="NKT1" s="40"/>
      <c r="NKU1" s="40"/>
      <c r="NKV1" s="40"/>
      <c r="NKW1" s="40"/>
      <c r="NKX1" s="40"/>
      <c r="NKY1" s="40"/>
      <c r="NKZ1" s="40"/>
      <c r="NLA1" s="40"/>
      <c r="NLB1" s="40"/>
      <c r="NLC1" s="40"/>
      <c r="NLD1" s="40"/>
      <c r="NLE1" s="40"/>
      <c r="NLF1" s="40"/>
      <c r="NLG1" s="40"/>
      <c r="NLH1" s="40"/>
      <c r="NLI1" s="40"/>
      <c r="NLJ1" s="40"/>
      <c r="NLK1" s="40"/>
      <c r="NLL1" s="40"/>
      <c r="NLM1" s="40"/>
      <c r="NLN1" s="40"/>
      <c r="NLO1" s="40"/>
      <c r="NLP1" s="40"/>
      <c r="NLQ1" s="40"/>
      <c r="NLR1" s="40"/>
      <c r="NLS1" s="40"/>
      <c r="NLT1" s="40"/>
      <c r="NLU1" s="40"/>
      <c r="NLV1" s="40"/>
      <c r="NLW1" s="40"/>
      <c r="NLX1" s="40"/>
      <c r="NLY1" s="40"/>
      <c r="NLZ1" s="40"/>
      <c r="NMA1" s="40"/>
      <c r="NMB1" s="40"/>
      <c r="NMC1" s="40"/>
      <c r="NMD1" s="40"/>
      <c r="NME1" s="40"/>
      <c r="NMF1" s="40"/>
      <c r="NMG1" s="40"/>
      <c r="NMH1" s="40"/>
      <c r="NMI1" s="40"/>
      <c r="NMJ1" s="40"/>
      <c r="NMK1" s="40"/>
      <c r="NML1" s="40"/>
      <c r="NMM1" s="40"/>
      <c r="NMN1" s="40"/>
      <c r="NMO1" s="40"/>
      <c r="NMP1" s="40"/>
      <c r="NMQ1" s="40"/>
      <c r="NMR1" s="40"/>
      <c r="NMS1" s="40"/>
      <c r="NMT1" s="40"/>
      <c r="NMU1" s="40"/>
      <c r="NMV1" s="40"/>
      <c r="NMW1" s="40"/>
      <c r="NMX1" s="40"/>
      <c r="NMY1" s="40"/>
      <c r="NMZ1" s="40"/>
      <c r="NNA1" s="40"/>
      <c r="NNB1" s="40"/>
      <c r="NNC1" s="40"/>
      <c r="NND1" s="40"/>
      <c r="NNE1" s="40"/>
      <c r="NNF1" s="40"/>
      <c r="NNG1" s="40"/>
      <c r="NNH1" s="40"/>
      <c r="NNI1" s="40"/>
      <c r="NNJ1" s="40"/>
      <c r="NNK1" s="40"/>
      <c r="NNL1" s="40"/>
      <c r="NNM1" s="40"/>
      <c r="NNN1" s="40"/>
      <c r="NNO1" s="40"/>
      <c r="NNP1" s="40"/>
      <c r="NNQ1" s="40"/>
      <c r="NNR1" s="40"/>
      <c r="NNS1" s="40"/>
      <c r="NNT1" s="40"/>
      <c r="NNU1" s="40"/>
      <c r="NNV1" s="40"/>
      <c r="NNW1" s="40"/>
      <c r="NNX1" s="40"/>
      <c r="NNY1" s="40"/>
      <c r="NNZ1" s="40"/>
      <c r="NOA1" s="40"/>
      <c r="NOB1" s="40"/>
      <c r="NOC1" s="40"/>
      <c r="NOD1" s="40"/>
      <c r="NOE1" s="40"/>
      <c r="NOF1" s="40"/>
      <c r="NOG1" s="40"/>
      <c r="NOH1" s="40"/>
      <c r="NOI1" s="40"/>
      <c r="NOJ1" s="40"/>
      <c r="NOK1" s="40"/>
      <c r="NOL1" s="40"/>
      <c r="NOM1" s="40"/>
      <c r="NON1" s="40"/>
      <c r="NOO1" s="40"/>
      <c r="NOP1" s="40"/>
      <c r="NOQ1" s="40"/>
      <c r="NOR1" s="40"/>
      <c r="NOS1" s="40"/>
      <c r="NOT1" s="40"/>
      <c r="NOU1" s="40"/>
      <c r="NOV1" s="40"/>
      <c r="NOW1" s="40"/>
      <c r="NOX1" s="40"/>
      <c r="NOY1" s="40"/>
      <c r="NOZ1" s="40"/>
      <c r="NPA1" s="40"/>
      <c r="NPB1" s="40"/>
      <c r="NPC1" s="40"/>
      <c r="NPD1" s="40"/>
      <c r="NPE1" s="40"/>
      <c r="NPF1" s="40"/>
      <c r="NPG1" s="40"/>
      <c r="NPH1" s="40"/>
      <c r="NPI1" s="40"/>
      <c r="NPJ1" s="40"/>
      <c r="NPK1" s="40"/>
      <c r="NPL1" s="40"/>
      <c r="NPM1" s="40"/>
      <c r="NPN1" s="40"/>
      <c r="NPO1" s="40"/>
      <c r="NPP1" s="40"/>
      <c r="NPQ1" s="40"/>
      <c r="NPR1" s="40"/>
      <c r="NPS1" s="40"/>
      <c r="NPT1" s="40"/>
      <c r="NPU1" s="40"/>
      <c r="NPV1" s="40"/>
      <c r="NPW1" s="40"/>
      <c r="NPX1" s="40"/>
      <c r="NPY1" s="40"/>
      <c r="NPZ1" s="40"/>
      <c r="NQA1" s="40"/>
      <c r="NQB1" s="40"/>
      <c r="NQC1" s="40"/>
      <c r="NQD1" s="40"/>
      <c r="NQE1" s="40"/>
      <c r="NQF1" s="40"/>
      <c r="NQG1" s="40"/>
      <c r="NQH1" s="40"/>
      <c r="NQI1" s="40"/>
      <c r="NQJ1" s="40"/>
      <c r="NQK1" s="40"/>
      <c r="NQL1" s="40"/>
      <c r="NQM1" s="40"/>
      <c r="NQN1" s="40"/>
      <c r="NQO1" s="40"/>
      <c r="NQP1" s="40"/>
      <c r="NQQ1" s="40"/>
      <c r="NQR1" s="40"/>
      <c r="NQS1" s="40"/>
      <c r="NQT1" s="40"/>
      <c r="NQU1" s="40"/>
      <c r="NQV1" s="40"/>
      <c r="NQW1" s="40"/>
      <c r="NQX1" s="40"/>
      <c r="NQY1" s="40"/>
      <c r="NQZ1" s="40"/>
      <c r="NRA1" s="40"/>
      <c r="NRB1" s="40"/>
      <c r="NRC1" s="40"/>
      <c r="NRD1" s="40"/>
      <c r="NRE1" s="40"/>
      <c r="NRF1" s="40"/>
      <c r="NRG1" s="40"/>
      <c r="NRH1" s="40"/>
      <c r="NRI1" s="40"/>
      <c r="NRJ1" s="40"/>
      <c r="NRK1" s="40"/>
      <c r="NRL1" s="40"/>
      <c r="NRM1" s="40"/>
      <c r="NRN1" s="40"/>
      <c r="NRO1" s="40"/>
      <c r="NRP1" s="40"/>
      <c r="NRQ1" s="40"/>
      <c r="NRR1" s="40"/>
      <c r="NRS1" s="40"/>
      <c r="NRT1" s="40"/>
      <c r="NRU1" s="40"/>
      <c r="NRV1" s="40"/>
      <c r="NRW1" s="40"/>
      <c r="NRX1" s="40"/>
      <c r="NRY1" s="40"/>
      <c r="NRZ1" s="40"/>
      <c r="NSA1" s="40"/>
      <c r="NSB1" s="40"/>
      <c r="NSC1" s="40"/>
      <c r="NSD1" s="40"/>
      <c r="NSE1" s="40"/>
      <c r="NSF1" s="40"/>
      <c r="NSG1" s="40"/>
      <c r="NSH1" s="40"/>
      <c r="NSI1" s="40"/>
      <c r="NSJ1" s="40"/>
      <c r="NSK1" s="40"/>
      <c r="NSL1" s="40"/>
      <c r="NSM1" s="40"/>
      <c r="NSN1" s="40"/>
      <c r="NSO1" s="40"/>
      <c r="NSP1" s="40"/>
      <c r="NSQ1" s="40"/>
      <c r="NSR1" s="40"/>
      <c r="NSS1" s="40"/>
      <c r="NST1" s="40"/>
      <c r="NSU1" s="40"/>
      <c r="NSV1" s="40"/>
      <c r="NSW1" s="40"/>
      <c r="NSX1" s="40"/>
      <c r="NSY1" s="40"/>
      <c r="NSZ1" s="40"/>
      <c r="NTA1" s="40"/>
      <c r="NTB1" s="40"/>
      <c r="NTC1" s="40"/>
      <c r="NTD1" s="40"/>
      <c r="NTE1" s="40"/>
      <c r="NTF1" s="40"/>
      <c r="NTG1" s="40"/>
      <c r="NTH1" s="40"/>
      <c r="NTI1" s="40"/>
      <c r="NTJ1" s="40"/>
      <c r="NTK1" s="40"/>
      <c r="NTL1" s="40"/>
      <c r="NTM1" s="40"/>
      <c r="NTN1" s="40"/>
      <c r="NTO1" s="40"/>
      <c r="NTP1" s="40"/>
      <c r="NTQ1" s="40"/>
      <c r="NTR1" s="40"/>
      <c r="NTS1" s="40"/>
      <c r="NTT1" s="40"/>
      <c r="NTU1" s="40"/>
      <c r="NTV1" s="40"/>
      <c r="NTW1" s="40"/>
      <c r="NTX1" s="40"/>
      <c r="NTY1" s="40"/>
      <c r="NTZ1" s="40"/>
      <c r="NUA1" s="40"/>
      <c r="NUB1" s="40"/>
      <c r="NUC1" s="40"/>
      <c r="NUD1" s="40"/>
      <c r="NUE1" s="40"/>
      <c r="NUF1" s="40"/>
      <c r="NUG1" s="40"/>
      <c r="NUH1" s="40"/>
      <c r="NUI1" s="40"/>
      <c r="NUJ1" s="40"/>
      <c r="NUK1" s="40"/>
      <c r="NUL1" s="40"/>
      <c r="NUM1" s="40"/>
      <c r="NUN1" s="40"/>
      <c r="NUO1" s="40"/>
      <c r="NUP1" s="40"/>
      <c r="NUQ1" s="40"/>
      <c r="NUR1" s="40"/>
      <c r="NUS1" s="40"/>
      <c r="NUT1" s="40"/>
      <c r="NUU1" s="40"/>
      <c r="NUV1" s="40"/>
      <c r="NUW1" s="40"/>
      <c r="NUX1" s="40"/>
      <c r="NUY1" s="40"/>
      <c r="NUZ1" s="40"/>
      <c r="NVA1" s="40"/>
      <c r="NVB1" s="40"/>
      <c r="NVC1" s="40"/>
      <c r="NVD1" s="40"/>
      <c r="NVE1" s="40"/>
      <c r="NVF1" s="40"/>
      <c r="NVG1" s="40"/>
      <c r="NVH1" s="40"/>
      <c r="NVI1" s="40"/>
      <c r="NVJ1" s="40"/>
      <c r="NVK1" s="40"/>
      <c r="NVL1" s="40"/>
      <c r="NVM1" s="40"/>
      <c r="NVN1" s="40"/>
      <c r="NVO1" s="40"/>
      <c r="NVP1" s="40"/>
      <c r="NVQ1" s="40"/>
      <c r="NVR1" s="40"/>
      <c r="NVS1" s="40"/>
      <c r="NVT1" s="40"/>
      <c r="NVU1" s="40"/>
      <c r="NVV1" s="40"/>
      <c r="NVW1" s="40"/>
      <c r="NVX1" s="40"/>
      <c r="NVY1" s="40"/>
      <c r="NVZ1" s="40"/>
      <c r="NWA1" s="40"/>
      <c r="NWB1" s="40"/>
      <c r="NWC1" s="40"/>
      <c r="NWD1" s="40"/>
      <c r="NWE1" s="40"/>
      <c r="NWF1" s="40"/>
      <c r="NWG1" s="40"/>
      <c r="NWH1" s="40"/>
      <c r="NWI1" s="40"/>
      <c r="NWJ1" s="40"/>
      <c r="NWK1" s="40"/>
      <c r="NWL1" s="40"/>
      <c r="NWM1" s="40"/>
      <c r="NWN1" s="40"/>
      <c r="NWO1" s="40"/>
      <c r="NWP1" s="40"/>
      <c r="NWQ1" s="40"/>
      <c r="NWR1" s="40"/>
      <c r="NWS1" s="40"/>
      <c r="NWT1" s="40"/>
      <c r="NWU1" s="40"/>
      <c r="NWV1" s="40"/>
      <c r="NWW1" s="40"/>
      <c r="NWX1" s="40"/>
      <c r="NWY1" s="40"/>
      <c r="NWZ1" s="40"/>
      <c r="NXA1" s="40"/>
      <c r="NXB1" s="40"/>
      <c r="NXC1" s="40"/>
      <c r="NXD1" s="40"/>
      <c r="NXE1" s="40"/>
      <c r="NXF1" s="40"/>
      <c r="NXG1" s="40"/>
      <c r="NXH1" s="40"/>
      <c r="NXI1" s="40"/>
      <c r="NXJ1" s="40"/>
      <c r="NXK1" s="40"/>
      <c r="NXL1" s="40"/>
      <c r="NXM1" s="40"/>
      <c r="NXN1" s="40"/>
      <c r="NXO1" s="40"/>
      <c r="NXP1" s="40"/>
      <c r="NXQ1" s="40"/>
      <c r="NXR1" s="40"/>
      <c r="NXS1" s="40"/>
      <c r="NXT1" s="40"/>
      <c r="NXU1" s="40"/>
      <c r="NXV1" s="40"/>
      <c r="NXW1" s="40"/>
      <c r="NXX1" s="40"/>
      <c r="NXY1" s="40"/>
      <c r="NXZ1" s="40"/>
      <c r="NYA1" s="40"/>
      <c r="NYB1" s="40"/>
      <c r="NYC1" s="40"/>
      <c r="NYD1" s="40"/>
      <c r="NYE1" s="40"/>
      <c r="NYF1" s="40"/>
      <c r="NYG1" s="40"/>
      <c r="NYH1" s="40"/>
      <c r="NYI1" s="40"/>
      <c r="NYJ1" s="40"/>
      <c r="NYK1" s="40"/>
      <c r="NYL1" s="40"/>
      <c r="NYM1" s="40"/>
      <c r="NYN1" s="40"/>
      <c r="NYO1" s="40"/>
      <c r="NYP1" s="40"/>
      <c r="NYQ1" s="40"/>
      <c r="NYR1" s="40"/>
      <c r="NYS1" s="40"/>
      <c r="NYT1" s="40"/>
      <c r="NYU1" s="40"/>
      <c r="NYV1" s="40"/>
      <c r="NYW1" s="40"/>
      <c r="NYX1" s="40"/>
      <c r="NYY1" s="40"/>
      <c r="NYZ1" s="40"/>
      <c r="NZA1" s="40"/>
      <c r="NZB1" s="40"/>
      <c r="NZC1" s="40"/>
      <c r="NZD1" s="40"/>
      <c r="NZE1" s="40"/>
      <c r="NZF1" s="40"/>
      <c r="NZG1" s="40"/>
      <c r="NZH1" s="40"/>
      <c r="NZI1" s="40"/>
      <c r="NZJ1" s="40"/>
      <c r="NZK1" s="40"/>
      <c r="NZL1" s="40"/>
      <c r="NZM1" s="40"/>
      <c r="NZN1" s="40"/>
      <c r="NZO1" s="40"/>
      <c r="NZP1" s="40"/>
      <c r="NZQ1" s="40"/>
      <c r="NZR1" s="40"/>
      <c r="NZS1" s="40"/>
      <c r="NZT1" s="40"/>
      <c r="NZU1" s="40"/>
      <c r="NZV1" s="40"/>
      <c r="NZW1" s="40"/>
      <c r="NZX1" s="40"/>
      <c r="NZY1" s="40"/>
      <c r="NZZ1" s="40"/>
      <c r="OAA1" s="40"/>
      <c r="OAB1" s="40"/>
      <c r="OAC1" s="40"/>
      <c r="OAD1" s="40"/>
      <c r="OAE1" s="40"/>
      <c r="OAF1" s="40"/>
      <c r="OAG1" s="40"/>
      <c r="OAH1" s="40"/>
      <c r="OAI1" s="40"/>
      <c r="OAJ1" s="40"/>
      <c r="OAK1" s="40"/>
      <c r="OAL1" s="40"/>
      <c r="OAM1" s="40"/>
      <c r="OAN1" s="40"/>
      <c r="OAO1" s="40"/>
      <c r="OAP1" s="40"/>
      <c r="OAQ1" s="40"/>
      <c r="OAR1" s="40"/>
      <c r="OAS1" s="40"/>
      <c r="OAT1" s="40"/>
      <c r="OAU1" s="40"/>
      <c r="OAV1" s="40"/>
      <c r="OAW1" s="40"/>
      <c r="OAX1" s="40"/>
      <c r="OAY1" s="40"/>
      <c r="OAZ1" s="40"/>
      <c r="OBA1" s="40"/>
      <c r="OBB1" s="40"/>
      <c r="OBC1" s="40"/>
      <c r="OBD1" s="40"/>
      <c r="OBE1" s="40"/>
      <c r="OBF1" s="40"/>
      <c r="OBG1" s="40"/>
      <c r="OBH1" s="40"/>
      <c r="OBI1" s="40"/>
      <c r="OBJ1" s="40"/>
      <c r="OBK1" s="40"/>
      <c r="OBL1" s="40"/>
      <c r="OBM1" s="40"/>
      <c r="OBN1" s="40"/>
      <c r="OBO1" s="40"/>
      <c r="OBP1" s="40"/>
      <c r="OBQ1" s="40"/>
      <c r="OBR1" s="40"/>
      <c r="OBS1" s="40"/>
      <c r="OBT1" s="40"/>
      <c r="OBU1" s="40"/>
      <c r="OBV1" s="40"/>
      <c r="OBW1" s="40"/>
      <c r="OBX1" s="40"/>
      <c r="OBY1" s="40"/>
      <c r="OBZ1" s="40"/>
      <c r="OCA1" s="40"/>
      <c r="OCB1" s="40"/>
      <c r="OCC1" s="40"/>
      <c r="OCD1" s="40"/>
      <c r="OCE1" s="40"/>
      <c r="OCF1" s="40"/>
      <c r="OCG1" s="40"/>
      <c r="OCH1" s="40"/>
      <c r="OCI1" s="40"/>
      <c r="OCJ1" s="40"/>
      <c r="OCK1" s="40"/>
      <c r="OCL1" s="40"/>
      <c r="OCM1" s="40"/>
      <c r="OCN1" s="40"/>
      <c r="OCO1" s="40"/>
      <c r="OCP1" s="40"/>
      <c r="OCQ1" s="40"/>
      <c r="OCR1" s="40"/>
      <c r="OCS1" s="40"/>
      <c r="OCT1" s="40"/>
      <c r="OCU1" s="40"/>
      <c r="OCV1" s="40"/>
      <c r="OCW1" s="40"/>
      <c r="OCX1" s="40"/>
      <c r="OCY1" s="40"/>
      <c r="OCZ1" s="40"/>
      <c r="ODA1" s="40"/>
      <c r="ODB1" s="40"/>
      <c r="ODC1" s="40"/>
      <c r="ODD1" s="40"/>
      <c r="ODE1" s="40"/>
      <c r="ODF1" s="40"/>
      <c r="ODG1" s="40"/>
      <c r="ODH1" s="40"/>
      <c r="ODI1" s="40"/>
      <c r="ODJ1" s="40"/>
      <c r="ODK1" s="40"/>
      <c r="ODL1" s="40"/>
      <c r="ODM1" s="40"/>
      <c r="ODN1" s="40"/>
      <c r="ODO1" s="40"/>
      <c r="ODP1" s="40"/>
      <c r="ODQ1" s="40"/>
      <c r="ODR1" s="40"/>
      <c r="ODS1" s="40"/>
      <c r="ODT1" s="40"/>
      <c r="ODU1" s="40"/>
      <c r="ODV1" s="40"/>
      <c r="ODW1" s="40"/>
      <c r="ODX1" s="40"/>
      <c r="ODY1" s="40"/>
      <c r="ODZ1" s="40"/>
      <c r="OEA1" s="40"/>
      <c r="OEB1" s="40"/>
      <c r="OEC1" s="40"/>
      <c r="OED1" s="40"/>
      <c r="OEE1" s="40"/>
      <c r="OEF1" s="40"/>
      <c r="OEG1" s="40"/>
      <c r="OEH1" s="40"/>
      <c r="OEI1" s="40"/>
      <c r="OEJ1" s="40"/>
      <c r="OEK1" s="40"/>
      <c r="OEL1" s="40"/>
      <c r="OEM1" s="40"/>
      <c r="OEN1" s="40"/>
      <c r="OEO1" s="40"/>
      <c r="OEP1" s="40"/>
      <c r="OEQ1" s="40"/>
      <c r="OER1" s="40"/>
      <c r="OES1" s="40"/>
      <c r="OET1" s="40"/>
      <c r="OEU1" s="40"/>
      <c r="OEV1" s="40"/>
      <c r="OEW1" s="40"/>
      <c r="OEX1" s="40"/>
      <c r="OEY1" s="40"/>
      <c r="OEZ1" s="40"/>
      <c r="OFA1" s="40"/>
      <c r="OFB1" s="40"/>
      <c r="OFC1" s="40"/>
      <c r="OFD1" s="40"/>
      <c r="OFE1" s="40"/>
      <c r="OFF1" s="40"/>
      <c r="OFG1" s="40"/>
      <c r="OFH1" s="40"/>
      <c r="OFI1" s="40"/>
      <c r="OFJ1" s="40"/>
      <c r="OFK1" s="40"/>
      <c r="OFL1" s="40"/>
      <c r="OFM1" s="40"/>
      <c r="OFN1" s="40"/>
      <c r="OFO1" s="40"/>
      <c r="OFP1" s="40"/>
      <c r="OFQ1" s="40"/>
      <c r="OFR1" s="40"/>
      <c r="OFS1" s="40"/>
      <c r="OFT1" s="40"/>
      <c r="OFU1" s="40"/>
      <c r="OFV1" s="40"/>
      <c r="OFW1" s="40"/>
      <c r="OFX1" s="40"/>
      <c r="OFY1" s="40"/>
      <c r="OFZ1" s="40"/>
      <c r="OGA1" s="40"/>
      <c r="OGB1" s="40"/>
      <c r="OGC1" s="40"/>
      <c r="OGD1" s="40"/>
      <c r="OGE1" s="40"/>
      <c r="OGF1" s="40"/>
      <c r="OGG1" s="40"/>
      <c r="OGH1" s="40"/>
      <c r="OGI1" s="40"/>
      <c r="OGJ1" s="40"/>
      <c r="OGK1" s="40"/>
      <c r="OGL1" s="40"/>
      <c r="OGM1" s="40"/>
      <c r="OGN1" s="40"/>
      <c r="OGO1" s="40"/>
      <c r="OGP1" s="40"/>
      <c r="OGQ1" s="40"/>
      <c r="OGR1" s="40"/>
      <c r="OGS1" s="40"/>
      <c r="OGT1" s="40"/>
      <c r="OGU1" s="40"/>
      <c r="OGV1" s="40"/>
      <c r="OGW1" s="40"/>
      <c r="OGX1" s="40"/>
      <c r="OGY1" s="40"/>
      <c r="OGZ1" s="40"/>
      <c r="OHA1" s="40"/>
      <c r="OHB1" s="40"/>
      <c r="OHC1" s="40"/>
      <c r="OHD1" s="40"/>
      <c r="OHE1" s="40"/>
      <c r="OHF1" s="40"/>
      <c r="OHG1" s="40"/>
      <c r="OHH1" s="40"/>
      <c r="OHI1" s="40"/>
      <c r="OHJ1" s="40"/>
      <c r="OHK1" s="40"/>
      <c r="OHL1" s="40"/>
      <c r="OHM1" s="40"/>
      <c r="OHN1" s="40"/>
      <c r="OHO1" s="40"/>
      <c r="OHP1" s="40"/>
      <c r="OHQ1" s="40"/>
      <c r="OHR1" s="40"/>
      <c r="OHS1" s="40"/>
      <c r="OHT1" s="40"/>
      <c r="OHU1" s="40"/>
      <c r="OHV1" s="40"/>
      <c r="OHW1" s="40"/>
      <c r="OHX1" s="40"/>
      <c r="OHY1" s="40"/>
      <c r="OHZ1" s="40"/>
      <c r="OIA1" s="40"/>
      <c r="OIB1" s="40"/>
      <c r="OIC1" s="40"/>
      <c r="OID1" s="40"/>
      <c r="OIE1" s="40"/>
      <c r="OIF1" s="40"/>
      <c r="OIG1" s="40"/>
      <c r="OIH1" s="40"/>
      <c r="OII1" s="40"/>
      <c r="OIJ1" s="40"/>
      <c r="OIK1" s="40"/>
      <c r="OIL1" s="40"/>
      <c r="OIM1" s="40"/>
      <c r="OIN1" s="40"/>
      <c r="OIO1" s="40"/>
      <c r="OIP1" s="40"/>
      <c r="OIQ1" s="40"/>
      <c r="OIR1" s="40"/>
      <c r="OIS1" s="40"/>
      <c r="OIT1" s="40"/>
      <c r="OIU1" s="40"/>
      <c r="OIV1" s="40"/>
      <c r="OIW1" s="40"/>
      <c r="OIX1" s="40"/>
      <c r="OIY1" s="40"/>
      <c r="OIZ1" s="40"/>
      <c r="OJA1" s="40"/>
      <c r="OJB1" s="40"/>
      <c r="OJC1" s="40"/>
      <c r="OJD1" s="40"/>
      <c r="OJE1" s="40"/>
      <c r="OJF1" s="40"/>
      <c r="OJG1" s="40"/>
      <c r="OJH1" s="40"/>
      <c r="OJI1" s="40"/>
      <c r="OJJ1" s="40"/>
      <c r="OJK1" s="40"/>
      <c r="OJL1" s="40"/>
      <c r="OJM1" s="40"/>
      <c r="OJN1" s="40"/>
      <c r="OJO1" s="40"/>
      <c r="OJP1" s="40"/>
      <c r="OJQ1" s="40"/>
      <c r="OJR1" s="40"/>
      <c r="OJS1" s="40"/>
      <c r="OJT1" s="40"/>
      <c r="OJU1" s="40"/>
      <c r="OJV1" s="40"/>
      <c r="OJW1" s="40"/>
      <c r="OJX1" s="40"/>
      <c r="OJY1" s="40"/>
      <c r="OJZ1" s="40"/>
      <c r="OKA1" s="40"/>
      <c r="OKB1" s="40"/>
      <c r="OKC1" s="40"/>
      <c r="OKD1" s="40"/>
      <c r="OKE1" s="40"/>
      <c r="OKF1" s="40"/>
      <c r="OKG1" s="40"/>
      <c r="OKH1" s="40"/>
      <c r="OKI1" s="40"/>
      <c r="OKJ1" s="40"/>
      <c r="OKK1" s="40"/>
      <c r="OKL1" s="40"/>
      <c r="OKM1" s="40"/>
      <c r="OKN1" s="40"/>
      <c r="OKO1" s="40"/>
      <c r="OKP1" s="40"/>
      <c r="OKQ1" s="40"/>
      <c r="OKR1" s="40"/>
      <c r="OKS1" s="40"/>
      <c r="OKT1" s="40"/>
      <c r="OKU1" s="40"/>
      <c r="OKV1" s="40"/>
      <c r="OKW1" s="40"/>
      <c r="OKX1" s="40"/>
      <c r="OKY1" s="40"/>
      <c r="OKZ1" s="40"/>
      <c r="OLA1" s="40"/>
      <c r="OLB1" s="40"/>
      <c r="OLC1" s="40"/>
      <c r="OLD1" s="40"/>
      <c r="OLE1" s="40"/>
      <c r="OLF1" s="40"/>
      <c r="OLG1" s="40"/>
      <c r="OLH1" s="40"/>
      <c r="OLI1" s="40"/>
      <c r="OLJ1" s="40"/>
      <c r="OLK1" s="40"/>
      <c r="OLL1" s="40"/>
      <c r="OLM1" s="40"/>
      <c r="OLN1" s="40"/>
      <c r="OLO1" s="40"/>
      <c r="OLP1" s="40"/>
      <c r="OLQ1" s="40"/>
      <c r="OLR1" s="40"/>
      <c r="OLS1" s="40"/>
      <c r="OLT1" s="40"/>
      <c r="OLU1" s="40"/>
      <c r="OLV1" s="40"/>
      <c r="OLW1" s="40"/>
      <c r="OLX1" s="40"/>
      <c r="OLY1" s="40"/>
      <c r="OLZ1" s="40"/>
      <c r="OMA1" s="40"/>
      <c r="OMB1" s="40"/>
      <c r="OMC1" s="40"/>
      <c r="OMD1" s="40"/>
      <c r="OME1" s="40"/>
      <c r="OMF1" s="40"/>
      <c r="OMG1" s="40"/>
      <c r="OMH1" s="40"/>
      <c r="OMI1" s="40"/>
      <c r="OMJ1" s="40"/>
      <c r="OMK1" s="40"/>
      <c r="OML1" s="40"/>
      <c r="OMM1" s="40"/>
      <c r="OMN1" s="40"/>
      <c r="OMO1" s="40"/>
      <c r="OMP1" s="40"/>
      <c r="OMQ1" s="40"/>
      <c r="OMR1" s="40"/>
      <c r="OMS1" s="40"/>
      <c r="OMT1" s="40"/>
      <c r="OMU1" s="40"/>
      <c r="OMV1" s="40"/>
      <c r="OMW1" s="40"/>
      <c r="OMX1" s="40"/>
      <c r="OMY1" s="40"/>
      <c r="OMZ1" s="40"/>
      <c r="ONA1" s="40"/>
      <c r="ONB1" s="40"/>
      <c r="ONC1" s="40"/>
      <c r="OND1" s="40"/>
      <c r="ONE1" s="40"/>
      <c r="ONF1" s="40"/>
      <c r="ONG1" s="40"/>
      <c r="ONH1" s="40"/>
      <c r="ONI1" s="40"/>
      <c r="ONJ1" s="40"/>
      <c r="ONK1" s="40"/>
      <c r="ONL1" s="40"/>
      <c r="ONM1" s="40"/>
      <c r="ONN1" s="40"/>
      <c r="ONO1" s="40"/>
      <c r="ONP1" s="40"/>
      <c r="ONQ1" s="40"/>
      <c r="ONR1" s="40"/>
      <c r="ONS1" s="40"/>
      <c r="ONT1" s="40"/>
      <c r="ONU1" s="40"/>
      <c r="ONV1" s="40"/>
      <c r="ONW1" s="40"/>
      <c r="ONX1" s="40"/>
      <c r="ONY1" s="40"/>
      <c r="ONZ1" s="40"/>
      <c r="OOA1" s="40"/>
      <c r="OOB1" s="40"/>
      <c r="OOC1" s="40"/>
      <c r="OOD1" s="40"/>
      <c r="OOE1" s="40"/>
      <c r="OOF1" s="40"/>
      <c r="OOG1" s="40"/>
      <c r="OOH1" s="40"/>
      <c r="OOI1" s="40"/>
      <c r="OOJ1" s="40"/>
      <c r="OOK1" s="40"/>
      <c r="OOL1" s="40"/>
      <c r="OOM1" s="40"/>
      <c r="OON1" s="40"/>
      <c r="OOO1" s="40"/>
      <c r="OOP1" s="40"/>
      <c r="OOQ1" s="40"/>
      <c r="OOR1" s="40"/>
      <c r="OOS1" s="40"/>
      <c r="OOT1" s="40"/>
      <c r="OOU1" s="40"/>
      <c r="OOV1" s="40"/>
      <c r="OOW1" s="40"/>
      <c r="OOX1" s="40"/>
      <c r="OOY1" s="40"/>
      <c r="OOZ1" s="40"/>
      <c r="OPA1" s="40"/>
      <c r="OPB1" s="40"/>
      <c r="OPC1" s="40"/>
      <c r="OPD1" s="40"/>
      <c r="OPE1" s="40"/>
      <c r="OPF1" s="40"/>
      <c r="OPG1" s="40"/>
      <c r="OPH1" s="40"/>
      <c r="OPI1" s="40"/>
      <c r="OPJ1" s="40"/>
      <c r="OPK1" s="40"/>
      <c r="OPL1" s="40"/>
      <c r="OPM1" s="40"/>
      <c r="OPN1" s="40"/>
      <c r="OPO1" s="40"/>
      <c r="OPP1" s="40"/>
      <c r="OPQ1" s="40"/>
      <c r="OPR1" s="40"/>
      <c r="OPS1" s="40"/>
      <c r="OPT1" s="40"/>
      <c r="OPU1" s="40"/>
      <c r="OPV1" s="40"/>
      <c r="OPW1" s="40"/>
      <c r="OPX1" s="40"/>
      <c r="OPY1" s="40"/>
      <c r="OPZ1" s="40"/>
      <c r="OQA1" s="40"/>
      <c r="OQB1" s="40"/>
      <c r="OQC1" s="40"/>
      <c r="OQD1" s="40"/>
      <c r="OQE1" s="40"/>
      <c r="OQF1" s="40"/>
      <c r="OQG1" s="40"/>
      <c r="OQH1" s="40"/>
      <c r="OQI1" s="40"/>
      <c r="OQJ1" s="40"/>
      <c r="OQK1" s="40"/>
      <c r="OQL1" s="40"/>
      <c r="OQM1" s="40"/>
      <c r="OQN1" s="40"/>
      <c r="OQO1" s="40"/>
      <c r="OQP1" s="40"/>
      <c r="OQQ1" s="40"/>
      <c r="OQR1" s="40"/>
      <c r="OQS1" s="40"/>
      <c r="OQT1" s="40"/>
      <c r="OQU1" s="40"/>
      <c r="OQV1" s="40"/>
      <c r="OQW1" s="40"/>
      <c r="OQX1" s="40"/>
      <c r="OQY1" s="40"/>
      <c r="OQZ1" s="40"/>
      <c r="ORA1" s="40"/>
      <c r="ORB1" s="40"/>
      <c r="ORC1" s="40"/>
      <c r="ORD1" s="40"/>
      <c r="ORE1" s="40"/>
      <c r="ORF1" s="40"/>
      <c r="ORG1" s="40"/>
      <c r="ORH1" s="40"/>
      <c r="ORI1" s="40"/>
      <c r="ORJ1" s="40"/>
      <c r="ORK1" s="40"/>
      <c r="ORL1" s="40"/>
      <c r="ORM1" s="40"/>
      <c r="ORN1" s="40"/>
      <c r="ORO1" s="40"/>
      <c r="ORP1" s="40"/>
      <c r="ORQ1" s="40"/>
      <c r="ORR1" s="40"/>
      <c r="ORS1" s="40"/>
      <c r="ORT1" s="40"/>
      <c r="ORU1" s="40"/>
      <c r="ORV1" s="40"/>
      <c r="ORW1" s="40"/>
      <c r="ORX1" s="40"/>
      <c r="ORY1" s="40"/>
      <c r="ORZ1" s="40"/>
      <c r="OSA1" s="40"/>
      <c r="OSB1" s="40"/>
      <c r="OSC1" s="40"/>
      <c r="OSD1" s="40"/>
      <c r="OSE1" s="40"/>
      <c r="OSF1" s="40"/>
      <c r="OSG1" s="40"/>
      <c r="OSH1" s="40"/>
      <c r="OSI1" s="40"/>
      <c r="OSJ1" s="40"/>
      <c r="OSK1" s="40"/>
      <c r="OSL1" s="40"/>
      <c r="OSM1" s="40"/>
      <c r="OSN1" s="40"/>
      <c r="OSO1" s="40"/>
      <c r="OSP1" s="40"/>
      <c r="OSQ1" s="40"/>
      <c r="OSR1" s="40"/>
      <c r="OSS1" s="40"/>
      <c r="OST1" s="40"/>
      <c r="OSU1" s="40"/>
      <c r="OSV1" s="40"/>
      <c r="OSW1" s="40"/>
      <c r="OSX1" s="40"/>
      <c r="OSY1" s="40"/>
      <c r="OSZ1" s="40"/>
      <c r="OTA1" s="40"/>
      <c r="OTB1" s="40"/>
      <c r="OTC1" s="40"/>
      <c r="OTD1" s="40"/>
      <c r="OTE1" s="40"/>
      <c r="OTF1" s="40"/>
      <c r="OTG1" s="40"/>
      <c r="OTH1" s="40"/>
      <c r="OTI1" s="40"/>
      <c r="OTJ1" s="40"/>
      <c r="OTK1" s="40"/>
      <c r="OTL1" s="40"/>
      <c r="OTM1" s="40"/>
      <c r="OTN1" s="40"/>
      <c r="OTO1" s="40"/>
      <c r="OTP1" s="40"/>
      <c r="OTQ1" s="40"/>
      <c r="OTR1" s="40"/>
      <c r="OTS1" s="40"/>
      <c r="OTT1" s="40"/>
      <c r="OTU1" s="40"/>
      <c r="OTV1" s="40"/>
      <c r="OTW1" s="40"/>
      <c r="OTX1" s="40"/>
      <c r="OTY1" s="40"/>
      <c r="OTZ1" s="40"/>
      <c r="OUA1" s="40"/>
      <c r="OUB1" s="40"/>
      <c r="OUC1" s="40"/>
      <c r="OUD1" s="40"/>
      <c r="OUE1" s="40"/>
      <c r="OUF1" s="40"/>
      <c r="OUG1" s="40"/>
      <c r="OUH1" s="40"/>
      <c r="OUI1" s="40"/>
      <c r="OUJ1" s="40"/>
      <c r="OUK1" s="40"/>
      <c r="OUL1" s="40"/>
      <c r="OUM1" s="40"/>
      <c r="OUN1" s="40"/>
      <c r="OUO1" s="40"/>
      <c r="OUP1" s="40"/>
      <c r="OUQ1" s="40"/>
      <c r="OUR1" s="40"/>
      <c r="OUS1" s="40"/>
      <c r="OUT1" s="40"/>
      <c r="OUU1" s="40"/>
      <c r="OUV1" s="40"/>
      <c r="OUW1" s="40"/>
      <c r="OUX1" s="40"/>
      <c r="OUY1" s="40"/>
      <c r="OUZ1" s="40"/>
      <c r="OVA1" s="40"/>
      <c r="OVB1" s="40"/>
      <c r="OVC1" s="40"/>
      <c r="OVD1" s="40"/>
      <c r="OVE1" s="40"/>
      <c r="OVF1" s="40"/>
      <c r="OVG1" s="40"/>
      <c r="OVH1" s="40"/>
      <c r="OVI1" s="40"/>
      <c r="OVJ1" s="40"/>
      <c r="OVK1" s="40"/>
      <c r="OVL1" s="40"/>
      <c r="OVM1" s="40"/>
      <c r="OVN1" s="40"/>
      <c r="OVO1" s="40"/>
      <c r="OVP1" s="40"/>
      <c r="OVQ1" s="40"/>
      <c r="OVR1" s="40"/>
      <c r="OVS1" s="40"/>
      <c r="OVT1" s="40"/>
      <c r="OVU1" s="40"/>
      <c r="OVV1" s="40"/>
      <c r="OVW1" s="40"/>
      <c r="OVX1" s="40"/>
      <c r="OVY1" s="40"/>
      <c r="OVZ1" s="40"/>
      <c r="OWA1" s="40"/>
      <c r="OWB1" s="40"/>
      <c r="OWC1" s="40"/>
      <c r="OWD1" s="40"/>
      <c r="OWE1" s="40"/>
      <c r="OWF1" s="40"/>
      <c r="OWG1" s="40"/>
      <c r="OWH1" s="40"/>
      <c r="OWI1" s="40"/>
      <c r="OWJ1" s="40"/>
      <c r="OWK1" s="40"/>
      <c r="OWL1" s="40"/>
      <c r="OWM1" s="40"/>
      <c r="OWN1" s="40"/>
      <c r="OWO1" s="40"/>
      <c r="OWP1" s="40"/>
      <c r="OWQ1" s="40"/>
      <c r="OWR1" s="40"/>
      <c r="OWS1" s="40"/>
      <c r="OWT1" s="40"/>
      <c r="OWU1" s="40"/>
      <c r="OWV1" s="40"/>
      <c r="OWW1" s="40"/>
      <c r="OWX1" s="40"/>
      <c r="OWY1" s="40"/>
      <c r="OWZ1" s="40"/>
      <c r="OXA1" s="40"/>
      <c r="OXB1" s="40"/>
      <c r="OXC1" s="40"/>
      <c r="OXD1" s="40"/>
      <c r="OXE1" s="40"/>
      <c r="OXF1" s="40"/>
      <c r="OXG1" s="40"/>
      <c r="OXH1" s="40"/>
      <c r="OXI1" s="40"/>
      <c r="OXJ1" s="40"/>
      <c r="OXK1" s="40"/>
      <c r="OXL1" s="40"/>
      <c r="OXM1" s="40"/>
      <c r="OXN1" s="40"/>
      <c r="OXO1" s="40"/>
      <c r="OXP1" s="40"/>
      <c r="OXQ1" s="40"/>
      <c r="OXR1" s="40"/>
      <c r="OXS1" s="40"/>
      <c r="OXT1" s="40"/>
      <c r="OXU1" s="40"/>
      <c r="OXV1" s="40"/>
      <c r="OXW1" s="40"/>
      <c r="OXX1" s="40"/>
      <c r="OXY1" s="40"/>
      <c r="OXZ1" s="40"/>
      <c r="OYA1" s="40"/>
      <c r="OYB1" s="40"/>
      <c r="OYC1" s="40"/>
      <c r="OYD1" s="40"/>
      <c r="OYE1" s="40"/>
      <c r="OYF1" s="40"/>
      <c r="OYG1" s="40"/>
      <c r="OYH1" s="40"/>
      <c r="OYI1" s="40"/>
      <c r="OYJ1" s="40"/>
      <c r="OYK1" s="40"/>
      <c r="OYL1" s="40"/>
      <c r="OYM1" s="40"/>
      <c r="OYN1" s="40"/>
      <c r="OYO1" s="40"/>
      <c r="OYP1" s="40"/>
      <c r="OYQ1" s="40"/>
      <c r="OYR1" s="40"/>
      <c r="OYS1" s="40"/>
      <c r="OYT1" s="40"/>
      <c r="OYU1" s="40"/>
      <c r="OYV1" s="40"/>
      <c r="OYW1" s="40"/>
      <c r="OYX1" s="40"/>
      <c r="OYY1" s="40"/>
      <c r="OYZ1" s="40"/>
      <c r="OZA1" s="40"/>
      <c r="OZB1" s="40"/>
      <c r="OZC1" s="40"/>
      <c r="OZD1" s="40"/>
      <c r="OZE1" s="40"/>
      <c r="OZF1" s="40"/>
      <c r="OZG1" s="40"/>
      <c r="OZH1" s="40"/>
      <c r="OZI1" s="40"/>
      <c r="OZJ1" s="40"/>
      <c r="OZK1" s="40"/>
      <c r="OZL1" s="40"/>
      <c r="OZM1" s="40"/>
      <c r="OZN1" s="40"/>
      <c r="OZO1" s="40"/>
      <c r="OZP1" s="40"/>
      <c r="OZQ1" s="40"/>
      <c r="OZR1" s="40"/>
      <c r="OZS1" s="40"/>
      <c r="OZT1" s="40"/>
      <c r="OZU1" s="40"/>
      <c r="OZV1" s="40"/>
      <c r="OZW1" s="40"/>
      <c r="OZX1" s="40"/>
      <c r="OZY1" s="40"/>
      <c r="OZZ1" s="40"/>
      <c r="PAA1" s="40"/>
      <c r="PAB1" s="40"/>
      <c r="PAC1" s="40"/>
      <c r="PAD1" s="40"/>
      <c r="PAE1" s="40"/>
      <c r="PAF1" s="40"/>
      <c r="PAG1" s="40"/>
      <c r="PAH1" s="40"/>
      <c r="PAI1" s="40"/>
      <c r="PAJ1" s="40"/>
      <c r="PAK1" s="40"/>
      <c r="PAL1" s="40"/>
      <c r="PAM1" s="40"/>
      <c r="PAN1" s="40"/>
      <c r="PAO1" s="40"/>
      <c r="PAP1" s="40"/>
      <c r="PAQ1" s="40"/>
      <c r="PAR1" s="40"/>
      <c r="PAS1" s="40"/>
      <c r="PAT1" s="40"/>
      <c r="PAU1" s="40"/>
      <c r="PAV1" s="40"/>
      <c r="PAW1" s="40"/>
      <c r="PAX1" s="40"/>
      <c r="PAY1" s="40"/>
      <c r="PAZ1" s="40"/>
      <c r="PBA1" s="40"/>
      <c r="PBB1" s="40"/>
      <c r="PBC1" s="40"/>
      <c r="PBD1" s="40"/>
      <c r="PBE1" s="40"/>
      <c r="PBF1" s="40"/>
      <c r="PBG1" s="40"/>
      <c r="PBH1" s="40"/>
      <c r="PBI1" s="40"/>
      <c r="PBJ1" s="40"/>
      <c r="PBK1" s="40"/>
      <c r="PBL1" s="40"/>
      <c r="PBM1" s="40"/>
      <c r="PBN1" s="40"/>
      <c r="PBO1" s="40"/>
      <c r="PBP1" s="40"/>
      <c r="PBQ1" s="40"/>
      <c r="PBR1" s="40"/>
      <c r="PBS1" s="40"/>
      <c r="PBT1" s="40"/>
      <c r="PBU1" s="40"/>
      <c r="PBV1" s="40"/>
      <c r="PBW1" s="40"/>
      <c r="PBX1" s="40"/>
      <c r="PBY1" s="40"/>
      <c r="PBZ1" s="40"/>
      <c r="PCA1" s="40"/>
      <c r="PCB1" s="40"/>
      <c r="PCC1" s="40"/>
      <c r="PCD1" s="40"/>
      <c r="PCE1" s="40"/>
      <c r="PCF1" s="40"/>
      <c r="PCG1" s="40"/>
      <c r="PCH1" s="40"/>
      <c r="PCI1" s="40"/>
      <c r="PCJ1" s="40"/>
      <c r="PCK1" s="40"/>
      <c r="PCL1" s="40"/>
      <c r="PCM1" s="40"/>
      <c r="PCN1" s="40"/>
      <c r="PCO1" s="40"/>
      <c r="PCP1" s="40"/>
      <c r="PCQ1" s="40"/>
      <c r="PCR1" s="40"/>
      <c r="PCS1" s="40"/>
      <c r="PCT1" s="40"/>
      <c r="PCU1" s="40"/>
      <c r="PCV1" s="40"/>
      <c r="PCW1" s="40"/>
      <c r="PCX1" s="40"/>
      <c r="PCY1" s="40"/>
      <c r="PCZ1" s="40"/>
      <c r="PDA1" s="40"/>
      <c r="PDB1" s="40"/>
      <c r="PDC1" s="40"/>
      <c r="PDD1" s="40"/>
      <c r="PDE1" s="40"/>
      <c r="PDF1" s="40"/>
      <c r="PDG1" s="40"/>
      <c r="PDH1" s="40"/>
      <c r="PDI1" s="40"/>
      <c r="PDJ1" s="40"/>
      <c r="PDK1" s="40"/>
      <c r="PDL1" s="40"/>
      <c r="PDM1" s="40"/>
      <c r="PDN1" s="40"/>
      <c r="PDO1" s="40"/>
      <c r="PDP1" s="40"/>
      <c r="PDQ1" s="40"/>
      <c r="PDR1" s="40"/>
      <c r="PDS1" s="40"/>
      <c r="PDT1" s="40"/>
      <c r="PDU1" s="40"/>
      <c r="PDV1" s="40"/>
      <c r="PDW1" s="40"/>
      <c r="PDX1" s="40"/>
      <c r="PDY1" s="40"/>
      <c r="PDZ1" s="40"/>
      <c r="PEA1" s="40"/>
      <c r="PEB1" s="40"/>
      <c r="PEC1" s="40"/>
      <c r="PED1" s="40"/>
      <c r="PEE1" s="40"/>
      <c r="PEF1" s="40"/>
      <c r="PEG1" s="40"/>
      <c r="PEH1" s="40"/>
      <c r="PEI1" s="40"/>
      <c r="PEJ1" s="40"/>
      <c r="PEK1" s="40"/>
      <c r="PEL1" s="40"/>
      <c r="PEM1" s="40"/>
      <c r="PEN1" s="40"/>
      <c r="PEO1" s="40"/>
      <c r="PEP1" s="40"/>
      <c r="PEQ1" s="40"/>
      <c r="PER1" s="40"/>
      <c r="PES1" s="40"/>
      <c r="PET1" s="40"/>
      <c r="PEU1" s="40"/>
      <c r="PEV1" s="40"/>
      <c r="PEW1" s="40"/>
      <c r="PEX1" s="40"/>
      <c r="PEY1" s="40"/>
      <c r="PEZ1" s="40"/>
      <c r="PFA1" s="40"/>
      <c r="PFB1" s="40"/>
      <c r="PFC1" s="40"/>
      <c r="PFD1" s="40"/>
      <c r="PFE1" s="40"/>
      <c r="PFF1" s="40"/>
      <c r="PFG1" s="40"/>
      <c r="PFH1" s="40"/>
      <c r="PFI1" s="40"/>
      <c r="PFJ1" s="40"/>
      <c r="PFK1" s="40"/>
      <c r="PFL1" s="40"/>
      <c r="PFM1" s="40"/>
      <c r="PFN1" s="40"/>
      <c r="PFO1" s="40"/>
      <c r="PFP1" s="40"/>
      <c r="PFQ1" s="40"/>
      <c r="PFR1" s="40"/>
      <c r="PFS1" s="40"/>
      <c r="PFT1" s="40"/>
      <c r="PFU1" s="40"/>
      <c r="PFV1" s="40"/>
      <c r="PFW1" s="40"/>
      <c r="PFX1" s="40"/>
      <c r="PFY1" s="40"/>
      <c r="PFZ1" s="40"/>
      <c r="PGA1" s="40"/>
      <c r="PGB1" s="40"/>
      <c r="PGC1" s="40"/>
      <c r="PGD1" s="40"/>
      <c r="PGE1" s="40"/>
      <c r="PGF1" s="40"/>
      <c r="PGG1" s="40"/>
      <c r="PGH1" s="40"/>
      <c r="PGI1" s="40"/>
      <c r="PGJ1" s="40"/>
      <c r="PGK1" s="40"/>
      <c r="PGL1" s="40"/>
      <c r="PGM1" s="40"/>
      <c r="PGN1" s="40"/>
      <c r="PGO1" s="40"/>
      <c r="PGP1" s="40"/>
      <c r="PGQ1" s="40"/>
      <c r="PGR1" s="40"/>
      <c r="PGS1" s="40"/>
      <c r="PGT1" s="40"/>
      <c r="PGU1" s="40"/>
      <c r="PGV1" s="40"/>
      <c r="PGW1" s="40"/>
      <c r="PGX1" s="40"/>
      <c r="PGY1" s="40"/>
      <c r="PGZ1" s="40"/>
      <c r="PHA1" s="40"/>
      <c r="PHB1" s="40"/>
      <c r="PHC1" s="40"/>
      <c r="PHD1" s="40"/>
      <c r="PHE1" s="40"/>
      <c r="PHF1" s="40"/>
      <c r="PHG1" s="40"/>
      <c r="PHH1" s="40"/>
      <c r="PHI1" s="40"/>
      <c r="PHJ1" s="40"/>
      <c r="PHK1" s="40"/>
      <c r="PHL1" s="40"/>
      <c r="PHM1" s="40"/>
      <c r="PHN1" s="40"/>
      <c r="PHO1" s="40"/>
      <c r="PHP1" s="40"/>
      <c r="PHQ1" s="40"/>
      <c r="PHR1" s="40"/>
      <c r="PHS1" s="40"/>
      <c r="PHT1" s="40"/>
      <c r="PHU1" s="40"/>
      <c r="PHV1" s="40"/>
      <c r="PHW1" s="40"/>
      <c r="PHX1" s="40"/>
      <c r="PHY1" s="40"/>
      <c r="PHZ1" s="40"/>
      <c r="PIA1" s="40"/>
      <c r="PIB1" s="40"/>
      <c r="PIC1" s="40"/>
      <c r="PID1" s="40"/>
      <c r="PIE1" s="40"/>
      <c r="PIF1" s="40"/>
      <c r="PIG1" s="40"/>
      <c r="PIH1" s="40"/>
      <c r="PII1" s="40"/>
      <c r="PIJ1" s="40"/>
      <c r="PIK1" s="40"/>
      <c r="PIL1" s="40"/>
      <c r="PIM1" s="40"/>
      <c r="PIN1" s="40"/>
      <c r="PIO1" s="40"/>
      <c r="PIP1" s="40"/>
      <c r="PIQ1" s="40"/>
      <c r="PIR1" s="40"/>
      <c r="PIS1" s="40"/>
      <c r="PIT1" s="40"/>
      <c r="PIU1" s="40"/>
      <c r="PIV1" s="40"/>
      <c r="PIW1" s="40"/>
      <c r="PIX1" s="40"/>
      <c r="PIY1" s="40"/>
      <c r="PIZ1" s="40"/>
      <c r="PJA1" s="40"/>
      <c r="PJB1" s="40"/>
      <c r="PJC1" s="40"/>
      <c r="PJD1" s="40"/>
      <c r="PJE1" s="40"/>
      <c r="PJF1" s="40"/>
      <c r="PJG1" s="40"/>
      <c r="PJH1" s="40"/>
      <c r="PJI1" s="40"/>
      <c r="PJJ1" s="40"/>
      <c r="PJK1" s="40"/>
      <c r="PJL1" s="40"/>
      <c r="PJM1" s="40"/>
      <c r="PJN1" s="40"/>
      <c r="PJO1" s="40"/>
      <c r="PJP1" s="40"/>
      <c r="PJQ1" s="40"/>
      <c r="PJR1" s="40"/>
      <c r="PJS1" s="40"/>
      <c r="PJT1" s="40"/>
      <c r="PJU1" s="40"/>
      <c r="PJV1" s="40"/>
      <c r="PJW1" s="40"/>
      <c r="PJX1" s="40"/>
      <c r="PJY1" s="40"/>
      <c r="PJZ1" s="40"/>
      <c r="PKA1" s="40"/>
      <c r="PKB1" s="40"/>
      <c r="PKC1" s="40"/>
      <c r="PKD1" s="40"/>
      <c r="PKE1" s="40"/>
      <c r="PKF1" s="40"/>
      <c r="PKG1" s="40"/>
      <c r="PKH1" s="40"/>
      <c r="PKI1" s="40"/>
      <c r="PKJ1" s="40"/>
      <c r="PKK1" s="40"/>
      <c r="PKL1" s="40"/>
      <c r="PKM1" s="40"/>
      <c r="PKN1" s="40"/>
      <c r="PKO1" s="40"/>
      <c r="PKP1" s="40"/>
      <c r="PKQ1" s="40"/>
      <c r="PKR1" s="40"/>
      <c r="PKS1" s="40"/>
      <c r="PKT1" s="40"/>
      <c r="PKU1" s="40"/>
      <c r="PKV1" s="40"/>
      <c r="PKW1" s="40"/>
      <c r="PKX1" s="40"/>
      <c r="PKY1" s="40"/>
      <c r="PKZ1" s="40"/>
      <c r="PLA1" s="40"/>
      <c r="PLB1" s="40"/>
      <c r="PLC1" s="40"/>
      <c r="PLD1" s="40"/>
      <c r="PLE1" s="40"/>
      <c r="PLF1" s="40"/>
      <c r="PLG1" s="40"/>
      <c r="PLH1" s="40"/>
      <c r="PLI1" s="40"/>
      <c r="PLJ1" s="40"/>
      <c r="PLK1" s="40"/>
      <c r="PLL1" s="40"/>
      <c r="PLM1" s="40"/>
      <c r="PLN1" s="40"/>
      <c r="PLO1" s="40"/>
      <c r="PLP1" s="40"/>
      <c r="PLQ1" s="40"/>
      <c r="PLR1" s="40"/>
      <c r="PLS1" s="40"/>
      <c r="PLT1" s="40"/>
      <c r="PLU1" s="40"/>
      <c r="PLV1" s="40"/>
      <c r="PLW1" s="40"/>
      <c r="PLX1" s="40"/>
      <c r="PLY1" s="40"/>
      <c r="PLZ1" s="40"/>
      <c r="PMA1" s="40"/>
      <c r="PMB1" s="40"/>
      <c r="PMC1" s="40"/>
      <c r="PMD1" s="40"/>
      <c r="PME1" s="40"/>
      <c r="PMF1" s="40"/>
      <c r="PMG1" s="40"/>
      <c r="PMH1" s="40"/>
      <c r="PMI1" s="40"/>
      <c r="PMJ1" s="40"/>
      <c r="PMK1" s="40"/>
      <c r="PML1" s="40"/>
      <c r="PMM1" s="40"/>
      <c r="PMN1" s="40"/>
      <c r="PMO1" s="40"/>
      <c r="PMP1" s="40"/>
      <c r="PMQ1" s="40"/>
      <c r="PMR1" s="40"/>
      <c r="PMS1" s="40"/>
      <c r="PMT1" s="40"/>
      <c r="PMU1" s="40"/>
      <c r="PMV1" s="40"/>
      <c r="PMW1" s="40"/>
      <c r="PMX1" s="40"/>
      <c r="PMY1" s="40"/>
      <c r="PMZ1" s="40"/>
      <c r="PNA1" s="40"/>
      <c r="PNB1" s="40"/>
      <c r="PNC1" s="40"/>
      <c r="PND1" s="40"/>
      <c r="PNE1" s="40"/>
      <c r="PNF1" s="40"/>
      <c r="PNG1" s="40"/>
      <c r="PNH1" s="40"/>
      <c r="PNI1" s="40"/>
      <c r="PNJ1" s="40"/>
      <c r="PNK1" s="40"/>
      <c r="PNL1" s="40"/>
      <c r="PNM1" s="40"/>
      <c r="PNN1" s="40"/>
      <c r="PNO1" s="40"/>
      <c r="PNP1" s="40"/>
      <c r="PNQ1" s="40"/>
      <c r="PNR1" s="40"/>
      <c r="PNS1" s="40"/>
      <c r="PNT1" s="40"/>
      <c r="PNU1" s="40"/>
      <c r="PNV1" s="40"/>
      <c r="PNW1" s="40"/>
      <c r="PNX1" s="40"/>
      <c r="PNY1" s="40"/>
      <c r="PNZ1" s="40"/>
      <c r="POA1" s="40"/>
      <c r="POB1" s="40"/>
      <c r="POC1" s="40"/>
      <c r="POD1" s="40"/>
      <c r="POE1" s="40"/>
      <c r="POF1" s="40"/>
      <c r="POG1" s="40"/>
      <c r="POH1" s="40"/>
      <c r="POI1" s="40"/>
      <c r="POJ1" s="40"/>
      <c r="POK1" s="40"/>
      <c r="POL1" s="40"/>
      <c r="POM1" s="40"/>
      <c r="PON1" s="40"/>
      <c r="POO1" s="40"/>
      <c r="POP1" s="40"/>
      <c r="POQ1" s="40"/>
      <c r="POR1" s="40"/>
      <c r="POS1" s="40"/>
      <c r="POT1" s="40"/>
      <c r="POU1" s="40"/>
      <c r="POV1" s="40"/>
      <c r="POW1" s="40"/>
      <c r="POX1" s="40"/>
      <c r="POY1" s="40"/>
      <c r="POZ1" s="40"/>
      <c r="PPA1" s="40"/>
      <c r="PPB1" s="40"/>
      <c r="PPC1" s="40"/>
      <c r="PPD1" s="40"/>
      <c r="PPE1" s="40"/>
      <c r="PPF1" s="40"/>
      <c r="PPG1" s="40"/>
      <c r="PPH1" s="40"/>
      <c r="PPI1" s="40"/>
      <c r="PPJ1" s="40"/>
      <c r="PPK1" s="40"/>
      <c r="PPL1" s="40"/>
      <c r="PPM1" s="40"/>
      <c r="PPN1" s="40"/>
      <c r="PPO1" s="40"/>
      <c r="PPP1" s="40"/>
      <c r="PPQ1" s="40"/>
      <c r="PPR1" s="40"/>
      <c r="PPS1" s="40"/>
      <c r="PPT1" s="40"/>
      <c r="PPU1" s="40"/>
      <c r="PPV1" s="40"/>
      <c r="PPW1" s="40"/>
      <c r="PPX1" s="40"/>
      <c r="PPY1" s="40"/>
      <c r="PPZ1" s="40"/>
      <c r="PQA1" s="40"/>
      <c r="PQB1" s="40"/>
      <c r="PQC1" s="40"/>
      <c r="PQD1" s="40"/>
      <c r="PQE1" s="40"/>
      <c r="PQF1" s="40"/>
      <c r="PQG1" s="40"/>
      <c r="PQH1" s="40"/>
      <c r="PQI1" s="40"/>
      <c r="PQJ1" s="40"/>
      <c r="PQK1" s="40"/>
      <c r="PQL1" s="40"/>
      <c r="PQM1" s="40"/>
      <c r="PQN1" s="40"/>
      <c r="PQO1" s="40"/>
      <c r="PQP1" s="40"/>
      <c r="PQQ1" s="40"/>
      <c r="PQR1" s="40"/>
      <c r="PQS1" s="40"/>
      <c r="PQT1" s="40"/>
      <c r="PQU1" s="40"/>
      <c r="PQV1" s="40"/>
      <c r="PQW1" s="40"/>
      <c r="PQX1" s="40"/>
      <c r="PQY1" s="40"/>
      <c r="PQZ1" s="40"/>
      <c r="PRA1" s="40"/>
      <c r="PRB1" s="40"/>
      <c r="PRC1" s="40"/>
      <c r="PRD1" s="40"/>
      <c r="PRE1" s="40"/>
      <c r="PRF1" s="40"/>
      <c r="PRG1" s="40"/>
      <c r="PRH1" s="40"/>
      <c r="PRI1" s="40"/>
      <c r="PRJ1" s="40"/>
      <c r="PRK1" s="40"/>
      <c r="PRL1" s="40"/>
      <c r="PRM1" s="40"/>
      <c r="PRN1" s="40"/>
      <c r="PRO1" s="40"/>
      <c r="PRP1" s="40"/>
      <c r="PRQ1" s="40"/>
      <c r="PRR1" s="40"/>
      <c r="PRS1" s="40"/>
      <c r="PRT1" s="40"/>
      <c r="PRU1" s="40"/>
      <c r="PRV1" s="40"/>
      <c r="PRW1" s="40"/>
      <c r="PRX1" s="40"/>
      <c r="PRY1" s="40"/>
      <c r="PRZ1" s="40"/>
      <c r="PSA1" s="40"/>
      <c r="PSB1" s="40"/>
      <c r="PSC1" s="40"/>
      <c r="PSD1" s="40"/>
      <c r="PSE1" s="40"/>
      <c r="PSF1" s="40"/>
      <c r="PSG1" s="40"/>
      <c r="PSH1" s="40"/>
      <c r="PSI1" s="40"/>
      <c r="PSJ1" s="40"/>
      <c r="PSK1" s="40"/>
      <c r="PSL1" s="40"/>
      <c r="PSM1" s="40"/>
      <c r="PSN1" s="40"/>
      <c r="PSO1" s="40"/>
      <c r="PSP1" s="40"/>
      <c r="PSQ1" s="40"/>
      <c r="PSR1" s="40"/>
      <c r="PSS1" s="40"/>
      <c r="PST1" s="40"/>
      <c r="PSU1" s="40"/>
      <c r="PSV1" s="40"/>
      <c r="PSW1" s="40"/>
      <c r="PSX1" s="40"/>
      <c r="PSY1" s="40"/>
      <c r="PSZ1" s="40"/>
      <c r="PTA1" s="40"/>
      <c r="PTB1" s="40"/>
      <c r="PTC1" s="40"/>
      <c r="PTD1" s="40"/>
      <c r="PTE1" s="40"/>
      <c r="PTF1" s="40"/>
      <c r="PTG1" s="40"/>
      <c r="PTH1" s="40"/>
      <c r="PTI1" s="40"/>
      <c r="PTJ1" s="40"/>
      <c r="PTK1" s="40"/>
      <c r="PTL1" s="40"/>
      <c r="PTM1" s="40"/>
      <c r="PTN1" s="40"/>
      <c r="PTO1" s="40"/>
      <c r="PTP1" s="40"/>
      <c r="PTQ1" s="40"/>
      <c r="PTR1" s="40"/>
      <c r="PTS1" s="40"/>
      <c r="PTT1" s="40"/>
      <c r="PTU1" s="40"/>
      <c r="PTV1" s="40"/>
      <c r="PTW1" s="40"/>
      <c r="PTX1" s="40"/>
      <c r="PTY1" s="40"/>
      <c r="PTZ1" s="40"/>
      <c r="PUA1" s="40"/>
      <c r="PUB1" s="40"/>
      <c r="PUC1" s="40"/>
      <c r="PUD1" s="40"/>
      <c r="PUE1" s="40"/>
      <c r="PUF1" s="40"/>
      <c r="PUG1" s="40"/>
      <c r="PUH1" s="40"/>
      <c r="PUI1" s="40"/>
      <c r="PUJ1" s="40"/>
      <c r="PUK1" s="40"/>
      <c r="PUL1" s="40"/>
      <c r="PUM1" s="40"/>
      <c r="PUN1" s="40"/>
      <c r="PUO1" s="40"/>
      <c r="PUP1" s="40"/>
      <c r="PUQ1" s="40"/>
      <c r="PUR1" s="40"/>
      <c r="PUS1" s="40"/>
      <c r="PUT1" s="40"/>
      <c r="PUU1" s="40"/>
      <c r="PUV1" s="40"/>
      <c r="PUW1" s="40"/>
      <c r="PUX1" s="40"/>
      <c r="PUY1" s="40"/>
      <c r="PUZ1" s="40"/>
      <c r="PVA1" s="40"/>
      <c r="PVB1" s="40"/>
      <c r="PVC1" s="40"/>
      <c r="PVD1" s="40"/>
      <c r="PVE1" s="40"/>
      <c r="PVF1" s="40"/>
      <c r="PVG1" s="40"/>
      <c r="PVH1" s="40"/>
      <c r="PVI1" s="40"/>
      <c r="PVJ1" s="40"/>
      <c r="PVK1" s="40"/>
      <c r="PVL1" s="40"/>
      <c r="PVM1" s="40"/>
      <c r="PVN1" s="40"/>
      <c r="PVO1" s="40"/>
      <c r="PVP1" s="40"/>
      <c r="PVQ1" s="40"/>
      <c r="PVR1" s="40"/>
      <c r="PVS1" s="40"/>
      <c r="PVT1" s="40"/>
      <c r="PVU1" s="40"/>
      <c r="PVV1" s="40"/>
      <c r="PVW1" s="40"/>
      <c r="PVX1" s="40"/>
      <c r="PVY1" s="40"/>
      <c r="PVZ1" s="40"/>
      <c r="PWA1" s="40"/>
      <c r="PWB1" s="40"/>
      <c r="PWC1" s="40"/>
      <c r="PWD1" s="40"/>
      <c r="PWE1" s="40"/>
      <c r="PWF1" s="40"/>
      <c r="PWG1" s="40"/>
      <c r="PWH1" s="40"/>
      <c r="PWI1" s="40"/>
      <c r="PWJ1" s="40"/>
      <c r="PWK1" s="40"/>
      <c r="PWL1" s="40"/>
      <c r="PWM1" s="40"/>
      <c r="PWN1" s="40"/>
      <c r="PWO1" s="40"/>
      <c r="PWP1" s="40"/>
      <c r="PWQ1" s="40"/>
      <c r="PWR1" s="40"/>
      <c r="PWS1" s="40"/>
      <c r="PWT1" s="40"/>
      <c r="PWU1" s="40"/>
      <c r="PWV1" s="40"/>
      <c r="PWW1" s="40"/>
      <c r="PWX1" s="40"/>
      <c r="PWY1" s="40"/>
      <c r="PWZ1" s="40"/>
      <c r="PXA1" s="40"/>
      <c r="PXB1" s="40"/>
      <c r="PXC1" s="40"/>
      <c r="PXD1" s="40"/>
      <c r="PXE1" s="40"/>
      <c r="PXF1" s="40"/>
      <c r="PXG1" s="40"/>
      <c r="PXH1" s="40"/>
      <c r="PXI1" s="40"/>
      <c r="PXJ1" s="40"/>
      <c r="PXK1" s="40"/>
      <c r="PXL1" s="40"/>
      <c r="PXM1" s="40"/>
      <c r="PXN1" s="40"/>
      <c r="PXO1" s="40"/>
      <c r="PXP1" s="40"/>
      <c r="PXQ1" s="40"/>
      <c r="PXR1" s="40"/>
      <c r="PXS1" s="40"/>
      <c r="PXT1" s="40"/>
      <c r="PXU1" s="40"/>
      <c r="PXV1" s="40"/>
      <c r="PXW1" s="40"/>
      <c r="PXX1" s="40"/>
      <c r="PXY1" s="40"/>
      <c r="PXZ1" s="40"/>
      <c r="PYA1" s="40"/>
      <c r="PYB1" s="40"/>
      <c r="PYC1" s="40"/>
      <c r="PYD1" s="40"/>
      <c r="PYE1" s="40"/>
      <c r="PYF1" s="40"/>
      <c r="PYG1" s="40"/>
      <c r="PYH1" s="40"/>
      <c r="PYI1" s="40"/>
      <c r="PYJ1" s="40"/>
      <c r="PYK1" s="40"/>
      <c r="PYL1" s="40"/>
      <c r="PYM1" s="40"/>
      <c r="PYN1" s="40"/>
      <c r="PYO1" s="40"/>
      <c r="PYP1" s="40"/>
      <c r="PYQ1" s="40"/>
      <c r="PYR1" s="40"/>
      <c r="PYS1" s="40"/>
      <c r="PYT1" s="40"/>
      <c r="PYU1" s="40"/>
      <c r="PYV1" s="40"/>
      <c r="PYW1" s="40"/>
      <c r="PYX1" s="40"/>
      <c r="PYY1" s="40"/>
      <c r="PYZ1" s="40"/>
      <c r="PZA1" s="40"/>
      <c r="PZB1" s="40"/>
      <c r="PZC1" s="40"/>
      <c r="PZD1" s="40"/>
      <c r="PZE1" s="40"/>
      <c r="PZF1" s="40"/>
      <c r="PZG1" s="40"/>
      <c r="PZH1" s="40"/>
      <c r="PZI1" s="40"/>
      <c r="PZJ1" s="40"/>
      <c r="PZK1" s="40"/>
      <c r="PZL1" s="40"/>
      <c r="PZM1" s="40"/>
      <c r="PZN1" s="40"/>
      <c r="PZO1" s="40"/>
      <c r="PZP1" s="40"/>
      <c r="PZQ1" s="40"/>
      <c r="PZR1" s="40"/>
      <c r="PZS1" s="40"/>
      <c r="PZT1" s="40"/>
      <c r="PZU1" s="40"/>
      <c r="PZV1" s="40"/>
      <c r="PZW1" s="40"/>
      <c r="PZX1" s="40"/>
      <c r="PZY1" s="40"/>
      <c r="PZZ1" s="40"/>
      <c r="QAA1" s="40"/>
      <c r="QAB1" s="40"/>
      <c r="QAC1" s="40"/>
      <c r="QAD1" s="40"/>
      <c r="QAE1" s="40"/>
      <c r="QAF1" s="40"/>
      <c r="QAG1" s="40"/>
      <c r="QAH1" s="40"/>
      <c r="QAI1" s="40"/>
      <c r="QAJ1" s="40"/>
      <c r="QAK1" s="40"/>
      <c r="QAL1" s="40"/>
      <c r="QAM1" s="40"/>
      <c r="QAN1" s="40"/>
      <c r="QAO1" s="40"/>
      <c r="QAP1" s="40"/>
      <c r="QAQ1" s="40"/>
      <c r="QAR1" s="40"/>
      <c r="QAS1" s="40"/>
      <c r="QAT1" s="40"/>
      <c r="QAU1" s="40"/>
      <c r="QAV1" s="40"/>
      <c r="QAW1" s="40"/>
      <c r="QAX1" s="40"/>
      <c r="QAY1" s="40"/>
      <c r="QAZ1" s="40"/>
      <c r="QBA1" s="40"/>
      <c r="QBB1" s="40"/>
      <c r="QBC1" s="40"/>
      <c r="QBD1" s="40"/>
      <c r="QBE1" s="40"/>
      <c r="QBF1" s="40"/>
      <c r="QBG1" s="40"/>
      <c r="QBH1" s="40"/>
      <c r="QBI1" s="40"/>
      <c r="QBJ1" s="40"/>
      <c r="QBK1" s="40"/>
      <c r="QBL1" s="40"/>
      <c r="QBM1" s="40"/>
      <c r="QBN1" s="40"/>
      <c r="QBO1" s="40"/>
      <c r="QBP1" s="40"/>
      <c r="QBQ1" s="40"/>
      <c r="QBR1" s="40"/>
      <c r="QBS1" s="40"/>
      <c r="QBT1" s="40"/>
      <c r="QBU1" s="40"/>
      <c r="QBV1" s="40"/>
      <c r="QBW1" s="40"/>
      <c r="QBX1" s="40"/>
      <c r="QBY1" s="40"/>
      <c r="QBZ1" s="40"/>
      <c r="QCA1" s="40"/>
      <c r="QCB1" s="40"/>
      <c r="QCC1" s="40"/>
      <c r="QCD1" s="40"/>
      <c r="QCE1" s="40"/>
      <c r="QCF1" s="40"/>
      <c r="QCG1" s="40"/>
      <c r="QCH1" s="40"/>
      <c r="QCI1" s="40"/>
      <c r="QCJ1" s="40"/>
      <c r="QCK1" s="40"/>
      <c r="QCL1" s="40"/>
      <c r="QCM1" s="40"/>
      <c r="QCN1" s="40"/>
      <c r="QCO1" s="40"/>
      <c r="QCP1" s="40"/>
      <c r="QCQ1" s="40"/>
      <c r="QCR1" s="40"/>
      <c r="QCS1" s="40"/>
      <c r="QCT1" s="40"/>
      <c r="QCU1" s="40"/>
      <c r="QCV1" s="40"/>
      <c r="QCW1" s="40"/>
      <c r="QCX1" s="40"/>
      <c r="QCY1" s="40"/>
      <c r="QCZ1" s="40"/>
      <c r="QDA1" s="40"/>
      <c r="QDB1" s="40"/>
      <c r="QDC1" s="40"/>
      <c r="QDD1" s="40"/>
      <c r="QDE1" s="40"/>
      <c r="QDF1" s="40"/>
      <c r="QDG1" s="40"/>
      <c r="QDH1" s="40"/>
      <c r="QDI1" s="40"/>
      <c r="QDJ1" s="40"/>
      <c r="QDK1" s="40"/>
      <c r="QDL1" s="40"/>
      <c r="QDM1" s="40"/>
      <c r="QDN1" s="40"/>
      <c r="QDO1" s="40"/>
      <c r="QDP1" s="40"/>
      <c r="QDQ1" s="40"/>
      <c r="QDR1" s="40"/>
      <c r="QDS1" s="40"/>
      <c r="QDT1" s="40"/>
      <c r="QDU1" s="40"/>
      <c r="QDV1" s="40"/>
      <c r="QDW1" s="40"/>
      <c r="QDX1" s="40"/>
      <c r="QDY1" s="40"/>
      <c r="QDZ1" s="40"/>
      <c r="QEA1" s="40"/>
      <c r="QEB1" s="40"/>
      <c r="QEC1" s="40"/>
      <c r="QED1" s="40"/>
      <c r="QEE1" s="40"/>
      <c r="QEF1" s="40"/>
      <c r="QEG1" s="40"/>
      <c r="QEH1" s="40"/>
      <c r="QEI1" s="40"/>
      <c r="QEJ1" s="40"/>
      <c r="QEK1" s="40"/>
      <c r="QEL1" s="40"/>
      <c r="QEM1" s="40"/>
      <c r="QEN1" s="40"/>
      <c r="QEO1" s="40"/>
      <c r="QEP1" s="40"/>
      <c r="QEQ1" s="40"/>
      <c r="QER1" s="40"/>
      <c r="QES1" s="40"/>
      <c r="QET1" s="40"/>
      <c r="QEU1" s="40"/>
      <c r="QEV1" s="40"/>
      <c r="QEW1" s="40"/>
      <c r="QEX1" s="40"/>
      <c r="QEY1" s="40"/>
      <c r="QEZ1" s="40"/>
      <c r="QFA1" s="40"/>
      <c r="QFB1" s="40"/>
      <c r="QFC1" s="40"/>
      <c r="QFD1" s="40"/>
      <c r="QFE1" s="40"/>
      <c r="QFF1" s="40"/>
      <c r="QFG1" s="40"/>
      <c r="QFH1" s="40"/>
      <c r="QFI1" s="40"/>
      <c r="QFJ1" s="40"/>
      <c r="QFK1" s="40"/>
      <c r="QFL1" s="40"/>
      <c r="QFM1" s="40"/>
      <c r="QFN1" s="40"/>
      <c r="QFO1" s="40"/>
      <c r="QFP1" s="40"/>
      <c r="QFQ1" s="40"/>
      <c r="QFR1" s="40"/>
      <c r="QFS1" s="40"/>
      <c r="QFT1" s="40"/>
      <c r="QFU1" s="40"/>
      <c r="QFV1" s="40"/>
      <c r="QFW1" s="40"/>
      <c r="QFX1" s="40"/>
      <c r="QFY1" s="40"/>
      <c r="QFZ1" s="40"/>
      <c r="QGA1" s="40"/>
      <c r="QGB1" s="40"/>
      <c r="QGC1" s="40"/>
      <c r="QGD1" s="40"/>
      <c r="QGE1" s="40"/>
      <c r="QGF1" s="40"/>
      <c r="QGG1" s="40"/>
      <c r="QGH1" s="40"/>
      <c r="QGI1" s="40"/>
      <c r="QGJ1" s="40"/>
      <c r="QGK1" s="40"/>
      <c r="QGL1" s="40"/>
      <c r="QGM1" s="40"/>
      <c r="QGN1" s="40"/>
      <c r="QGO1" s="40"/>
      <c r="QGP1" s="40"/>
      <c r="QGQ1" s="40"/>
      <c r="QGR1" s="40"/>
      <c r="QGS1" s="40"/>
      <c r="QGT1" s="40"/>
      <c r="QGU1" s="40"/>
      <c r="QGV1" s="40"/>
      <c r="QGW1" s="40"/>
      <c r="QGX1" s="40"/>
      <c r="QGY1" s="40"/>
      <c r="QGZ1" s="40"/>
      <c r="QHA1" s="40"/>
      <c r="QHB1" s="40"/>
      <c r="QHC1" s="40"/>
      <c r="QHD1" s="40"/>
      <c r="QHE1" s="40"/>
      <c r="QHF1" s="40"/>
      <c r="QHG1" s="40"/>
      <c r="QHH1" s="40"/>
      <c r="QHI1" s="40"/>
      <c r="QHJ1" s="40"/>
      <c r="QHK1" s="40"/>
      <c r="QHL1" s="40"/>
      <c r="QHM1" s="40"/>
      <c r="QHN1" s="40"/>
      <c r="QHO1" s="40"/>
      <c r="QHP1" s="40"/>
      <c r="QHQ1" s="40"/>
      <c r="QHR1" s="40"/>
      <c r="QHS1" s="40"/>
      <c r="QHT1" s="40"/>
      <c r="QHU1" s="40"/>
      <c r="QHV1" s="40"/>
      <c r="QHW1" s="40"/>
      <c r="QHX1" s="40"/>
      <c r="QHY1" s="40"/>
      <c r="QHZ1" s="40"/>
      <c r="QIA1" s="40"/>
      <c r="QIB1" s="40"/>
      <c r="QIC1" s="40"/>
      <c r="QID1" s="40"/>
      <c r="QIE1" s="40"/>
      <c r="QIF1" s="40"/>
      <c r="QIG1" s="40"/>
      <c r="QIH1" s="40"/>
      <c r="QII1" s="40"/>
      <c r="QIJ1" s="40"/>
      <c r="QIK1" s="40"/>
      <c r="QIL1" s="40"/>
      <c r="QIM1" s="40"/>
      <c r="QIN1" s="40"/>
      <c r="QIO1" s="40"/>
      <c r="QIP1" s="40"/>
      <c r="QIQ1" s="40"/>
      <c r="QIR1" s="40"/>
      <c r="QIS1" s="40"/>
      <c r="QIT1" s="40"/>
      <c r="QIU1" s="40"/>
      <c r="QIV1" s="40"/>
      <c r="QIW1" s="40"/>
      <c r="QIX1" s="40"/>
      <c r="QIY1" s="40"/>
      <c r="QIZ1" s="40"/>
      <c r="QJA1" s="40"/>
      <c r="QJB1" s="40"/>
      <c r="QJC1" s="40"/>
      <c r="QJD1" s="40"/>
      <c r="QJE1" s="40"/>
      <c r="QJF1" s="40"/>
      <c r="QJG1" s="40"/>
      <c r="QJH1" s="40"/>
      <c r="QJI1" s="40"/>
      <c r="QJJ1" s="40"/>
      <c r="QJK1" s="40"/>
      <c r="QJL1" s="40"/>
      <c r="QJM1" s="40"/>
      <c r="QJN1" s="40"/>
      <c r="QJO1" s="40"/>
      <c r="QJP1" s="40"/>
      <c r="QJQ1" s="40"/>
      <c r="QJR1" s="40"/>
      <c r="QJS1" s="40"/>
      <c r="QJT1" s="40"/>
      <c r="QJU1" s="40"/>
      <c r="QJV1" s="40"/>
      <c r="QJW1" s="40"/>
      <c r="QJX1" s="40"/>
      <c r="QJY1" s="40"/>
      <c r="QJZ1" s="40"/>
      <c r="QKA1" s="40"/>
      <c r="QKB1" s="40"/>
      <c r="QKC1" s="40"/>
      <c r="QKD1" s="40"/>
      <c r="QKE1" s="40"/>
      <c r="QKF1" s="40"/>
      <c r="QKG1" s="40"/>
      <c r="QKH1" s="40"/>
      <c r="QKI1" s="40"/>
      <c r="QKJ1" s="40"/>
      <c r="QKK1" s="40"/>
      <c r="QKL1" s="40"/>
      <c r="QKM1" s="40"/>
      <c r="QKN1" s="40"/>
      <c r="QKO1" s="40"/>
      <c r="QKP1" s="40"/>
      <c r="QKQ1" s="40"/>
      <c r="QKR1" s="40"/>
      <c r="QKS1" s="40"/>
      <c r="QKT1" s="40"/>
      <c r="QKU1" s="40"/>
      <c r="QKV1" s="40"/>
      <c r="QKW1" s="40"/>
      <c r="QKX1" s="40"/>
      <c r="QKY1" s="40"/>
      <c r="QKZ1" s="40"/>
      <c r="QLA1" s="40"/>
      <c r="QLB1" s="40"/>
      <c r="QLC1" s="40"/>
      <c r="QLD1" s="40"/>
      <c r="QLE1" s="40"/>
      <c r="QLF1" s="40"/>
      <c r="QLG1" s="40"/>
      <c r="QLH1" s="40"/>
      <c r="QLI1" s="40"/>
      <c r="QLJ1" s="40"/>
      <c r="QLK1" s="40"/>
      <c r="QLL1" s="40"/>
      <c r="QLM1" s="40"/>
      <c r="QLN1" s="40"/>
      <c r="QLO1" s="40"/>
      <c r="QLP1" s="40"/>
      <c r="QLQ1" s="40"/>
      <c r="QLR1" s="40"/>
      <c r="QLS1" s="40"/>
      <c r="QLT1" s="40"/>
      <c r="QLU1" s="40"/>
      <c r="QLV1" s="40"/>
      <c r="QLW1" s="40"/>
      <c r="QLX1" s="40"/>
      <c r="QLY1" s="40"/>
      <c r="QLZ1" s="40"/>
      <c r="QMA1" s="40"/>
      <c r="QMB1" s="40"/>
      <c r="QMC1" s="40"/>
      <c r="QMD1" s="40"/>
      <c r="QME1" s="40"/>
      <c r="QMF1" s="40"/>
      <c r="QMG1" s="40"/>
      <c r="QMH1" s="40"/>
      <c r="QMI1" s="40"/>
      <c r="QMJ1" s="40"/>
      <c r="QMK1" s="40"/>
      <c r="QML1" s="40"/>
      <c r="QMM1" s="40"/>
      <c r="QMN1" s="40"/>
      <c r="QMO1" s="40"/>
      <c r="QMP1" s="40"/>
      <c r="QMQ1" s="40"/>
      <c r="QMR1" s="40"/>
      <c r="QMS1" s="40"/>
      <c r="QMT1" s="40"/>
      <c r="QMU1" s="40"/>
      <c r="QMV1" s="40"/>
      <c r="QMW1" s="40"/>
      <c r="QMX1" s="40"/>
      <c r="QMY1" s="40"/>
      <c r="QMZ1" s="40"/>
      <c r="QNA1" s="40"/>
      <c r="QNB1" s="40"/>
      <c r="QNC1" s="40"/>
      <c r="QND1" s="40"/>
      <c r="QNE1" s="40"/>
      <c r="QNF1" s="40"/>
      <c r="QNG1" s="40"/>
      <c r="QNH1" s="40"/>
      <c r="QNI1" s="40"/>
      <c r="QNJ1" s="40"/>
      <c r="QNK1" s="40"/>
      <c r="QNL1" s="40"/>
      <c r="QNM1" s="40"/>
      <c r="QNN1" s="40"/>
      <c r="QNO1" s="40"/>
      <c r="QNP1" s="40"/>
      <c r="QNQ1" s="40"/>
      <c r="QNR1" s="40"/>
      <c r="QNS1" s="40"/>
      <c r="QNT1" s="40"/>
      <c r="QNU1" s="40"/>
      <c r="QNV1" s="40"/>
      <c r="QNW1" s="40"/>
      <c r="QNX1" s="40"/>
      <c r="QNY1" s="40"/>
      <c r="QNZ1" s="40"/>
      <c r="QOA1" s="40"/>
      <c r="QOB1" s="40"/>
      <c r="QOC1" s="40"/>
      <c r="QOD1" s="40"/>
      <c r="QOE1" s="40"/>
      <c r="QOF1" s="40"/>
      <c r="QOG1" s="40"/>
      <c r="QOH1" s="40"/>
      <c r="QOI1" s="40"/>
      <c r="QOJ1" s="40"/>
      <c r="QOK1" s="40"/>
      <c r="QOL1" s="40"/>
      <c r="QOM1" s="40"/>
      <c r="QON1" s="40"/>
      <c r="QOO1" s="40"/>
      <c r="QOP1" s="40"/>
      <c r="QOQ1" s="40"/>
      <c r="QOR1" s="40"/>
      <c r="QOS1" s="40"/>
      <c r="QOT1" s="40"/>
      <c r="QOU1" s="40"/>
      <c r="QOV1" s="40"/>
      <c r="QOW1" s="40"/>
      <c r="QOX1" s="40"/>
      <c r="QOY1" s="40"/>
      <c r="QOZ1" s="40"/>
      <c r="QPA1" s="40"/>
      <c r="QPB1" s="40"/>
      <c r="QPC1" s="40"/>
      <c r="QPD1" s="40"/>
      <c r="QPE1" s="40"/>
      <c r="QPF1" s="40"/>
      <c r="QPG1" s="40"/>
      <c r="QPH1" s="40"/>
      <c r="QPI1" s="40"/>
      <c r="QPJ1" s="40"/>
      <c r="QPK1" s="40"/>
      <c r="QPL1" s="40"/>
      <c r="QPM1" s="40"/>
      <c r="QPN1" s="40"/>
      <c r="QPO1" s="40"/>
      <c r="QPP1" s="40"/>
      <c r="QPQ1" s="40"/>
      <c r="QPR1" s="40"/>
      <c r="QPS1" s="40"/>
      <c r="QPT1" s="40"/>
      <c r="QPU1" s="40"/>
      <c r="QPV1" s="40"/>
      <c r="QPW1" s="40"/>
      <c r="QPX1" s="40"/>
      <c r="QPY1" s="40"/>
      <c r="QPZ1" s="40"/>
      <c r="QQA1" s="40"/>
      <c r="QQB1" s="40"/>
      <c r="QQC1" s="40"/>
      <c r="QQD1" s="40"/>
      <c r="QQE1" s="40"/>
      <c r="QQF1" s="40"/>
      <c r="QQG1" s="40"/>
      <c r="QQH1" s="40"/>
      <c r="QQI1" s="40"/>
      <c r="QQJ1" s="40"/>
      <c r="QQK1" s="40"/>
      <c r="QQL1" s="40"/>
      <c r="QQM1" s="40"/>
      <c r="QQN1" s="40"/>
      <c r="QQO1" s="40"/>
      <c r="QQP1" s="40"/>
      <c r="QQQ1" s="40"/>
      <c r="QQR1" s="40"/>
      <c r="QQS1" s="40"/>
      <c r="QQT1" s="40"/>
      <c r="QQU1" s="40"/>
      <c r="QQV1" s="40"/>
      <c r="QQW1" s="40"/>
      <c r="QQX1" s="40"/>
      <c r="QQY1" s="40"/>
      <c r="QQZ1" s="40"/>
      <c r="QRA1" s="40"/>
      <c r="QRB1" s="40"/>
      <c r="QRC1" s="40"/>
      <c r="QRD1" s="40"/>
      <c r="QRE1" s="40"/>
      <c r="QRF1" s="40"/>
      <c r="QRG1" s="40"/>
      <c r="QRH1" s="40"/>
      <c r="QRI1" s="40"/>
      <c r="QRJ1" s="40"/>
      <c r="QRK1" s="40"/>
      <c r="QRL1" s="40"/>
      <c r="QRM1" s="40"/>
      <c r="QRN1" s="40"/>
      <c r="QRO1" s="40"/>
      <c r="QRP1" s="40"/>
      <c r="QRQ1" s="40"/>
      <c r="QRR1" s="40"/>
      <c r="QRS1" s="40"/>
      <c r="QRT1" s="40"/>
      <c r="QRU1" s="40"/>
      <c r="QRV1" s="40"/>
      <c r="QRW1" s="40"/>
      <c r="QRX1" s="40"/>
      <c r="QRY1" s="40"/>
      <c r="QRZ1" s="40"/>
      <c r="QSA1" s="40"/>
      <c r="QSB1" s="40"/>
      <c r="QSC1" s="40"/>
      <c r="QSD1" s="40"/>
      <c r="QSE1" s="40"/>
      <c r="QSF1" s="40"/>
      <c r="QSG1" s="40"/>
      <c r="QSH1" s="40"/>
      <c r="QSI1" s="40"/>
      <c r="QSJ1" s="40"/>
      <c r="QSK1" s="40"/>
      <c r="QSL1" s="40"/>
      <c r="QSM1" s="40"/>
      <c r="QSN1" s="40"/>
      <c r="QSO1" s="40"/>
      <c r="QSP1" s="40"/>
      <c r="QSQ1" s="40"/>
      <c r="QSR1" s="40"/>
      <c r="QSS1" s="40"/>
      <c r="QST1" s="40"/>
      <c r="QSU1" s="40"/>
      <c r="QSV1" s="40"/>
      <c r="QSW1" s="40"/>
      <c r="QSX1" s="40"/>
      <c r="QSY1" s="40"/>
      <c r="QSZ1" s="40"/>
      <c r="QTA1" s="40"/>
      <c r="QTB1" s="40"/>
      <c r="QTC1" s="40"/>
      <c r="QTD1" s="40"/>
      <c r="QTE1" s="40"/>
      <c r="QTF1" s="40"/>
      <c r="QTG1" s="40"/>
      <c r="QTH1" s="40"/>
      <c r="QTI1" s="40"/>
      <c r="QTJ1" s="40"/>
      <c r="QTK1" s="40"/>
      <c r="QTL1" s="40"/>
      <c r="QTM1" s="40"/>
      <c r="QTN1" s="40"/>
      <c r="QTO1" s="40"/>
      <c r="QTP1" s="40"/>
      <c r="QTQ1" s="40"/>
      <c r="QTR1" s="40"/>
      <c r="QTS1" s="40"/>
      <c r="QTT1" s="40"/>
      <c r="QTU1" s="40"/>
      <c r="QTV1" s="40"/>
      <c r="QTW1" s="40"/>
      <c r="QTX1" s="40"/>
      <c r="QTY1" s="40"/>
      <c r="QTZ1" s="40"/>
      <c r="QUA1" s="40"/>
      <c r="QUB1" s="40"/>
      <c r="QUC1" s="40"/>
      <c r="QUD1" s="40"/>
      <c r="QUE1" s="40"/>
      <c r="QUF1" s="40"/>
      <c r="QUG1" s="40"/>
      <c r="QUH1" s="40"/>
      <c r="QUI1" s="40"/>
      <c r="QUJ1" s="40"/>
      <c r="QUK1" s="40"/>
      <c r="QUL1" s="40"/>
      <c r="QUM1" s="40"/>
      <c r="QUN1" s="40"/>
      <c r="QUO1" s="40"/>
      <c r="QUP1" s="40"/>
      <c r="QUQ1" s="40"/>
      <c r="QUR1" s="40"/>
      <c r="QUS1" s="40"/>
      <c r="QUT1" s="40"/>
      <c r="QUU1" s="40"/>
      <c r="QUV1" s="40"/>
      <c r="QUW1" s="40"/>
      <c r="QUX1" s="40"/>
      <c r="QUY1" s="40"/>
      <c r="QUZ1" s="40"/>
      <c r="QVA1" s="40"/>
      <c r="QVB1" s="40"/>
      <c r="QVC1" s="40"/>
      <c r="QVD1" s="40"/>
      <c r="QVE1" s="40"/>
      <c r="QVF1" s="40"/>
      <c r="QVG1" s="40"/>
      <c r="QVH1" s="40"/>
      <c r="QVI1" s="40"/>
      <c r="QVJ1" s="40"/>
      <c r="QVK1" s="40"/>
      <c r="QVL1" s="40"/>
      <c r="QVM1" s="40"/>
      <c r="QVN1" s="40"/>
      <c r="QVO1" s="40"/>
      <c r="QVP1" s="40"/>
      <c r="QVQ1" s="40"/>
      <c r="QVR1" s="40"/>
      <c r="QVS1" s="40"/>
      <c r="QVT1" s="40"/>
      <c r="QVU1" s="40"/>
      <c r="QVV1" s="40"/>
      <c r="QVW1" s="40"/>
      <c r="QVX1" s="40"/>
      <c r="QVY1" s="40"/>
      <c r="QVZ1" s="40"/>
      <c r="QWA1" s="40"/>
      <c r="QWB1" s="40"/>
      <c r="QWC1" s="40"/>
      <c r="QWD1" s="40"/>
      <c r="QWE1" s="40"/>
      <c r="QWF1" s="40"/>
      <c r="QWG1" s="40"/>
      <c r="QWH1" s="40"/>
      <c r="QWI1" s="40"/>
      <c r="QWJ1" s="40"/>
      <c r="QWK1" s="40"/>
      <c r="QWL1" s="40"/>
      <c r="QWM1" s="40"/>
      <c r="QWN1" s="40"/>
      <c r="QWO1" s="40"/>
      <c r="QWP1" s="40"/>
      <c r="QWQ1" s="40"/>
      <c r="QWR1" s="40"/>
      <c r="QWS1" s="40"/>
      <c r="QWT1" s="40"/>
      <c r="QWU1" s="40"/>
      <c r="QWV1" s="40"/>
      <c r="QWW1" s="40"/>
      <c r="QWX1" s="40"/>
      <c r="QWY1" s="40"/>
      <c r="QWZ1" s="40"/>
      <c r="QXA1" s="40"/>
      <c r="QXB1" s="40"/>
      <c r="QXC1" s="40"/>
      <c r="QXD1" s="40"/>
      <c r="QXE1" s="40"/>
      <c r="QXF1" s="40"/>
      <c r="QXG1" s="40"/>
      <c r="QXH1" s="40"/>
      <c r="QXI1" s="40"/>
      <c r="QXJ1" s="40"/>
      <c r="QXK1" s="40"/>
      <c r="QXL1" s="40"/>
      <c r="QXM1" s="40"/>
      <c r="QXN1" s="40"/>
      <c r="QXO1" s="40"/>
      <c r="QXP1" s="40"/>
      <c r="QXQ1" s="40"/>
      <c r="QXR1" s="40"/>
      <c r="QXS1" s="40"/>
      <c r="QXT1" s="40"/>
      <c r="QXU1" s="40"/>
      <c r="QXV1" s="40"/>
      <c r="QXW1" s="40"/>
      <c r="QXX1" s="40"/>
      <c r="QXY1" s="40"/>
      <c r="QXZ1" s="40"/>
      <c r="QYA1" s="40"/>
      <c r="QYB1" s="40"/>
      <c r="QYC1" s="40"/>
      <c r="QYD1" s="40"/>
      <c r="QYE1" s="40"/>
      <c r="QYF1" s="40"/>
      <c r="QYG1" s="40"/>
      <c r="QYH1" s="40"/>
      <c r="QYI1" s="40"/>
      <c r="QYJ1" s="40"/>
      <c r="QYK1" s="40"/>
      <c r="QYL1" s="40"/>
      <c r="QYM1" s="40"/>
      <c r="QYN1" s="40"/>
      <c r="QYO1" s="40"/>
      <c r="QYP1" s="40"/>
      <c r="QYQ1" s="40"/>
      <c r="QYR1" s="40"/>
      <c r="QYS1" s="40"/>
      <c r="QYT1" s="40"/>
      <c r="QYU1" s="40"/>
      <c r="QYV1" s="40"/>
      <c r="QYW1" s="40"/>
      <c r="QYX1" s="40"/>
      <c r="QYY1" s="40"/>
      <c r="QYZ1" s="40"/>
      <c r="QZA1" s="40"/>
      <c r="QZB1" s="40"/>
      <c r="QZC1" s="40"/>
      <c r="QZD1" s="40"/>
      <c r="QZE1" s="40"/>
      <c r="QZF1" s="40"/>
      <c r="QZG1" s="40"/>
      <c r="QZH1" s="40"/>
      <c r="QZI1" s="40"/>
      <c r="QZJ1" s="40"/>
      <c r="QZK1" s="40"/>
      <c r="QZL1" s="40"/>
      <c r="QZM1" s="40"/>
      <c r="QZN1" s="40"/>
      <c r="QZO1" s="40"/>
      <c r="QZP1" s="40"/>
      <c r="QZQ1" s="40"/>
      <c r="QZR1" s="40"/>
      <c r="QZS1" s="40"/>
      <c r="QZT1" s="40"/>
      <c r="QZU1" s="40"/>
      <c r="QZV1" s="40"/>
      <c r="QZW1" s="40"/>
      <c r="QZX1" s="40"/>
      <c r="QZY1" s="40"/>
      <c r="QZZ1" s="40"/>
      <c r="RAA1" s="40"/>
      <c r="RAB1" s="40"/>
      <c r="RAC1" s="40"/>
      <c r="RAD1" s="40"/>
      <c r="RAE1" s="40"/>
      <c r="RAF1" s="40"/>
      <c r="RAG1" s="40"/>
      <c r="RAH1" s="40"/>
      <c r="RAI1" s="40"/>
      <c r="RAJ1" s="40"/>
      <c r="RAK1" s="40"/>
      <c r="RAL1" s="40"/>
      <c r="RAM1" s="40"/>
      <c r="RAN1" s="40"/>
      <c r="RAO1" s="40"/>
      <c r="RAP1" s="40"/>
      <c r="RAQ1" s="40"/>
      <c r="RAR1" s="40"/>
      <c r="RAS1" s="40"/>
      <c r="RAT1" s="40"/>
      <c r="RAU1" s="40"/>
      <c r="RAV1" s="40"/>
      <c r="RAW1" s="40"/>
      <c r="RAX1" s="40"/>
      <c r="RAY1" s="40"/>
      <c r="RAZ1" s="40"/>
      <c r="RBA1" s="40"/>
      <c r="RBB1" s="40"/>
      <c r="RBC1" s="40"/>
      <c r="RBD1" s="40"/>
      <c r="RBE1" s="40"/>
      <c r="RBF1" s="40"/>
      <c r="RBG1" s="40"/>
      <c r="RBH1" s="40"/>
      <c r="RBI1" s="40"/>
      <c r="RBJ1" s="40"/>
      <c r="RBK1" s="40"/>
      <c r="RBL1" s="40"/>
      <c r="RBM1" s="40"/>
      <c r="RBN1" s="40"/>
      <c r="RBO1" s="40"/>
      <c r="RBP1" s="40"/>
      <c r="RBQ1" s="40"/>
      <c r="RBR1" s="40"/>
      <c r="RBS1" s="40"/>
      <c r="RBT1" s="40"/>
      <c r="RBU1" s="40"/>
      <c r="RBV1" s="40"/>
      <c r="RBW1" s="40"/>
      <c r="RBX1" s="40"/>
      <c r="RBY1" s="40"/>
      <c r="RBZ1" s="40"/>
      <c r="RCA1" s="40"/>
      <c r="RCB1" s="40"/>
      <c r="RCC1" s="40"/>
      <c r="RCD1" s="40"/>
      <c r="RCE1" s="40"/>
      <c r="RCF1" s="40"/>
      <c r="RCG1" s="40"/>
      <c r="RCH1" s="40"/>
      <c r="RCI1" s="40"/>
      <c r="RCJ1" s="40"/>
      <c r="RCK1" s="40"/>
      <c r="RCL1" s="40"/>
      <c r="RCM1" s="40"/>
      <c r="RCN1" s="40"/>
      <c r="RCO1" s="40"/>
      <c r="RCP1" s="40"/>
      <c r="RCQ1" s="40"/>
      <c r="RCR1" s="40"/>
      <c r="RCS1" s="40"/>
      <c r="RCT1" s="40"/>
      <c r="RCU1" s="40"/>
      <c r="RCV1" s="40"/>
      <c r="RCW1" s="40"/>
      <c r="RCX1" s="40"/>
      <c r="RCY1" s="40"/>
      <c r="RCZ1" s="40"/>
      <c r="RDA1" s="40"/>
      <c r="RDB1" s="40"/>
      <c r="RDC1" s="40"/>
      <c r="RDD1" s="40"/>
      <c r="RDE1" s="40"/>
      <c r="RDF1" s="40"/>
      <c r="RDG1" s="40"/>
      <c r="RDH1" s="40"/>
      <c r="RDI1" s="40"/>
      <c r="RDJ1" s="40"/>
      <c r="RDK1" s="40"/>
      <c r="RDL1" s="40"/>
      <c r="RDM1" s="40"/>
      <c r="RDN1" s="40"/>
      <c r="RDO1" s="40"/>
      <c r="RDP1" s="40"/>
      <c r="RDQ1" s="40"/>
      <c r="RDR1" s="40"/>
      <c r="RDS1" s="40"/>
      <c r="RDT1" s="40"/>
      <c r="RDU1" s="40"/>
      <c r="RDV1" s="40"/>
      <c r="RDW1" s="40"/>
      <c r="RDX1" s="40"/>
      <c r="RDY1" s="40"/>
      <c r="RDZ1" s="40"/>
      <c r="REA1" s="40"/>
      <c r="REB1" s="40"/>
      <c r="REC1" s="40"/>
      <c r="RED1" s="40"/>
      <c r="REE1" s="40"/>
      <c r="REF1" s="40"/>
      <c r="REG1" s="40"/>
      <c r="REH1" s="40"/>
      <c r="REI1" s="40"/>
      <c r="REJ1" s="40"/>
      <c r="REK1" s="40"/>
      <c r="REL1" s="40"/>
      <c r="REM1" s="40"/>
      <c r="REN1" s="40"/>
      <c r="REO1" s="40"/>
      <c r="REP1" s="40"/>
      <c r="REQ1" s="40"/>
      <c r="RER1" s="40"/>
      <c r="RES1" s="40"/>
      <c r="RET1" s="40"/>
      <c r="REU1" s="40"/>
      <c r="REV1" s="40"/>
      <c r="REW1" s="40"/>
      <c r="REX1" s="40"/>
      <c r="REY1" s="40"/>
      <c r="REZ1" s="40"/>
      <c r="RFA1" s="40"/>
      <c r="RFB1" s="40"/>
      <c r="RFC1" s="40"/>
      <c r="RFD1" s="40"/>
      <c r="RFE1" s="40"/>
      <c r="RFF1" s="40"/>
      <c r="RFG1" s="40"/>
      <c r="RFH1" s="40"/>
      <c r="RFI1" s="40"/>
      <c r="RFJ1" s="40"/>
      <c r="RFK1" s="40"/>
      <c r="RFL1" s="40"/>
      <c r="RFM1" s="40"/>
      <c r="RFN1" s="40"/>
      <c r="RFO1" s="40"/>
      <c r="RFP1" s="40"/>
      <c r="RFQ1" s="40"/>
      <c r="RFR1" s="40"/>
      <c r="RFS1" s="40"/>
      <c r="RFT1" s="40"/>
      <c r="RFU1" s="40"/>
      <c r="RFV1" s="40"/>
      <c r="RFW1" s="40"/>
      <c r="RFX1" s="40"/>
      <c r="RFY1" s="40"/>
      <c r="RFZ1" s="40"/>
      <c r="RGA1" s="40"/>
      <c r="RGB1" s="40"/>
      <c r="RGC1" s="40"/>
      <c r="RGD1" s="40"/>
      <c r="RGE1" s="40"/>
      <c r="RGF1" s="40"/>
      <c r="RGG1" s="40"/>
      <c r="RGH1" s="40"/>
      <c r="RGI1" s="40"/>
      <c r="RGJ1" s="40"/>
      <c r="RGK1" s="40"/>
      <c r="RGL1" s="40"/>
      <c r="RGM1" s="40"/>
      <c r="RGN1" s="40"/>
      <c r="RGO1" s="40"/>
      <c r="RGP1" s="40"/>
      <c r="RGQ1" s="40"/>
      <c r="RGR1" s="40"/>
      <c r="RGS1" s="40"/>
      <c r="RGT1" s="40"/>
      <c r="RGU1" s="40"/>
      <c r="RGV1" s="40"/>
      <c r="RGW1" s="40"/>
      <c r="RGX1" s="40"/>
      <c r="RGY1" s="40"/>
      <c r="RGZ1" s="40"/>
      <c r="RHA1" s="40"/>
      <c r="RHB1" s="40"/>
      <c r="RHC1" s="40"/>
      <c r="RHD1" s="40"/>
      <c r="RHE1" s="40"/>
      <c r="RHF1" s="40"/>
      <c r="RHG1" s="40"/>
      <c r="RHH1" s="40"/>
      <c r="RHI1" s="40"/>
      <c r="RHJ1" s="40"/>
      <c r="RHK1" s="40"/>
      <c r="RHL1" s="40"/>
      <c r="RHM1" s="40"/>
      <c r="RHN1" s="40"/>
      <c r="RHO1" s="40"/>
      <c r="RHP1" s="40"/>
      <c r="RHQ1" s="40"/>
      <c r="RHR1" s="40"/>
      <c r="RHS1" s="40"/>
      <c r="RHT1" s="40"/>
      <c r="RHU1" s="40"/>
      <c r="RHV1" s="40"/>
      <c r="RHW1" s="40"/>
      <c r="RHX1" s="40"/>
      <c r="RHY1" s="40"/>
      <c r="RHZ1" s="40"/>
      <c r="RIA1" s="40"/>
      <c r="RIB1" s="40"/>
      <c r="RIC1" s="40"/>
      <c r="RID1" s="40"/>
      <c r="RIE1" s="40"/>
      <c r="RIF1" s="40"/>
      <c r="RIG1" s="40"/>
      <c r="RIH1" s="40"/>
      <c r="RII1" s="40"/>
      <c r="RIJ1" s="40"/>
      <c r="RIK1" s="40"/>
      <c r="RIL1" s="40"/>
      <c r="RIM1" s="40"/>
      <c r="RIN1" s="40"/>
      <c r="RIO1" s="40"/>
      <c r="RIP1" s="40"/>
      <c r="RIQ1" s="40"/>
      <c r="RIR1" s="40"/>
      <c r="RIS1" s="40"/>
      <c r="RIT1" s="40"/>
      <c r="RIU1" s="40"/>
      <c r="RIV1" s="40"/>
      <c r="RIW1" s="40"/>
      <c r="RIX1" s="40"/>
      <c r="RIY1" s="40"/>
      <c r="RIZ1" s="40"/>
      <c r="RJA1" s="40"/>
      <c r="RJB1" s="40"/>
      <c r="RJC1" s="40"/>
      <c r="RJD1" s="40"/>
      <c r="RJE1" s="40"/>
      <c r="RJF1" s="40"/>
      <c r="RJG1" s="40"/>
      <c r="RJH1" s="40"/>
      <c r="RJI1" s="40"/>
      <c r="RJJ1" s="40"/>
      <c r="RJK1" s="40"/>
      <c r="RJL1" s="40"/>
      <c r="RJM1" s="40"/>
      <c r="RJN1" s="40"/>
      <c r="RJO1" s="40"/>
      <c r="RJP1" s="40"/>
      <c r="RJQ1" s="40"/>
      <c r="RJR1" s="40"/>
      <c r="RJS1" s="40"/>
      <c r="RJT1" s="40"/>
      <c r="RJU1" s="40"/>
      <c r="RJV1" s="40"/>
      <c r="RJW1" s="40"/>
      <c r="RJX1" s="40"/>
      <c r="RJY1" s="40"/>
      <c r="RJZ1" s="40"/>
      <c r="RKA1" s="40"/>
      <c r="RKB1" s="40"/>
      <c r="RKC1" s="40"/>
      <c r="RKD1" s="40"/>
      <c r="RKE1" s="40"/>
      <c r="RKF1" s="40"/>
      <c r="RKG1" s="40"/>
      <c r="RKH1" s="40"/>
      <c r="RKI1" s="40"/>
      <c r="RKJ1" s="40"/>
      <c r="RKK1" s="40"/>
      <c r="RKL1" s="40"/>
      <c r="RKM1" s="40"/>
      <c r="RKN1" s="40"/>
      <c r="RKO1" s="40"/>
      <c r="RKP1" s="40"/>
      <c r="RKQ1" s="40"/>
      <c r="RKR1" s="40"/>
      <c r="RKS1" s="40"/>
      <c r="RKT1" s="40"/>
      <c r="RKU1" s="40"/>
      <c r="RKV1" s="40"/>
      <c r="RKW1" s="40"/>
      <c r="RKX1" s="40"/>
      <c r="RKY1" s="40"/>
      <c r="RKZ1" s="40"/>
      <c r="RLA1" s="40"/>
      <c r="RLB1" s="40"/>
      <c r="RLC1" s="40"/>
      <c r="RLD1" s="40"/>
      <c r="RLE1" s="40"/>
      <c r="RLF1" s="40"/>
      <c r="RLG1" s="40"/>
      <c r="RLH1" s="40"/>
      <c r="RLI1" s="40"/>
      <c r="RLJ1" s="40"/>
      <c r="RLK1" s="40"/>
      <c r="RLL1" s="40"/>
      <c r="RLM1" s="40"/>
      <c r="RLN1" s="40"/>
      <c r="RLO1" s="40"/>
      <c r="RLP1" s="40"/>
      <c r="RLQ1" s="40"/>
      <c r="RLR1" s="40"/>
      <c r="RLS1" s="40"/>
      <c r="RLT1" s="40"/>
      <c r="RLU1" s="40"/>
      <c r="RLV1" s="40"/>
      <c r="RLW1" s="40"/>
      <c r="RLX1" s="40"/>
      <c r="RLY1" s="40"/>
      <c r="RLZ1" s="40"/>
      <c r="RMA1" s="40"/>
      <c r="RMB1" s="40"/>
      <c r="RMC1" s="40"/>
      <c r="RMD1" s="40"/>
      <c r="RME1" s="40"/>
      <c r="RMF1" s="40"/>
      <c r="RMG1" s="40"/>
      <c r="RMH1" s="40"/>
      <c r="RMI1" s="40"/>
      <c r="RMJ1" s="40"/>
      <c r="RMK1" s="40"/>
      <c r="RML1" s="40"/>
      <c r="RMM1" s="40"/>
      <c r="RMN1" s="40"/>
      <c r="RMO1" s="40"/>
      <c r="RMP1" s="40"/>
      <c r="RMQ1" s="40"/>
      <c r="RMR1" s="40"/>
      <c r="RMS1" s="40"/>
      <c r="RMT1" s="40"/>
      <c r="RMU1" s="40"/>
      <c r="RMV1" s="40"/>
      <c r="RMW1" s="40"/>
      <c r="RMX1" s="40"/>
      <c r="RMY1" s="40"/>
      <c r="RMZ1" s="40"/>
      <c r="RNA1" s="40"/>
      <c r="RNB1" s="40"/>
      <c r="RNC1" s="40"/>
      <c r="RND1" s="40"/>
      <c r="RNE1" s="40"/>
      <c r="RNF1" s="40"/>
      <c r="RNG1" s="40"/>
      <c r="RNH1" s="40"/>
      <c r="RNI1" s="40"/>
      <c r="RNJ1" s="40"/>
      <c r="RNK1" s="40"/>
      <c r="RNL1" s="40"/>
      <c r="RNM1" s="40"/>
      <c r="RNN1" s="40"/>
      <c r="RNO1" s="40"/>
      <c r="RNP1" s="40"/>
      <c r="RNQ1" s="40"/>
      <c r="RNR1" s="40"/>
      <c r="RNS1" s="40"/>
      <c r="RNT1" s="40"/>
      <c r="RNU1" s="40"/>
      <c r="RNV1" s="40"/>
      <c r="RNW1" s="40"/>
      <c r="RNX1" s="40"/>
      <c r="RNY1" s="40"/>
      <c r="RNZ1" s="40"/>
      <c r="ROA1" s="40"/>
      <c r="ROB1" s="40"/>
      <c r="ROC1" s="40"/>
      <c r="ROD1" s="40"/>
      <c r="ROE1" s="40"/>
      <c r="ROF1" s="40"/>
      <c r="ROG1" s="40"/>
      <c r="ROH1" s="40"/>
      <c r="ROI1" s="40"/>
      <c r="ROJ1" s="40"/>
      <c r="ROK1" s="40"/>
      <c r="ROL1" s="40"/>
      <c r="ROM1" s="40"/>
      <c r="RON1" s="40"/>
      <c r="ROO1" s="40"/>
      <c r="ROP1" s="40"/>
      <c r="ROQ1" s="40"/>
      <c r="ROR1" s="40"/>
      <c r="ROS1" s="40"/>
      <c r="ROT1" s="40"/>
      <c r="ROU1" s="40"/>
      <c r="ROV1" s="40"/>
      <c r="ROW1" s="40"/>
      <c r="ROX1" s="40"/>
      <c r="ROY1" s="40"/>
      <c r="ROZ1" s="40"/>
      <c r="RPA1" s="40"/>
      <c r="RPB1" s="40"/>
      <c r="RPC1" s="40"/>
      <c r="RPD1" s="40"/>
      <c r="RPE1" s="40"/>
      <c r="RPF1" s="40"/>
      <c r="RPG1" s="40"/>
      <c r="RPH1" s="40"/>
      <c r="RPI1" s="40"/>
      <c r="RPJ1" s="40"/>
      <c r="RPK1" s="40"/>
      <c r="RPL1" s="40"/>
      <c r="RPM1" s="40"/>
      <c r="RPN1" s="40"/>
      <c r="RPO1" s="40"/>
      <c r="RPP1" s="40"/>
      <c r="RPQ1" s="40"/>
      <c r="RPR1" s="40"/>
      <c r="RPS1" s="40"/>
      <c r="RPT1" s="40"/>
      <c r="RPU1" s="40"/>
      <c r="RPV1" s="40"/>
      <c r="RPW1" s="40"/>
      <c r="RPX1" s="40"/>
      <c r="RPY1" s="40"/>
      <c r="RPZ1" s="40"/>
      <c r="RQA1" s="40"/>
      <c r="RQB1" s="40"/>
      <c r="RQC1" s="40"/>
      <c r="RQD1" s="40"/>
      <c r="RQE1" s="40"/>
      <c r="RQF1" s="40"/>
      <c r="RQG1" s="40"/>
      <c r="RQH1" s="40"/>
      <c r="RQI1" s="40"/>
      <c r="RQJ1" s="40"/>
      <c r="RQK1" s="40"/>
      <c r="RQL1" s="40"/>
      <c r="RQM1" s="40"/>
      <c r="RQN1" s="40"/>
      <c r="RQO1" s="40"/>
      <c r="RQP1" s="40"/>
      <c r="RQQ1" s="40"/>
      <c r="RQR1" s="40"/>
      <c r="RQS1" s="40"/>
      <c r="RQT1" s="40"/>
      <c r="RQU1" s="40"/>
      <c r="RQV1" s="40"/>
      <c r="RQW1" s="40"/>
      <c r="RQX1" s="40"/>
      <c r="RQY1" s="40"/>
      <c r="RQZ1" s="40"/>
      <c r="RRA1" s="40"/>
      <c r="RRB1" s="40"/>
      <c r="RRC1" s="40"/>
      <c r="RRD1" s="40"/>
      <c r="RRE1" s="40"/>
      <c r="RRF1" s="40"/>
      <c r="RRG1" s="40"/>
      <c r="RRH1" s="40"/>
      <c r="RRI1" s="40"/>
      <c r="RRJ1" s="40"/>
      <c r="RRK1" s="40"/>
      <c r="RRL1" s="40"/>
      <c r="RRM1" s="40"/>
      <c r="RRN1" s="40"/>
      <c r="RRO1" s="40"/>
      <c r="RRP1" s="40"/>
      <c r="RRQ1" s="40"/>
      <c r="RRR1" s="40"/>
      <c r="RRS1" s="40"/>
      <c r="RRT1" s="40"/>
      <c r="RRU1" s="40"/>
      <c r="RRV1" s="40"/>
      <c r="RRW1" s="40"/>
      <c r="RRX1" s="40"/>
      <c r="RRY1" s="40"/>
      <c r="RRZ1" s="40"/>
      <c r="RSA1" s="40"/>
      <c r="RSB1" s="40"/>
      <c r="RSC1" s="40"/>
      <c r="RSD1" s="40"/>
      <c r="RSE1" s="40"/>
      <c r="RSF1" s="40"/>
      <c r="RSG1" s="40"/>
      <c r="RSH1" s="40"/>
      <c r="RSI1" s="40"/>
      <c r="RSJ1" s="40"/>
      <c r="RSK1" s="40"/>
      <c r="RSL1" s="40"/>
      <c r="RSM1" s="40"/>
      <c r="RSN1" s="40"/>
      <c r="RSO1" s="40"/>
      <c r="RSP1" s="40"/>
      <c r="RSQ1" s="40"/>
      <c r="RSR1" s="40"/>
      <c r="RSS1" s="40"/>
      <c r="RST1" s="40"/>
      <c r="RSU1" s="40"/>
      <c r="RSV1" s="40"/>
      <c r="RSW1" s="40"/>
      <c r="RSX1" s="40"/>
      <c r="RSY1" s="40"/>
      <c r="RSZ1" s="40"/>
      <c r="RTA1" s="40"/>
      <c r="RTB1" s="40"/>
      <c r="RTC1" s="40"/>
      <c r="RTD1" s="40"/>
      <c r="RTE1" s="40"/>
      <c r="RTF1" s="40"/>
      <c r="RTG1" s="40"/>
      <c r="RTH1" s="40"/>
      <c r="RTI1" s="40"/>
      <c r="RTJ1" s="40"/>
      <c r="RTK1" s="40"/>
      <c r="RTL1" s="40"/>
      <c r="RTM1" s="40"/>
      <c r="RTN1" s="40"/>
      <c r="RTO1" s="40"/>
      <c r="RTP1" s="40"/>
      <c r="RTQ1" s="40"/>
      <c r="RTR1" s="40"/>
      <c r="RTS1" s="40"/>
      <c r="RTT1" s="40"/>
      <c r="RTU1" s="40"/>
      <c r="RTV1" s="40"/>
      <c r="RTW1" s="40"/>
      <c r="RTX1" s="40"/>
      <c r="RTY1" s="40"/>
      <c r="RTZ1" s="40"/>
      <c r="RUA1" s="40"/>
      <c r="RUB1" s="40"/>
      <c r="RUC1" s="40"/>
      <c r="RUD1" s="40"/>
      <c r="RUE1" s="40"/>
      <c r="RUF1" s="40"/>
      <c r="RUG1" s="40"/>
      <c r="RUH1" s="40"/>
      <c r="RUI1" s="40"/>
      <c r="RUJ1" s="40"/>
      <c r="RUK1" s="40"/>
      <c r="RUL1" s="40"/>
      <c r="RUM1" s="40"/>
      <c r="RUN1" s="40"/>
      <c r="RUO1" s="40"/>
      <c r="RUP1" s="40"/>
      <c r="RUQ1" s="40"/>
      <c r="RUR1" s="40"/>
      <c r="RUS1" s="40"/>
      <c r="RUT1" s="40"/>
      <c r="RUU1" s="40"/>
      <c r="RUV1" s="40"/>
      <c r="RUW1" s="40"/>
      <c r="RUX1" s="40"/>
      <c r="RUY1" s="40"/>
      <c r="RUZ1" s="40"/>
      <c r="RVA1" s="40"/>
      <c r="RVB1" s="40"/>
      <c r="RVC1" s="40"/>
      <c r="RVD1" s="40"/>
      <c r="RVE1" s="40"/>
      <c r="RVF1" s="40"/>
      <c r="RVG1" s="40"/>
      <c r="RVH1" s="40"/>
      <c r="RVI1" s="40"/>
      <c r="RVJ1" s="40"/>
      <c r="RVK1" s="40"/>
      <c r="RVL1" s="40"/>
      <c r="RVM1" s="40"/>
      <c r="RVN1" s="40"/>
      <c r="RVO1" s="40"/>
      <c r="RVP1" s="40"/>
      <c r="RVQ1" s="40"/>
      <c r="RVR1" s="40"/>
      <c r="RVS1" s="40"/>
      <c r="RVT1" s="40"/>
      <c r="RVU1" s="40"/>
      <c r="RVV1" s="40"/>
      <c r="RVW1" s="40"/>
      <c r="RVX1" s="40"/>
      <c r="RVY1" s="40"/>
      <c r="RVZ1" s="40"/>
      <c r="RWA1" s="40"/>
      <c r="RWB1" s="40"/>
      <c r="RWC1" s="40"/>
      <c r="RWD1" s="40"/>
      <c r="RWE1" s="40"/>
      <c r="RWF1" s="40"/>
      <c r="RWG1" s="40"/>
      <c r="RWH1" s="40"/>
      <c r="RWI1" s="40"/>
      <c r="RWJ1" s="40"/>
      <c r="RWK1" s="40"/>
      <c r="RWL1" s="40"/>
      <c r="RWM1" s="40"/>
      <c r="RWN1" s="40"/>
      <c r="RWO1" s="40"/>
      <c r="RWP1" s="40"/>
      <c r="RWQ1" s="40"/>
      <c r="RWR1" s="40"/>
      <c r="RWS1" s="40"/>
      <c r="RWT1" s="40"/>
      <c r="RWU1" s="40"/>
      <c r="RWV1" s="40"/>
      <c r="RWW1" s="40"/>
      <c r="RWX1" s="40"/>
      <c r="RWY1" s="40"/>
      <c r="RWZ1" s="40"/>
      <c r="RXA1" s="40"/>
      <c r="RXB1" s="40"/>
      <c r="RXC1" s="40"/>
      <c r="RXD1" s="40"/>
      <c r="RXE1" s="40"/>
      <c r="RXF1" s="40"/>
      <c r="RXG1" s="40"/>
      <c r="RXH1" s="40"/>
      <c r="RXI1" s="40"/>
      <c r="RXJ1" s="40"/>
      <c r="RXK1" s="40"/>
      <c r="RXL1" s="40"/>
      <c r="RXM1" s="40"/>
      <c r="RXN1" s="40"/>
      <c r="RXO1" s="40"/>
      <c r="RXP1" s="40"/>
      <c r="RXQ1" s="40"/>
      <c r="RXR1" s="40"/>
      <c r="RXS1" s="40"/>
      <c r="RXT1" s="40"/>
      <c r="RXU1" s="40"/>
      <c r="RXV1" s="40"/>
      <c r="RXW1" s="40"/>
      <c r="RXX1" s="40"/>
      <c r="RXY1" s="40"/>
      <c r="RXZ1" s="40"/>
      <c r="RYA1" s="40"/>
      <c r="RYB1" s="40"/>
      <c r="RYC1" s="40"/>
      <c r="RYD1" s="40"/>
      <c r="RYE1" s="40"/>
      <c r="RYF1" s="40"/>
      <c r="RYG1" s="40"/>
      <c r="RYH1" s="40"/>
      <c r="RYI1" s="40"/>
      <c r="RYJ1" s="40"/>
      <c r="RYK1" s="40"/>
      <c r="RYL1" s="40"/>
      <c r="RYM1" s="40"/>
      <c r="RYN1" s="40"/>
      <c r="RYO1" s="40"/>
      <c r="RYP1" s="40"/>
      <c r="RYQ1" s="40"/>
      <c r="RYR1" s="40"/>
      <c r="RYS1" s="40"/>
      <c r="RYT1" s="40"/>
      <c r="RYU1" s="40"/>
      <c r="RYV1" s="40"/>
      <c r="RYW1" s="40"/>
      <c r="RYX1" s="40"/>
      <c r="RYY1" s="40"/>
      <c r="RYZ1" s="40"/>
      <c r="RZA1" s="40"/>
      <c r="RZB1" s="40"/>
      <c r="RZC1" s="40"/>
      <c r="RZD1" s="40"/>
      <c r="RZE1" s="40"/>
      <c r="RZF1" s="40"/>
      <c r="RZG1" s="40"/>
      <c r="RZH1" s="40"/>
      <c r="RZI1" s="40"/>
      <c r="RZJ1" s="40"/>
      <c r="RZK1" s="40"/>
      <c r="RZL1" s="40"/>
      <c r="RZM1" s="40"/>
      <c r="RZN1" s="40"/>
      <c r="RZO1" s="40"/>
      <c r="RZP1" s="40"/>
      <c r="RZQ1" s="40"/>
      <c r="RZR1" s="40"/>
      <c r="RZS1" s="40"/>
      <c r="RZT1" s="40"/>
      <c r="RZU1" s="40"/>
      <c r="RZV1" s="40"/>
      <c r="RZW1" s="40"/>
      <c r="RZX1" s="40"/>
      <c r="RZY1" s="40"/>
      <c r="RZZ1" s="40"/>
      <c r="SAA1" s="40"/>
      <c r="SAB1" s="40"/>
      <c r="SAC1" s="40"/>
      <c r="SAD1" s="40"/>
      <c r="SAE1" s="40"/>
      <c r="SAF1" s="40"/>
      <c r="SAG1" s="40"/>
      <c r="SAH1" s="40"/>
      <c r="SAI1" s="40"/>
      <c r="SAJ1" s="40"/>
      <c r="SAK1" s="40"/>
      <c r="SAL1" s="40"/>
      <c r="SAM1" s="40"/>
      <c r="SAN1" s="40"/>
      <c r="SAO1" s="40"/>
      <c r="SAP1" s="40"/>
      <c r="SAQ1" s="40"/>
      <c r="SAR1" s="40"/>
      <c r="SAS1" s="40"/>
      <c r="SAT1" s="40"/>
      <c r="SAU1" s="40"/>
      <c r="SAV1" s="40"/>
      <c r="SAW1" s="40"/>
      <c r="SAX1" s="40"/>
      <c r="SAY1" s="40"/>
      <c r="SAZ1" s="40"/>
      <c r="SBA1" s="40"/>
      <c r="SBB1" s="40"/>
      <c r="SBC1" s="40"/>
      <c r="SBD1" s="40"/>
      <c r="SBE1" s="40"/>
      <c r="SBF1" s="40"/>
      <c r="SBG1" s="40"/>
      <c r="SBH1" s="40"/>
      <c r="SBI1" s="40"/>
      <c r="SBJ1" s="40"/>
      <c r="SBK1" s="40"/>
      <c r="SBL1" s="40"/>
      <c r="SBM1" s="40"/>
      <c r="SBN1" s="40"/>
      <c r="SBO1" s="40"/>
      <c r="SBP1" s="40"/>
      <c r="SBQ1" s="40"/>
      <c r="SBR1" s="40"/>
      <c r="SBS1" s="40"/>
      <c r="SBT1" s="40"/>
      <c r="SBU1" s="40"/>
      <c r="SBV1" s="40"/>
      <c r="SBW1" s="40"/>
      <c r="SBX1" s="40"/>
      <c r="SBY1" s="40"/>
      <c r="SBZ1" s="40"/>
      <c r="SCA1" s="40"/>
      <c r="SCB1" s="40"/>
      <c r="SCC1" s="40"/>
      <c r="SCD1" s="40"/>
      <c r="SCE1" s="40"/>
      <c r="SCF1" s="40"/>
      <c r="SCG1" s="40"/>
      <c r="SCH1" s="40"/>
      <c r="SCI1" s="40"/>
      <c r="SCJ1" s="40"/>
      <c r="SCK1" s="40"/>
      <c r="SCL1" s="40"/>
      <c r="SCM1" s="40"/>
      <c r="SCN1" s="40"/>
      <c r="SCO1" s="40"/>
      <c r="SCP1" s="40"/>
      <c r="SCQ1" s="40"/>
      <c r="SCR1" s="40"/>
      <c r="SCS1" s="40"/>
      <c r="SCT1" s="40"/>
      <c r="SCU1" s="40"/>
      <c r="SCV1" s="40"/>
      <c r="SCW1" s="40"/>
      <c r="SCX1" s="40"/>
      <c r="SCY1" s="40"/>
      <c r="SCZ1" s="40"/>
      <c r="SDA1" s="40"/>
      <c r="SDB1" s="40"/>
      <c r="SDC1" s="40"/>
      <c r="SDD1" s="40"/>
      <c r="SDE1" s="40"/>
      <c r="SDF1" s="40"/>
      <c r="SDG1" s="40"/>
      <c r="SDH1" s="40"/>
      <c r="SDI1" s="40"/>
      <c r="SDJ1" s="40"/>
      <c r="SDK1" s="40"/>
      <c r="SDL1" s="40"/>
      <c r="SDM1" s="40"/>
      <c r="SDN1" s="40"/>
      <c r="SDO1" s="40"/>
      <c r="SDP1" s="40"/>
      <c r="SDQ1" s="40"/>
      <c r="SDR1" s="40"/>
      <c r="SDS1" s="40"/>
      <c r="SDT1" s="40"/>
      <c r="SDU1" s="40"/>
      <c r="SDV1" s="40"/>
      <c r="SDW1" s="40"/>
      <c r="SDX1" s="40"/>
      <c r="SDY1" s="40"/>
      <c r="SDZ1" s="40"/>
      <c r="SEA1" s="40"/>
      <c r="SEB1" s="40"/>
      <c r="SEC1" s="40"/>
      <c r="SED1" s="40"/>
      <c r="SEE1" s="40"/>
      <c r="SEF1" s="40"/>
      <c r="SEG1" s="40"/>
      <c r="SEH1" s="40"/>
      <c r="SEI1" s="40"/>
      <c r="SEJ1" s="40"/>
      <c r="SEK1" s="40"/>
      <c r="SEL1" s="40"/>
      <c r="SEM1" s="40"/>
      <c r="SEN1" s="40"/>
      <c r="SEO1" s="40"/>
      <c r="SEP1" s="40"/>
      <c r="SEQ1" s="40"/>
      <c r="SER1" s="40"/>
      <c r="SES1" s="40"/>
      <c r="SET1" s="40"/>
      <c r="SEU1" s="40"/>
      <c r="SEV1" s="40"/>
      <c r="SEW1" s="40"/>
      <c r="SEX1" s="40"/>
      <c r="SEY1" s="40"/>
      <c r="SEZ1" s="40"/>
      <c r="SFA1" s="40"/>
      <c r="SFB1" s="40"/>
      <c r="SFC1" s="40"/>
      <c r="SFD1" s="40"/>
      <c r="SFE1" s="40"/>
      <c r="SFF1" s="40"/>
      <c r="SFG1" s="40"/>
      <c r="SFH1" s="40"/>
      <c r="SFI1" s="40"/>
      <c r="SFJ1" s="40"/>
      <c r="SFK1" s="40"/>
      <c r="SFL1" s="40"/>
      <c r="SFM1" s="40"/>
      <c r="SFN1" s="40"/>
      <c r="SFO1" s="40"/>
      <c r="SFP1" s="40"/>
      <c r="SFQ1" s="40"/>
      <c r="SFR1" s="40"/>
      <c r="SFS1" s="40"/>
      <c r="SFT1" s="40"/>
      <c r="SFU1" s="40"/>
      <c r="SFV1" s="40"/>
      <c r="SFW1" s="40"/>
      <c r="SFX1" s="40"/>
      <c r="SFY1" s="40"/>
      <c r="SFZ1" s="40"/>
      <c r="SGA1" s="40"/>
      <c r="SGB1" s="40"/>
      <c r="SGC1" s="40"/>
      <c r="SGD1" s="40"/>
      <c r="SGE1" s="40"/>
      <c r="SGF1" s="40"/>
      <c r="SGG1" s="40"/>
      <c r="SGH1" s="40"/>
      <c r="SGI1" s="40"/>
      <c r="SGJ1" s="40"/>
      <c r="SGK1" s="40"/>
      <c r="SGL1" s="40"/>
      <c r="SGM1" s="40"/>
      <c r="SGN1" s="40"/>
      <c r="SGO1" s="40"/>
      <c r="SGP1" s="40"/>
      <c r="SGQ1" s="40"/>
      <c r="SGR1" s="40"/>
      <c r="SGS1" s="40"/>
      <c r="SGT1" s="40"/>
      <c r="SGU1" s="40"/>
      <c r="SGV1" s="40"/>
      <c r="SGW1" s="40"/>
      <c r="SGX1" s="40"/>
      <c r="SGY1" s="40"/>
      <c r="SGZ1" s="40"/>
      <c r="SHA1" s="40"/>
      <c r="SHB1" s="40"/>
      <c r="SHC1" s="40"/>
      <c r="SHD1" s="40"/>
      <c r="SHE1" s="40"/>
      <c r="SHF1" s="40"/>
      <c r="SHG1" s="40"/>
      <c r="SHH1" s="40"/>
      <c r="SHI1" s="40"/>
      <c r="SHJ1" s="40"/>
      <c r="SHK1" s="40"/>
      <c r="SHL1" s="40"/>
      <c r="SHM1" s="40"/>
      <c r="SHN1" s="40"/>
      <c r="SHO1" s="40"/>
      <c r="SHP1" s="40"/>
      <c r="SHQ1" s="40"/>
      <c r="SHR1" s="40"/>
      <c r="SHS1" s="40"/>
      <c r="SHT1" s="40"/>
      <c r="SHU1" s="40"/>
      <c r="SHV1" s="40"/>
      <c r="SHW1" s="40"/>
      <c r="SHX1" s="40"/>
      <c r="SHY1" s="40"/>
      <c r="SHZ1" s="40"/>
      <c r="SIA1" s="40"/>
      <c r="SIB1" s="40"/>
      <c r="SIC1" s="40"/>
      <c r="SID1" s="40"/>
      <c r="SIE1" s="40"/>
      <c r="SIF1" s="40"/>
      <c r="SIG1" s="40"/>
      <c r="SIH1" s="40"/>
      <c r="SII1" s="40"/>
      <c r="SIJ1" s="40"/>
      <c r="SIK1" s="40"/>
      <c r="SIL1" s="40"/>
      <c r="SIM1" s="40"/>
      <c r="SIN1" s="40"/>
      <c r="SIO1" s="40"/>
      <c r="SIP1" s="40"/>
      <c r="SIQ1" s="40"/>
      <c r="SIR1" s="40"/>
      <c r="SIS1" s="40"/>
      <c r="SIT1" s="40"/>
      <c r="SIU1" s="40"/>
      <c r="SIV1" s="40"/>
      <c r="SIW1" s="40"/>
      <c r="SIX1" s="40"/>
      <c r="SIY1" s="40"/>
      <c r="SIZ1" s="40"/>
      <c r="SJA1" s="40"/>
      <c r="SJB1" s="40"/>
      <c r="SJC1" s="40"/>
      <c r="SJD1" s="40"/>
      <c r="SJE1" s="40"/>
      <c r="SJF1" s="40"/>
      <c r="SJG1" s="40"/>
      <c r="SJH1" s="40"/>
      <c r="SJI1" s="40"/>
      <c r="SJJ1" s="40"/>
      <c r="SJK1" s="40"/>
      <c r="SJL1" s="40"/>
      <c r="SJM1" s="40"/>
      <c r="SJN1" s="40"/>
      <c r="SJO1" s="40"/>
      <c r="SJP1" s="40"/>
      <c r="SJQ1" s="40"/>
      <c r="SJR1" s="40"/>
      <c r="SJS1" s="40"/>
      <c r="SJT1" s="40"/>
      <c r="SJU1" s="40"/>
      <c r="SJV1" s="40"/>
      <c r="SJW1" s="40"/>
      <c r="SJX1" s="40"/>
      <c r="SJY1" s="40"/>
      <c r="SJZ1" s="40"/>
      <c r="SKA1" s="40"/>
      <c r="SKB1" s="40"/>
      <c r="SKC1" s="40"/>
      <c r="SKD1" s="40"/>
      <c r="SKE1" s="40"/>
      <c r="SKF1" s="40"/>
      <c r="SKG1" s="40"/>
      <c r="SKH1" s="40"/>
      <c r="SKI1" s="40"/>
      <c r="SKJ1" s="40"/>
      <c r="SKK1" s="40"/>
      <c r="SKL1" s="40"/>
      <c r="SKM1" s="40"/>
      <c r="SKN1" s="40"/>
      <c r="SKO1" s="40"/>
      <c r="SKP1" s="40"/>
      <c r="SKQ1" s="40"/>
      <c r="SKR1" s="40"/>
      <c r="SKS1" s="40"/>
      <c r="SKT1" s="40"/>
      <c r="SKU1" s="40"/>
      <c r="SKV1" s="40"/>
      <c r="SKW1" s="40"/>
      <c r="SKX1" s="40"/>
      <c r="SKY1" s="40"/>
      <c r="SKZ1" s="40"/>
      <c r="SLA1" s="40"/>
      <c r="SLB1" s="40"/>
      <c r="SLC1" s="40"/>
      <c r="SLD1" s="40"/>
      <c r="SLE1" s="40"/>
      <c r="SLF1" s="40"/>
      <c r="SLG1" s="40"/>
      <c r="SLH1" s="40"/>
      <c r="SLI1" s="40"/>
      <c r="SLJ1" s="40"/>
      <c r="SLK1" s="40"/>
      <c r="SLL1" s="40"/>
      <c r="SLM1" s="40"/>
      <c r="SLN1" s="40"/>
      <c r="SLO1" s="40"/>
      <c r="SLP1" s="40"/>
      <c r="SLQ1" s="40"/>
      <c r="SLR1" s="40"/>
      <c r="SLS1" s="40"/>
      <c r="SLT1" s="40"/>
      <c r="SLU1" s="40"/>
      <c r="SLV1" s="40"/>
      <c r="SLW1" s="40"/>
      <c r="SLX1" s="40"/>
      <c r="SLY1" s="40"/>
      <c r="SLZ1" s="40"/>
      <c r="SMA1" s="40"/>
      <c r="SMB1" s="40"/>
      <c r="SMC1" s="40"/>
      <c r="SMD1" s="40"/>
      <c r="SME1" s="40"/>
      <c r="SMF1" s="40"/>
      <c r="SMG1" s="40"/>
      <c r="SMH1" s="40"/>
      <c r="SMI1" s="40"/>
      <c r="SMJ1" s="40"/>
      <c r="SMK1" s="40"/>
      <c r="SML1" s="40"/>
      <c r="SMM1" s="40"/>
      <c r="SMN1" s="40"/>
      <c r="SMO1" s="40"/>
      <c r="SMP1" s="40"/>
      <c r="SMQ1" s="40"/>
      <c r="SMR1" s="40"/>
      <c r="SMS1" s="40"/>
      <c r="SMT1" s="40"/>
      <c r="SMU1" s="40"/>
      <c r="SMV1" s="40"/>
      <c r="SMW1" s="40"/>
      <c r="SMX1" s="40"/>
      <c r="SMY1" s="40"/>
      <c r="SMZ1" s="40"/>
      <c r="SNA1" s="40"/>
      <c r="SNB1" s="40"/>
      <c r="SNC1" s="40"/>
      <c r="SND1" s="40"/>
      <c r="SNE1" s="40"/>
      <c r="SNF1" s="40"/>
      <c r="SNG1" s="40"/>
      <c r="SNH1" s="40"/>
      <c r="SNI1" s="40"/>
      <c r="SNJ1" s="40"/>
      <c r="SNK1" s="40"/>
      <c r="SNL1" s="40"/>
      <c r="SNM1" s="40"/>
      <c r="SNN1" s="40"/>
      <c r="SNO1" s="40"/>
      <c r="SNP1" s="40"/>
      <c r="SNQ1" s="40"/>
      <c r="SNR1" s="40"/>
      <c r="SNS1" s="40"/>
      <c r="SNT1" s="40"/>
      <c r="SNU1" s="40"/>
      <c r="SNV1" s="40"/>
      <c r="SNW1" s="40"/>
      <c r="SNX1" s="40"/>
      <c r="SNY1" s="40"/>
      <c r="SNZ1" s="40"/>
      <c r="SOA1" s="40"/>
      <c r="SOB1" s="40"/>
      <c r="SOC1" s="40"/>
      <c r="SOD1" s="40"/>
      <c r="SOE1" s="40"/>
      <c r="SOF1" s="40"/>
      <c r="SOG1" s="40"/>
      <c r="SOH1" s="40"/>
      <c r="SOI1" s="40"/>
      <c r="SOJ1" s="40"/>
      <c r="SOK1" s="40"/>
      <c r="SOL1" s="40"/>
      <c r="SOM1" s="40"/>
      <c r="SON1" s="40"/>
      <c r="SOO1" s="40"/>
      <c r="SOP1" s="40"/>
      <c r="SOQ1" s="40"/>
      <c r="SOR1" s="40"/>
      <c r="SOS1" s="40"/>
      <c r="SOT1" s="40"/>
      <c r="SOU1" s="40"/>
      <c r="SOV1" s="40"/>
      <c r="SOW1" s="40"/>
      <c r="SOX1" s="40"/>
      <c r="SOY1" s="40"/>
      <c r="SOZ1" s="40"/>
      <c r="SPA1" s="40"/>
      <c r="SPB1" s="40"/>
      <c r="SPC1" s="40"/>
      <c r="SPD1" s="40"/>
      <c r="SPE1" s="40"/>
      <c r="SPF1" s="40"/>
      <c r="SPG1" s="40"/>
      <c r="SPH1" s="40"/>
      <c r="SPI1" s="40"/>
      <c r="SPJ1" s="40"/>
      <c r="SPK1" s="40"/>
      <c r="SPL1" s="40"/>
      <c r="SPM1" s="40"/>
      <c r="SPN1" s="40"/>
      <c r="SPO1" s="40"/>
      <c r="SPP1" s="40"/>
      <c r="SPQ1" s="40"/>
      <c r="SPR1" s="40"/>
      <c r="SPS1" s="40"/>
      <c r="SPT1" s="40"/>
      <c r="SPU1" s="40"/>
      <c r="SPV1" s="40"/>
      <c r="SPW1" s="40"/>
      <c r="SPX1" s="40"/>
      <c r="SPY1" s="40"/>
      <c r="SPZ1" s="40"/>
      <c r="SQA1" s="40"/>
      <c r="SQB1" s="40"/>
      <c r="SQC1" s="40"/>
      <c r="SQD1" s="40"/>
      <c r="SQE1" s="40"/>
      <c r="SQF1" s="40"/>
      <c r="SQG1" s="40"/>
      <c r="SQH1" s="40"/>
      <c r="SQI1" s="40"/>
      <c r="SQJ1" s="40"/>
      <c r="SQK1" s="40"/>
      <c r="SQL1" s="40"/>
      <c r="SQM1" s="40"/>
      <c r="SQN1" s="40"/>
      <c r="SQO1" s="40"/>
      <c r="SQP1" s="40"/>
      <c r="SQQ1" s="40"/>
      <c r="SQR1" s="40"/>
      <c r="SQS1" s="40"/>
      <c r="SQT1" s="40"/>
      <c r="SQU1" s="40"/>
      <c r="SQV1" s="40"/>
      <c r="SQW1" s="40"/>
      <c r="SQX1" s="40"/>
      <c r="SQY1" s="40"/>
      <c r="SQZ1" s="40"/>
      <c r="SRA1" s="40"/>
      <c r="SRB1" s="40"/>
      <c r="SRC1" s="40"/>
      <c r="SRD1" s="40"/>
      <c r="SRE1" s="40"/>
      <c r="SRF1" s="40"/>
      <c r="SRG1" s="40"/>
      <c r="SRH1" s="40"/>
      <c r="SRI1" s="40"/>
      <c r="SRJ1" s="40"/>
      <c r="SRK1" s="40"/>
      <c r="SRL1" s="40"/>
      <c r="SRM1" s="40"/>
      <c r="SRN1" s="40"/>
      <c r="SRO1" s="40"/>
      <c r="SRP1" s="40"/>
      <c r="SRQ1" s="40"/>
      <c r="SRR1" s="40"/>
      <c r="SRS1" s="40"/>
      <c r="SRT1" s="40"/>
      <c r="SRU1" s="40"/>
      <c r="SRV1" s="40"/>
      <c r="SRW1" s="40"/>
      <c r="SRX1" s="40"/>
      <c r="SRY1" s="40"/>
      <c r="SRZ1" s="40"/>
      <c r="SSA1" s="40"/>
      <c r="SSB1" s="40"/>
      <c r="SSC1" s="40"/>
      <c r="SSD1" s="40"/>
      <c r="SSE1" s="40"/>
      <c r="SSF1" s="40"/>
      <c r="SSG1" s="40"/>
      <c r="SSH1" s="40"/>
      <c r="SSI1" s="40"/>
      <c r="SSJ1" s="40"/>
      <c r="SSK1" s="40"/>
      <c r="SSL1" s="40"/>
      <c r="SSM1" s="40"/>
      <c r="SSN1" s="40"/>
      <c r="SSO1" s="40"/>
      <c r="SSP1" s="40"/>
      <c r="SSQ1" s="40"/>
      <c r="SSR1" s="40"/>
      <c r="SSS1" s="40"/>
      <c r="SST1" s="40"/>
      <c r="SSU1" s="40"/>
      <c r="SSV1" s="40"/>
      <c r="SSW1" s="40"/>
      <c r="SSX1" s="40"/>
      <c r="SSY1" s="40"/>
      <c r="SSZ1" s="40"/>
      <c r="STA1" s="40"/>
      <c r="STB1" s="40"/>
      <c r="STC1" s="40"/>
      <c r="STD1" s="40"/>
      <c r="STE1" s="40"/>
      <c r="STF1" s="40"/>
      <c r="STG1" s="40"/>
      <c r="STH1" s="40"/>
      <c r="STI1" s="40"/>
      <c r="STJ1" s="40"/>
      <c r="STK1" s="40"/>
      <c r="STL1" s="40"/>
      <c r="STM1" s="40"/>
      <c r="STN1" s="40"/>
      <c r="STO1" s="40"/>
      <c r="STP1" s="40"/>
      <c r="STQ1" s="40"/>
      <c r="STR1" s="40"/>
      <c r="STS1" s="40"/>
      <c r="STT1" s="40"/>
      <c r="STU1" s="40"/>
      <c r="STV1" s="40"/>
      <c r="STW1" s="40"/>
      <c r="STX1" s="40"/>
      <c r="STY1" s="40"/>
      <c r="STZ1" s="40"/>
      <c r="SUA1" s="40"/>
      <c r="SUB1" s="40"/>
      <c r="SUC1" s="40"/>
      <c r="SUD1" s="40"/>
      <c r="SUE1" s="40"/>
      <c r="SUF1" s="40"/>
      <c r="SUG1" s="40"/>
      <c r="SUH1" s="40"/>
      <c r="SUI1" s="40"/>
      <c r="SUJ1" s="40"/>
      <c r="SUK1" s="40"/>
      <c r="SUL1" s="40"/>
      <c r="SUM1" s="40"/>
      <c r="SUN1" s="40"/>
      <c r="SUO1" s="40"/>
      <c r="SUP1" s="40"/>
      <c r="SUQ1" s="40"/>
      <c r="SUR1" s="40"/>
      <c r="SUS1" s="40"/>
      <c r="SUT1" s="40"/>
      <c r="SUU1" s="40"/>
      <c r="SUV1" s="40"/>
      <c r="SUW1" s="40"/>
      <c r="SUX1" s="40"/>
      <c r="SUY1" s="40"/>
      <c r="SUZ1" s="40"/>
      <c r="SVA1" s="40"/>
      <c r="SVB1" s="40"/>
      <c r="SVC1" s="40"/>
      <c r="SVD1" s="40"/>
      <c r="SVE1" s="40"/>
      <c r="SVF1" s="40"/>
      <c r="SVG1" s="40"/>
      <c r="SVH1" s="40"/>
      <c r="SVI1" s="40"/>
      <c r="SVJ1" s="40"/>
      <c r="SVK1" s="40"/>
      <c r="SVL1" s="40"/>
      <c r="SVM1" s="40"/>
      <c r="SVN1" s="40"/>
      <c r="SVO1" s="40"/>
      <c r="SVP1" s="40"/>
      <c r="SVQ1" s="40"/>
      <c r="SVR1" s="40"/>
      <c r="SVS1" s="40"/>
      <c r="SVT1" s="40"/>
      <c r="SVU1" s="40"/>
      <c r="SVV1" s="40"/>
      <c r="SVW1" s="40"/>
      <c r="SVX1" s="40"/>
      <c r="SVY1" s="40"/>
      <c r="SVZ1" s="40"/>
      <c r="SWA1" s="40"/>
      <c r="SWB1" s="40"/>
      <c r="SWC1" s="40"/>
      <c r="SWD1" s="40"/>
      <c r="SWE1" s="40"/>
      <c r="SWF1" s="40"/>
      <c r="SWG1" s="40"/>
      <c r="SWH1" s="40"/>
      <c r="SWI1" s="40"/>
      <c r="SWJ1" s="40"/>
      <c r="SWK1" s="40"/>
      <c r="SWL1" s="40"/>
      <c r="SWM1" s="40"/>
      <c r="SWN1" s="40"/>
      <c r="SWO1" s="40"/>
      <c r="SWP1" s="40"/>
      <c r="SWQ1" s="40"/>
      <c r="SWR1" s="40"/>
      <c r="SWS1" s="40"/>
      <c r="SWT1" s="40"/>
      <c r="SWU1" s="40"/>
      <c r="SWV1" s="40"/>
      <c r="SWW1" s="40"/>
      <c r="SWX1" s="40"/>
      <c r="SWY1" s="40"/>
      <c r="SWZ1" s="40"/>
      <c r="SXA1" s="40"/>
      <c r="SXB1" s="40"/>
      <c r="SXC1" s="40"/>
      <c r="SXD1" s="40"/>
      <c r="SXE1" s="40"/>
      <c r="SXF1" s="40"/>
      <c r="SXG1" s="40"/>
      <c r="SXH1" s="40"/>
      <c r="SXI1" s="40"/>
      <c r="SXJ1" s="40"/>
      <c r="SXK1" s="40"/>
      <c r="SXL1" s="40"/>
      <c r="SXM1" s="40"/>
      <c r="SXN1" s="40"/>
      <c r="SXO1" s="40"/>
      <c r="SXP1" s="40"/>
      <c r="SXQ1" s="40"/>
      <c r="SXR1" s="40"/>
      <c r="SXS1" s="40"/>
      <c r="SXT1" s="40"/>
      <c r="SXU1" s="40"/>
      <c r="SXV1" s="40"/>
      <c r="SXW1" s="40"/>
      <c r="SXX1" s="40"/>
      <c r="SXY1" s="40"/>
      <c r="SXZ1" s="40"/>
      <c r="SYA1" s="40"/>
      <c r="SYB1" s="40"/>
      <c r="SYC1" s="40"/>
      <c r="SYD1" s="40"/>
      <c r="SYE1" s="40"/>
      <c r="SYF1" s="40"/>
      <c r="SYG1" s="40"/>
      <c r="SYH1" s="40"/>
      <c r="SYI1" s="40"/>
      <c r="SYJ1" s="40"/>
      <c r="SYK1" s="40"/>
      <c r="SYL1" s="40"/>
      <c r="SYM1" s="40"/>
      <c r="SYN1" s="40"/>
      <c r="SYO1" s="40"/>
      <c r="SYP1" s="40"/>
      <c r="SYQ1" s="40"/>
      <c r="SYR1" s="40"/>
      <c r="SYS1" s="40"/>
      <c r="SYT1" s="40"/>
      <c r="SYU1" s="40"/>
      <c r="SYV1" s="40"/>
      <c r="SYW1" s="40"/>
      <c r="SYX1" s="40"/>
      <c r="SYY1" s="40"/>
      <c r="SYZ1" s="40"/>
      <c r="SZA1" s="40"/>
      <c r="SZB1" s="40"/>
      <c r="SZC1" s="40"/>
      <c r="SZD1" s="40"/>
      <c r="SZE1" s="40"/>
      <c r="SZF1" s="40"/>
      <c r="SZG1" s="40"/>
      <c r="SZH1" s="40"/>
      <c r="SZI1" s="40"/>
      <c r="SZJ1" s="40"/>
      <c r="SZK1" s="40"/>
      <c r="SZL1" s="40"/>
      <c r="SZM1" s="40"/>
      <c r="SZN1" s="40"/>
      <c r="SZO1" s="40"/>
      <c r="SZP1" s="40"/>
      <c r="SZQ1" s="40"/>
      <c r="SZR1" s="40"/>
      <c r="SZS1" s="40"/>
      <c r="SZT1" s="40"/>
      <c r="SZU1" s="40"/>
      <c r="SZV1" s="40"/>
      <c r="SZW1" s="40"/>
      <c r="SZX1" s="40"/>
      <c r="SZY1" s="40"/>
      <c r="SZZ1" s="40"/>
      <c r="TAA1" s="40"/>
      <c r="TAB1" s="40"/>
      <c r="TAC1" s="40"/>
      <c r="TAD1" s="40"/>
      <c r="TAE1" s="40"/>
      <c r="TAF1" s="40"/>
      <c r="TAG1" s="40"/>
      <c r="TAH1" s="40"/>
      <c r="TAI1" s="40"/>
      <c r="TAJ1" s="40"/>
      <c r="TAK1" s="40"/>
      <c r="TAL1" s="40"/>
      <c r="TAM1" s="40"/>
      <c r="TAN1" s="40"/>
      <c r="TAO1" s="40"/>
      <c r="TAP1" s="40"/>
      <c r="TAQ1" s="40"/>
      <c r="TAR1" s="40"/>
      <c r="TAS1" s="40"/>
      <c r="TAT1" s="40"/>
      <c r="TAU1" s="40"/>
      <c r="TAV1" s="40"/>
      <c r="TAW1" s="40"/>
      <c r="TAX1" s="40"/>
      <c r="TAY1" s="40"/>
      <c r="TAZ1" s="40"/>
      <c r="TBA1" s="40"/>
      <c r="TBB1" s="40"/>
      <c r="TBC1" s="40"/>
      <c r="TBD1" s="40"/>
      <c r="TBE1" s="40"/>
      <c r="TBF1" s="40"/>
      <c r="TBG1" s="40"/>
      <c r="TBH1" s="40"/>
      <c r="TBI1" s="40"/>
      <c r="TBJ1" s="40"/>
      <c r="TBK1" s="40"/>
      <c r="TBL1" s="40"/>
      <c r="TBM1" s="40"/>
      <c r="TBN1" s="40"/>
      <c r="TBO1" s="40"/>
      <c r="TBP1" s="40"/>
      <c r="TBQ1" s="40"/>
      <c r="TBR1" s="40"/>
      <c r="TBS1" s="40"/>
      <c r="TBT1" s="40"/>
      <c r="TBU1" s="40"/>
      <c r="TBV1" s="40"/>
      <c r="TBW1" s="40"/>
      <c r="TBX1" s="40"/>
      <c r="TBY1" s="40"/>
      <c r="TBZ1" s="40"/>
      <c r="TCA1" s="40"/>
      <c r="TCB1" s="40"/>
      <c r="TCC1" s="40"/>
      <c r="TCD1" s="40"/>
      <c r="TCE1" s="40"/>
      <c r="TCF1" s="40"/>
      <c r="TCG1" s="40"/>
      <c r="TCH1" s="40"/>
      <c r="TCI1" s="40"/>
      <c r="TCJ1" s="40"/>
      <c r="TCK1" s="40"/>
      <c r="TCL1" s="40"/>
      <c r="TCM1" s="40"/>
      <c r="TCN1" s="40"/>
      <c r="TCO1" s="40"/>
      <c r="TCP1" s="40"/>
      <c r="TCQ1" s="40"/>
      <c r="TCR1" s="40"/>
      <c r="TCS1" s="40"/>
      <c r="TCT1" s="40"/>
      <c r="TCU1" s="40"/>
      <c r="TCV1" s="40"/>
      <c r="TCW1" s="40"/>
      <c r="TCX1" s="40"/>
      <c r="TCY1" s="40"/>
      <c r="TCZ1" s="40"/>
      <c r="TDA1" s="40"/>
      <c r="TDB1" s="40"/>
      <c r="TDC1" s="40"/>
      <c r="TDD1" s="40"/>
      <c r="TDE1" s="40"/>
      <c r="TDF1" s="40"/>
      <c r="TDG1" s="40"/>
      <c r="TDH1" s="40"/>
      <c r="TDI1" s="40"/>
      <c r="TDJ1" s="40"/>
      <c r="TDK1" s="40"/>
      <c r="TDL1" s="40"/>
      <c r="TDM1" s="40"/>
      <c r="TDN1" s="40"/>
      <c r="TDO1" s="40"/>
      <c r="TDP1" s="40"/>
      <c r="TDQ1" s="40"/>
      <c r="TDR1" s="40"/>
      <c r="TDS1" s="40"/>
      <c r="TDT1" s="40"/>
      <c r="TDU1" s="40"/>
      <c r="TDV1" s="40"/>
      <c r="TDW1" s="40"/>
      <c r="TDX1" s="40"/>
      <c r="TDY1" s="40"/>
      <c r="TDZ1" s="40"/>
      <c r="TEA1" s="40"/>
      <c r="TEB1" s="40"/>
      <c r="TEC1" s="40"/>
      <c r="TED1" s="40"/>
      <c r="TEE1" s="40"/>
      <c r="TEF1" s="40"/>
      <c r="TEG1" s="40"/>
      <c r="TEH1" s="40"/>
      <c r="TEI1" s="40"/>
      <c r="TEJ1" s="40"/>
      <c r="TEK1" s="40"/>
      <c r="TEL1" s="40"/>
      <c r="TEM1" s="40"/>
      <c r="TEN1" s="40"/>
      <c r="TEO1" s="40"/>
      <c r="TEP1" s="40"/>
      <c r="TEQ1" s="40"/>
      <c r="TER1" s="40"/>
      <c r="TES1" s="40"/>
      <c r="TET1" s="40"/>
      <c r="TEU1" s="40"/>
      <c r="TEV1" s="40"/>
      <c r="TEW1" s="40"/>
      <c r="TEX1" s="40"/>
      <c r="TEY1" s="40"/>
      <c r="TEZ1" s="40"/>
      <c r="TFA1" s="40"/>
      <c r="TFB1" s="40"/>
      <c r="TFC1" s="40"/>
      <c r="TFD1" s="40"/>
      <c r="TFE1" s="40"/>
      <c r="TFF1" s="40"/>
      <c r="TFG1" s="40"/>
      <c r="TFH1" s="40"/>
      <c r="TFI1" s="40"/>
      <c r="TFJ1" s="40"/>
      <c r="TFK1" s="40"/>
      <c r="TFL1" s="40"/>
      <c r="TFM1" s="40"/>
      <c r="TFN1" s="40"/>
      <c r="TFO1" s="40"/>
      <c r="TFP1" s="40"/>
      <c r="TFQ1" s="40"/>
      <c r="TFR1" s="40"/>
      <c r="TFS1" s="40"/>
      <c r="TFT1" s="40"/>
      <c r="TFU1" s="40"/>
      <c r="TFV1" s="40"/>
      <c r="TFW1" s="40"/>
      <c r="TFX1" s="40"/>
      <c r="TFY1" s="40"/>
      <c r="TFZ1" s="40"/>
      <c r="TGA1" s="40"/>
      <c r="TGB1" s="40"/>
      <c r="TGC1" s="40"/>
      <c r="TGD1" s="40"/>
      <c r="TGE1" s="40"/>
      <c r="TGF1" s="40"/>
      <c r="TGG1" s="40"/>
      <c r="TGH1" s="40"/>
      <c r="TGI1" s="40"/>
      <c r="TGJ1" s="40"/>
      <c r="TGK1" s="40"/>
      <c r="TGL1" s="40"/>
      <c r="TGM1" s="40"/>
      <c r="TGN1" s="40"/>
      <c r="TGO1" s="40"/>
      <c r="TGP1" s="40"/>
      <c r="TGQ1" s="40"/>
      <c r="TGR1" s="40"/>
      <c r="TGS1" s="40"/>
      <c r="TGT1" s="40"/>
      <c r="TGU1" s="40"/>
      <c r="TGV1" s="40"/>
      <c r="TGW1" s="40"/>
      <c r="TGX1" s="40"/>
      <c r="TGY1" s="40"/>
      <c r="TGZ1" s="40"/>
      <c r="THA1" s="40"/>
      <c r="THB1" s="40"/>
      <c r="THC1" s="40"/>
      <c r="THD1" s="40"/>
      <c r="THE1" s="40"/>
      <c r="THF1" s="40"/>
      <c r="THG1" s="40"/>
      <c r="THH1" s="40"/>
      <c r="THI1" s="40"/>
      <c r="THJ1" s="40"/>
      <c r="THK1" s="40"/>
      <c r="THL1" s="40"/>
      <c r="THM1" s="40"/>
      <c r="THN1" s="40"/>
      <c r="THO1" s="40"/>
      <c r="THP1" s="40"/>
      <c r="THQ1" s="40"/>
      <c r="THR1" s="40"/>
      <c r="THS1" s="40"/>
      <c r="THT1" s="40"/>
      <c r="THU1" s="40"/>
      <c r="THV1" s="40"/>
      <c r="THW1" s="40"/>
      <c r="THX1" s="40"/>
      <c r="THY1" s="40"/>
      <c r="THZ1" s="40"/>
      <c r="TIA1" s="40"/>
      <c r="TIB1" s="40"/>
      <c r="TIC1" s="40"/>
      <c r="TID1" s="40"/>
      <c r="TIE1" s="40"/>
      <c r="TIF1" s="40"/>
      <c r="TIG1" s="40"/>
      <c r="TIH1" s="40"/>
      <c r="TII1" s="40"/>
      <c r="TIJ1" s="40"/>
      <c r="TIK1" s="40"/>
      <c r="TIL1" s="40"/>
      <c r="TIM1" s="40"/>
      <c r="TIN1" s="40"/>
      <c r="TIO1" s="40"/>
      <c r="TIP1" s="40"/>
      <c r="TIQ1" s="40"/>
      <c r="TIR1" s="40"/>
      <c r="TIS1" s="40"/>
      <c r="TIT1" s="40"/>
      <c r="TIU1" s="40"/>
      <c r="TIV1" s="40"/>
      <c r="TIW1" s="40"/>
      <c r="TIX1" s="40"/>
      <c r="TIY1" s="40"/>
      <c r="TIZ1" s="40"/>
      <c r="TJA1" s="40"/>
      <c r="TJB1" s="40"/>
      <c r="TJC1" s="40"/>
      <c r="TJD1" s="40"/>
      <c r="TJE1" s="40"/>
      <c r="TJF1" s="40"/>
      <c r="TJG1" s="40"/>
      <c r="TJH1" s="40"/>
      <c r="TJI1" s="40"/>
      <c r="TJJ1" s="40"/>
      <c r="TJK1" s="40"/>
      <c r="TJL1" s="40"/>
      <c r="TJM1" s="40"/>
      <c r="TJN1" s="40"/>
      <c r="TJO1" s="40"/>
      <c r="TJP1" s="40"/>
      <c r="TJQ1" s="40"/>
      <c r="TJR1" s="40"/>
      <c r="TJS1" s="40"/>
      <c r="TJT1" s="40"/>
      <c r="TJU1" s="40"/>
      <c r="TJV1" s="40"/>
      <c r="TJW1" s="40"/>
      <c r="TJX1" s="40"/>
      <c r="TJY1" s="40"/>
      <c r="TJZ1" s="40"/>
      <c r="TKA1" s="40"/>
      <c r="TKB1" s="40"/>
      <c r="TKC1" s="40"/>
      <c r="TKD1" s="40"/>
      <c r="TKE1" s="40"/>
      <c r="TKF1" s="40"/>
      <c r="TKG1" s="40"/>
      <c r="TKH1" s="40"/>
      <c r="TKI1" s="40"/>
      <c r="TKJ1" s="40"/>
      <c r="TKK1" s="40"/>
      <c r="TKL1" s="40"/>
      <c r="TKM1" s="40"/>
      <c r="TKN1" s="40"/>
      <c r="TKO1" s="40"/>
      <c r="TKP1" s="40"/>
      <c r="TKQ1" s="40"/>
      <c r="TKR1" s="40"/>
      <c r="TKS1" s="40"/>
      <c r="TKT1" s="40"/>
      <c r="TKU1" s="40"/>
      <c r="TKV1" s="40"/>
      <c r="TKW1" s="40"/>
      <c r="TKX1" s="40"/>
      <c r="TKY1" s="40"/>
      <c r="TKZ1" s="40"/>
      <c r="TLA1" s="40"/>
      <c r="TLB1" s="40"/>
      <c r="TLC1" s="40"/>
      <c r="TLD1" s="40"/>
      <c r="TLE1" s="40"/>
      <c r="TLF1" s="40"/>
      <c r="TLG1" s="40"/>
      <c r="TLH1" s="40"/>
      <c r="TLI1" s="40"/>
      <c r="TLJ1" s="40"/>
      <c r="TLK1" s="40"/>
      <c r="TLL1" s="40"/>
      <c r="TLM1" s="40"/>
      <c r="TLN1" s="40"/>
      <c r="TLO1" s="40"/>
      <c r="TLP1" s="40"/>
      <c r="TLQ1" s="40"/>
      <c r="TLR1" s="40"/>
      <c r="TLS1" s="40"/>
      <c r="TLT1" s="40"/>
      <c r="TLU1" s="40"/>
      <c r="TLV1" s="40"/>
      <c r="TLW1" s="40"/>
      <c r="TLX1" s="40"/>
      <c r="TLY1" s="40"/>
      <c r="TLZ1" s="40"/>
      <c r="TMA1" s="40"/>
      <c r="TMB1" s="40"/>
      <c r="TMC1" s="40"/>
      <c r="TMD1" s="40"/>
      <c r="TME1" s="40"/>
      <c r="TMF1" s="40"/>
      <c r="TMG1" s="40"/>
      <c r="TMH1" s="40"/>
      <c r="TMI1" s="40"/>
      <c r="TMJ1" s="40"/>
      <c r="TMK1" s="40"/>
      <c r="TML1" s="40"/>
      <c r="TMM1" s="40"/>
      <c r="TMN1" s="40"/>
      <c r="TMO1" s="40"/>
      <c r="TMP1" s="40"/>
      <c r="TMQ1" s="40"/>
      <c r="TMR1" s="40"/>
      <c r="TMS1" s="40"/>
      <c r="TMT1" s="40"/>
      <c r="TMU1" s="40"/>
      <c r="TMV1" s="40"/>
      <c r="TMW1" s="40"/>
      <c r="TMX1" s="40"/>
      <c r="TMY1" s="40"/>
      <c r="TMZ1" s="40"/>
      <c r="TNA1" s="40"/>
      <c r="TNB1" s="40"/>
      <c r="TNC1" s="40"/>
      <c r="TND1" s="40"/>
      <c r="TNE1" s="40"/>
      <c r="TNF1" s="40"/>
      <c r="TNG1" s="40"/>
      <c r="TNH1" s="40"/>
      <c r="TNI1" s="40"/>
      <c r="TNJ1" s="40"/>
      <c r="TNK1" s="40"/>
      <c r="TNL1" s="40"/>
      <c r="TNM1" s="40"/>
      <c r="TNN1" s="40"/>
      <c r="TNO1" s="40"/>
      <c r="TNP1" s="40"/>
      <c r="TNQ1" s="40"/>
      <c r="TNR1" s="40"/>
      <c r="TNS1" s="40"/>
      <c r="TNT1" s="40"/>
      <c r="TNU1" s="40"/>
      <c r="TNV1" s="40"/>
      <c r="TNW1" s="40"/>
      <c r="TNX1" s="40"/>
      <c r="TNY1" s="40"/>
      <c r="TNZ1" s="40"/>
      <c r="TOA1" s="40"/>
      <c r="TOB1" s="40"/>
      <c r="TOC1" s="40"/>
      <c r="TOD1" s="40"/>
      <c r="TOE1" s="40"/>
      <c r="TOF1" s="40"/>
      <c r="TOG1" s="40"/>
      <c r="TOH1" s="40"/>
      <c r="TOI1" s="40"/>
      <c r="TOJ1" s="40"/>
      <c r="TOK1" s="40"/>
      <c r="TOL1" s="40"/>
      <c r="TOM1" s="40"/>
      <c r="TON1" s="40"/>
      <c r="TOO1" s="40"/>
      <c r="TOP1" s="40"/>
      <c r="TOQ1" s="40"/>
      <c r="TOR1" s="40"/>
      <c r="TOS1" s="40"/>
      <c r="TOT1" s="40"/>
      <c r="TOU1" s="40"/>
      <c r="TOV1" s="40"/>
      <c r="TOW1" s="40"/>
      <c r="TOX1" s="40"/>
      <c r="TOY1" s="40"/>
      <c r="TOZ1" s="40"/>
      <c r="TPA1" s="40"/>
      <c r="TPB1" s="40"/>
      <c r="TPC1" s="40"/>
      <c r="TPD1" s="40"/>
      <c r="TPE1" s="40"/>
      <c r="TPF1" s="40"/>
      <c r="TPG1" s="40"/>
      <c r="TPH1" s="40"/>
      <c r="TPI1" s="40"/>
      <c r="TPJ1" s="40"/>
      <c r="TPK1" s="40"/>
      <c r="TPL1" s="40"/>
      <c r="TPM1" s="40"/>
      <c r="TPN1" s="40"/>
      <c r="TPO1" s="40"/>
      <c r="TPP1" s="40"/>
      <c r="TPQ1" s="40"/>
      <c r="TPR1" s="40"/>
      <c r="TPS1" s="40"/>
      <c r="TPT1" s="40"/>
      <c r="TPU1" s="40"/>
      <c r="TPV1" s="40"/>
      <c r="TPW1" s="40"/>
      <c r="TPX1" s="40"/>
      <c r="TPY1" s="40"/>
      <c r="TPZ1" s="40"/>
      <c r="TQA1" s="40"/>
      <c r="TQB1" s="40"/>
      <c r="TQC1" s="40"/>
      <c r="TQD1" s="40"/>
      <c r="TQE1" s="40"/>
      <c r="TQF1" s="40"/>
      <c r="TQG1" s="40"/>
      <c r="TQH1" s="40"/>
      <c r="TQI1" s="40"/>
      <c r="TQJ1" s="40"/>
      <c r="TQK1" s="40"/>
      <c r="TQL1" s="40"/>
      <c r="TQM1" s="40"/>
      <c r="TQN1" s="40"/>
      <c r="TQO1" s="40"/>
      <c r="TQP1" s="40"/>
      <c r="TQQ1" s="40"/>
      <c r="TQR1" s="40"/>
      <c r="TQS1" s="40"/>
      <c r="TQT1" s="40"/>
      <c r="TQU1" s="40"/>
      <c r="TQV1" s="40"/>
      <c r="TQW1" s="40"/>
      <c r="TQX1" s="40"/>
      <c r="TQY1" s="40"/>
      <c r="TQZ1" s="40"/>
      <c r="TRA1" s="40"/>
      <c r="TRB1" s="40"/>
      <c r="TRC1" s="40"/>
      <c r="TRD1" s="40"/>
      <c r="TRE1" s="40"/>
      <c r="TRF1" s="40"/>
      <c r="TRG1" s="40"/>
      <c r="TRH1" s="40"/>
      <c r="TRI1" s="40"/>
      <c r="TRJ1" s="40"/>
      <c r="TRK1" s="40"/>
      <c r="TRL1" s="40"/>
      <c r="TRM1" s="40"/>
      <c r="TRN1" s="40"/>
      <c r="TRO1" s="40"/>
      <c r="TRP1" s="40"/>
      <c r="TRQ1" s="40"/>
      <c r="TRR1" s="40"/>
      <c r="TRS1" s="40"/>
      <c r="TRT1" s="40"/>
      <c r="TRU1" s="40"/>
      <c r="TRV1" s="40"/>
      <c r="TRW1" s="40"/>
      <c r="TRX1" s="40"/>
      <c r="TRY1" s="40"/>
      <c r="TRZ1" s="40"/>
      <c r="TSA1" s="40"/>
      <c r="TSB1" s="40"/>
      <c r="TSC1" s="40"/>
      <c r="TSD1" s="40"/>
      <c r="TSE1" s="40"/>
      <c r="TSF1" s="40"/>
      <c r="TSG1" s="40"/>
      <c r="TSH1" s="40"/>
      <c r="TSI1" s="40"/>
      <c r="TSJ1" s="40"/>
      <c r="TSK1" s="40"/>
      <c r="TSL1" s="40"/>
      <c r="TSM1" s="40"/>
      <c r="TSN1" s="40"/>
      <c r="TSO1" s="40"/>
      <c r="TSP1" s="40"/>
      <c r="TSQ1" s="40"/>
      <c r="TSR1" s="40"/>
      <c r="TSS1" s="40"/>
      <c r="TST1" s="40"/>
      <c r="TSU1" s="40"/>
      <c r="TSV1" s="40"/>
      <c r="TSW1" s="40"/>
      <c r="TSX1" s="40"/>
      <c r="TSY1" s="40"/>
      <c r="TSZ1" s="40"/>
      <c r="TTA1" s="40"/>
      <c r="TTB1" s="40"/>
      <c r="TTC1" s="40"/>
      <c r="TTD1" s="40"/>
      <c r="TTE1" s="40"/>
      <c r="TTF1" s="40"/>
      <c r="TTG1" s="40"/>
      <c r="TTH1" s="40"/>
      <c r="TTI1" s="40"/>
      <c r="TTJ1" s="40"/>
      <c r="TTK1" s="40"/>
      <c r="TTL1" s="40"/>
      <c r="TTM1" s="40"/>
      <c r="TTN1" s="40"/>
      <c r="TTO1" s="40"/>
      <c r="TTP1" s="40"/>
      <c r="TTQ1" s="40"/>
      <c r="TTR1" s="40"/>
      <c r="TTS1" s="40"/>
      <c r="TTT1" s="40"/>
      <c r="TTU1" s="40"/>
      <c r="TTV1" s="40"/>
      <c r="TTW1" s="40"/>
      <c r="TTX1" s="40"/>
      <c r="TTY1" s="40"/>
      <c r="TTZ1" s="40"/>
      <c r="TUA1" s="40"/>
      <c r="TUB1" s="40"/>
      <c r="TUC1" s="40"/>
      <c r="TUD1" s="40"/>
      <c r="TUE1" s="40"/>
      <c r="TUF1" s="40"/>
      <c r="TUG1" s="40"/>
      <c r="TUH1" s="40"/>
      <c r="TUI1" s="40"/>
      <c r="TUJ1" s="40"/>
      <c r="TUK1" s="40"/>
      <c r="TUL1" s="40"/>
      <c r="TUM1" s="40"/>
      <c r="TUN1" s="40"/>
      <c r="TUO1" s="40"/>
      <c r="TUP1" s="40"/>
      <c r="TUQ1" s="40"/>
      <c r="TUR1" s="40"/>
      <c r="TUS1" s="40"/>
      <c r="TUT1" s="40"/>
      <c r="TUU1" s="40"/>
      <c r="TUV1" s="40"/>
      <c r="TUW1" s="40"/>
      <c r="TUX1" s="40"/>
      <c r="TUY1" s="40"/>
      <c r="TUZ1" s="40"/>
      <c r="TVA1" s="40"/>
      <c r="TVB1" s="40"/>
      <c r="TVC1" s="40"/>
      <c r="TVD1" s="40"/>
      <c r="TVE1" s="40"/>
      <c r="TVF1" s="40"/>
      <c r="TVG1" s="40"/>
      <c r="TVH1" s="40"/>
      <c r="TVI1" s="40"/>
      <c r="TVJ1" s="40"/>
      <c r="TVK1" s="40"/>
      <c r="TVL1" s="40"/>
      <c r="TVM1" s="40"/>
      <c r="TVN1" s="40"/>
      <c r="TVO1" s="40"/>
      <c r="TVP1" s="40"/>
      <c r="TVQ1" s="40"/>
      <c r="TVR1" s="40"/>
      <c r="TVS1" s="40"/>
      <c r="TVT1" s="40"/>
      <c r="TVU1" s="40"/>
      <c r="TVV1" s="40"/>
      <c r="TVW1" s="40"/>
      <c r="TVX1" s="40"/>
      <c r="TVY1" s="40"/>
      <c r="TVZ1" s="40"/>
      <c r="TWA1" s="40"/>
      <c r="TWB1" s="40"/>
      <c r="TWC1" s="40"/>
      <c r="TWD1" s="40"/>
      <c r="TWE1" s="40"/>
      <c r="TWF1" s="40"/>
      <c r="TWG1" s="40"/>
      <c r="TWH1" s="40"/>
      <c r="TWI1" s="40"/>
      <c r="TWJ1" s="40"/>
      <c r="TWK1" s="40"/>
      <c r="TWL1" s="40"/>
      <c r="TWM1" s="40"/>
      <c r="TWN1" s="40"/>
      <c r="TWO1" s="40"/>
      <c r="TWP1" s="40"/>
      <c r="TWQ1" s="40"/>
      <c r="TWR1" s="40"/>
      <c r="TWS1" s="40"/>
      <c r="TWT1" s="40"/>
      <c r="TWU1" s="40"/>
      <c r="TWV1" s="40"/>
      <c r="TWW1" s="40"/>
      <c r="TWX1" s="40"/>
      <c r="TWY1" s="40"/>
      <c r="TWZ1" s="40"/>
      <c r="TXA1" s="40"/>
      <c r="TXB1" s="40"/>
      <c r="TXC1" s="40"/>
      <c r="TXD1" s="40"/>
      <c r="TXE1" s="40"/>
      <c r="TXF1" s="40"/>
      <c r="TXG1" s="40"/>
      <c r="TXH1" s="40"/>
      <c r="TXI1" s="40"/>
      <c r="TXJ1" s="40"/>
      <c r="TXK1" s="40"/>
      <c r="TXL1" s="40"/>
      <c r="TXM1" s="40"/>
      <c r="TXN1" s="40"/>
      <c r="TXO1" s="40"/>
      <c r="TXP1" s="40"/>
      <c r="TXQ1" s="40"/>
      <c r="TXR1" s="40"/>
      <c r="TXS1" s="40"/>
      <c r="TXT1" s="40"/>
      <c r="TXU1" s="40"/>
      <c r="TXV1" s="40"/>
      <c r="TXW1" s="40"/>
      <c r="TXX1" s="40"/>
      <c r="TXY1" s="40"/>
      <c r="TXZ1" s="40"/>
      <c r="TYA1" s="40"/>
      <c r="TYB1" s="40"/>
      <c r="TYC1" s="40"/>
      <c r="TYD1" s="40"/>
      <c r="TYE1" s="40"/>
      <c r="TYF1" s="40"/>
      <c r="TYG1" s="40"/>
      <c r="TYH1" s="40"/>
      <c r="TYI1" s="40"/>
      <c r="TYJ1" s="40"/>
      <c r="TYK1" s="40"/>
      <c r="TYL1" s="40"/>
      <c r="TYM1" s="40"/>
      <c r="TYN1" s="40"/>
      <c r="TYO1" s="40"/>
      <c r="TYP1" s="40"/>
      <c r="TYQ1" s="40"/>
      <c r="TYR1" s="40"/>
      <c r="TYS1" s="40"/>
      <c r="TYT1" s="40"/>
      <c r="TYU1" s="40"/>
      <c r="TYV1" s="40"/>
      <c r="TYW1" s="40"/>
      <c r="TYX1" s="40"/>
      <c r="TYY1" s="40"/>
      <c r="TYZ1" s="40"/>
      <c r="TZA1" s="40"/>
      <c r="TZB1" s="40"/>
      <c r="TZC1" s="40"/>
      <c r="TZD1" s="40"/>
      <c r="TZE1" s="40"/>
      <c r="TZF1" s="40"/>
      <c r="TZG1" s="40"/>
      <c r="TZH1" s="40"/>
      <c r="TZI1" s="40"/>
      <c r="TZJ1" s="40"/>
      <c r="TZK1" s="40"/>
      <c r="TZL1" s="40"/>
      <c r="TZM1" s="40"/>
      <c r="TZN1" s="40"/>
      <c r="TZO1" s="40"/>
      <c r="TZP1" s="40"/>
      <c r="TZQ1" s="40"/>
      <c r="TZR1" s="40"/>
      <c r="TZS1" s="40"/>
      <c r="TZT1" s="40"/>
      <c r="TZU1" s="40"/>
      <c r="TZV1" s="40"/>
      <c r="TZW1" s="40"/>
      <c r="TZX1" s="40"/>
      <c r="TZY1" s="40"/>
      <c r="TZZ1" s="40"/>
      <c r="UAA1" s="40"/>
      <c r="UAB1" s="40"/>
      <c r="UAC1" s="40"/>
      <c r="UAD1" s="40"/>
      <c r="UAE1" s="40"/>
      <c r="UAF1" s="40"/>
      <c r="UAG1" s="40"/>
      <c r="UAH1" s="40"/>
      <c r="UAI1" s="40"/>
      <c r="UAJ1" s="40"/>
      <c r="UAK1" s="40"/>
      <c r="UAL1" s="40"/>
      <c r="UAM1" s="40"/>
      <c r="UAN1" s="40"/>
      <c r="UAO1" s="40"/>
      <c r="UAP1" s="40"/>
      <c r="UAQ1" s="40"/>
      <c r="UAR1" s="40"/>
      <c r="UAS1" s="40"/>
      <c r="UAT1" s="40"/>
      <c r="UAU1" s="40"/>
      <c r="UAV1" s="40"/>
      <c r="UAW1" s="40"/>
      <c r="UAX1" s="40"/>
      <c r="UAY1" s="40"/>
      <c r="UAZ1" s="40"/>
      <c r="UBA1" s="40"/>
      <c r="UBB1" s="40"/>
      <c r="UBC1" s="40"/>
      <c r="UBD1" s="40"/>
      <c r="UBE1" s="40"/>
      <c r="UBF1" s="40"/>
      <c r="UBG1" s="40"/>
      <c r="UBH1" s="40"/>
      <c r="UBI1" s="40"/>
      <c r="UBJ1" s="40"/>
      <c r="UBK1" s="40"/>
      <c r="UBL1" s="40"/>
      <c r="UBM1" s="40"/>
      <c r="UBN1" s="40"/>
      <c r="UBO1" s="40"/>
      <c r="UBP1" s="40"/>
      <c r="UBQ1" s="40"/>
      <c r="UBR1" s="40"/>
      <c r="UBS1" s="40"/>
      <c r="UBT1" s="40"/>
      <c r="UBU1" s="40"/>
      <c r="UBV1" s="40"/>
      <c r="UBW1" s="40"/>
      <c r="UBX1" s="40"/>
      <c r="UBY1" s="40"/>
      <c r="UBZ1" s="40"/>
      <c r="UCA1" s="40"/>
      <c r="UCB1" s="40"/>
      <c r="UCC1" s="40"/>
      <c r="UCD1" s="40"/>
      <c r="UCE1" s="40"/>
      <c r="UCF1" s="40"/>
      <c r="UCG1" s="40"/>
      <c r="UCH1" s="40"/>
      <c r="UCI1" s="40"/>
      <c r="UCJ1" s="40"/>
      <c r="UCK1" s="40"/>
      <c r="UCL1" s="40"/>
      <c r="UCM1" s="40"/>
      <c r="UCN1" s="40"/>
      <c r="UCO1" s="40"/>
      <c r="UCP1" s="40"/>
      <c r="UCQ1" s="40"/>
      <c r="UCR1" s="40"/>
      <c r="UCS1" s="40"/>
      <c r="UCT1" s="40"/>
      <c r="UCU1" s="40"/>
      <c r="UCV1" s="40"/>
      <c r="UCW1" s="40"/>
      <c r="UCX1" s="40"/>
      <c r="UCY1" s="40"/>
      <c r="UCZ1" s="40"/>
      <c r="UDA1" s="40"/>
      <c r="UDB1" s="40"/>
      <c r="UDC1" s="40"/>
      <c r="UDD1" s="40"/>
      <c r="UDE1" s="40"/>
      <c r="UDF1" s="40"/>
      <c r="UDG1" s="40"/>
      <c r="UDH1" s="40"/>
      <c r="UDI1" s="40"/>
      <c r="UDJ1" s="40"/>
      <c r="UDK1" s="40"/>
      <c r="UDL1" s="40"/>
      <c r="UDM1" s="40"/>
      <c r="UDN1" s="40"/>
      <c r="UDO1" s="40"/>
      <c r="UDP1" s="40"/>
      <c r="UDQ1" s="40"/>
      <c r="UDR1" s="40"/>
      <c r="UDS1" s="40"/>
      <c r="UDT1" s="40"/>
      <c r="UDU1" s="40"/>
      <c r="UDV1" s="40"/>
      <c r="UDW1" s="40"/>
      <c r="UDX1" s="40"/>
      <c r="UDY1" s="40"/>
      <c r="UDZ1" s="40"/>
      <c r="UEA1" s="40"/>
      <c r="UEB1" s="40"/>
      <c r="UEC1" s="40"/>
      <c r="UED1" s="40"/>
      <c r="UEE1" s="40"/>
      <c r="UEF1" s="40"/>
      <c r="UEG1" s="40"/>
      <c r="UEH1" s="40"/>
      <c r="UEI1" s="40"/>
      <c r="UEJ1" s="40"/>
      <c r="UEK1" s="40"/>
      <c r="UEL1" s="40"/>
      <c r="UEM1" s="40"/>
      <c r="UEN1" s="40"/>
      <c r="UEO1" s="40"/>
      <c r="UEP1" s="40"/>
      <c r="UEQ1" s="40"/>
      <c r="UER1" s="40"/>
      <c r="UES1" s="40"/>
      <c r="UET1" s="40"/>
      <c r="UEU1" s="40"/>
      <c r="UEV1" s="40"/>
      <c r="UEW1" s="40"/>
      <c r="UEX1" s="40"/>
      <c r="UEY1" s="40"/>
      <c r="UEZ1" s="40"/>
      <c r="UFA1" s="40"/>
      <c r="UFB1" s="40"/>
      <c r="UFC1" s="40"/>
      <c r="UFD1" s="40"/>
      <c r="UFE1" s="40"/>
      <c r="UFF1" s="40"/>
      <c r="UFG1" s="40"/>
      <c r="UFH1" s="40"/>
      <c r="UFI1" s="40"/>
      <c r="UFJ1" s="40"/>
      <c r="UFK1" s="40"/>
      <c r="UFL1" s="40"/>
      <c r="UFM1" s="40"/>
      <c r="UFN1" s="40"/>
      <c r="UFO1" s="40"/>
      <c r="UFP1" s="40"/>
      <c r="UFQ1" s="40"/>
      <c r="UFR1" s="40"/>
      <c r="UFS1" s="40"/>
      <c r="UFT1" s="40"/>
      <c r="UFU1" s="40"/>
      <c r="UFV1" s="40"/>
      <c r="UFW1" s="40"/>
      <c r="UFX1" s="40"/>
      <c r="UFY1" s="40"/>
      <c r="UFZ1" s="40"/>
      <c r="UGA1" s="40"/>
      <c r="UGB1" s="40"/>
      <c r="UGC1" s="40"/>
      <c r="UGD1" s="40"/>
      <c r="UGE1" s="40"/>
      <c r="UGF1" s="40"/>
      <c r="UGG1" s="40"/>
      <c r="UGH1" s="40"/>
      <c r="UGI1" s="40"/>
      <c r="UGJ1" s="40"/>
      <c r="UGK1" s="40"/>
      <c r="UGL1" s="40"/>
      <c r="UGM1" s="40"/>
      <c r="UGN1" s="40"/>
      <c r="UGO1" s="40"/>
      <c r="UGP1" s="40"/>
      <c r="UGQ1" s="40"/>
      <c r="UGR1" s="40"/>
      <c r="UGS1" s="40"/>
      <c r="UGT1" s="40"/>
      <c r="UGU1" s="40"/>
      <c r="UGV1" s="40"/>
      <c r="UGW1" s="40"/>
      <c r="UGX1" s="40"/>
      <c r="UGY1" s="40"/>
      <c r="UGZ1" s="40"/>
      <c r="UHA1" s="40"/>
      <c r="UHB1" s="40"/>
      <c r="UHC1" s="40"/>
      <c r="UHD1" s="40"/>
      <c r="UHE1" s="40"/>
      <c r="UHF1" s="40"/>
      <c r="UHG1" s="40"/>
      <c r="UHH1" s="40"/>
      <c r="UHI1" s="40"/>
      <c r="UHJ1" s="40"/>
      <c r="UHK1" s="40"/>
      <c r="UHL1" s="40"/>
      <c r="UHM1" s="40"/>
      <c r="UHN1" s="40"/>
      <c r="UHO1" s="40"/>
      <c r="UHP1" s="40"/>
      <c r="UHQ1" s="40"/>
      <c r="UHR1" s="40"/>
      <c r="UHS1" s="40"/>
      <c r="UHT1" s="40"/>
      <c r="UHU1" s="40"/>
      <c r="UHV1" s="40"/>
      <c r="UHW1" s="40"/>
      <c r="UHX1" s="40"/>
      <c r="UHY1" s="40"/>
      <c r="UHZ1" s="40"/>
      <c r="UIA1" s="40"/>
      <c r="UIB1" s="40"/>
      <c r="UIC1" s="40"/>
      <c r="UID1" s="40"/>
      <c r="UIE1" s="40"/>
      <c r="UIF1" s="40"/>
      <c r="UIG1" s="40"/>
      <c r="UIH1" s="40"/>
      <c r="UII1" s="40"/>
      <c r="UIJ1" s="40"/>
      <c r="UIK1" s="40"/>
      <c r="UIL1" s="40"/>
      <c r="UIM1" s="40"/>
      <c r="UIN1" s="40"/>
      <c r="UIO1" s="40"/>
      <c r="UIP1" s="40"/>
      <c r="UIQ1" s="40"/>
      <c r="UIR1" s="40"/>
      <c r="UIS1" s="40"/>
      <c r="UIT1" s="40"/>
      <c r="UIU1" s="40"/>
      <c r="UIV1" s="40"/>
      <c r="UIW1" s="40"/>
      <c r="UIX1" s="40"/>
      <c r="UIY1" s="40"/>
      <c r="UIZ1" s="40"/>
      <c r="UJA1" s="40"/>
      <c r="UJB1" s="40"/>
      <c r="UJC1" s="40"/>
      <c r="UJD1" s="40"/>
      <c r="UJE1" s="40"/>
      <c r="UJF1" s="40"/>
      <c r="UJG1" s="40"/>
      <c r="UJH1" s="40"/>
      <c r="UJI1" s="40"/>
      <c r="UJJ1" s="40"/>
      <c r="UJK1" s="40"/>
      <c r="UJL1" s="40"/>
      <c r="UJM1" s="40"/>
      <c r="UJN1" s="40"/>
      <c r="UJO1" s="40"/>
      <c r="UJP1" s="40"/>
      <c r="UJQ1" s="40"/>
      <c r="UJR1" s="40"/>
      <c r="UJS1" s="40"/>
      <c r="UJT1" s="40"/>
      <c r="UJU1" s="40"/>
      <c r="UJV1" s="40"/>
      <c r="UJW1" s="40"/>
      <c r="UJX1" s="40"/>
      <c r="UJY1" s="40"/>
      <c r="UJZ1" s="40"/>
      <c r="UKA1" s="40"/>
      <c r="UKB1" s="40"/>
      <c r="UKC1" s="40"/>
      <c r="UKD1" s="40"/>
      <c r="UKE1" s="40"/>
      <c r="UKF1" s="40"/>
      <c r="UKG1" s="40"/>
      <c r="UKH1" s="40"/>
      <c r="UKI1" s="40"/>
      <c r="UKJ1" s="40"/>
      <c r="UKK1" s="40"/>
      <c r="UKL1" s="40"/>
      <c r="UKM1" s="40"/>
      <c r="UKN1" s="40"/>
      <c r="UKO1" s="40"/>
      <c r="UKP1" s="40"/>
      <c r="UKQ1" s="40"/>
      <c r="UKR1" s="40"/>
      <c r="UKS1" s="40"/>
      <c r="UKT1" s="40"/>
      <c r="UKU1" s="40"/>
      <c r="UKV1" s="40"/>
      <c r="UKW1" s="40"/>
      <c r="UKX1" s="40"/>
      <c r="UKY1" s="40"/>
      <c r="UKZ1" s="40"/>
      <c r="ULA1" s="40"/>
      <c r="ULB1" s="40"/>
      <c r="ULC1" s="40"/>
      <c r="ULD1" s="40"/>
      <c r="ULE1" s="40"/>
      <c r="ULF1" s="40"/>
      <c r="ULG1" s="40"/>
      <c r="ULH1" s="40"/>
      <c r="ULI1" s="40"/>
      <c r="ULJ1" s="40"/>
      <c r="ULK1" s="40"/>
      <c r="ULL1" s="40"/>
      <c r="ULM1" s="40"/>
      <c r="ULN1" s="40"/>
      <c r="ULO1" s="40"/>
      <c r="ULP1" s="40"/>
      <c r="ULQ1" s="40"/>
      <c r="ULR1" s="40"/>
      <c r="ULS1" s="40"/>
      <c r="ULT1" s="40"/>
      <c r="ULU1" s="40"/>
      <c r="ULV1" s="40"/>
      <c r="ULW1" s="40"/>
      <c r="ULX1" s="40"/>
      <c r="ULY1" s="40"/>
      <c r="ULZ1" s="40"/>
      <c r="UMA1" s="40"/>
      <c r="UMB1" s="40"/>
      <c r="UMC1" s="40"/>
      <c r="UMD1" s="40"/>
      <c r="UME1" s="40"/>
      <c r="UMF1" s="40"/>
      <c r="UMG1" s="40"/>
      <c r="UMH1" s="40"/>
      <c r="UMI1" s="40"/>
      <c r="UMJ1" s="40"/>
      <c r="UMK1" s="40"/>
      <c r="UML1" s="40"/>
      <c r="UMM1" s="40"/>
      <c r="UMN1" s="40"/>
      <c r="UMO1" s="40"/>
      <c r="UMP1" s="40"/>
      <c r="UMQ1" s="40"/>
      <c r="UMR1" s="40"/>
      <c r="UMS1" s="40"/>
      <c r="UMT1" s="40"/>
      <c r="UMU1" s="40"/>
      <c r="UMV1" s="40"/>
      <c r="UMW1" s="40"/>
      <c r="UMX1" s="40"/>
      <c r="UMY1" s="40"/>
      <c r="UMZ1" s="40"/>
      <c r="UNA1" s="40"/>
      <c r="UNB1" s="40"/>
      <c r="UNC1" s="40"/>
      <c r="UND1" s="40"/>
      <c r="UNE1" s="40"/>
      <c r="UNF1" s="40"/>
      <c r="UNG1" s="40"/>
      <c r="UNH1" s="40"/>
      <c r="UNI1" s="40"/>
      <c r="UNJ1" s="40"/>
      <c r="UNK1" s="40"/>
      <c r="UNL1" s="40"/>
      <c r="UNM1" s="40"/>
      <c r="UNN1" s="40"/>
      <c r="UNO1" s="40"/>
      <c r="UNP1" s="40"/>
      <c r="UNQ1" s="40"/>
      <c r="UNR1" s="40"/>
      <c r="UNS1" s="40"/>
      <c r="UNT1" s="40"/>
      <c r="UNU1" s="40"/>
      <c r="UNV1" s="40"/>
      <c r="UNW1" s="40"/>
      <c r="UNX1" s="40"/>
      <c r="UNY1" s="40"/>
      <c r="UNZ1" s="40"/>
      <c r="UOA1" s="40"/>
      <c r="UOB1" s="40"/>
      <c r="UOC1" s="40"/>
      <c r="UOD1" s="40"/>
      <c r="UOE1" s="40"/>
      <c r="UOF1" s="40"/>
      <c r="UOG1" s="40"/>
      <c r="UOH1" s="40"/>
      <c r="UOI1" s="40"/>
      <c r="UOJ1" s="40"/>
      <c r="UOK1" s="40"/>
      <c r="UOL1" s="40"/>
      <c r="UOM1" s="40"/>
      <c r="UON1" s="40"/>
      <c r="UOO1" s="40"/>
      <c r="UOP1" s="40"/>
      <c r="UOQ1" s="40"/>
      <c r="UOR1" s="40"/>
      <c r="UOS1" s="40"/>
      <c r="UOT1" s="40"/>
      <c r="UOU1" s="40"/>
      <c r="UOV1" s="40"/>
      <c r="UOW1" s="40"/>
      <c r="UOX1" s="40"/>
      <c r="UOY1" s="40"/>
      <c r="UOZ1" s="40"/>
      <c r="UPA1" s="40"/>
      <c r="UPB1" s="40"/>
      <c r="UPC1" s="40"/>
      <c r="UPD1" s="40"/>
      <c r="UPE1" s="40"/>
      <c r="UPF1" s="40"/>
      <c r="UPG1" s="40"/>
      <c r="UPH1" s="40"/>
      <c r="UPI1" s="40"/>
      <c r="UPJ1" s="40"/>
      <c r="UPK1" s="40"/>
      <c r="UPL1" s="40"/>
      <c r="UPM1" s="40"/>
      <c r="UPN1" s="40"/>
      <c r="UPO1" s="40"/>
      <c r="UPP1" s="40"/>
      <c r="UPQ1" s="40"/>
      <c r="UPR1" s="40"/>
      <c r="UPS1" s="40"/>
      <c r="UPT1" s="40"/>
      <c r="UPU1" s="40"/>
      <c r="UPV1" s="40"/>
      <c r="UPW1" s="40"/>
      <c r="UPX1" s="40"/>
      <c r="UPY1" s="40"/>
      <c r="UPZ1" s="40"/>
      <c r="UQA1" s="40"/>
      <c r="UQB1" s="40"/>
      <c r="UQC1" s="40"/>
      <c r="UQD1" s="40"/>
      <c r="UQE1" s="40"/>
      <c r="UQF1" s="40"/>
      <c r="UQG1" s="40"/>
      <c r="UQH1" s="40"/>
      <c r="UQI1" s="40"/>
      <c r="UQJ1" s="40"/>
      <c r="UQK1" s="40"/>
      <c r="UQL1" s="40"/>
      <c r="UQM1" s="40"/>
      <c r="UQN1" s="40"/>
      <c r="UQO1" s="40"/>
      <c r="UQP1" s="40"/>
      <c r="UQQ1" s="40"/>
      <c r="UQR1" s="40"/>
      <c r="UQS1" s="40"/>
      <c r="UQT1" s="40"/>
      <c r="UQU1" s="40"/>
      <c r="UQV1" s="40"/>
      <c r="UQW1" s="40"/>
      <c r="UQX1" s="40"/>
      <c r="UQY1" s="40"/>
      <c r="UQZ1" s="40"/>
      <c r="URA1" s="40"/>
      <c r="URB1" s="40"/>
      <c r="URC1" s="40"/>
      <c r="URD1" s="40"/>
      <c r="URE1" s="40"/>
      <c r="URF1" s="40"/>
      <c r="URG1" s="40"/>
      <c r="URH1" s="40"/>
      <c r="URI1" s="40"/>
      <c r="URJ1" s="40"/>
      <c r="URK1" s="40"/>
      <c r="URL1" s="40"/>
      <c r="URM1" s="40"/>
      <c r="URN1" s="40"/>
      <c r="URO1" s="40"/>
      <c r="URP1" s="40"/>
      <c r="URQ1" s="40"/>
      <c r="URR1" s="40"/>
      <c r="URS1" s="40"/>
      <c r="URT1" s="40"/>
      <c r="URU1" s="40"/>
      <c r="URV1" s="40"/>
      <c r="URW1" s="40"/>
      <c r="URX1" s="40"/>
      <c r="URY1" s="40"/>
      <c r="URZ1" s="40"/>
      <c r="USA1" s="40"/>
      <c r="USB1" s="40"/>
      <c r="USC1" s="40"/>
      <c r="USD1" s="40"/>
      <c r="USE1" s="40"/>
      <c r="USF1" s="40"/>
      <c r="USG1" s="40"/>
      <c r="USH1" s="40"/>
      <c r="USI1" s="40"/>
      <c r="USJ1" s="40"/>
      <c r="USK1" s="40"/>
      <c r="USL1" s="40"/>
      <c r="USM1" s="40"/>
      <c r="USN1" s="40"/>
      <c r="USO1" s="40"/>
      <c r="USP1" s="40"/>
      <c r="USQ1" s="40"/>
      <c r="USR1" s="40"/>
      <c r="USS1" s="40"/>
      <c r="UST1" s="40"/>
      <c r="USU1" s="40"/>
      <c r="USV1" s="40"/>
      <c r="USW1" s="40"/>
      <c r="USX1" s="40"/>
      <c r="USY1" s="40"/>
      <c r="USZ1" s="40"/>
      <c r="UTA1" s="40"/>
      <c r="UTB1" s="40"/>
      <c r="UTC1" s="40"/>
      <c r="UTD1" s="40"/>
      <c r="UTE1" s="40"/>
      <c r="UTF1" s="40"/>
      <c r="UTG1" s="40"/>
      <c r="UTH1" s="40"/>
      <c r="UTI1" s="40"/>
      <c r="UTJ1" s="40"/>
      <c r="UTK1" s="40"/>
      <c r="UTL1" s="40"/>
      <c r="UTM1" s="40"/>
      <c r="UTN1" s="40"/>
      <c r="UTO1" s="40"/>
      <c r="UTP1" s="40"/>
      <c r="UTQ1" s="40"/>
      <c r="UTR1" s="40"/>
      <c r="UTS1" s="40"/>
      <c r="UTT1" s="40"/>
      <c r="UTU1" s="40"/>
      <c r="UTV1" s="40"/>
      <c r="UTW1" s="40"/>
      <c r="UTX1" s="40"/>
      <c r="UTY1" s="40"/>
      <c r="UTZ1" s="40"/>
      <c r="UUA1" s="40"/>
      <c r="UUB1" s="40"/>
      <c r="UUC1" s="40"/>
      <c r="UUD1" s="40"/>
      <c r="UUE1" s="40"/>
      <c r="UUF1" s="40"/>
      <c r="UUG1" s="40"/>
      <c r="UUH1" s="40"/>
      <c r="UUI1" s="40"/>
      <c r="UUJ1" s="40"/>
      <c r="UUK1" s="40"/>
      <c r="UUL1" s="40"/>
      <c r="UUM1" s="40"/>
      <c r="UUN1" s="40"/>
      <c r="UUO1" s="40"/>
      <c r="UUP1" s="40"/>
      <c r="UUQ1" s="40"/>
      <c r="UUR1" s="40"/>
      <c r="UUS1" s="40"/>
      <c r="UUT1" s="40"/>
      <c r="UUU1" s="40"/>
      <c r="UUV1" s="40"/>
      <c r="UUW1" s="40"/>
      <c r="UUX1" s="40"/>
      <c r="UUY1" s="40"/>
      <c r="UUZ1" s="40"/>
      <c r="UVA1" s="40"/>
      <c r="UVB1" s="40"/>
      <c r="UVC1" s="40"/>
      <c r="UVD1" s="40"/>
      <c r="UVE1" s="40"/>
      <c r="UVF1" s="40"/>
      <c r="UVG1" s="40"/>
      <c r="UVH1" s="40"/>
      <c r="UVI1" s="40"/>
      <c r="UVJ1" s="40"/>
      <c r="UVK1" s="40"/>
      <c r="UVL1" s="40"/>
      <c r="UVM1" s="40"/>
      <c r="UVN1" s="40"/>
      <c r="UVO1" s="40"/>
      <c r="UVP1" s="40"/>
      <c r="UVQ1" s="40"/>
      <c r="UVR1" s="40"/>
      <c r="UVS1" s="40"/>
      <c r="UVT1" s="40"/>
      <c r="UVU1" s="40"/>
      <c r="UVV1" s="40"/>
      <c r="UVW1" s="40"/>
      <c r="UVX1" s="40"/>
      <c r="UVY1" s="40"/>
      <c r="UVZ1" s="40"/>
      <c r="UWA1" s="40"/>
      <c r="UWB1" s="40"/>
      <c r="UWC1" s="40"/>
      <c r="UWD1" s="40"/>
      <c r="UWE1" s="40"/>
      <c r="UWF1" s="40"/>
      <c r="UWG1" s="40"/>
      <c r="UWH1" s="40"/>
      <c r="UWI1" s="40"/>
      <c r="UWJ1" s="40"/>
      <c r="UWK1" s="40"/>
      <c r="UWL1" s="40"/>
      <c r="UWM1" s="40"/>
      <c r="UWN1" s="40"/>
      <c r="UWO1" s="40"/>
      <c r="UWP1" s="40"/>
      <c r="UWQ1" s="40"/>
      <c r="UWR1" s="40"/>
      <c r="UWS1" s="40"/>
      <c r="UWT1" s="40"/>
      <c r="UWU1" s="40"/>
      <c r="UWV1" s="40"/>
      <c r="UWW1" s="40"/>
      <c r="UWX1" s="40"/>
      <c r="UWY1" s="40"/>
      <c r="UWZ1" s="40"/>
      <c r="UXA1" s="40"/>
      <c r="UXB1" s="40"/>
      <c r="UXC1" s="40"/>
      <c r="UXD1" s="40"/>
      <c r="UXE1" s="40"/>
      <c r="UXF1" s="40"/>
      <c r="UXG1" s="40"/>
      <c r="UXH1" s="40"/>
      <c r="UXI1" s="40"/>
      <c r="UXJ1" s="40"/>
      <c r="UXK1" s="40"/>
      <c r="UXL1" s="40"/>
      <c r="UXM1" s="40"/>
      <c r="UXN1" s="40"/>
      <c r="UXO1" s="40"/>
      <c r="UXP1" s="40"/>
      <c r="UXQ1" s="40"/>
      <c r="UXR1" s="40"/>
      <c r="UXS1" s="40"/>
      <c r="UXT1" s="40"/>
      <c r="UXU1" s="40"/>
      <c r="UXV1" s="40"/>
      <c r="UXW1" s="40"/>
      <c r="UXX1" s="40"/>
      <c r="UXY1" s="40"/>
      <c r="UXZ1" s="40"/>
      <c r="UYA1" s="40"/>
      <c r="UYB1" s="40"/>
      <c r="UYC1" s="40"/>
      <c r="UYD1" s="40"/>
      <c r="UYE1" s="40"/>
      <c r="UYF1" s="40"/>
      <c r="UYG1" s="40"/>
      <c r="UYH1" s="40"/>
      <c r="UYI1" s="40"/>
      <c r="UYJ1" s="40"/>
      <c r="UYK1" s="40"/>
      <c r="UYL1" s="40"/>
      <c r="UYM1" s="40"/>
      <c r="UYN1" s="40"/>
      <c r="UYO1" s="40"/>
      <c r="UYP1" s="40"/>
      <c r="UYQ1" s="40"/>
      <c r="UYR1" s="40"/>
      <c r="UYS1" s="40"/>
      <c r="UYT1" s="40"/>
      <c r="UYU1" s="40"/>
      <c r="UYV1" s="40"/>
      <c r="UYW1" s="40"/>
      <c r="UYX1" s="40"/>
      <c r="UYY1" s="40"/>
      <c r="UYZ1" s="40"/>
      <c r="UZA1" s="40"/>
      <c r="UZB1" s="40"/>
      <c r="UZC1" s="40"/>
      <c r="UZD1" s="40"/>
      <c r="UZE1" s="40"/>
      <c r="UZF1" s="40"/>
      <c r="UZG1" s="40"/>
      <c r="UZH1" s="40"/>
      <c r="UZI1" s="40"/>
      <c r="UZJ1" s="40"/>
      <c r="UZK1" s="40"/>
      <c r="UZL1" s="40"/>
      <c r="UZM1" s="40"/>
      <c r="UZN1" s="40"/>
      <c r="UZO1" s="40"/>
      <c r="UZP1" s="40"/>
      <c r="UZQ1" s="40"/>
      <c r="UZR1" s="40"/>
      <c r="UZS1" s="40"/>
      <c r="UZT1" s="40"/>
      <c r="UZU1" s="40"/>
      <c r="UZV1" s="40"/>
      <c r="UZW1" s="40"/>
      <c r="UZX1" s="40"/>
      <c r="UZY1" s="40"/>
      <c r="UZZ1" s="40"/>
      <c r="VAA1" s="40"/>
      <c r="VAB1" s="40"/>
      <c r="VAC1" s="40"/>
      <c r="VAD1" s="40"/>
      <c r="VAE1" s="40"/>
      <c r="VAF1" s="40"/>
      <c r="VAG1" s="40"/>
      <c r="VAH1" s="40"/>
      <c r="VAI1" s="40"/>
      <c r="VAJ1" s="40"/>
      <c r="VAK1" s="40"/>
      <c r="VAL1" s="40"/>
      <c r="VAM1" s="40"/>
      <c r="VAN1" s="40"/>
      <c r="VAO1" s="40"/>
      <c r="VAP1" s="40"/>
      <c r="VAQ1" s="40"/>
      <c r="VAR1" s="40"/>
      <c r="VAS1" s="40"/>
      <c r="VAT1" s="40"/>
      <c r="VAU1" s="40"/>
      <c r="VAV1" s="40"/>
      <c r="VAW1" s="40"/>
      <c r="VAX1" s="40"/>
      <c r="VAY1" s="40"/>
      <c r="VAZ1" s="40"/>
      <c r="VBA1" s="40"/>
      <c r="VBB1" s="40"/>
      <c r="VBC1" s="40"/>
      <c r="VBD1" s="40"/>
      <c r="VBE1" s="40"/>
      <c r="VBF1" s="40"/>
      <c r="VBG1" s="40"/>
      <c r="VBH1" s="40"/>
      <c r="VBI1" s="40"/>
      <c r="VBJ1" s="40"/>
      <c r="VBK1" s="40"/>
      <c r="VBL1" s="40"/>
      <c r="VBM1" s="40"/>
      <c r="VBN1" s="40"/>
      <c r="VBO1" s="40"/>
      <c r="VBP1" s="40"/>
      <c r="VBQ1" s="40"/>
      <c r="VBR1" s="40"/>
      <c r="VBS1" s="40"/>
      <c r="VBT1" s="40"/>
      <c r="VBU1" s="40"/>
      <c r="VBV1" s="40"/>
      <c r="VBW1" s="40"/>
      <c r="VBX1" s="40"/>
      <c r="VBY1" s="40"/>
      <c r="VBZ1" s="40"/>
      <c r="VCA1" s="40"/>
      <c r="VCB1" s="40"/>
      <c r="VCC1" s="40"/>
      <c r="VCD1" s="40"/>
      <c r="VCE1" s="40"/>
      <c r="VCF1" s="40"/>
      <c r="VCG1" s="40"/>
      <c r="VCH1" s="40"/>
      <c r="VCI1" s="40"/>
      <c r="VCJ1" s="40"/>
      <c r="VCK1" s="40"/>
      <c r="VCL1" s="40"/>
      <c r="VCM1" s="40"/>
      <c r="VCN1" s="40"/>
      <c r="VCO1" s="40"/>
      <c r="VCP1" s="40"/>
      <c r="VCQ1" s="40"/>
      <c r="VCR1" s="40"/>
      <c r="VCS1" s="40"/>
      <c r="VCT1" s="40"/>
      <c r="VCU1" s="40"/>
      <c r="VCV1" s="40"/>
      <c r="VCW1" s="40"/>
      <c r="VCX1" s="40"/>
      <c r="VCY1" s="40"/>
      <c r="VCZ1" s="40"/>
      <c r="VDA1" s="40"/>
      <c r="VDB1" s="40"/>
      <c r="VDC1" s="40"/>
      <c r="VDD1" s="40"/>
      <c r="VDE1" s="40"/>
      <c r="VDF1" s="40"/>
      <c r="VDG1" s="40"/>
      <c r="VDH1" s="40"/>
      <c r="VDI1" s="40"/>
      <c r="VDJ1" s="40"/>
      <c r="VDK1" s="40"/>
      <c r="VDL1" s="40"/>
      <c r="VDM1" s="40"/>
      <c r="VDN1" s="40"/>
      <c r="VDO1" s="40"/>
      <c r="VDP1" s="40"/>
      <c r="VDQ1" s="40"/>
      <c r="VDR1" s="40"/>
      <c r="VDS1" s="40"/>
      <c r="VDT1" s="40"/>
      <c r="VDU1" s="40"/>
      <c r="VDV1" s="40"/>
      <c r="VDW1" s="40"/>
      <c r="VDX1" s="40"/>
      <c r="VDY1" s="40"/>
      <c r="VDZ1" s="40"/>
      <c r="VEA1" s="40"/>
      <c r="VEB1" s="40"/>
      <c r="VEC1" s="40"/>
      <c r="VED1" s="40"/>
      <c r="VEE1" s="40"/>
      <c r="VEF1" s="40"/>
      <c r="VEG1" s="40"/>
      <c r="VEH1" s="40"/>
      <c r="VEI1" s="40"/>
      <c r="VEJ1" s="40"/>
      <c r="VEK1" s="40"/>
      <c r="VEL1" s="40"/>
      <c r="VEM1" s="40"/>
      <c r="VEN1" s="40"/>
      <c r="VEO1" s="40"/>
      <c r="VEP1" s="40"/>
      <c r="VEQ1" s="40"/>
      <c r="VER1" s="40"/>
      <c r="VES1" s="40"/>
      <c r="VET1" s="40"/>
      <c r="VEU1" s="40"/>
      <c r="VEV1" s="40"/>
      <c r="VEW1" s="40"/>
      <c r="VEX1" s="40"/>
      <c r="VEY1" s="40"/>
      <c r="VEZ1" s="40"/>
      <c r="VFA1" s="40"/>
      <c r="VFB1" s="40"/>
      <c r="VFC1" s="40"/>
      <c r="VFD1" s="40"/>
      <c r="VFE1" s="40"/>
      <c r="VFF1" s="40"/>
      <c r="VFG1" s="40"/>
      <c r="VFH1" s="40"/>
      <c r="VFI1" s="40"/>
      <c r="VFJ1" s="40"/>
      <c r="VFK1" s="40"/>
      <c r="VFL1" s="40"/>
      <c r="VFM1" s="40"/>
      <c r="VFN1" s="40"/>
      <c r="VFO1" s="40"/>
      <c r="VFP1" s="40"/>
      <c r="VFQ1" s="40"/>
      <c r="VFR1" s="40"/>
      <c r="VFS1" s="40"/>
      <c r="VFT1" s="40"/>
      <c r="VFU1" s="40"/>
      <c r="VFV1" s="40"/>
      <c r="VFW1" s="40"/>
      <c r="VFX1" s="40"/>
      <c r="VFY1" s="40"/>
      <c r="VFZ1" s="40"/>
      <c r="VGA1" s="40"/>
      <c r="VGB1" s="40"/>
      <c r="VGC1" s="40"/>
      <c r="VGD1" s="40"/>
      <c r="VGE1" s="40"/>
      <c r="VGF1" s="40"/>
      <c r="VGG1" s="40"/>
      <c r="VGH1" s="40"/>
      <c r="VGI1" s="40"/>
      <c r="VGJ1" s="40"/>
      <c r="VGK1" s="40"/>
      <c r="VGL1" s="40"/>
      <c r="VGM1" s="40"/>
      <c r="VGN1" s="40"/>
      <c r="VGO1" s="40"/>
      <c r="VGP1" s="40"/>
      <c r="VGQ1" s="40"/>
      <c r="VGR1" s="40"/>
      <c r="VGS1" s="40"/>
      <c r="VGT1" s="40"/>
      <c r="VGU1" s="40"/>
      <c r="VGV1" s="40"/>
      <c r="VGW1" s="40"/>
      <c r="VGX1" s="40"/>
      <c r="VGY1" s="40"/>
      <c r="VGZ1" s="40"/>
      <c r="VHA1" s="40"/>
      <c r="VHB1" s="40"/>
      <c r="VHC1" s="40"/>
      <c r="VHD1" s="40"/>
      <c r="VHE1" s="40"/>
      <c r="VHF1" s="40"/>
      <c r="VHG1" s="40"/>
      <c r="VHH1" s="40"/>
      <c r="VHI1" s="40"/>
      <c r="VHJ1" s="40"/>
      <c r="VHK1" s="40"/>
      <c r="VHL1" s="40"/>
      <c r="VHM1" s="40"/>
      <c r="VHN1" s="40"/>
      <c r="VHO1" s="40"/>
      <c r="VHP1" s="40"/>
      <c r="VHQ1" s="40"/>
      <c r="VHR1" s="40"/>
      <c r="VHS1" s="40"/>
      <c r="VHT1" s="40"/>
      <c r="VHU1" s="40"/>
      <c r="VHV1" s="40"/>
      <c r="VHW1" s="40"/>
      <c r="VHX1" s="40"/>
      <c r="VHY1" s="40"/>
      <c r="VHZ1" s="40"/>
      <c r="VIA1" s="40"/>
      <c r="VIB1" s="40"/>
      <c r="VIC1" s="40"/>
      <c r="VID1" s="40"/>
      <c r="VIE1" s="40"/>
      <c r="VIF1" s="40"/>
      <c r="VIG1" s="40"/>
      <c r="VIH1" s="40"/>
      <c r="VII1" s="40"/>
      <c r="VIJ1" s="40"/>
      <c r="VIK1" s="40"/>
      <c r="VIL1" s="40"/>
      <c r="VIM1" s="40"/>
      <c r="VIN1" s="40"/>
      <c r="VIO1" s="40"/>
      <c r="VIP1" s="40"/>
      <c r="VIQ1" s="40"/>
      <c r="VIR1" s="40"/>
      <c r="VIS1" s="40"/>
      <c r="VIT1" s="40"/>
      <c r="VIU1" s="40"/>
      <c r="VIV1" s="40"/>
      <c r="VIW1" s="40"/>
      <c r="VIX1" s="40"/>
      <c r="VIY1" s="40"/>
      <c r="VIZ1" s="40"/>
      <c r="VJA1" s="40"/>
      <c r="VJB1" s="40"/>
      <c r="VJC1" s="40"/>
      <c r="VJD1" s="40"/>
      <c r="VJE1" s="40"/>
      <c r="VJF1" s="40"/>
      <c r="VJG1" s="40"/>
      <c r="VJH1" s="40"/>
      <c r="VJI1" s="40"/>
      <c r="VJJ1" s="40"/>
      <c r="VJK1" s="40"/>
      <c r="VJL1" s="40"/>
      <c r="VJM1" s="40"/>
      <c r="VJN1" s="40"/>
      <c r="VJO1" s="40"/>
      <c r="VJP1" s="40"/>
      <c r="VJQ1" s="40"/>
      <c r="VJR1" s="40"/>
      <c r="VJS1" s="40"/>
      <c r="VJT1" s="40"/>
      <c r="VJU1" s="40"/>
      <c r="VJV1" s="40"/>
      <c r="VJW1" s="40"/>
      <c r="VJX1" s="40"/>
      <c r="VJY1" s="40"/>
      <c r="VJZ1" s="40"/>
      <c r="VKA1" s="40"/>
      <c r="VKB1" s="40"/>
      <c r="VKC1" s="40"/>
      <c r="VKD1" s="40"/>
      <c r="VKE1" s="40"/>
      <c r="VKF1" s="40"/>
      <c r="VKG1" s="40"/>
      <c r="VKH1" s="40"/>
      <c r="VKI1" s="40"/>
      <c r="VKJ1" s="40"/>
      <c r="VKK1" s="40"/>
      <c r="VKL1" s="40"/>
      <c r="VKM1" s="40"/>
      <c r="VKN1" s="40"/>
      <c r="VKO1" s="40"/>
      <c r="VKP1" s="40"/>
      <c r="VKQ1" s="40"/>
      <c r="VKR1" s="40"/>
      <c r="VKS1" s="40"/>
      <c r="VKT1" s="40"/>
      <c r="VKU1" s="40"/>
      <c r="VKV1" s="40"/>
      <c r="VKW1" s="40"/>
      <c r="VKX1" s="40"/>
      <c r="VKY1" s="40"/>
      <c r="VKZ1" s="40"/>
      <c r="VLA1" s="40"/>
      <c r="VLB1" s="40"/>
      <c r="VLC1" s="40"/>
      <c r="VLD1" s="40"/>
      <c r="VLE1" s="40"/>
      <c r="VLF1" s="40"/>
      <c r="VLG1" s="40"/>
      <c r="VLH1" s="40"/>
      <c r="VLI1" s="40"/>
      <c r="VLJ1" s="40"/>
      <c r="VLK1" s="40"/>
      <c r="VLL1" s="40"/>
      <c r="VLM1" s="40"/>
      <c r="VLN1" s="40"/>
      <c r="VLO1" s="40"/>
      <c r="VLP1" s="40"/>
      <c r="VLQ1" s="40"/>
      <c r="VLR1" s="40"/>
      <c r="VLS1" s="40"/>
      <c r="VLT1" s="40"/>
      <c r="VLU1" s="40"/>
      <c r="VLV1" s="40"/>
      <c r="VLW1" s="40"/>
      <c r="VLX1" s="40"/>
      <c r="VLY1" s="40"/>
      <c r="VLZ1" s="40"/>
      <c r="VMA1" s="40"/>
      <c r="VMB1" s="40"/>
      <c r="VMC1" s="40"/>
      <c r="VMD1" s="40"/>
      <c r="VME1" s="40"/>
      <c r="VMF1" s="40"/>
      <c r="VMG1" s="40"/>
      <c r="VMH1" s="40"/>
      <c r="VMI1" s="40"/>
      <c r="VMJ1" s="40"/>
      <c r="VMK1" s="40"/>
      <c r="VML1" s="40"/>
      <c r="VMM1" s="40"/>
      <c r="VMN1" s="40"/>
      <c r="VMO1" s="40"/>
      <c r="VMP1" s="40"/>
      <c r="VMQ1" s="40"/>
      <c r="VMR1" s="40"/>
      <c r="VMS1" s="40"/>
      <c r="VMT1" s="40"/>
      <c r="VMU1" s="40"/>
      <c r="VMV1" s="40"/>
      <c r="VMW1" s="40"/>
      <c r="VMX1" s="40"/>
      <c r="VMY1" s="40"/>
      <c r="VMZ1" s="40"/>
      <c r="VNA1" s="40"/>
      <c r="VNB1" s="40"/>
      <c r="VNC1" s="40"/>
      <c r="VND1" s="40"/>
      <c r="VNE1" s="40"/>
      <c r="VNF1" s="40"/>
      <c r="VNG1" s="40"/>
      <c r="VNH1" s="40"/>
      <c r="VNI1" s="40"/>
      <c r="VNJ1" s="40"/>
      <c r="VNK1" s="40"/>
      <c r="VNL1" s="40"/>
      <c r="VNM1" s="40"/>
      <c r="VNN1" s="40"/>
      <c r="VNO1" s="40"/>
      <c r="VNP1" s="40"/>
      <c r="VNQ1" s="40"/>
      <c r="VNR1" s="40"/>
      <c r="VNS1" s="40"/>
      <c r="VNT1" s="40"/>
      <c r="VNU1" s="40"/>
      <c r="VNV1" s="40"/>
      <c r="VNW1" s="40"/>
      <c r="VNX1" s="40"/>
      <c r="VNY1" s="40"/>
      <c r="VNZ1" s="40"/>
      <c r="VOA1" s="40"/>
      <c r="VOB1" s="40"/>
      <c r="VOC1" s="40"/>
      <c r="VOD1" s="40"/>
      <c r="VOE1" s="40"/>
      <c r="VOF1" s="40"/>
      <c r="VOG1" s="40"/>
      <c r="VOH1" s="40"/>
      <c r="VOI1" s="40"/>
      <c r="VOJ1" s="40"/>
      <c r="VOK1" s="40"/>
      <c r="VOL1" s="40"/>
      <c r="VOM1" s="40"/>
      <c r="VON1" s="40"/>
      <c r="VOO1" s="40"/>
      <c r="VOP1" s="40"/>
      <c r="VOQ1" s="40"/>
      <c r="VOR1" s="40"/>
      <c r="VOS1" s="40"/>
      <c r="VOT1" s="40"/>
      <c r="VOU1" s="40"/>
      <c r="VOV1" s="40"/>
      <c r="VOW1" s="40"/>
      <c r="VOX1" s="40"/>
      <c r="VOY1" s="40"/>
      <c r="VOZ1" s="40"/>
      <c r="VPA1" s="40"/>
      <c r="VPB1" s="40"/>
      <c r="VPC1" s="40"/>
      <c r="VPD1" s="40"/>
      <c r="VPE1" s="40"/>
      <c r="VPF1" s="40"/>
      <c r="VPG1" s="40"/>
      <c r="VPH1" s="40"/>
      <c r="VPI1" s="40"/>
      <c r="VPJ1" s="40"/>
      <c r="VPK1" s="40"/>
      <c r="VPL1" s="40"/>
      <c r="VPM1" s="40"/>
      <c r="VPN1" s="40"/>
      <c r="VPO1" s="40"/>
      <c r="VPP1" s="40"/>
      <c r="VPQ1" s="40"/>
      <c r="VPR1" s="40"/>
      <c r="VPS1" s="40"/>
      <c r="VPT1" s="40"/>
      <c r="VPU1" s="40"/>
      <c r="VPV1" s="40"/>
      <c r="VPW1" s="40"/>
      <c r="VPX1" s="40"/>
      <c r="VPY1" s="40"/>
      <c r="VPZ1" s="40"/>
      <c r="VQA1" s="40"/>
      <c r="VQB1" s="40"/>
      <c r="VQC1" s="40"/>
      <c r="VQD1" s="40"/>
      <c r="VQE1" s="40"/>
      <c r="VQF1" s="40"/>
      <c r="VQG1" s="40"/>
      <c r="VQH1" s="40"/>
      <c r="VQI1" s="40"/>
      <c r="VQJ1" s="40"/>
      <c r="VQK1" s="40"/>
      <c r="VQL1" s="40"/>
      <c r="VQM1" s="40"/>
      <c r="VQN1" s="40"/>
      <c r="VQO1" s="40"/>
      <c r="VQP1" s="40"/>
      <c r="VQQ1" s="40"/>
      <c r="VQR1" s="40"/>
      <c r="VQS1" s="40"/>
      <c r="VQT1" s="40"/>
      <c r="VQU1" s="40"/>
      <c r="VQV1" s="40"/>
      <c r="VQW1" s="40"/>
      <c r="VQX1" s="40"/>
      <c r="VQY1" s="40"/>
      <c r="VQZ1" s="40"/>
      <c r="VRA1" s="40"/>
      <c r="VRB1" s="40"/>
      <c r="VRC1" s="40"/>
      <c r="VRD1" s="40"/>
      <c r="VRE1" s="40"/>
      <c r="VRF1" s="40"/>
      <c r="VRG1" s="40"/>
      <c r="VRH1" s="40"/>
      <c r="VRI1" s="40"/>
      <c r="VRJ1" s="40"/>
      <c r="VRK1" s="40"/>
      <c r="VRL1" s="40"/>
      <c r="VRM1" s="40"/>
      <c r="VRN1" s="40"/>
      <c r="VRO1" s="40"/>
      <c r="VRP1" s="40"/>
      <c r="VRQ1" s="40"/>
      <c r="VRR1" s="40"/>
      <c r="VRS1" s="40"/>
      <c r="VRT1" s="40"/>
      <c r="VRU1" s="40"/>
      <c r="VRV1" s="40"/>
      <c r="VRW1" s="40"/>
      <c r="VRX1" s="40"/>
      <c r="VRY1" s="40"/>
      <c r="VRZ1" s="40"/>
      <c r="VSA1" s="40"/>
      <c r="VSB1" s="40"/>
      <c r="VSC1" s="40"/>
      <c r="VSD1" s="40"/>
      <c r="VSE1" s="40"/>
      <c r="VSF1" s="40"/>
      <c r="VSG1" s="40"/>
      <c r="VSH1" s="40"/>
      <c r="VSI1" s="40"/>
      <c r="VSJ1" s="40"/>
      <c r="VSK1" s="40"/>
      <c r="VSL1" s="40"/>
      <c r="VSM1" s="40"/>
      <c r="VSN1" s="40"/>
      <c r="VSO1" s="40"/>
      <c r="VSP1" s="40"/>
      <c r="VSQ1" s="40"/>
      <c r="VSR1" s="40"/>
      <c r="VSS1" s="40"/>
      <c r="VST1" s="40"/>
      <c r="VSU1" s="40"/>
      <c r="VSV1" s="40"/>
      <c r="VSW1" s="40"/>
      <c r="VSX1" s="40"/>
      <c r="VSY1" s="40"/>
      <c r="VSZ1" s="40"/>
      <c r="VTA1" s="40"/>
      <c r="VTB1" s="40"/>
      <c r="VTC1" s="40"/>
      <c r="VTD1" s="40"/>
      <c r="VTE1" s="40"/>
      <c r="VTF1" s="40"/>
      <c r="VTG1" s="40"/>
      <c r="VTH1" s="40"/>
      <c r="VTI1" s="40"/>
      <c r="VTJ1" s="40"/>
      <c r="VTK1" s="40"/>
      <c r="VTL1" s="40"/>
      <c r="VTM1" s="40"/>
      <c r="VTN1" s="40"/>
      <c r="VTO1" s="40"/>
      <c r="VTP1" s="40"/>
      <c r="VTQ1" s="40"/>
      <c r="VTR1" s="40"/>
      <c r="VTS1" s="40"/>
      <c r="VTT1" s="40"/>
      <c r="VTU1" s="40"/>
      <c r="VTV1" s="40"/>
      <c r="VTW1" s="40"/>
      <c r="VTX1" s="40"/>
      <c r="VTY1" s="40"/>
      <c r="VTZ1" s="40"/>
      <c r="VUA1" s="40"/>
      <c r="VUB1" s="40"/>
      <c r="VUC1" s="40"/>
      <c r="VUD1" s="40"/>
      <c r="VUE1" s="40"/>
      <c r="VUF1" s="40"/>
      <c r="VUG1" s="40"/>
      <c r="VUH1" s="40"/>
      <c r="VUI1" s="40"/>
      <c r="VUJ1" s="40"/>
      <c r="VUK1" s="40"/>
      <c r="VUL1" s="40"/>
      <c r="VUM1" s="40"/>
      <c r="VUN1" s="40"/>
      <c r="VUO1" s="40"/>
      <c r="VUP1" s="40"/>
      <c r="VUQ1" s="40"/>
      <c r="VUR1" s="40"/>
      <c r="VUS1" s="40"/>
      <c r="VUT1" s="40"/>
      <c r="VUU1" s="40"/>
      <c r="VUV1" s="40"/>
      <c r="VUW1" s="40"/>
      <c r="VUX1" s="40"/>
      <c r="VUY1" s="40"/>
      <c r="VUZ1" s="40"/>
      <c r="VVA1" s="40"/>
      <c r="VVB1" s="40"/>
      <c r="VVC1" s="40"/>
      <c r="VVD1" s="40"/>
      <c r="VVE1" s="40"/>
      <c r="VVF1" s="40"/>
      <c r="VVG1" s="40"/>
      <c r="VVH1" s="40"/>
      <c r="VVI1" s="40"/>
      <c r="VVJ1" s="40"/>
      <c r="VVK1" s="40"/>
      <c r="VVL1" s="40"/>
      <c r="VVM1" s="40"/>
      <c r="VVN1" s="40"/>
      <c r="VVO1" s="40"/>
      <c r="VVP1" s="40"/>
      <c r="VVQ1" s="40"/>
      <c r="VVR1" s="40"/>
      <c r="VVS1" s="40"/>
      <c r="VVT1" s="40"/>
      <c r="VVU1" s="40"/>
      <c r="VVV1" s="40"/>
      <c r="VVW1" s="40"/>
      <c r="VVX1" s="40"/>
      <c r="VVY1" s="40"/>
      <c r="VVZ1" s="40"/>
      <c r="VWA1" s="40"/>
      <c r="VWB1" s="40"/>
      <c r="VWC1" s="40"/>
      <c r="VWD1" s="40"/>
      <c r="VWE1" s="40"/>
      <c r="VWF1" s="40"/>
      <c r="VWG1" s="40"/>
      <c r="VWH1" s="40"/>
      <c r="VWI1" s="40"/>
      <c r="VWJ1" s="40"/>
      <c r="VWK1" s="40"/>
      <c r="VWL1" s="40"/>
      <c r="VWM1" s="40"/>
      <c r="VWN1" s="40"/>
      <c r="VWO1" s="40"/>
      <c r="VWP1" s="40"/>
      <c r="VWQ1" s="40"/>
      <c r="VWR1" s="40"/>
      <c r="VWS1" s="40"/>
      <c r="VWT1" s="40"/>
      <c r="VWU1" s="40"/>
      <c r="VWV1" s="40"/>
      <c r="VWW1" s="40"/>
      <c r="VWX1" s="40"/>
      <c r="VWY1" s="40"/>
      <c r="VWZ1" s="40"/>
      <c r="VXA1" s="40"/>
      <c r="VXB1" s="40"/>
      <c r="VXC1" s="40"/>
      <c r="VXD1" s="40"/>
      <c r="VXE1" s="40"/>
      <c r="VXF1" s="40"/>
      <c r="VXG1" s="40"/>
      <c r="VXH1" s="40"/>
      <c r="VXI1" s="40"/>
      <c r="VXJ1" s="40"/>
      <c r="VXK1" s="40"/>
      <c r="VXL1" s="40"/>
      <c r="VXM1" s="40"/>
      <c r="VXN1" s="40"/>
      <c r="VXO1" s="40"/>
      <c r="VXP1" s="40"/>
      <c r="VXQ1" s="40"/>
      <c r="VXR1" s="40"/>
      <c r="VXS1" s="40"/>
      <c r="VXT1" s="40"/>
      <c r="VXU1" s="40"/>
      <c r="VXV1" s="40"/>
      <c r="VXW1" s="40"/>
      <c r="VXX1" s="40"/>
      <c r="VXY1" s="40"/>
      <c r="VXZ1" s="40"/>
      <c r="VYA1" s="40"/>
      <c r="VYB1" s="40"/>
      <c r="VYC1" s="40"/>
      <c r="VYD1" s="40"/>
      <c r="VYE1" s="40"/>
      <c r="VYF1" s="40"/>
      <c r="VYG1" s="40"/>
      <c r="VYH1" s="40"/>
      <c r="VYI1" s="40"/>
      <c r="VYJ1" s="40"/>
      <c r="VYK1" s="40"/>
      <c r="VYL1" s="40"/>
      <c r="VYM1" s="40"/>
      <c r="VYN1" s="40"/>
      <c r="VYO1" s="40"/>
      <c r="VYP1" s="40"/>
      <c r="VYQ1" s="40"/>
      <c r="VYR1" s="40"/>
      <c r="VYS1" s="40"/>
      <c r="VYT1" s="40"/>
      <c r="VYU1" s="40"/>
      <c r="VYV1" s="40"/>
      <c r="VYW1" s="40"/>
      <c r="VYX1" s="40"/>
      <c r="VYY1" s="40"/>
      <c r="VYZ1" s="40"/>
      <c r="VZA1" s="40"/>
      <c r="VZB1" s="40"/>
      <c r="VZC1" s="40"/>
      <c r="VZD1" s="40"/>
      <c r="VZE1" s="40"/>
      <c r="VZF1" s="40"/>
      <c r="VZG1" s="40"/>
      <c r="VZH1" s="40"/>
      <c r="VZI1" s="40"/>
      <c r="VZJ1" s="40"/>
      <c r="VZK1" s="40"/>
      <c r="VZL1" s="40"/>
      <c r="VZM1" s="40"/>
      <c r="VZN1" s="40"/>
      <c r="VZO1" s="40"/>
      <c r="VZP1" s="40"/>
      <c r="VZQ1" s="40"/>
      <c r="VZR1" s="40"/>
      <c r="VZS1" s="40"/>
      <c r="VZT1" s="40"/>
      <c r="VZU1" s="40"/>
      <c r="VZV1" s="40"/>
      <c r="VZW1" s="40"/>
      <c r="VZX1" s="40"/>
      <c r="VZY1" s="40"/>
      <c r="VZZ1" s="40"/>
      <c r="WAA1" s="40"/>
      <c r="WAB1" s="40"/>
      <c r="WAC1" s="40"/>
      <c r="WAD1" s="40"/>
      <c r="WAE1" s="40"/>
      <c r="WAF1" s="40"/>
      <c r="WAG1" s="40"/>
      <c r="WAH1" s="40"/>
      <c r="WAI1" s="40"/>
      <c r="WAJ1" s="40"/>
      <c r="WAK1" s="40"/>
      <c r="WAL1" s="40"/>
      <c r="WAM1" s="40"/>
      <c r="WAN1" s="40"/>
      <c r="WAO1" s="40"/>
      <c r="WAP1" s="40"/>
      <c r="WAQ1" s="40"/>
      <c r="WAR1" s="40"/>
      <c r="WAS1" s="40"/>
      <c r="WAT1" s="40"/>
      <c r="WAU1" s="40"/>
      <c r="WAV1" s="40"/>
      <c r="WAW1" s="40"/>
      <c r="WAX1" s="40"/>
      <c r="WAY1" s="40"/>
      <c r="WAZ1" s="40"/>
      <c r="WBA1" s="40"/>
      <c r="WBB1" s="40"/>
      <c r="WBC1" s="40"/>
      <c r="WBD1" s="40"/>
      <c r="WBE1" s="40"/>
      <c r="WBF1" s="40"/>
      <c r="WBG1" s="40"/>
      <c r="WBH1" s="40"/>
      <c r="WBI1" s="40"/>
      <c r="WBJ1" s="40"/>
      <c r="WBK1" s="40"/>
      <c r="WBL1" s="40"/>
      <c r="WBM1" s="40"/>
      <c r="WBN1" s="40"/>
      <c r="WBO1" s="40"/>
      <c r="WBP1" s="40"/>
      <c r="WBQ1" s="40"/>
      <c r="WBR1" s="40"/>
      <c r="WBS1" s="40"/>
      <c r="WBT1" s="40"/>
      <c r="WBU1" s="40"/>
      <c r="WBV1" s="40"/>
      <c r="WBW1" s="40"/>
      <c r="WBX1" s="40"/>
      <c r="WBY1" s="40"/>
      <c r="WBZ1" s="40"/>
      <c r="WCA1" s="40"/>
      <c r="WCB1" s="40"/>
      <c r="WCC1" s="40"/>
      <c r="WCD1" s="40"/>
      <c r="WCE1" s="40"/>
      <c r="WCF1" s="40"/>
      <c r="WCG1" s="40"/>
      <c r="WCH1" s="40"/>
      <c r="WCI1" s="40"/>
      <c r="WCJ1" s="40"/>
      <c r="WCK1" s="40"/>
      <c r="WCL1" s="40"/>
      <c r="WCM1" s="40"/>
      <c r="WCN1" s="40"/>
      <c r="WCO1" s="40"/>
      <c r="WCP1" s="40"/>
      <c r="WCQ1" s="40"/>
      <c r="WCR1" s="40"/>
      <c r="WCS1" s="40"/>
      <c r="WCT1" s="40"/>
      <c r="WCU1" s="40"/>
      <c r="WCV1" s="40"/>
      <c r="WCW1" s="40"/>
      <c r="WCX1" s="40"/>
      <c r="WCY1" s="40"/>
      <c r="WCZ1" s="40"/>
      <c r="WDA1" s="40"/>
      <c r="WDB1" s="40"/>
      <c r="WDC1" s="40"/>
      <c r="WDD1" s="40"/>
      <c r="WDE1" s="40"/>
      <c r="WDF1" s="40"/>
      <c r="WDG1" s="40"/>
      <c r="WDH1" s="40"/>
      <c r="WDI1" s="40"/>
      <c r="WDJ1" s="40"/>
      <c r="WDK1" s="40"/>
      <c r="WDL1" s="40"/>
      <c r="WDM1" s="40"/>
      <c r="WDN1" s="40"/>
      <c r="WDO1" s="40"/>
      <c r="WDP1" s="40"/>
      <c r="WDQ1" s="40"/>
      <c r="WDR1" s="40"/>
      <c r="WDS1" s="40"/>
      <c r="WDT1" s="40"/>
      <c r="WDU1" s="40"/>
      <c r="WDV1" s="40"/>
      <c r="WDW1" s="40"/>
      <c r="WDX1" s="40"/>
      <c r="WDY1" s="40"/>
      <c r="WDZ1" s="40"/>
      <c r="WEA1" s="40"/>
      <c r="WEB1" s="40"/>
      <c r="WEC1" s="40"/>
      <c r="WED1" s="40"/>
      <c r="WEE1" s="40"/>
      <c r="WEF1" s="40"/>
      <c r="WEG1" s="40"/>
      <c r="WEH1" s="40"/>
      <c r="WEI1" s="40"/>
      <c r="WEJ1" s="40"/>
      <c r="WEK1" s="40"/>
      <c r="WEL1" s="40"/>
      <c r="WEM1" s="40"/>
      <c r="WEN1" s="40"/>
      <c r="WEO1" s="40"/>
      <c r="WEP1" s="40"/>
      <c r="WEQ1" s="40"/>
      <c r="WER1" s="40"/>
      <c r="WES1" s="40"/>
      <c r="WET1" s="40"/>
      <c r="WEU1" s="40"/>
      <c r="WEV1" s="40"/>
      <c r="WEW1" s="40"/>
      <c r="WEX1" s="40"/>
      <c r="WEY1" s="40"/>
      <c r="WEZ1" s="40"/>
      <c r="WFA1" s="40"/>
      <c r="WFB1" s="40"/>
      <c r="WFC1" s="40"/>
      <c r="WFD1" s="40"/>
      <c r="WFE1" s="40"/>
      <c r="WFF1" s="40"/>
      <c r="WFG1" s="40"/>
      <c r="WFH1" s="40"/>
      <c r="WFI1" s="40"/>
      <c r="WFJ1" s="40"/>
      <c r="WFK1" s="40"/>
      <c r="WFL1" s="40"/>
      <c r="WFM1" s="40"/>
      <c r="WFN1" s="40"/>
      <c r="WFO1" s="40"/>
      <c r="WFP1" s="40"/>
      <c r="WFQ1" s="40"/>
      <c r="WFR1" s="40"/>
      <c r="WFS1" s="40"/>
      <c r="WFT1" s="40"/>
      <c r="WFU1" s="40"/>
      <c r="WFV1" s="40"/>
      <c r="WFW1" s="40"/>
      <c r="WFX1" s="40"/>
      <c r="WFY1" s="40"/>
      <c r="WFZ1" s="40"/>
      <c r="WGA1" s="40"/>
      <c r="WGB1" s="40"/>
      <c r="WGC1" s="40"/>
      <c r="WGD1" s="40"/>
      <c r="WGE1" s="40"/>
      <c r="WGF1" s="40"/>
      <c r="WGG1" s="40"/>
      <c r="WGH1" s="40"/>
      <c r="WGI1" s="40"/>
      <c r="WGJ1" s="40"/>
      <c r="WGK1" s="40"/>
      <c r="WGL1" s="40"/>
      <c r="WGM1" s="40"/>
      <c r="WGN1" s="40"/>
      <c r="WGO1" s="40"/>
      <c r="WGP1" s="40"/>
      <c r="WGQ1" s="40"/>
      <c r="WGR1" s="40"/>
      <c r="WGS1" s="40"/>
      <c r="WGT1" s="40"/>
      <c r="WGU1" s="40"/>
      <c r="WGV1" s="40"/>
      <c r="WGW1" s="40"/>
      <c r="WGX1" s="40"/>
      <c r="WGY1" s="40"/>
      <c r="WGZ1" s="40"/>
      <c r="WHA1" s="40"/>
      <c r="WHB1" s="40"/>
      <c r="WHC1" s="40"/>
      <c r="WHD1" s="40"/>
      <c r="WHE1" s="40"/>
      <c r="WHF1" s="40"/>
      <c r="WHG1" s="40"/>
      <c r="WHH1" s="40"/>
      <c r="WHI1" s="40"/>
      <c r="WHJ1" s="40"/>
      <c r="WHK1" s="40"/>
      <c r="WHL1" s="40"/>
      <c r="WHM1" s="40"/>
      <c r="WHN1" s="40"/>
      <c r="WHO1" s="40"/>
      <c r="WHP1" s="40"/>
      <c r="WHQ1" s="40"/>
      <c r="WHR1" s="40"/>
      <c r="WHS1" s="40"/>
      <c r="WHT1" s="40"/>
      <c r="WHU1" s="40"/>
      <c r="WHV1" s="40"/>
      <c r="WHW1" s="40"/>
      <c r="WHX1" s="40"/>
      <c r="WHY1" s="40"/>
      <c r="WHZ1" s="40"/>
      <c r="WIA1" s="40"/>
      <c r="WIB1" s="40"/>
      <c r="WIC1" s="40"/>
      <c r="WID1" s="40"/>
      <c r="WIE1" s="40"/>
      <c r="WIF1" s="40"/>
      <c r="WIG1" s="40"/>
      <c r="WIH1" s="40"/>
      <c r="WII1" s="40"/>
      <c r="WIJ1" s="40"/>
      <c r="WIK1" s="40"/>
      <c r="WIL1" s="40"/>
      <c r="WIM1" s="40"/>
      <c r="WIN1" s="40"/>
      <c r="WIO1" s="40"/>
      <c r="WIP1" s="40"/>
      <c r="WIQ1" s="40"/>
      <c r="WIR1" s="40"/>
      <c r="WIS1" s="40"/>
      <c r="WIT1" s="40"/>
      <c r="WIU1" s="40"/>
      <c r="WIV1" s="40"/>
      <c r="WIW1" s="40"/>
      <c r="WIX1" s="40"/>
      <c r="WIY1" s="40"/>
      <c r="WIZ1" s="40"/>
      <c r="WJA1" s="40"/>
      <c r="WJB1" s="40"/>
      <c r="WJC1" s="40"/>
      <c r="WJD1" s="40"/>
      <c r="WJE1" s="40"/>
      <c r="WJF1" s="40"/>
      <c r="WJG1" s="40"/>
      <c r="WJH1" s="40"/>
      <c r="WJI1" s="40"/>
      <c r="WJJ1" s="40"/>
      <c r="WJK1" s="40"/>
      <c r="WJL1" s="40"/>
      <c r="WJM1" s="40"/>
      <c r="WJN1" s="40"/>
      <c r="WJO1" s="40"/>
      <c r="WJP1" s="40"/>
      <c r="WJQ1" s="40"/>
      <c r="WJR1" s="40"/>
      <c r="WJS1" s="40"/>
      <c r="WJT1" s="40"/>
      <c r="WJU1" s="40"/>
      <c r="WJV1" s="40"/>
      <c r="WJW1" s="40"/>
      <c r="WJX1" s="40"/>
      <c r="WJY1" s="40"/>
      <c r="WJZ1" s="40"/>
      <c r="WKA1" s="40"/>
      <c r="WKB1" s="40"/>
      <c r="WKC1" s="40"/>
      <c r="WKD1" s="40"/>
      <c r="WKE1" s="40"/>
      <c r="WKF1" s="40"/>
      <c r="WKG1" s="40"/>
      <c r="WKH1" s="40"/>
      <c r="WKI1" s="40"/>
      <c r="WKJ1" s="40"/>
      <c r="WKK1" s="40"/>
      <c r="WKL1" s="40"/>
      <c r="WKM1" s="40"/>
      <c r="WKN1" s="40"/>
      <c r="WKO1" s="40"/>
      <c r="WKP1" s="40"/>
      <c r="WKQ1" s="40"/>
      <c r="WKR1" s="40"/>
      <c r="WKS1" s="40"/>
      <c r="WKT1" s="40"/>
      <c r="WKU1" s="40"/>
      <c r="WKV1" s="40"/>
      <c r="WKW1" s="40"/>
      <c r="WKX1" s="40"/>
      <c r="WKY1" s="40"/>
      <c r="WKZ1" s="40"/>
      <c r="WLA1" s="40"/>
      <c r="WLB1" s="40"/>
      <c r="WLC1" s="40"/>
      <c r="WLD1" s="40"/>
      <c r="WLE1" s="40"/>
      <c r="WLF1" s="40"/>
      <c r="WLG1" s="40"/>
      <c r="WLH1" s="40"/>
      <c r="WLI1" s="40"/>
      <c r="WLJ1" s="40"/>
      <c r="WLK1" s="40"/>
      <c r="WLL1" s="40"/>
      <c r="WLM1" s="40"/>
      <c r="WLN1" s="40"/>
      <c r="WLO1" s="40"/>
      <c r="WLP1" s="40"/>
      <c r="WLQ1" s="40"/>
      <c r="WLR1" s="40"/>
      <c r="WLS1" s="40"/>
      <c r="WLT1" s="40"/>
      <c r="WLU1" s="40"/>
      <c r="WLV1" s="40"/>
      <c r="WLW1" s="40"/>
      <c r="WLX1" s="40"/>
      <c r="WLY1" s="40"/>
      <c r="WLZ1" s="40"/>
      <c r="WMA1" s="40"/>
      <c r="WMB1" s="40"/>
      <c r="WMC1" s="40"/>
      <c r="WMD1" s="40"/>
      <c r="WME1" s="40"/>
      <c r="WMF1" s="40"/>
      <c r="WMG1" s="40"/>
      <c r="WMH1" s="40"/>
      <c r="WMI1" s="40"/>
      <c r="WMJ1" s="40"/>
      <c r="WMK1" s="40"/>
      <c r="WML1" s="40"/>
      <c r="WMM1" s="40"/>
      <c r="WMN1" s="40"/>
      <c r="WMO1" s="40"/>
      <c r="WMP1" s="40"/>
      <c r="WMQ1" s="40"/>
      <c r="WMR1" s="40"/>
      <c r="WMS1" s="40"/>
      <c r="WMT1" s="40"/>
      <c r="WMU1" s="40"/>
      <c r="WMV1" s="40"/>
      <c r="WMW1" s="40"/>
      <c r="WMX1" s="40"/>
      <c r="WMY1" s="40"/>
      <c r="WMZ1" s="40"/>
      <c r="WNA1" s="40"/>
      <c r="WNB1" s="40"/>
      <c r="WNC1" s="40"/>
      <c r="WND1" s="40"/>
      <c r="WNE1" s="40"/>
      <c r="WNF1" s="40"/>
      <c r="WNG1" s="40"/>
      <c r="WNH1" s="40"/>
      <c r="WNI1" s="40"/>
      <c r="WNJ1" s="40"/>
      <c r="WNK1" s="40"/>
      <c r="WNL1" s="40"/>
      <c r="WNM1" s="40"/>
      <c r="WNN1" s="40"/>
      <c r="WNO1" s="40"/>
      <c r="WNP1" s="40"/>
      <c r="WNQ1" s="40"/>
      <c r="WNR1" s="40"/>
      <c r="WNS1" s="40"/>
      <c r="WNT1" s="40"/>
      <c r="WNU1" s="40"/>
      <c r="WNV1" s="40"/>
      <c r="WNW1" s="40"/>
      <c r="WNX1" s="40"/>
      <c r="WNY1" s="40"/>
      <c r="WNZ1" s="40"/>
      <c r="WOA1" s="40"/>
      <c r="WOB1" s="40"/>
      <c r="WOC1" s="40"/>
      <c r="WOD1" s="40"/>
      <c r="WOE1" s="40"/>
      <c r="WOF1" s="40"/>
      <c r="WOG1" s="40"/>
      <c r="WOH1" s="40"/>
      <c r="WOI1" s="40"/>
      <c r="WOJ1" s="40"/>
      <c r="WOK1" s="40"/>
      <c r="WOL1" s="40"/>
      <c r="WOM1" s="40"/>
      <c r="WON1" s="40"/>
      <c r="WOO1" s="40"/>
      <c r="WOP1" s="40"/>
      <c r="WOQ1" s="40"/>
      <c r="WOR1" s="40"/>
      <c r="WOS1" s="40"/>
      <c r="WOT1" s="40"/>
      <c r="WOU1" s="40"/>
      <c r="WOV1" s="40"/>
      <c r="WOW1" s="40"/>
      <c r="WOX1" s="40"/>
      <c r="WOY1" s="40"/>
      <c r="WOZ1" s="40"/>
      <c r="WPA1" s="40"/>
      <c r="WPB1" s="40"/>
      <c r="WPC1" s="40"/>
      <c r="WPD1" s="40"/>
      <c r="WPE1" s="40"/>
      <c r="WPF1" s="40"/>
      <c r="WPG1" s="40"/>
      <c r="WPH1" s="40"/>
      <c r="WPI1" s="40"/>
      <c r="WPJ1" s="40"/>
      <c r="WPK1" s="40"/>
      <c r="WPL1" s="40"/>
      <c r="WPM1" s="40"/>
      <c r="WPN1" s="40"/>
      <c r="WPO1" s="40"/>
      <c r="WPP1" s="40"/>
      <c r="WPQ1" s="40"/>
      <c r="WPR1" s="40"/>
      <c r="WPS1" s="40"/>
      <c r="WPT1" s="40"/>
      <c r="WPU1" s="40"/>
      <c r="WPV1" s="40"/>
      <c r="WPW1" s="40"/>
      <c r="WPX1" s="40"/>
      <c r="WPY1" s="40"/>
      <c r="WPZ1" s="40"/>
      <c r="WQA1" s="40"/>
      <c r="WQB1" s="40"/>
      <c r="WQC1" s="40"/>
      <c r="WQD1" s="40"/>
      <c r="WQE1" s="40"/>
      <c r="WQF1" s="40"/>
      <c r="WQG1" s="40"/>
      <c r="WQH1" s="40"/>
      <c r="WQI1" s="40"/>
      <c r="WQJ1" s="40"/>
      <c r="WQK1" s="40"/>
      <c r="WQL1" s="40"/>
      <c r="WQM1" s="40"/>
      <c r="WQN1" s="40"/>
      <c r="WQO1" s="40"/>
      <c r="WQP1" s="40"/>
      <c r="WQQ1" s="40"/>
      <c r="WQR1" s="40"/>
      <c r="WQS1" s="40"/>
      <c r="WQT1" s="40"/>
      <c r="WQU1" s="40"/>
      <c r="WQV1" s="40"/>
      <c r="WQW1" s="40"/>
      <c r="WQX1" s="40"/>
      <c r="WQY1" s="40"/>
      <c r="WQZ1" s="40"/>
      <c r="WRA1" s="40"/>
      <c r="WRB1" s="40"/>
      <c r="WRC1" s="40"/>
      <c r="WRD1" s="40"/>
      <c r="WRE1" s="40"/>
      <c r="WRF1" s="40"/>
      <c r="WRG1" s="40"/>
      <c r="WRH1" s="40"/>
      <c r="WRI1" s="40"/>
      <c r="WRJ1" s="40"/>
      <c r="WRK1" s="40"/>
      <c r="WRL1" s="40"/>
      <c r="WRM1" s="40"/>
      <c r="WRN1" s="40"/>
      <c r="WRO1" s="40"/>
      <c r="WRP1" s="40"/>
      <c r="WRQ1" s="40"/>
      <c r="WRR1" s="40"/>
      <c r="WRS1" s="40"/>
      <c r="WRT1" s="40"/>
      <c r="WRU1" s="40"/>
      <c r="WRV1" s="40"/>
      <c r="WRW1" s="40"/>
      <c r="WRX1" s="40"/>
      <c r="WRY1" s="40"/>
      <c r="WRZ1" s="40"/>
      <c r="WSA1" s="40"/>
      <c r="WSB1" s="40"/>
      <c r="WSC1" s="40"/>
      <c r="WSD1" s="40"/>
      <c r="WSE1" s="40"/>
      <c r="WSF1" s="40"/>
      <c r="WSG1" s="40"/>
      <c r="WSH1" s="40"/>
      <c r="WSI1" s="40"/>
      <c r="WSJ1" s="40"/>
      <c r="WSK1" s="40"/>
      <c r="WSL1" s="40"/>
      <c r="WSM1" s="40"/>
      <c r="WSN1" s="40"/>
      <c r="WSO1" s="40"/>
      <c r="WSP1" s="40"/>
      <c r="WSQ1" s="40"/>
      <c r="WSR1" s="40"/>
      <c r="WSS1" s="40"/>
      <c r="WST1" s="40"/>
      <c r="WSU1" s="40"/>
      <c r="WSV1" s="40"/>
      <c r="WSW1" s="40"/>
      <c r="WSX1" s="40"/>
      <c r="WSY1" s="40"/>
      <c r="WSZ1" s="40"/>
      <c r="WTA1" s="40"/>
      <c r="WTB1" s="40"/>
      <c r="WTC1" s="40"/>
      <c r="WTD1" s="40"/>
      <c r="WTE1" s="40"/>
      <c r="WTF1" s="40"/>
      <c r="WTG1" s="40"/>
      <c r="WTH1" s="40"/>
      <c r="WTI1" s="40"/>
      <c r="WTJ1" s="40"/>
      <c r="WTK1" s="40"/>
      <c r="WTL1" s="40"/>
      <c r="WTM1" s="40"/>
      <c r="WTN1" s="40"/>
      <c r="WTO1" s="40"/>
      <c r="WTP1" s="40"/>
      <c r="WTQ1" s="40"/>
      <c r="WTR1" s="40"/>
      <c r="WTS1" s="40"/>
      <c r="WTT1" s="40"/>
      <c r="WTU1" s="40"/>
      <c r="WTV1" s="40"/>
      <c r="WTW1" s="40"/>
      <c r="WTX1" s="40"/>
      <c r="WTY1" s="40"/>
      <c r="WTZ1" s="40"/>
      <c r="WUA1" s="40"/>
      <c r="WUB1" s="40"/>
      <c r="WUC1" s="40"/>
      <c r="WUD1" s="40"/>
      <c r="WUE1" s="40"/>
      <c r="WUF1" s="40"/>
      <c r="WUG1" s="40"/>
      <c r="WUH1" s="40"/>
      <c r="WUI1" s="40"/>
      <c r="WUJ1" s="40"/>
      <c r="WUK1" s="40"/>
      <c r="WUL1" s="40"/>
      <c r="WUM1" s="40"/>
      <c r="WUN1" s="40"/>
      <c r="WUO1" s="40"/>
      <c r="WUP1" s="40"/>
      <c r="WUQ1" s="40"/>
      <c r="WUR1" s="40"/>
      <c r="WUS1" s="40"/>
      <c r="WUT1" s="40"/>
      <c r="WUU1" s="40"/>
      <c r="WUV1" s="40"/>
      <c r="WUW1" s="40"/>
      <c r="WUX1" s="40"/>
      <c r="WUY1" s="40"/>
      <c r="WUZ1" s="40"/>
      <c r="WVA1" s="40"/>
      <c r="WVB1" s="40"/>
      <c r="WVC1" s="40"/>
      <c r="WVD1" s="40"/>
      <c r="WVE1" s="40"/>
      <c r="WVF1" s="40"/>
      <c r="WVG1" s="40"/>
      <c r="WVH1" s="40"/>
      <c r="WVI1" s="40"/>
      <c r="WVJ1" s="40"/>
      <c r="WVK1" s="40"/>
      <c r="WVL1" s="40"/>
      <c r="WVM1" s="40"/>
      <c r="WVN1" s="40"/>
      <c r="WVO1" s="40"/>
      <c r="WVP1" s="40"/>
      <c r="WVQ1" s="40"/>
      <c r="WVR1" s="40"/>
      <c r="WVS1" s="40"/>
      <c r="WVT1" s="40"/>
      <c r="WVU1" s="40"/>
      <c r="WVV1" s="40"/>
      <c r="WVW1" s="40"/>
      <c r="WVX1" s="40"/>
      <c r="WVY1" s="40"/>
      <c r="WVZ1" s="40"/>
      <c r="WWA1" s="40"/>
      <c r="WWB1" s="40"/>
      <c r="WWC1" s="40"/>
      <c r="WWD1" s="40"/>
      <c r="WWE1" s="40"/>
      <c r="WWF1" s="40"/>
      <c r="WWG1" s="40"/>
      <c r="WWH1" s="40"/>
      <c r="WWI1" s="40"/>
      <c r="WWJ1" s="40"/>
      <c r="WWK1" s="40"/>
      <c r="WWL1" s="40"/>
      <c r="WWM1" s="40"/>
      <c r="WWN1" s="40"/>
      <c r="WWO1" s="40"/>
      <c r="WWP1" s="40"/>
      <c r="WWQ1" s="40"/>
      <c r="WWR1" s="40"/>
      <c r="WWS1" s="40"/>
      <c r="WWT1" s="40"/>
      <c r="WWU1" s="40"/>
      <c r="WWV1" s="40"/>
      <c r="WWW1" s="40"/>
      <c r="WWX1" s="40"/>
      <c r="WWY1" s="40"/>
      <c r="WWZ1" s="40"/>
      <c r="WXA1" s="40"/>
      <c r="WXB1" s="40"/>
      <c r="WXC1" s="40"/>
      <c r="WXD1" s="40"/>
      <c r="WXE1" s="40"/>
      <c r="WXF1" s="40"/>
      <c r="WXG1" s="40"/>
      <c r="WXH1" s="40"/>
      <c r="WXI1" s="40"/>
      <c r="WXJ1" s="40"/>
      <c r="WXK1" s="40"/>
      <c r="WXL1" s="40"/>
      <c r="WXM1" s="40"/>
      <c r="WXN1" s="40"/>
      <c r="WXO1" s="40"/>
      <c r="WXP1" s="40"/>
      <c r="WXQ1" s="40"/>
      <c r="WXR1" s="40"/>
      <c r="WXS1" s="40"/>
      <c r="WXT1" s="40"/>
      <c r="WXU1" s="40"/>
      <c r="WXV1" s="40"/>
      <c r="WXW1" s="40"/>
      <c r="WXX1" s="40"/>
      <c r="WXY1" s="40"/>
      <c r="WXZ1" s="40"/>
      <c r="WYA1" s="40"/>
      <c r="WYB1" s="40"/>
      <c r="WYC1" s="40"/>
      <c r="WYD1" s="40"/>
      <c r="WYE1" s="40"/>
      <c r="WYF1" s="40"/>
      <c r="WYG1" s="40"/>
      <c r="WYH1" s="40"/>
      <c r="WYI1" s="40"/>
      <c r="WYJ1" s="40"/>
      <c r="WYK1" s="40"/>
      <c r="WYL1" s="40"/>
      <c r="WYM1" s="40"/>
      <c r="WYN1" s="40"/>
      <c r="WYO1" s="40"/>
      <c r="WYP1" s="40"/>
      <c r="WYQ1" s="40"/>
      <c r="WYR1" s="40"/>
      <c r="WYS1" s="40"/>
      <c r="WYT1" s="40"/>
      <c r="WYU1" s="40"/>
      <c r="WYV1" s="40"/>
      <c r="WYW1" s="40"/>
      <c r="WYX1" s="40"/>
      <c r="WYY1" s="40"/>
      <c r="WYZ1" s="40"/>
      <c r="WZA1" s="40"/>
      <c r="WZB1" s="40"/>
      <c r="WZC1" s="40"/>
      <c r="WZD1" s="40"/>
      <c r="WZE1" s="40"/>
      <c r="WZF1" s="40"/>
      <c r="WZG1" s="40"/>
      <c r="WZH1" s="40"/>
      <c r="WZI1" s="40"/>
      <c r="WZJ1" s="40"/>
      <c r="WZK1" s="40"/>
      <c r="WZL1" s="40"/>
      <c r="WZM1" s="40"/>
      <c r="WZN1" s="40"/>
      <c r="WZO1" s="40"/>
      <c r="WZP1" s="40"/>
      <c r="WZQ1" s="40"/>
      <c r="WZR1" s="40"/>
      <c r="WZS1" s="40"/>
      <c r="WZT1" s="40"/>
      <c r="WZU1" s="40"/>
      <c r="WZV1" s="40"/>
      <c r="WZW1" s="40"/>
      <c r="WZX1" s="40"/>
      <c r="WZY1" s="40"/>
      <c r="WZZ1" s="40"/>
      <c r="XAA1" s="40"/>
      <c r="XAB1" s="40"/>
      <c r="XAC1" s="40"/>
      <c r="XAD1" s="40"/>
      <c r="XAE1" s="40"/>
      <c r="XAF1" s="40"/>
      <c r="XAG1" s="40"/>
      <c r="XAH1" s="40"/>
      <c r="XAI1" s="40"/>
      <c r="XAJ1" s="40"/>
      <c r="XAK1" s="40"/>
      <c r="XAL1" s="40"/>
      <c r="XAM1" s="40"/>
      <c r="XAN1" s="40"/>
      <c r="XAO1" s="40"/>
      <c r="XAP1" s="40"/>
      <c r="XAQ1" s="40"/>
      <c r="XAR1" s="40"/>
      <c r="XAS1" s="40"/>
      <c r="XAT1" s="40"/>
      <c r="XAU1" s="40"/>
      <c r="XAV1" s="40"/>
      <c r="XAW1" s="40"/>
      <c r="XAX1" s="40"/>
      <c r="XAY1" s="40"/>
      <c r="XAZ1" s="40"/>
      <c r="XBA1" s="40"/>
      <c r="XBB1" s="40"/>
      <c r="XBC1" s="40"/>
      <c r="XBD1" s="40"/>
      <c r="XBE1" s="40"/>
      <c r="XBF1" s="40"/>
      <c r="XBG1" s="40"/>
      <c r="XBH1" s="40"/>
      <c r="XBI1" s="40"/>
      <c r="XBJ1" s="40"/>
      <c r="XBK1" s="40"/>
      <c r="XBL1" s="40"/>
      <c r="XBM1" s="40"/>
      <c r="XBN1" s="40"/>
      <c r="XBO1" s="40"/>
      <c r="XBP1" s="40"/>
      <c r="XBQ1" s="40"/>
      <c r="XBR1" s="40"/>
      <c r="XBS1" s="40"/>
      <c r="XBT1" s="40"/>
      <c r="XBU1" s="40"/>
      <c r="XBV1" s="40"/>
      <c r="XBW1" s="40"/>
      <c r="XBX1" s="40"/>
      <c r="XBY1" s="40"/>
      <c r="XBZ1" s="40"/>
      <c r="XCA1" s="40"/>
      <c r="XCB1" s="40"/>
      <c r="XCC1" s="40"/>
      <c r="XCD1" s="40"/>
      <c r="XCE1" s="40"/>
      <c r="XCF1" s="40"/>
      <c r="XCG1" s="40"/>
      <c r="XCH1" s="40"/>
      <c r="XCI1" s="40"/>
      <c r="XCJ1" s="40"/>
      <c r="XCK1" s="40"/>
      <c r="XCL1" s="40"/>
      <c r="XCM1" s="40"/>
      <c r="XCN1" s="40"/>
      <c r="XCO1" s="40"/>
      <c r="XCP1" s="40"/>
      <c r="XCQ1" s="40"/>
      <c r="XCR1" s="40"/>
      <c r="XCS1" s="40"/>
      <c r="XCT1" s="40"/>
      <c r="XCU1" s="40"/>
      <c r="XCV1" s="40"/>
      <c r="XCW1" s="40"/>
      <c r="XCX1" s="40"/>
      <c r="XCY1" s="40"/>
      <c r="XCZ1" s="40"/>
      <c r="XDA1" s="40"/>
      <c r="XDB1" s="40"/>
      <c r="XDC1" s="40"/>
      <c r="XDD1" s="40"/>
    </row>
    <row r="2" s="36" customFormat="1" ht="23" customHeight="1" spans="1:10">
      <c r="A2" s="36" t="s">
        <v>2083</v>
      </c>
      <c r="B2" s="42" t="s">
        <v>2084</v>
      </c>
      <c r="C2" s="42" t="s">
        <v>2085</v>
      </c>
      <c r="D2" s="43" t="s">
        <v>2086</v>
      </c>
      <c r="E2" s="43"/>
      <c r="F2" s="36">
        <v>324</v>
      </c>
      <c r="G2" s="44">
        <v>3342.46</v>
      </c>
      <c r="H2" s="44">
        <f t="shared" ref="H2:H11" si="0">G2*1.17</f>
        <v>3910.6782</v>
      </c>
      <c r="I2" s="44"/>
      <c r="J2" s="46"/>
    </row>
    <row r="3" s="36" customFormat="1" ht="23" customHeight="1" spans="2:10">
      <c r="B3" s="42" t="s">
        <v>2087</v>
      </c>
      <c r="C3" s="42" t="s">
        <v>2088</v>
      </c>
      <c r="D3" s="43" t="s">
        <v>2089</v>
      </c>
      <c r="E3" s="43"/>
      <c r="F3" s="36">
        <v>400</v>
      </c>
      <c r="G3" s="44">
        <v>9558.974</v>
      </c>
      <c r="H3" s="44">
        <f t="shared" si="0"/>
        <v>11183.99958</v>
      </c>
      <c r="I3" s="44"/>
      <c r="J3" s="44"/>
    </row>
    <row r="4" s="36" customFormat="1" ht="23" customHeight="1" spans="2:10">
      <c r="B4" s="42" t="s">
        <v>2084</v>
      </c>
      <c r="C4" s="42" t="s">
        <v>54</v>
      </c>
      <c r="D4" s="43" t="s">
        <v>48</v>
      </c>
      <c r="E4" s="43" t="s">
        <v>1692</v>
      </c>
      <c r="F4" s="36">
        <v>-300</v>
      </c>
      <c r="G4" s="44">
        <v>-5233.334</v>
      </c>
      <c r="H4" s="44">
        <f t="shared" si="0"/>
        <v>-6123.00078</v>
      </c>
      <c r="I4" s="44">
        <f>SUM(H4:H6)</f>
        <v>-35676.67896</v>
      </c>
      <c r="J4" s="44"/>
    </row>
    <row r="5" s="36" customFormat="1" ht="23" customHeight="1" spans="2:10">
      <c r="B5" s="42" t="s">
        <v>2084</v>
      </c>
      <c r="C5" s="42" t="s">
        <v>54</v>
      </c>
      <c r="D5" s="43" t="s">
        <v>48</v>
      </c>
      <c r="E5" s="43" t="s">
        <v>1692</v>
      </c>
      <c r="F5" s="36">
        <v>-248</v>
      </c>
      <c r="G5" s="44">
        <v>-4326.224</v>
      </c>
      <c r="H5" s="44">
        <f t="shared" si="0"/>
        <v>-5061.68208</v>
      </c>
      <c r="I5" s="44"/>
      <c r="J5" s="44"/>
    </row>
    <row r="6" s="36" customFormat="1" ht="23" customHeight="1" spans="2:10">
      <c r="B6" s="42" t="s">
        <v>2084</v>
      </c>
      <c r="C6" s="42" t="s">
        <v>54</v>
      </c>
      <c r="D6" s="43" t="s">
        <v>48</v>
      </c>
      <c r="E6" s="43" t="s">
        <v>1692</v>
      </c>
      <c r="F6" s="36">
        <v>-1200</v>
      </c>
      <c r="G6" s="44">
        <v>-20933.33</v>
      </c>
      <c r="H6" s="44">
        <f t="shared" si="0"/>
        <v>-24491.9961</v>
      </c>
      <c r="I6" s="44"/>
      <c r="J6" s="44"/>
    </row>
    <row r="7" s="36" customFormat="1" ht="23" customHeight="1" spans="2:10">
      <c r="B7" s="42" t="s">
        <v>2084</v>
      </c>
      <c r="C7" s="42" t="s">
        <v>57</v>
      </c>
      <c r="D7" s="43" t="s">
        <v>58</v>
      </c>
      <c r="E7" s="43" t="s">
        <v>1636</v>
      </c>
      <c r="F7" s="36">
        <v>-224</v>
      </c>
      <c r="G7" s="44">
        <v>-6787.01</v>
      </c>
      <c r="H7" s="44">
        <f t="shared" si="0"/>
        <v>-7940.8017</v>
      </c>
      <c r="I7" s="44">
        <f>SUM(H7:H9)</f>
        <v>-30061.59975</v>
      </c>
      <c r="J7" s="44"/>
    </row>
    <row r="8" s="36" customFormat="1" ht="23" customHeight="1" spans="2:10">
      <c r="B8" s="42" t="s">
        <v>2084</v>
      </c>
      <c r="C8" s="42" t="s">
        <v>57</v>
      </c>
      <c r="D8" s="43" t="s">
        <v>58</v>
      </c>
      <c r="E8" s="43" t="s">
        <v>1636</v>
      </c>
      <c r="F8" s="36">
        <v>-164</v>
      </c>
      <c r="G8" s="44">
        <v>-4969.06</v>
      </c>
      <c r="H8" s="44">
        <f t="shared" si="0"/>
        <v>-5813.8002</v>
      </c>
      <c r="I8" s="44"/>
      <c r="J8" s="44"/>
    </row>
    <row r="9" s="36" customFormat="1" ht="23" customHeight="1" spans="2:10">
      <c r="B9" s="42" t="s">
        <v>2084</v>
      </c>
      <c r="C9" s="42" t="s">
        <v>57</v>
      </c>
      <c r="D9" s="43" t="s">
        <v>58</v>
      </c>
      <c r="E9" s="43" t="s">
        <v>1636</v>
      </c>
      <c r="F9" s="36">
        <v>-460</v>
      </c>
      <c r="G9" s="44">
        <v>-13937.605</v>
      </c>
      <c r="H9" s="44">
        <f t="shared" si="0"/>
        <v>-16306.99785</v>
      </c>
      <c r="I9" s="44"/>
      <c r="J9" s="44"/>
    </row>
    <row r="10" s="36" customFormat="1" ht="23" customHeight="1" spans="2:10">
      <c r="B10" s="42" t="s">
        <v>2084</v>
      </c>
      <c r="C10" s="42" t="s">
        <v>1857</v>
      </c>
      <c r="D10" s="43" t="s">
        <v>1858</v>
      </c>
      <c r="E10" s="43"/>
      <c r="F10" s="36">
        <v>2000</v>
      </c>
      <c r="G10" s="44">
        <v>3076.92</v>
      </c>
      <c r="H10" s="44">
        <f t="shared" si="0"/>
        <v>3599.9964</v>
      </c>
      <c r="I10" s="44">
        <f>SUM(H10:H11)</f>
        <v>4380.0003</v>
      </c>
      <c r="J10" s="44"/>
    </row>
    <row r="11" s="36" customFormat="1" ht="23" customHeight="1" spans="2:10">
      <c r="B11" s="42" t="s">
        <v>2084</v>
      </c>
      <c r="C11" s="42" t="s">
        <v>2090</v>
      </c>
      <c r="D11" s="43" t="s">
        <v>2091</v>
      </c>
      <c r="E11" s="43"/>
      <c r="F11" s="36">
        <v>100</v>
      </c>
      <c r="G11" s="44">
        <v>666.67</v>
      </c>
      <c r="H11" s="44">
        <f t="shared" si="0"/>
        <v>780.0039</v>
      </c>
      <c r="I11" s="44"/>
      <c r="J11" s="44"/>
    </row>
    <row r="12" s="36" customFormat="1" ht="23" customHeight="1" spans="2:10">
      <c r="B12" s="42" t="s">
        <v>2092</v>
      </c>
      <c r="C12" s="42" t="s">
        <v>2093</v>
      </c>
      <c r="D12" s="43" t="s">
        <v>2094</v>
      </c>
      <c r="E12" s="43" t="s">
        <v>2095</v>
      </c>
      <c r="F12" s="36">
        <v>50</v>
      </c>
      <c r="G12" s="44">
        <f t="shared" ref="G12:G75" si="1">H12/1.17</f>
        <v>741.880341880342</v>
      </c>
      <c r="H12" s="44">
        <v>868</v>
      </c>
      <c r="I12" s="44">
        <f>SUM(H12:H15)</f>
        <v>20164</v>
      </c>
      <c r="J12" s="44">
        <f>SUM(I12:I38)</f>
        <v>116877.45</v>
      </c>
    </row>
    <row r="13" s="36" customFormat="1" ht="23" customHeight="1" spans="2:10">
      <c r="B13" s="42" t="s">
        <v>2092</v>
      </c>
      <c r="C13" s="42" t="s">
        <v>2096</v>
      </c>
      <c r="D13" s="43" t="s">
        <v>481</v>
      </c>
      <c r="E13" s="43" t="s">
        <v>2097</v>
      </c>
      <c r="F13" s="36">
        <v>500</v>
      </c>
      <c r="G13" s="44">
        <f t="shared" si="1"/>
        <v>15867.5213675214</v>
      </c>
      <c r="H13" s="44">
        <v>18565</v>
      </c>
      <c r="I13" s="44"/>
      <c r="J13" s="44"/>
    </row>
    <row r="14" s="36" customFormat="1" ht="23" customHeight="1" spans="2:10">
      <c r="B14" s="42" t="s">
        <v>2092</v>
      </c>
      <c r="C14" s="42" t="s">
        <v>2098</v>
      </c>
      <c r="D14" s="43" t="s">
        <v>2099</v>
      </c>
      <c r="E14" s="43" t="s">
        <v>1161</v>
      </c>
      <c r="F14" s="36">
        <v>100</v>
      </c>
      <c r="G14" s="44">
        <f t="shared" si="1"/>
        <v>324.786324786325</v>
      </c>
      <c r="H14" s="44">
        <v>380</v>
      </c>
      <c r="I14" s="44"/>
      <c r="J14" s="44"/>
    </row>
    <row r="15" s="36" customFormat="1" ht="23" customHeight="1" spans="2:10">
      <c r="B15" s="42" t="s">
        <v>2092</v>
      </c>
      <c r="C15" s="42" t="s">
        <v>2100</v>
      </c>
      <c r="D15" s="43" t="s">
        <v>1143</v>
      </c>
      <c r="E15" s="45" t="s">
        <v>2101</v>
      </c>
      <c r="F15" s="36">
        <v>180</v>
      </c>
      <c r="G15" s="44">
        <f t="shared" si="1"/>
        <v>300</v>
      </c>
      <c r="H15" s="44">
        <v>351</v>
      </c>
      <c r="I15" s="44"/>
      <c r="J15" s="44"/>
    </row>
    <row r="16" s="36" customFormat="1" ht="23" customHeight="1" spans="2:10">
      <c r="B16" s="42" t="s">
        <v>2092</v>
      </c>
      <c r="C16" s="42" t="s">
        <v>2102</v>
      </c>
      <c r="D16" s="43" t="s">
        <v>123</v>
      </c>
      <c r="E16" s="43" t="s">
        <v>1144</v>
      </c>
      <c r="F16" s="36">
        <v>500</v>
      </c>
      <c r="G16" s="44">
        <f t="shared" si="1"/>
        <v>6837.60683760684</v>
      </c>
      <c r="H16" s="44">
        <v>8000</v>
      </c>
      <c r="I16" s="44">
        <f>SUM(H16:H17)</f>
        <v>10760</v>
      </c>
      <c r="J16" s="44"/>
    </row>
    <row r="17" s="36" customFormat="1" ht="23" customHeight="1" spans="2:10">
      <c r="B17" s="42" t="s">
        <v>2092</v>
      </c>
      <c r="C17" s="42" t="s">
        <v>2103</v>
      </c>
      <c r="D17" s="43" t="s">
        <v>2104</v>
      </c>
      <c r="E17" s="43" t="s">
        <v>2105</v>
      </c>
      <c r="F17" s="36">
        <v>50</v>
      </c>
      <c r="G17" s="44">
        <f t="shared" si="1"/>
        <v>2358.97435897436</v>
      </c>
      <c r="H17" s="44">
        <v>2760</v>
      </c>
      <c r="I17" s="44"/>
      <c r="J17" s="44"/>
    </row>
    <row r="18" s="36" customFormat="1" ht="23" customHeight="1" spans="2:10">
      <c r="B18" s="42" t="s">
        <v>2092</v>
      </c>
      <c r="C18" s="42" t="s">
        <v>2106</v>
      </c>
      <c r="D18" s="43" t="s">
        <v>2107</v>
      </c>
      <c r="E18" s="43" t="s">
        <v>2108</v>
      </c>
      <c r="F18" s="36">
        <v>5</v>
      </c>
      <c r="G18" s="44">
        <f t="shared" si="1"/>
        <v>92.7350427350427</v>
      </c>
      <c r="H18" s="44">
        <v>108.5</v>
      </c>
      <c r="I18" s="44">
        <f>SUM(H18:H21)</f>
        <v>7744.2</v>
      </c>
      <c r="J18" s="44"/>
    </row>
    <row r="19" s="36" customFormat="1" ht="23" customHeight="1" spans="2:10">
      <c r="B19" s="42" t="s">
        <v>2092</v>
      </c>
      <c r="C19" s="42" t="s">
        <v>2109</v>
      </c>
      <c r="D19" s="43" t="s">
        <v>2110</v>
      </c>
      <c r="E19" s="43" t="s">
        <v>2111</v>
      </c>
      <c r="F19" s="36">
        <v>20</v>
      </c>
      <c r="G19" s="44">
        <f t="shared" si="1"/>
        <v>162.393162393162</v>
      </c>
      <c r="H19" s="44">
        <v>190</v>
      </c>
      <c r="I19" s="44"/>
      <c r="J19" s="44"/>
    </row>
    <row r="20" s="36" customFormat="1" ht="23" customHeight="1" spans="2:10">
      <c r="B20" s="42" t="s">
        <v>2092</v>
      </c>
      <c r="C20" s="42" t="s">
        <v>2112</v>
      </c>
      <c r="D20" s="43" t="s">
        <v>766</v>
      </c>
      <c r="E20" s="43" t="s">
        <v>2113</v>
      </c>
      <c r="F20" s="36">
        <v>300</v>
      </c>
      <c r="G20" s="44">
        <f t="shared" si="1"/>
        <v>6105.12820512821</v>
      </c>
      <c r="H20" s="44">
        <v>7143</v>
      </c>
      <c r="I20" s="44"/>
      <c r="J20" s="44"/>
    </row>
    <row r="21" s="36" customFormat="1" ht="23" customHeight="1" spans="2:10">
      <c r="B21" s="42" t="s">
        <v>2092</v>
      </c>
      <c r="C21" s="42" t="s">
        <v>2114</v>
      </c>
      <c r="D21" s="43" t="s">
        <v>2048</v>
      </c>
      <c r="E21" s="43" t="s">
        <v>2115</v>
      </c>
      <c r="F21" s="36">
        <v>30</v>
      </c>
      <c r="G21" s="44">
        <f t="shared" si="1"/>
        <v>258.717948717949</v>
      </c>
      <c r="H21" s="44">
        <v>302.7</v>
      </c>
      <c r="I21" s="44"/>
      <c r="J21" s="44"/>
    </row>
    <row r="22" s="36" customFormat="1" ht="23" customHeight="1" spans="2:10">
      <c r="B22" s="42" t="s">
        <v>2092</v>
      </c>
      <c r="C22" s="42" t="s">
        <v>1139</v>
      </c>
      <c r="D22" s="43" t="s">
        <v>2116</v>
      </c>
      <c r="E22" s="43" t="s">
        <v>1151</v>
      </c>
      <c r="F22" s="36">
        <v>20</v>
      </c>
      <c r="G22" s="44">
        <f t="shared" si="1"/>
        <v>1326.49572649573</v>
      </c>
      <c r="H22" s="44">
        <v>1552</v>
      </c>
      <c r="I22" s="44">
        <f>SUM(H22:H25)</f>
        <v>16172.25</v>
      </c>
      <c r="J22" s="44"/>
    </row>
    <row r="23" s="36" customFormat="1" ht="23" customHeight="1" spans="2:10">
      <c r="B23" s="42" t="s">
        <v>2092</v>
      </c>
      <c r="C23" s="42" t="s">
        <v>371</v>
      </c>
      <c r="D23" s="43" t="s">
        <v>372</v>
      </c>
      <c r="E23" s="43" t="s">
        <v>1147</v>
      </c>
      <c r="F23" s="36">
        <v>20</v>
      </c>
      <c r="G23" s="44">
        <f t="shared" si="1"/>
        <v>290.598290598291</v>
      </c>
      <c r="H23" s="44">
        <v>340</v>
      </c>
      <c r="I23" s="44"/>
      <c r="J23" s="44"/>
    </row>
    <row r="24" s="36" customFormat="1" ht="23" customHeight="1" spans="2:10">
      <c r="B24" s="42" t="s">
        <v>2092</v>
      </c>
      <c r="C24" s="42" t="s">
        <v>2117</v>
      </c>
      <c r="D24" s="43" t="s">
        <v>395</v>
      </c>
      <c r="E24" s="43" t="s">
        <v>2118</v>
      </c>
      <c r="F24" s="36">
        <v>400</v>
      </c>
      <c r="G24" s="44">
        <f t="shared" si="1"/>
        <v>12188.0341880342</v>
      </c>
      <c r="H24" s="44">
        <v>14260</v>
      </c>
      <c r="I24" s="44"/>
      <c r="J24" s="44"/>
    </row>
    <row r="25" s="36" customFormat="1" ht="23" customHeight="1" spans="2:10">
      <c r="B25" s="42" t="s">
        <v>2092</v>
      </c>
      <c r="C25" s="42" t="s">
        <v>1121</v>
      </c>
      <c r="D25" s="43" t="s">
        <v>2119</v>
      </c>
      <c r="E25" s="43" t="s">
        <v>911</v>
      </c>
      <c r="F25" s="36">
        <v>9</v>
      </c>
      <c r="G25" s="44">
        <f t="shared" si="1"/>
        <v>17.3076923076923</v>
      </c>
      <c r="H25" s="44">
        <v>20.25</v>
      </c>
      <c r="I25" s="44"/>
      <c r="J25" s="44"/>
    </row>
    <row r="26" s="36" customFormat="1" ht="23" customHeight="1" spans="2:10">
      <c r="B26" s="42" t="s">
        <v>2092</v>
      </c>
      <c r="C26" s="42" t="s">
        <v>2117</v>
      </c>
      <c r="D26" s="43" t="s">
        <v>395</v>
      </c>
      <c r="E26" s="43" t="s">
        <v>2118</v>
      </c>
      <c r="F26" s="36">
        <v>400</v>
      </c>
      <c r="G26" s="44">
        <f t="shared" si="1"/>
        <v>-205.128205128205</v>
      </c>
      <c r="H26" s="44">
        <v>-240</v>
      </c>
      <c r="I26" s="44">
        <v>-240</v>
      </c>
      <c r="J26" s="44"/>
    </row>
    <row r="27" s="36" customFormat="1" ht="23" customHeight="1" spans="2:10">
      <c r="B27" s="42" t="s">
        <v>2092</v>
      </c>
      <c r="C27" s="42" t="s">
        <v>2120</v>
      </c>
      <c r="D27" s="43" t="s">
        <v>560</v>
      </c>
      <c r="E27" s="43" t="s">
        <v>2121</v>
      </c>
      <c r="F27" s="36">
        <v>100</v>
      </c>
      <c r="G27" s="44">
        <f t="shared" si="1"/>
        <v>239.316239316239</v>
      </c>
      <c r="H27" s="44">
        <v>280</v>
      </c>
      <c r="I27" s="44">
        <f>SUM(H27:H30)</f>
        <v>18241</v>
      </c>
      <c r="J27" s="44"/>
    </row>
    <row r="28" s="36" customFormat="1" ht="23" customHeight="1" spans="2:10">
      <c r="B28" s="42" t="s">
        <v>2092</v>
      </c>
      <c r="C28" s="42" t="s">
        <v>1520</v>
      </c>
      <c r="D28" s="43" t="s">
        <v>954</v>
      </c>
      <c r="E28" s="43" t="s">
        <v>1521</v>
      </c>
      <c r="F28" s="36">
        <v>600</v>
      </c>
      <c r="G28" s="44">
        <f t="shared" si="1"/>
        <v>12697.4358974359</v>
      </c>
      <c r="H28" s="44">
        <v>14856</v>
      </c>
      <c r="I28" s="44"/>
      <c r="J28" s="44"/>
    </row>
    <row r="29" s="36" customFormat="1" ht="23" customHeight="1" spans="2:10">
      <c r="B29" s="42" t="s">
        <v>2092</v>
      </c>
      <c r="C29" s="42" t="s">
        <v>1691</v>
      </c>
      <c r="D29" s="43" t="s">
        <v>1190</v>
      </c>
      <c r="E29" s="43" t="s">
        <v>2122</v>
      </c>
      <c r="F29" s="36">
        <v>10</v>
      </c>
      <c r="G29" s="44">
        <f t="shared" si="1"/>
        <v>95.7264957264957</v>
      </c>
      <c r="H29" s="44">
        <v>112</v>
      </c>
      <c r="I29" s="44"/>
      <c r="J29" s="44"/>
    </row>
    <row r="30" s="36" customFormat="1" ht="23" customHeight="1" spans="2:10">
      <c r="B30" s="42" t="s">
        <v>2092</v>
      </c>
      <c r="C30" s="42" t="s">
        <v>2123</v>
      </c>
      <c r="D30" s="43" t="s">
        <v>1680</v>
      </c>
      <c r="E30" s="43" t="s">
        <v>2124</v>
      </c>
      <c r="F30" s="36">
        <v>100</v>
      </c>
      <c r="G30" s="44">
        <f t="shared" si="1"/>
        <v>2558.11965811966</v>
      </c>
      <c r="H30" s="44">
        <v>2993</v>
      </c>
      <c r="I30" s="44"/>
      <c r="J30" s="44"/>
    </row>
    <row r="31" s="36" customFormat="1" ht="23" customHeight="1" spans="2:10">
      <c r="B31" s="42" t="s">
        <v>2092</v>
      </c>
      <c r="C31" s="42" t="s">
        <v>2125</v>
      </c>
      <c r="D31" s="43" t="s">
        <v>2126</v>
      </c>
      <c r="E31" s="43" t="s">
        <v>2127</v>
      </c>
      <c r="F31" s="36">
        <v>10</v>
      </c>
      <c r="G31" s="44">
        <f t="shared" si="1"/>
        <v>307.692307692308</v>
      </c>
      <c r="H31" s="44">
        <v>360</v>
      </c>
      <c r="I31" s="44">
        <f>SUM(H31:H34)</f>
        <v>20393.2</v>
      </c>
      <c r="J31" s="44"/>
    </row>
    <row r="32" s="36" customFormat="1" ht="23" customHeight="1" spans="2:10">
      <c r="B32" s="42" t="s">
        <v>2092</v>
      </c>
      <c r="C32" s="42" t="s">
        <v>2128</v>
      </c>
      <c r="D32" s="43" t="s">
        <v>2129</v>
      </c>
      <c r="E32" s="43" t="s">
        <v>2130</v>
      </c>
      <c r="F32" s="36">
        <v>240</v>
      </c>
      <c r="G32" s="44">
        <f t="shared" si="1"/>
        <v>1062.5641025641</v>
      </c>
      <c r="H32" s="44">
        <v>1243.2</v>
      </c>
      <c r="I32" s="44"/>
      <c r="J32" s="44"/>
    </row>
    <row r="33" s="36" customFormat="1" ht="23" customHeight="1" spans="2:10">
      <c r="B33" s="42" t="s">
        <v>2092</v>
      </c>
      <c r="C33" s="42" t="s">
        <v>1558</v>
      </c>
      <c r="D33" s="43" t="s">
        <v>12</v>
      </c>
      <c r="E33" s="43" t="s">
        <v>1534</v>
      </c>
      <c r="F33" s="36">
        <v>600</v>
      </c>
      <c r="G33" s="44">
        <f t="shared" si="1"/>
        <v>15846.1538461538</v>
      </c>
      <c r="H33" s="44">
        <v>18540</v>
      </c>
      <c r="I33" s="44"/>
      <c r="J33" s="44"/>
    </row>
    <row r="34" s="36" customFormat="1" ht="23" customHeight="1" spans="2:10">
      <c r="B34" s="42" t="s">
        <v>2092</v>
      </c>
      <c r="C34" s="42" t="s">
        <v>1174</v>
      </c>
      <c r="D34" s="43" t="s">
        <v>1175</v>
      </c>
      <c r="E34" s="43" t="s">
        <v>662</v>
      </c>
      <c r="F34" s="36">
        <v>50</v>
      </c>
      <c r="G34" s="44">
        <f t="shared" si="1"/>
        <v>213.675213675214</v>
      </c>
      <c r="H34" s="44">
        <v>250</v>
      </c>
      <c r="I34" s="44"/>
      <c r="J34" s="44"/>
    </row>
    <row r="35" s="36" customFormat="1" ht="23" customHeight="1" spans="2:10">
      <c r="B35" s="42" t="s">
        <v>2092</v>
      </c>
      <c r="C35" s="42" t="s">
        <v>2088</v>
      </c>
      <c r="D35" s="43" t="s">
        <v>2089</v>
      </c>
      <c r="E35" s="43" t="s">
        <v>2131</v>
      </c>
      <c r="F35" s="36">
        <v>200</v>
      </c>
      <c r="G35" s="44">
        <f t="shared" si="1"/>
        <v>4779.48717948718</v>
      </c>
      <c r="H35" s="44">
        <v>5592</v>
      </c>
      <c r="I35" s="44">
        <f>SUM(H35:H36)</f>
        <v>21300</v>
      </c>
      <c r="J35" s="44"/>
    </row>
    <row r="36" s="36" customFormat="1" ht="23" customHeight="1" spans="2:10">
      <c r="B36" s="42" t="s">
        <v>2092</v>
      </c>
      <c r="C36" s="42" t="s">
        <v>528</v>
      </c>
      <c r="D36" s="43" t="s">
        <v>12</v>
      </c>
      <c r="E36" s="43" t="s">
        <v>325</v>
      </c>
      <c r="F36" s="36">
        <v>600</v>
      </c>
      <c r="G36" s="44">
        <f t="shared" si="1"/>
        <v>13425.641025641</v>
      </c>
      <c r="H36" s="44">
        <v>15708</v>
      </c>
      <c r="I36" s="44"/>
      <c r="J36" s="44"/>
    </row>
    <row r="37" s="36" customFormat="1" ht="23" customHeight="1" spans="2:10">
      <c r="B37" s="42" t="s">
        <v>2092</v>
      </c>
      <c r="C37" s="42" t="s">
        <v>2132</v>
      </c>
      <c r="D37" s="43" t="s">
        <v>2133</v>
      </c>
      <c r="E37" s="43" t="s">
        <v>2134</v>
      </c>
      <c r="F37" s="36">
        <v>120</v>
      </c>
      <c r="G37" s="44">
        <f t="shared" si="1"/>
        <v>1660.51282051282</v>
      </c>
      <c r="H37" s="44">
        <v>1942.8</v>
      </c>
      <c r="I37" s="44">
        <f>SUM(H37:H38)</f>
        <v>2342.8</v>
      </c>
      <c r="J37" s="44"/>
    </row>
    <row r="38" s="36" customFormat="1" ht="23" customHeight="1" spans="2:10">
      <c r="B38" s="42" t="s">
        <v>2092</v>
      </c>
      <c r="C38" s="42" t="s">
        <v>2135</v>
      </c>
      <c r="D38" s="43" t="s">
        <v>754</v>
      </c>
      <c r="E38" s="43" t="s">
        <v>2136</v>
      </c>
      <c r="F38" s="36">
        <v>80</v>
      </c>
      <c r="G38" s="44">
        <f t="shared" si="1"/>
        <v>341.880341880342</v>
      </c>
      <c r="H38" s="44">
        <v>400</v>
      </c>
      <c r="I38" s="44"/>
      <c r="J38" s="44"/>
    </row>
    <row r="39" s="36" customFormat="1" ht="23" customHeight="1" spans="2:10">
      <c r="B39" s="42" t="s">
        <v>2092</v>
      </c>
      <c r="C39" s="42" t="s">
        <v>2137</v>
      </c>
      <c r="D39" s="43" t="s">
        <v>2091</v>
      </c>
      <c r="E39" s="43" t="s">
        <v>1173</v>
      </c>
      <c r="F39" s="36">
        <v>50</v>
      </c>
      <c r="G39" s="44">
        <f t="shared" si="1"/>
        <v>175.213675213675</v>
      </c>
      <c r="H39" s="44">
        <v>205</v>
      </c>
      <c r="I39" s="44">
        <f>SUM(H39:H42)</f>
        <v>13214</v>
      </c>
      <c r="J39" s="44">
        <f>SUM(I39:I65)</f>
        <v>116590.7</v>
      </c>
    </row>
    <row r="40" s="36" customFormat="1" ht="23" customHeight="1" spans="2:10">
      <c r="B40" s="42" t="s">
        <v>2092</v>
      </c>
      <c r="C40" s="42" t="s">
        <v>2138</v>
      </c>
      <c r="D40" s="43" t="s">
        <v>1136</v>
      </c>
      <c r="E40" s="43" t="s">
        <v>1173</v>
      </c>
      <c r="F40" s="36">
        <v>30</v>
      </c>
      <c r="G40" s="44">
        <f t="shared" si="1"/>
        <v>92.3076923076923</v>
      </c>
      <c r="H40" s="44">
        <v>108</v>
      </c>
      <c r="I40" s="44"/>
      <c r="J40" s="44"/>
    </row>
    <row r="41" s="36" customFormat="1" ht="23" customHeight="1" spans="2:10">
      <c r="B41" s="42" t="s">
        <v>2092</v>
      </c>
      <c r="C41" s="42" t="s">
        <v>870</v>
      </c>
      <c r="D41" s="43" t="s">
        <v>687</v>
      </c>
      <c r="E41" s="43" t="s">
        <v>1688</v>
      </c>
      <c r="F41" s="36">
        <v>600</v>
      </c>
      <c r="G41" s="44">
        <f t="shared" si="1"/>
        <v>10410.2564102564</v>
      </c>
      <c r="H41" s="44">
        <v>12180</v>
      </c>
      <c r="I41" s="44"/>
      <c r="J41" s="44"/>
    </row>
    <row r="42" s="36" customFormat="1" ht="23" customHeight="1" spans="2:10">
      <c r="B42" s="42" t="s">
        <v>2092</v>
      </c>
      <c r="C42" s="42" t="s">
        <v>457</v>
      </c>
      <c r="D42" s="43" t="s">
        <v>2139</v>
      </c>
      <c r="E42" s="45" t="s">
        <v>2140</v>
      </c>
      <c r="F42" s="36">
        <v>50</v>
      </c>
      <c r="G42" s="44">
        <f t="shared" si="1"/>
        <v>616.239316239316</v>
      </c>
      <c r="H42" s="44">
        <v>721</v>
      </c>
      <c r="I42" s="44"/>
      <c r="J42" s="44"/>
    </row>
    <row r="43" s="36" customFormat="1" ht="23" customHeight="1" spans="2:10">
      <c r="B43" s="42" t="s">
        <v>2092</v>
      </c>
      <c r="C43" s="42" t="s">
        <v>1662</v>
      </c>
      <c r="D43" s="43" t="s">
        <v>1372</v>
      </c>
      <c r="E43" s="43" t="s">
        <v>1663</v>
      </c>
      <c r="F43" s="36">
        <v>400</v>
      </c>
      <c r="G43" s="44">
        <f t="shared" si="1"/>
        <v>7791.45299145299</v>
      </c>
      <c r="H43" s="44">
        <v>9116</v>
      </c>
      <c r="I43" s="47">
        <f>H43</f>
        <v>9116</v>
      </c>
      <c r="J43" s="44"/>
    </row>
    <row r="44" s="36" customFormat="1" ht="23" customHeight="1" spans="2:10">
      <c r="B44" s="42" t="s">
        <v>2092</v>
      </c>
      <c r="C44" s="42" t="s">
        <v>1926</v>
      </c>
      <c r="D44" s="43" t="s">
        <v>1885</v>
      </c>
      <c r="E44" s="43" t="s">
        <v>772</v>
      </c>
      <c r="F44" s="36">
        <v>30</v>
      </c>
      <c r="G44" s="44">
        <f t="shared" si="1"/>
        <v>89.7435897435898</v>
      </c>
      <c r="H44" s="44">
        <v>105</v>
      </c>
      <c r="I44" s="44">
        <f>SUM(H44:H47)</f>
        <v>21115</v>
      </c>
      <c r="J44" s="44"/>
    </row>
    <row r="45" s="36" customFormat="1" ht="23" customHeight="1" spans="2:10">
      <c r="B45" s="42" t="s">
        <v>2092</v>
      </c>
      <c r="C45" s="42" t="s">
        <v>528</v>
      </c>
      <c r="D45" s="43" t="s">
        <v>12</v>
      </c>
      <c r="E45" s="43" t="s">
        <v>325</v>
      </c>
      <c r="F45" s="36">
        <v>600</v>
      </c>
      <c r="G45" s="44">
        <f t="shared" si="1"/>
        <v>13425.641025641</v>
      </c>
      <c r="H45" s="44">
        <v>15708</v>
      </c>
      <c r="I45" s="44"/>
      <c r="J45" s="44"/>
    </row>
    <row r="46" s="36" customFormat="1" ht="23" customHeight="1" spans="2:10">
      <c r="B46" s="42" t="s">
        <v>2092</v>
      </c>
      <c r="C46" s="42" t="s">
        <v>2141</v>
      </c>
      <c r="D46" s="43" t="s">
        <v>1615</v>
      </c>
      <c r="E46" s="43" t="s">
        <v>31</v>
      </c>
      <c r="F46" s="36">
        <v>200</v>
      </c>
      <c r="G46" s="44">
        <f t="shared" si="1"/>
        <v>767.521367521368</v>
      </c>
      <c r="H46" s="44">
        <v>898</v>
      </c>
      <c r="I46" s="44"/>
      <c r="J46" s="44"/>
    </row>
    <row r="47" s="36" customFormat="1" ht="23" customHeight="1" spans="2:10">
      <c r="B47" s="42" t="s">
        <v>2092</v>
      </c>
      <c r="C47" s="42" t="s">
        <v>892</v>
      </c>
      <c r="D47" s="43" t="s">
        <v>893</v>
      </c>
      <c r="E47" s="43" t="s">
        <v>894</v>
      </c>
      <c r="F47" s="36">
        <v>200</v>
      </c>
      <c r="G47" s="44">
        <f t="shared" si="1"/>
        <v>3764.10256410256</v>
      </c>
      <c r="H47" s="44">
        <v>4404</v>
      </c>
      <c r="I47" s="44"/>
      <c r="J47" s="44"/>
    </row>
    <row r="48" s="36" customFormat="1" ht="23" customHeight="1" spans="2:10">
      <c r="B48" s="42" t="s">
        <v>2092</v>
      </c>
      <c r="C48" s="42" t="s">
        <v>377</v>
      </c>
      <c r="D48" s="43" t="s">
        <v>1087</v>
      </c>
      <c r="E48" s="43" t="s">
        <v>2142</v>
      </c>
      <c r="F48" s="36">
        <v>240</v>
      </c>
      <c r="G48" s="44">
        <f t="shared" si="1"/>
        <v>3981.53846153846</v>
      </c>
      <c r="H48" s="44">
        <v>4658.4</v>
      </c>
      <c r="I48" s="44">
        <f>SUM(H48:H51)</f>
        <v>7470.4</v>
      </c>
      <c r="J48" s="44"/>
    </row>
    <row r="49" s="36" customFormat="1" ht="23" customHeight="1" spans="2:10">
      <c r="B49" s="42" t="s">
        <v>2092</v>
      </c>
      <c r="C49" s="42" t="s">
        <v>2103</v>
      </c>
      <c r="D49" s="43" t="s">
        <v>2104</v>
      </c>
      <c r="E49" s="43" t="s">
        <v>2105</v>
      </c>
      <c r="F49" s="36">
        <v>30</v>
      </c>
      <c r="G49" s="44">
        <f t="shared" si="1"/>
        <v>1415.38461538462</v>
      </c>
      <c r="H49" s="44">
        <v>1656</v>
      </c>
      <c r="I49" s="44"/>
      <c r="J49" s="44"/>
    </row>
    <row r="50" s="36" customFormat="1" ht="23" customHeight="1" spans="2:10">
      <c r="B50" s="42" t="s">
        <v>2092</v>
      </c>
      <c r="C50" s="42" t="s">
        <v>2103</v>
      </c>
      <c r="D50" s="43" t="s">
        <v>2104</v>
      </c>
      <c r="E50" s="43" t="s">
        <v>2105</v>
      </c>
      <c r="F50" s="36">
        <v>20</v>
      </c>
      <c r="G50" s="44">
        <f t="shared" si="1"/>
        <v>943.589743589744</v>
      </c>
      <c r="H50" s="44">
        <v>1104</v>
      </c>
      <c r="I50" s="44"/>
      <c r="J50" s="44"/>
    </row>
    <row r="51" s="36" customFormat="1" ht="23" customHeight="1" spans="2:10">
      <c r="B51" s="42" t="s">
        <v>2092</v>
      </c>
      <c r="C51" s="42" t="s">
        <v>2143</v>
      </c>
      <c r="D51" s="43" t="s">
        <v>354</v>
      </c>
      <c r="E51" s="43" t="s">
        <v>2144</v>
      </c>
      <c r="F51" s="36">
        <v>40</v>
      </c>
      <c r="G51" s="44">
        <f t="shared" si="1"/>
        <v>44.4444444444444</v>
      </c>
      <c r="H51" s="44">
        <v>52</v>
      </c>
      <c r="I51" s="44"/>
      <c r="J51" s="44"/>
    </row>
    <row r="52" s="36" customFormat="1" ht="23" customHeight="1" spans="2:10">
      <c r="B52" s="42" t="s">
        <v>2092</v>
      </c>
      <c r="C52" s="42" t="s">
        <v>1558</v>
      </c>
      <c r="D52" s="43" t="s">
        <v>12</v>
      </c>
      <c r="E52" s="43" t="s">
        <v>1534</v>
      </c>
      <c r="F52" s="36">
        <v>600</v>
      </c>
      <c r="G52" s="44">
        <f t="shared" si="1"/>
        <v>15846.1538461538</v>
      </c>
      <c r="H52" s="44">
        <v>18540</v>
      </c>
      <c r="I52" s="44">
        <f>SUM(H52:H53)</f>
        <v>32196</v>
      </c>
      <c r="J52" s="44"/>
    </row>
    <row r="53" s="36" customFormat="1" ht="23" customHeight="1" spans="2:10">
      <c r="B53" s="42" t="s">
        <v>2092</v>
      </c>
      <c r="C53" s="42" t="s">
        <v>953</v>
      </c>
      <c r="D53" s="43" t="s">
        <v>1615</v>
      </c>
      <c r="E53" s="43" t="s">
        <v>955</v>
      </c>
      <c r="F53" s="36">
        <v>600</v>
      </c>
      <c r="G53" s="44">
        <f t="shared" si="1"/>
        <v>11671.7948717949</v>
      </c>
      <c r="H53" s="44">
        <v>13656</v>
      </c>
      <c r="I53" s="44"/>
      <c r="J53" s="44"/>
    </row>
    <row r="54" s="36" customFormat="1" ht="23" customHeight="1" spans="2:10">
      <c r="B54" s="42" t="s">
        <v>2092</v>
      </c>
      <c r="C54" s="42" t="s">
        <v>2145</v>
      </c>
      <c r="D54" s="43" t="s">
        <v>948</v>
      </c>
      <c r="E54" s="43" t="s">
        <v>715</v>
      </c>
      <c r="F54" s="36">
        <v>50</v>
      </c>
      <c r="G54" s="44">
        <f t="shared" si="1"/>
        <v>885.470085470086</v>
      </c>
      <c r="H54" s="44">
        <v>1036</v>
      </c>
      <c r="I54" s="44">
        <f>SUM(H54:H57)</f>
        <v>14391.8</v>
      </c>
      <c r="J54" s="44"/>
    </row>
    <row r="55" s="36" customFormat="1" ht="23" customHeight="1" spans="2:10">
      <c r="B55" s="42" t="s">
        <v>2092</v>
      </c>
      <c r="C55" s="42" t="s">
        <v>2146</v>
      </c>
      <c r="D55" s="43" t="s">
        <v>2147</v>
      </c>
      <c r="E55" s="43" t="s">
        <v>2148</v>
      </c>
      <c r="F55" s="36">
        <v>20</v>
      </c>
      <c r="G55" s="44">
        <f t="shared" si="1"/>
        <v>295.555555555556</v>
      </c>
      <c r="H55" s="44">
        <v>345.8</v>
      </c>
      <c r="I55" s="44"/>
      <c r="J55" s="44"/>
    </row>
    <row r="56" s="36" customFormat="1" ht="23" customHeight="1" spans="2:10">
      <c r="B56" s="42" t="s">
        <v>2092</v>
      </c>
      <c r="C56" s="42" t="s">
        <v>54</v>
      </c>
      <c r="D56" s="43" t="s">
        <v>48</v>
      </c>
      <c r="E56" s="43" t="s">
        <v>1565</v>
      </c>
      <c r="F56" s="36">
        <v>600</v>
      </c>
      <c r="G56" s="44">
        <f t="shared" si="1"/>
        <v>10538.4615384615</v>
      </c>
      <c r="H56" s="44">
        <v>12330</v>
      </c>
      <c r="I56" s="44"/>
      <c r="J56" s="44"/>
    </row>
    <row r="57" s="36" customFormat="1" ht="23" customHeight="1" spans="2:10">
      <c r="B57" s="42" t="s">
        <v>2092</v>
      </c>
      <c r="C57" s="42" t="s">
        <v>2149</v>
      </c>
      <c r="D57" s="43" t="s">
        <v>144</v>
      </c>
      <c r="E57" s="43" t="s">
        <v>1973</v>
      </c>
      <c r="F57" s="36">
        <v>100</v>
      </c>
      <c r="G57" s="44">
        <f t="shared" si="1"/>
        <v>581.196581196581</v>
      </c>
      <c r="H57" s="44">
        <v>680</v>
      </c>
      <c r="I57" s="44"/>
      <c r="J57" s="44"/>
    </row>
    <row r="58" s="36" customFormat="1" ht="23" customHeight="1" spans="2:10">
      <c r="B58" s="42" t="s">
        <v>2092</v>
      </c>
      <c r="C58" s="42" t="s">
        <v>2150</v>
      </c>
      <c r="D58" s="43" t="s">
        <v>1448</v>
      </c>
      <c r="E58" s="43" t="s">
        <v>1161</v>
      </c>
      <c r="F58" s="36">
        <v>60</v>
      </c>
      <c r="G58" s="44">
        <f t="shared" si="1"/>
        <v>441.025641025641</v>
      </c>
      <c r="H58" s="44">
        <v>516</v>
      </c>
      <c r="I58" s="44">
        <f>SUM(H58:H61)</f>
        <v>2174</v>
      </c>
      <c r="J58" s="44"/>
    </row>
    <row r="59" s="36" customFormat="1" ht="23" customHeight="1" spans="2:10">
      <c r="B59" s="42" t="s">
        <v>2092</v>
      </c>
      <c r="C59" s="42" t="s">
        <v>2151</v>
      </c>
      <c r="D59" s="43" t="s">
        <v>1125</v>
      </c>
      <c r="E59" s="43" t="s">
        <v>475</v>
      </c>
      <c r="F59" s="36">
        <v>100</v>
      </c>
      <c r="G59" s="44">
        <f t="shared" si="1"/>
        <v>735.042735042735</v>
      </c>
      <c r="H59" s="44">
        <v>860</v>
      </c>
      <c r="I59" s="44"/>
      <c r="J59" s="44"/>
    </row>
    <row r="60" s="36" customFormat="1" ht="23" customHeight="1" spans="2:10">
      <c r="B60" s="42" t="s">
        <v>2092</v>
      </c>
      <c r="C60" s="42" t="s">
        <v>2152</v>
      </c>
      <c r="D60" s="43" t="s">
        <v>2153</v>
      </c>
      <c r="E60" s="43" t="s">
        <v>2154</v>
      </c>
      <c r="F60" s="36">
        <v>18</v>
      </c>
      <c r="G60" s="44">
        <f t="shared" si="1"/>
        <v>592.307692307692</v>
      </c>
      <c r="H60" s="44">
        <v>693</v>
      </c>
      <c r="I60" s="44"/>
      <c r="J60" s="44"/>
    </row>
    <row r="61" s="36" customFormat="1" ht="23" customHeight="1" spans="2:10">
      <c r="B61" s="42" t="s">
        <v>2092</v>
      </c>
      <c r="C61" s="42" t="s">
        <v>2155</v>
      </c>
      <c r="D61" s="43" t="s">
        <v>1143</v>
      </c>
      <c r="E61" s="43" t="s">
        <v>2156</v>
      </c>
      <c r="F61" s="36">
        <v>30</v>
      </c>
      <c r="G61" s="44">
        <f t="shared" si="1"/>
        <v>89.7435897435898</v>
      </c>
      <c r="H61" s="44">
        <v>105</v>
      </c>
      <c r="I61" s="44"/>
      <c r="J61" s="44"/>
    </row>
    <row r="62" s="36" customFormat="1" ht="23" customHeight="1" spans="2:10">
      <c r="B62" s="42" t="s">
        <v>2092</v>
      </c>
      <c r="C62" s="42" t="s">
        <v>597</v>
      </c>
      <c r="D62" s="43" t="s">
        <v>461</v>
      </c>
      <c r="E62" s="43" t="s">
        <v>63</v>
      </c>
      <c r="F62" s="36">
        <v>500</v>
      </c>
      <c r="G62" s="44">
        <f t="shared" si="1"/>
        <v>14025.641025641</v>
      </c>
      <c r="H62" s="44">
        <v>16410</v>
      </c>
      <c r="I62" s="44">
        <f>SUM(H62:H65)</f>
        <v>16913.5</v>
      </c>
      <c r="J62" s="44"/>
    </row>
    <row r="63" s="36" customFormat="1" ht="23" customHeight="1" spans="2:10">
      <c r="B63" s="42" t="s">
        <v>2092</v>
      </c>
      <c r="C63" s="42" t="s">
        <v>2157</v>
      </c>
      <c r="D63" s="43" t="s">
        <v>1885</v>
      </c>
      <c r="E63" s="43" t="s">
        <v>2158</v>
      </c>
      <c r="F63" s="36">
        <v>60</v>
      </c>
      <c r="G63" s="44">
        <f t="shared" si="1"/>
        <v>107.692307692308</v>
      </c>
      <c r="H63" s="44">
        <v>126</v>
      </c>
      <c r="I63" s="44"/>
      <c r="J63" s="44"/>
    </row>
    <row r="64" s="36" customFormat="1" ht="23" customHeight="1" spans="2:10">
      <c r="B64" s="42" t="s">
        <v>2092</v>
      </c>
      <c r="C64" s="42" t="s">
        <v>2159</v>
      </c>
      <c r="D64" s="43" t="s">
        <v>2160</v>
      </c>
      <c r="E64" s="43" t="s">
        <v>911</v>
      </c>
      <c r="F64" s="36">
        <v>10</v>
      </c>
      <c r="G64" s="44">
        <f t="shared" si="1"/>
        <v>100.42735042735</v>
      </c>
      <c r="H64" s="44">
        <v>117.5</v>
      </c>
      <c r="I64" s="44"/>
      <c r="J64" s="44"/>
    </row>
    <row r="65" s="36" customFormat="1" ht="23" customHeight="1" spans="2:10">
      <c r="B65" s="42" t="s">
        <v>2092</v>
      </c>
      <c r="C65" s="42" t="s">
        <v>429</v>
      </c>
      <c r="D65" s="43" t="s">
        <v>1169</v>
      </c>
      <c r="E65" s="43" t="s">
        <v>2161</v>
      </c>
      <c r="F65" s="36">
        <v>40</v>
      </c>
      <c r="G65" s="44">
        <f t="shared" si="1"/>
        <v>222.222222222222</v>
      </c>
      <c r="H65" s="44">
        <v>260</v>
      </c>
      <c r="I65" s="44"/>
      <c r="J65" s="44"/>
    </row>
    <row r="66" s="36" customFormat="1" ht="23" customHeight="1" spans="2:10">
      <c r="B66" s="42" t="s">
        <v>2092</v>
      </c>
      <c r="C66" s="42" t="s">
        <v>2162</v>
      </c>
      <c r="D66" s="43" t="s">
        <v>302</v>
      </c>
      <c r="E66" s="43" t="s">
        <v>2163</v>
      </c>
      <c r="F66" s="36">
        <v>20</v>
      </c>
      <c r="G66" s="44">
        <f t="shared" si="1"/>
        <v>440.17094017094</v>
      </c>
      <c r="H66" s="44">
        <v>515</v>
      </c>
      <c r="I66" s="44">
        <f>SUM(H66:H69)</f>
        <v>1053.48</v>
      </c>
      <c r="J66" s="44">
        <f>SUM(I66:I110)</f>
        <v>116756.68</v>
      </c>
    </row>
    <row r="67" s="36" customFormat="1" ht="23" customHeight="1" spans="2:10">
      <c r="B67" s="42" t="s">
        <v>2092</v>
      </c>
      <c r="C67" s="42" t="s">
        <v>407</v>
      </c>
      <c r="D67" s="43" t="s">
        <v>2164</v>
      </c>
      <c r="E67" s="43" t="s">
        <v>1144</v>
      </c>
      <c r="F67" s="36">
        <v>10</v>
      </c>
      <c r="G67" s="44">
        <f t="shared" si="1"/>
        <v>18.8034188034188</v>
      </c>
      <c r="H67" s="44">
        <v>22</v>
      </c>
      <c r="I67" s="44"/>
      <c r="J67" s="44"/>
    </row>
    <row r="68" s="36" customFormat="1" ht="23" customHeight="1" spans="2:10">
      <c r="B68" s="42" t="s">
        <v>2092</v>
      </c>
      <c r="C68" s="42" t="s">
        <v>2093</v>
      </c>
      <c r="D68" s="43" t="s">
        <v>2094</v>
      </c>
      <c r="E68" s="43" t="s">
        <v>2095</v>
      </c>
      <c r="F68" s="36">
        <v>18</v>
      </c>
      <c r="G68" s="44">
        <f t="shared" si="1"/>
        <v>267.076923076923</v>
      </c>
      <c r="H68" s="44">
        <v>312.48</v>
      </c>
      <c r="I68" s="44"/>
      <c r="J68" s="44"/>
    </row>
    <row r="69" s="36" customFormat="1" ht="23" customHeight="1" spans="2:10">
      <c r="B69" s="42" t="s">
        <v>2092</v>
      </c>
      <c r="C69" s="42" t="s">
        <v>2149</v>
      </c>
      <c r="D69" s="43" t="s">
        <v>144</v>
      </c>
      <c r="E69" s="43" t="s">
        <v>1973</v>
      </c>
      <c r="F69" s="36">
        <v>30</v>
      </c>
      <c r="G69" s="44">
        <f t="shared" si="1"/>
        <v>174.358974358974</v>
      </c>
      <c r="H69" s="44">
        <v>204</v>
      </c>
      <c r="I69" s="44"/>
      <c r="J69" s="44"/>
    </row>
    <row r="70" s="36" customFormat="1" ht="23" customHeight="1" spans="2:10">
      <c r="B70" s="42" t="s">
        <v>2092</v>
      </c>
      <c r="C70" s="42" t="s">
        <v>1142</v>
      </c>
      <c r="D70" s="43" t="s">
        <v>1143</v>
      </c>
      <c r="E70" s="43" t="s">
        <v>548</v>
      </c>
      <c r="F70" s="36">
        <v>200</v>
      </c>
      <c r="G70" s="44">
        <f t="shared" si="1"/>
        <v>1162.39316239316</v>
      </c>
      <c r="H70" s="44">
        <v>1360</v>
      </c>
      <c r="I70" s="44">
        <f>SUM(H70:H72)</f>
        <v>2240</v>
      </c>
      <c r="J70" s="44"/>
    </row>
    <row r="71" s="36" customFormat="1" ht="23" customHeight="1" spans="2:10">
      <c r="B71" s="42" t="s">
        <v>2092</v>
      </c>
      <c r="C71" s="42" t="s">
        <v>1070</v>
      </c>
      <c r="D71" s="43" t="s">
        <v>716</v>
      </c>
      <c r="E71" s="43" t="s">
        <v>1973</v>
      </c>
      <c r="F71" s="36">
        <v>160</v>
      </c>
      <c r="G71" s="44">
        <f t="shared" si="1"/>
        <v>683.760683760684</v>
      </c>
      <c r="H71" s="44">
        <v>800</v>
      </c>
      <c r="I71" s="44"/>
      <c r="J71" s="44"/>
    </row>
    <row r="72" s="36" customFormat="1" ht="23" customHeight="1" spans="2:10">
      <c r="B72" s="42" t="s">
        <v>2092</v>
      </c>
      <c r="C72" s="42" t="s">
        <v>2165</v>
      </c>
      <c r="D72" s="43" t="s">
        <v>783</v>
      </c>
      <c r="E72" s="45" t="s">
        <v>2166</v>
      </c>
      <c r="F72" s="36">
        <v>20</v>
      </c>
      <c r="G72" s="44">
        <f t="shared" si="1"/>
        <v>68.3760683760684</v>
      </c>
      <c r="H72" s="44">
        <v>80</v>
      </c>
      <c r="I72" s="44"/>
      <c r="J72" s="44"/>
    </row>
    <row r="73" s="36" customFormat="1" ht="23" customHeight="1" spans="2:10">
      <c r="B73" s="42" t="s">
        <v>2092</v>
      </c>
      <c r="C73" s="42" t="s">
        <v>2167</v>
      </c>
      <c r="D73" s="43" t="s">
        <v>372</v>
      </c>
      <c r="E73" s="43" t="s">
        <v>2168</v>
      </c>
      <c r="F73" s="36">
        <v>50</v>
      </c>
      <c r="G73" s="44">
        <f t="shared" si="1"/>
        <v>79.0598290598291</v>
      </c>
      <c r="H73" s="44">
        <v>92.5</v>
      </c>
      <c r="I73" s="44">
        <f>SUM(H73:H76)</f>
        <v>19131</v>
      </c>
      <c r="J73" s="44"/>
    </row>
    <row r="74" s="36" customFormat="1" ht="23" customHeight="1" spans="2:10">
      <c r="B74" s="42" t="s">
        <v>2092</v>
      </c>
      <c r="C74" s="42" t="s">
        <v>2169</v>
      </c>
      <c r="D74" s="43" t="s">
        <v>2170</v>
      </c>
      <c r="E74" s="43" t="s">
        <v>2171</v>
      </c>
      <c r="F74" s="36">
        <v>50</v>
      </c>
      <c r="G74" s="44">
        <f t="shared" si="1"/>
        <v>104.700854700855</v>
      </c>
      <c r="H74" s="44">
        <v>122.5</v>
      </c>
      <c r="I74" s="44"/>
      <c r="J74" s="44"/>
    </row>
    <row r="75" s="36" customFormat="1" ht="23" customHeight="1" spans="2:10">
      <c r="B75" s="42" t="s">
        <v>2092</v>
      </c>
      <c r="C75" s="42" t="s">
        <v>2096</v>
      </c>
      <c r="D75" s="43" t="s">
        <v>481</v>
      </c>
      <c r="E75" s="43" t="s">
        <v>2097</v>
      </c>
      <c r="F75" s="36">
        <v>500</v>
      </c>
      <c r="G75" s="44">
        <f t="shared" si="1"/>
        <v>15867.5213675214</v>
      </c>
      <c r="H75" s="44">
        <v>18565</v>
      </c>
      <c r="I75" s="44"/>
      <c r="J75" s="44"/>
    </row>
    <row r="76" s="36" customFormat="1" ht="23" customHeight="1" spans="2:10">
      <c r="B76" s="42" t="s">
        <v>2092</v>
      </c>
      <c r="C76" s="42" t="s">
        <v>2100</v>
      </c>
      <c r="D76" s="43" t="s">
        <v>1143</v>
      </c>
      <c r="E76" s="43" t="s">
        <v>548</v>
      </c>
      <c r="F76" s="36">
        <v>180</v>
      </c>
      <c r="G76" s="44">
        <f t="shared" ref="G76:G110" si="2">H76/1.17</f>
        <v>300</v>
      </c>
      <c r="H76" s="44">
        <v>351</v>
      </c>
      <c r="I76" s="44"/>
      <c r="J76" s="44"/>
    </row>
    <row r="77" s="36" customFormat="1" ht="23" customHeight="1" spans="2:10">
      <c r="B77" s="42" t="s">
        <v>2092</v>
      </c>
      <c r="C77" s="42" t="s">
        <v>2172</v>
      </c>
      <c r="D77" s="43" t="s">
        <v>1040</v>
      </c>
      <c r="E77" s="43" t="s">
        <v>1928</v>
      </c>
      <c r="F77" s="36">
        <v>60</v>
      </c>
      <c r="G77" s="44">
        <f t="shared" si="2"/>
        <v>2194.87179487179</v>
      </c>
      <c r="H77" s="44">
        <v>2568</v>
      </c>
      <c r="I77" s="44">
        <f>SUM(H77:H80)</f>
        <v>18428</v>
      </c>
      <c r="J77" s="44"/>
    </row>
    <row r="78" s="36" customFormat="1" ht="23" customHeight="1" spans="2:10">
      <c r="B78" s="42" t="s">
        <v>2092</v>
      </c>
      <c r="C78" s="42" t="s">
        <v>2173</v>
      </c>
      <c r="D78" s="43" t="s">
        <v>2174</v>
      </c>
      <c r="E78" s="43" t="s">
        <v>31</v>
      </c>
      <c r="F78" s="36">
        <v>600</v>
      </c>
      <c r="G78" s="44">
        <f t="shared" si="2"/>
        <v>12692.3076923077</v>
      </c>
      <c r="H78" s="44">
        <v>14850</v>
      </c>
      <c r="I78" s="44"/>
      <c r="J78" s="44"/>
    </row>
    <row r="79" s="36" customFormat="1" ht="23" customHeight="1" spans="2:10">
      <c r="B79" s="42" t="s">
        <v>2092</v>
      </c>
      <c r="C79" s="42" t="s">
        <v>460</v>
      </c>
      <c r="D79" s="43" t="s">
        <v>2175</v>
      </c>
      <c r="E79" s="43" t="s">
        <v>63</v>
      </c>
      <c r="F79" s="36">
        <v>200</v>
      </c>
      <c r="G79" s="44">
        <f t="shared" si="2"/>
        <v>606.837606837607</v>
      </c>
      <c r="H79" s="44">
        <v>710</v>
      </c>
      <c r="I79" s="44"/>
      <c r="J79" s="44"/>
    </row>
    <row r="80" s="36" customFormat="1" ht="23" customHeight="1" spans="2:10">
      <c r="B80" s="42" t="s">
        <v>2092</v>
      </c>
      <c r="C80" s="42" t="s">
        <v>2176</v>
      </c>
      <c r="D80" s="43" t="s">
        <v>2177</v>
      </c>
      <c r="E80" s="43" t="s">
        <v>63</v>
      </c>
      <c r="F80" s="36">
        <v>60</v>
      </c>
      <c r="G80" s="44">
        <f t="shared" si="2"/>
        <v>256.410256410256</v>
      </c>
      <c r="H80" s="44">
        <v>300</v>
      </c>
      <c r="I80" s="44"/>
      <c r="J80" s="44"/>
    </row>
    <row r="81" s="36" customFormat="1" ht="23" customHeight="1" spans="2:10">
      <c r="B81" s="42" t="s">
        <v>2092</v>
      </c>
      <c r="C81" s="42" t="s">
        <v>2178</v>
      </c>
      <c r="D81" s="43" t="s">
        <v>1167</v>
      </c>
      <c r="E81" s="43" t="s">
        <v>2179</v>
      </c>
      <c r="F81" s="36">
        <v>30</v>
      </c>
      <c r="G81" s="44">
        <f t="shared" si="2"/>
        <v>88.2051282051282</v>
      </c>
      <c r="H81" s="44">
        <v>103.2</v>
      </c>
      <c r="I81" s="44">
        <f>SUM(H81:H84)</f>
        <v>11157.2</v>
      </c>
      <c r="J81" s="44"/>
    </row>
    <row r="82" s="36" customFormat="1" ht="23" customHeight="1" spans="2:10">
      <c r="B82" s="42" t="s">
        <v>2092</v>
      </c>
      <c r="C82" s="42" t="s">
        <v>1188</v>
      </c>
      <c r="D82" s="43" t="s">
        <v>940</v>
      </c>
      <c r="E82" s="43" t="s">
        <v>1129</v>
      </c>
      <c r="F82" s="36">
        <v>50</v>
      </c>
      <c r="G82" s="44">
        <f t="shared" si="2"/>
        <v>256.410256410256</v>
      </c>
      <c r="H82" s="44">
        <v>300</v>
      </c>
      <c r="I82" s="44"/>
      <c r="J82" s="44"/>
    </row>
    <row r="83" s="36" customFormat="1" ht="23" customHeight="1" spans="2:10">
      <c r="B83" s="42" t="s">
        <v>2092</v>
      </c>
      <c r="C83" s="42" t="s">
        <v>1922</v>
      </c>
      <c r="D83" s="43" t="s">
        <v>284</v>
      </c>
      <c r="E83" s="43" t="s">
        <v>2180</v>
      </c>
      <c r="F83" s="36">
        <v>50</v>
      </c>
      <c r="G83" s="44">
        <f t="shared" si="2"/>
        <v>213.675213675214</v>
      </c>
      <c r="H83" s="44">
        <v>250</v>
      </c>
      <c r="I83" s="44"/>
      <c r="J83" s="44"/>
    </row>
    <row r="84" s="36" customFormat="1" ht="23" customHeight="1" spans="2:10">
      <c r="B84" s="42" t="s">
        <v>2092</v>
      </c>
      <c r="C84" s="42" t="s">
        <v>1696</v>
      </c>
      <c r="D84" s="43" t="s">
        <v>764</v>
      </c>
      <c r="E84" s="43" t="s">
        <v>925</v>
      </c>
      <c r="F84" s="36">
        <v>400</v>
      </c>
      <c r="G84" s="44">
        <f t="shared" si="2"/>
        <v>8977.77777777778</v>
      </c>
      <c r="H84" s="44">
        <v>10504</v>
      </c>
      <c r="I84" s="44"/>
      <c r="J84" s="44"/>
    </row>
    <row r="85" s="36" customFormat="1" ht="23" customHeight="1" spans="2:10">
      <c r="B85" s="42" t="s">
        <v>2092</v>
      </c>
      <c r="C85" s="42" t="s">
        <v>2181</v>
      </c>
      <c r="D85" s="43" t="s">
        <v>2182</v>
      </c>
      <c r="E85" s="43" t="s">
        <v>2183</v>
      </c>
      <c r="F85" s="36">
        <v>50</v>
      </c>
      <c r="G85" s="44">
        <f t="shared" si="2"/>
        <v>527.350427350427</v>
      </c>
      <c r="H85" s="44">
        <v>617</v>
      </c>
      <c r="I85" s="44">
        <f>SUM(H85:H88)</f>
        <v>4806.2</v>
      </c>
      <c r="J85" s="44"/>
    </row>
    <row r="86" s="36" customFormat="1" ht="23" customHeight="1" spans="2:10">
      <c r="B86" s="42" t="s">
        <v>2092</v>
      </c>
      <c r="C86" s="42" t="s">
        <v>1899</v>
      </c>
      <c r="D86" s="43" t="s">
        <v>2184</v>
      </c>
      <c r="E86" s="43" t="s">
        <v>2185</v>
      </c>
      <c r="F86" s="36">
        <v>50</v>
      </c>
      <c r="G86" s="44">
        <f t="shared" si="2"/>
        <v>429.91452991453</v>
      </c>
      <c r="H86" s="44">
        <v>503</v>
      </c>
      <c r="I86" s="44"/>
      <c r="J86" s="44"/>
    </row>
    <row r="87" s="36" customFormat="1" ht="23" customHeight="1" spans="2:10">
      <c r="B87" s="42" t="s">
        <v>2092</v>
      </c>
      <c r="C87" s="42" t="s">
        <v>1575</v>
      </c>
      <c r="D87" s="43" t="s">
        <v>2186</v>
      </c>
      <c r="E87" s="43" t="s">
        <v>1410</v>
      </c>
      <c r="F87" s="36">
        <v>70</v>
      </c>
      <c r="G87" s="44">
        <f t="shared" si="2"/>
        <v>2321.36752136752</v>
      </c>
      <c r="H87" s="44">
        <v>2716</v>
      </c>
      <c r="I87" s="44"/>
      <c r="J87" s="44"/>
    </row>
    <row r="88" s="36" customFormat="1" ht="23" customHeight="1" spans="2:10">
      <c r="B88" s="42" t="s">
        <v>2092</v>
      </c>
      <c r="C88" s="42" t="s">
        <v>2022</v>
      </c>
      <c r="D88" s="43" t="s">
        <v>2023</v>
      </c>
      <c r="E88" s="43" t="s">
        <v>2058</v>
      </c>
      <c r="F88" s="36">
        <v>60</v>
      </c>
      <c r="G88" s="44">
        <f t="shared" si="2"/>
        <v>829.230769230769</v>
      </c>
      <c r="H88" s="44">
        <v>970.2</v>
      </c>
      <c r="I88" s="44"/>
      <c r="J88" s="44"/>
    </row>
    <row r="89" s="36" customFormat="1" ht="23" customHeight="1" spans="2:10">
      <c r="B89" s="42" t="s">
        <v>2092</v>
      </c>
      <c r="C89" s="42" t="s">
        <v>2141</v>
      </c>
      <c r="D89" s="43" t="s">
        <v>1615</v>
      </c>
      <c r="E89" s="43" t="s">
        <v>31</v>
      </c>
      <c r="F89" s="36">
        <v>50</v>
      </c>
      <c r="G89" s="44">
        <f t="shared" si="2"/>
        <v>191.880341880342</v>
      </c>
      <c r="H89" s="44">
        <v>224.5</v>
      </c>
      <c r="I89" s="44">
        <f>SUM(H89:H92)</f>
        <v>4623.7</v>
      </c>
      <c r="J89" s="44"/>
    </row>
    <row r="90" s="36" customFormat="1" ht="23" customHeight="1" spans="2:10">
      <c r="B90" s="42" t="s">
        <v>2092</v>
      </c>
      <c r="C90" s="42" t="s">
        <v>2187</v>
      </c>
      <c r="D90" s="43" t="s">
        <v>2188</v>
      </c>
      <c r="E90" s="43" t="s">
        <v>2058</v>
      </c>
      <c r="F90" s="36">
        <v>200</v>
      </c>
      <c r="G90" s="44">
        <f t="shared" si="2"/>
        <v>1309.40170940171</v>
      </c>
      <c r="H90" s="44">
        <v>1532</v>
      </c>
      <c r="I90" s="44"/>
      <c r="J90" s="44"/>
    </row>
    <row r="91" s="36" customFormat="1" ht="23" customHeight="1" spans="2:10">
      <c r="B91" s="42" t="s">
        <v>2092</v>
      </c>
      <c r="C91" s="42" t="s">
        <v>2120</v>
      </c>
      <c r="D91" s="43" t="s">
        <v>560</v>
      </c>
      <c r="E91" s="43" t="s">
        <v>2121</v>
      </c>
      <c r="F91" s="36">
        <v>100</v>
      </c>
      <c r="G91" s="44">
        <f t="shared" si="2"/>
        <v>239.316239316239</v>
      </c>
      <c r="H91" s="44">
        <v>280</v>
      </c>
      <c r="I91" s="44"/>
      <c r="J91" s="44"/>
    </row>
    <row r="92" s="36" customFormat="1" ht="23" customHeight="1" spans="2:10">
      <c r="B92" s="42" t="s">
        <v>2092</v>
      </c>
      <c r="C92" s="42" t="s">
        <v>2189</v>
      </c>
      <c r="D92" s="43" t="s">
        <v>946</v>
      </c>
      <c r="E92" s="43" t="s">
        <v>2190</v>
      </c>
      <c r="F92" s="36">
        <v>120</v>
      </c>
      <c r="G92" s="44">
        <f t="shared" si="2"/>
        <v>2211.28205128205</v>
      </c>
      <c r="H92" s="44">
        <v>2587.2</v>
      </c>
      <c r="I92" s="44"/>
      <c r="J92" s="44"/>
    </row>
    <row r="93" s="36" customFormat="1" ht="23" customHeight="1" spans="2:10">
      <c r="B93" s="42" t="s">
        <v>2092</v>
      </c>
      <c r="C93" s="42" t="s">
        <v>768</v>
      </c>
      <c r="D93" s="43" t="s">
        <v>2191</v>
      </c>
      <c r="E93" s="43" t="s">
        <v>770</v>
      </c>
      <c r="F93" s="36">
        <v>20</v>
      </c>
      <c r="G93" s="44">
        <f t="shared" si="2"/>
        <v>435.897435897436</v>
      </c>
      <c r="H93" s="44">
        <v>510</v>
      </c>
      <c r="I93" s="44">
        <f>SUM(H93:H95)</f>
        <v>897</v>
      </c>
      <c r="J93" s="44"/>
    </row>
    <row r="94" s="36" customFormat="1" ht="23" customHeight="1" spans="2:10">
      <c r="B94" s="42" t="s">
        <v>2092</v>
      </c>
      <c r="C94" s="42" t="s">
        <v>1891</v>
      </c>
      <c r="D94" s="43" t="s">
        <v>1892</v>
      </c>
      <c r="E94" s="43" t="s">
        <v>1898</v>
      </c>
      <c r="F94" s="36">
        <v>25</v>
      </c>
      <c r="G94" s="44">
        <f t="shared" si="2"/>
        <v>81.1965811965812</v>
      </c>
      <c r="H94" s="44">
        <v>95</v>
      </c>
      <c r="I94" s="44"/>
      <c r="J94" s="44"/>
    </row>
    <row r="95" s="36" customFormat="1" ht="23" customHeight="1" spans="2:10">
      <c r="B95" s="42" t="s">
        <v>2092</v>
      </c>
      <c r="C95" s="42" t="s">
        <v>820</v>
      </c>
      <c r="D95" s="43" t="s">
        <v>599</v>
      </c>
      <c r="E95" s="43" t="s">
        <v>821</v>
      </c>
      <c r="F95" s="36">
        <v>20</v>
      </c>
      <c r="G95" s="44">
        <f t="shared" si="2"/>
        <v>249.57264957265</v>
      </c>
      <c r="H95" s="44">
        <v>292</v>
      </c>
      <c r="I95" s="44"/>
      <c r="J95" s="44"/>
    </row>
    <row r="96" s="36" customFormat="1" ht="23" customHeight="1" spans="2:10">
      <c r="B96" s="42" t="s">
        <v>2092</v>
      </c>
      <c r="C96" s="42" t="s">
        <v>1648</v>
      </c>
      <c r="D96" s="43" t="s">
        <v>754</v>
      </c>
      <c r="E96" s="43" t="s">
        <v>2192</v>
      </c>
      <c r="F96" s="36">
        <v>50</v>
      </c>
      <c r="G96" s="44">
        <f t="shared" si="2"/>
        <v>334.615384615385</v>
      </c>
      <c r="H96" s="44">
        <v>391.5</v>
      </c>
      <c r="I96" s="44">
        <f>SUM(H96:H99)</f>
        <v>13034.7</v>
      </c>
      <c r="J96" s="44"/>
    </row>
    <row r="97" s="36" customFormat="1" ht="23" customHeight="1" spans="2:10">
      <c r="B97" s="42" t="s">
        <v>2092</v>
      </c>
      <c r="C97" s="42" t="s">
        <v>2193</v>
      </c>
      <c r="D97" s="43" t="s">
        <v>1390</v>
      </c>
      <c r="E97" s="43" t="s">
        <v>2194</v>
      </c>
      <c r="F97" s="36">
        <v>60</v>
      </c>
      <c r="G97" s="44">
        <f t="shared" si="2"/>
        <v>257.435897435897</v>
      </c>
      <c r="H97" s="44">
        <v>301.2</v>
      </c>
      <c r="I97" s="44"/>
      <c r="J97" s="44"/>
    </row>
    <row r="98" s="36" customFormat="1" ht="23" customHeight="1" spans="2:10">
      <c r="B98" s="42" t="s">
        <v>2092</v>
      </c>
      <c r="C98" s="42" t="s">
        <v>870</v>
      </c>
      <c r="D98" s="43" t="s">
        <v>687</v>
      </c>
      <c r="E98" s="43" t="s">
        <v>1688</v>
      </c>
      <c r="F98" s="36">
        <v>600</v>
      </c>
      <c r="G98" s="44">
        <f t="shared" si="2"/>
        <v>10410.2564102564</v>
      </c>
      <c r="H98" s="44">
        <v>12180</v>
      </c>
      <c r="I98" s="44"/>
      <c r="J98" s="44"/>
    </row>
    <row r="99" s="36" customFormat="1" ht="23" customHeight="1" spans="2:10">
      <c r="B99" s="42" t="s">
        <v>2092</v>
      </c>
      <c r="C99" s="42" t="s">
        <v>2195</v>
      </c>
      <c r="D99" s="43" t="s">
        <v>987</v>
      </c>
      <c r="E99" s="45" t="s">
        <v>2196</v>
      </c>
      <c r="F99" s="36">
        <v>30</v>
      </c>
      <c r="G99" s="44">
        <f t="shared" si="2"/>
        <v>138.461538461538</v>
      </c>
      <c r="H99" s="44">
        <v>162</v>
      </c>
      <c r="I99" s="44"/>
      <c r="J99" s="44"/>
    </row>
    <row r="100" s="36" customFormat="1" ht="23" customHeight="1" spans="2:10">
      <c r="B100" s="42" t="s">
        <v>2092</v>
      </c>
      <c r="C100" s="42" t="s">
        <v>1160</v>
      </c>
      <c r="D100" s="43" t="s">
        <v>309</v>
      </c>
      <c r="E100" s="43" t="s">
        <v>2158</v>
      </c>
      <c r="F100" s="36">
        <v>50</v>
      </c>
      <c r="G100" s="44">
        <f t="shared" si="2"/>
        <v>129.91452991453</v>
      </c>
      <c r="H100" s="44">
        <v>152</v>
      </c>
      <c r="I100" s="44">
        <f>SUM(H100:H101)</f>
        <v>14283.6</v>
      </c>
      <c r="J100" s="44"/>
    </row>
    <row r="101" s="36" customFormat="1" ht="23" customHeight="1" spans="2:10">
      <c r="B101" s="42" t="s">
        <v>2092</v>
      </c>
      <c r="C101" s="42" t="s">
        <v>2197</v>
      </c>
      <c r="D101" s="43" t="s">
        <v>912</v>
      </c>
      <c r="E101" s="43" t="s">
        <v>2105</v>
      </c>
      <c r="F101" s="36">
        <v>280</v>
      </c>
      <c r="G101" s="44">
        <f t="shared" si="2"/>
        <v>12078.2905982906</v>
      </c>
      <c r="H101" s="44">
        <v>14131.6</v>
      </c>
      <c r="I101" s="44"/>
      <c r="J101" s="44"/>
    </row>
    <row r="102" s="36" customFormat="1" ht="23" customHeight="1" spans="2:10">
      <c r="B102" s="42" t="s">
        <v>2092</v>
      </c>
      <c r="C102" s="42" t="s">
        <v>2198</v>
      </c>
      <c r="D102" s="43" t="s">
        <v>2199</v>
      </c>
      <c r="E102" s="43" t="s">
        <v>1494</v>
      </c>
      <c r="F102" s="36">
        <v>10</v>
      </c>
      <c r="G102" s="44">
        <f t="shared" si="2"/>
        <v>141.880341880342</v>
      </c>
      <c r="H102" s="44">
        <v>166</v>
      </c>
      <c r="I102" s="44">
        <f>SUM(H102:H105)</f>
        <v>12364</v>
      </c>
      <c r="J102" s="44"/>
    </row>
    <row r="103" s="36" customFormat="1" ht="23" customHeight="1" spans="2:10">
      <c r="B103" s="42" t="s">
        <v>2092</v>
      </c>
      <c r="C103" s="42" t="s">
        <v>172</v>
      </c>
      <c r="D103" s="43" t="s">
        <v>1930</v>
      </c>
      <c r="E103" s="43" t="s">
        <v>2200</v>
      </c>
      <c r="F103" s="36">
        <v>20</v>
      </c>
      <c r="G103" s="44">
        <f t="shared" si="2"/>
        <v>1492.30769230769</v>
      </c>
      <c r="H103" s="44">
        <v>1746</v>
      </c>
      <c r="I103" s="44"/>
      <c r="J103" s="44"/>
    </row>
    <row r="104" s="36" customFormat="1" ht="23" customHeight="1" spans="2:10">
      <c r="B104" s="42" t="s">
        <v>2092</v>
      </c>
      <c r="C104" s="42" t="s">
        <v>480</v>
      </c>
      <c r="D104" s="43" t="s">
        <v>564</v>
      </c>
      <c r="E104" s="43" t="s">
        <v>1357</v>
      </c>
      <c r="F104" s="36">
        <v>300</v>
      </c>
      <c r="G104" s="44">
        <f t="shared" si="2"/>
        <v>8471.79487179487</v>
      </c>
      <c r="H104" s="44">
        <v>9912</v>
      </c>
      <c r="I104" s="44"/>
      <c r="J104" s="44"/>
    </row>
    <row r="105" s="36" customFormat="1" ht="23" customHeight="1" spans="2:10">
      <c r="B105" s="42" t="s">
        <v>2092</v>
      </c>
      <c r="C105" s="42" t="s">
        <v>1162</v>
      </c>
      <c r="D105" s="43" t="s">
        <v>1163</v>
      </c>
      <c r="E105" s="45" t="s">
        <v>2201</v>
      </c>
      <c r="F105" s="36">
        <v>200</v>
      </c>
      <c r="G105" s="44">
        <f t="shared" si="2"/>
        <v>461.538461538462</v>
      </c>
      <c r="H105" s="44">
        <v>540</v>
      </c>
      <c r="I105" s="44"/>
      <c r="J105" s="44"/>
    </row>
    <row r="106" s="36" customFormat="1" ht="23" customHeight="1" spans="2:10">
      <c r="B106" s="42" t="s">
        <v>2092</v>
      </c>
      <c r="C106" s="42" t="s">
        <v>2202</v>
      </c>
      <c r="D106" s="43" t="s">
        <v>2203</v>
      </c>
      <c r="E106" s="43" t="s">
        <v>2074</v>
      </c>
      <c r="F106" s="36">
        <v>1000</v>
      </c>
      <c r="G106" s="44">
        <f t="shared" si="2"/>
        <v>726.495726495727</v>
      </c>
      <c r="H106" s="44">
        <v>850</v>
      </c>
      <c r="I106" s="44">
        <f>SUM(H106:H109)</f>
        <v>14745.8</v>
      </c>
      <c r="J106" s="44"/>
    </row>
    <row r="107" s="36" customFormat="1" ht="23" customHeight="1" spans="2:10">
      <c r="B107" s="42" t="s">
        <v>2092</v>
      </c>
      <c r="C107" s="42" t="s">
        <v>945</v>
      </c>
      <c r="D107" s="43" t="s">
        <v>1187</v>
      </c>
      <c r="E107" s="43" t="s">
        <v>947</v>
      </c>
      <c r="F107" s="36">
        <v>30</v>
      </c>
      <c r="G107" s="44">
        <f t="shared" si="2"/>
        <v>160.512820512821</v>
      </c>
      <c r="H107" s="44">
        <v>187.8</v>
      </c>
      <c r="I107" s="44"/>
      <c r="J107" s="44"/>
    </row>
    <row r="108" s="36" customFormat="1" ht="23" customHeight="1" spans="2:10">
      <c r="B108" s="42" t="s">
        <v>2092</v>
      </c>
      <c r="C108" s="42" t="s">
        <v>102</v>
      </c>
      <c r="D108" s="43" t="s">
        <v>530</v>
      </c>
      <c r="E108" s="43" t="s">
        <v>1688</v>
      </c>
      <c r="F108" s="36">
        <v>600</v>
      </c>
      <c r="G108" s="44">
        <f t="shared" si="2"/>
        <v>11015.3846153846</v>
      </c>
      <c r="H108" s="44">
        <v>12888</v>
      </c>
      <c r="I108" s="44"/>
      <c r="J108" s="44"/>
    </row>
    <row r="109" s="36" customFormat="1" ht="23" customHeight="1" spans="2:10">
      <c r="B109" s="42" t="s">
        <v>2092</v>
      </c>
      <c r="C109" s="42" t="s">
        <v>2204</v>
      </c>
      <c r="D109" s="43" t="s">
        <v>98</v>
      </c>
      <c r="E109" s="45" t="s">
        <v>2205</v>
      </c>
      <c r="F109" s="36">
        <v>100</v>
      </c>
      <c r="G109" s="44">
        <f t="shared" si="2"/>
        <v>700.854700854701</v>
      </c>
      <c r="H109" s="44">
        <v>820</v>
      </c>
      <c r="I109" s="44"/>
      <c r="J109" s="44"/>
    </row>
    <row r="110" s="36" customFormat="1" ht="23" customHeight="1" spans="2:10">
      <c r="B110" s="42" t="s">
        <v>2092</v>
      </c>
      <c r="C110" s="42" t="s">
        <v>172</v>
      </c>
      <c r="D110" s="43" t="s">
        <v>1930</v>
      </c>
      <c r="E110" s="43" t="s">
        <v>2200</v>
      </c>
      <c r="F110" s="36">
        <v>20</v>
      </c>
      <c r="G110" s="44">
        <f t="shared" si="2"/>
        <v>-6.83760683760684</v>
      </c>
      <c r="H110" s="44">
        <v>-8</v>
      </c>
      <c r="I110" s="44">
        <v>-8</v>
      </c>
      <c r="J110" s="44"/>
    </row>
    <row r="111" s="36" customFormat="1" ht="23" customHeight="1" spans="2:10">
      <c r="B111" s="42" t="s">
        <v>2087</v>
      </c>
      <c r="C111" s="42" t="s">
        <v>2206</v>
      </c>
      <c r="D111" s="43" t="s">
        <v>2207</v>
      </c>
      <c r="E111" s="43"/>
      <c r="F111" s="36">
        <v>400</v>
      </c>
      <c r="G111" s="44">
        <v>10721.37</v>
      </c>
      <c r="H111" s="44">
        <f>G111*1.17</f>
        <v>12544.0029</v>
      </c>
      <c r="I111" s="44">
        <f>SUM(H111:H112)</f>
        <v>19653.9993</v>
      </c>
      <c r="J111" s="44">
        <f>SUM(I111)</f>
        <v>19653.9993</v>
      </c>
    </row>
    <row r="112" s="36" customFormat="1" ht="23" customHeight="1" spans="2:10">
      <c r="B112" s="42" t="s">
        <v>2087</v>
      </c>
      <c r="C112" s="42" t="s">
        <v>229</v>
      </c>
      <c r="D112" s="43" t="s">
        <v>1741</v>
      </c>
      <c r="E112" s="43"/>
      <c r="F112" s="36">
        <v>200</v>
      </c>
      <c r="G112" s="44">
        <v>6076.92</v>
      </c>
      <c r="H112" s="44">
        <f>G112*1.17</f>
        <v>7109.9964</v>
      </c>
      <c r="I112" s="44"/>
      <c r="J112" s="44"/>
    </row>
    <row r="113" s="36" customFormat="1" ht="23" customHeight="1" spans="2:10">
      <c r="B113" s="42" t="s">
        <v>2092</v>
      </c>
      <c r="C113" s="42" t="s">
        <v>99</v>
      </c>
      <c r="D113" s="43" t="s">
        <v>2017</v>
      </c>
      <c r="E113" s="43" t="s">
        <v>2208</v>
      </c>
      <c r="F113" s="36">
        <v>20</v>
      </c>
      <c r="G113" s="44">
        <f t="shared" ref="G113:G157" si="3">H113/1.17</f>
        <v>218.803418803419</v>
      </c>
      <c r="H113" s="44">
        <v>256</v>
      </c>
      <c r="I113" s="44">
        <f>SUM(H113:H116)</f>
        <v>5766</v>
      </c>
      <c r="J113" s="44">
        <f>SUM(I113:I157)</f>
        <v>116621.6</v>
      </c>
    </row>
    <row r="114" s="36" customFormat="1" ht="23" customHeight="1" spans="2:10">
      <c r="B114" s="42" t="s">
        <v>2092</v>
      </c>
      <c r="C114" s="42" t="s">
        <v>2209</v>
      </c>
      <c r="D114" s="43" t="s">
        <v>2210</v>
      </c>
      <c r="E114" s="43" t="s">
        <v>544</v>
      </c>
      <c r="F114" s="36">
        <v>30</v>
      </c>
      <c r="G114" s="44">
        <f t="shared" si="3"/>
        <v>358.974358974359</v>
      </c>
      <c r="H114" s="44">
        <v>420</v>
      </c>
      <c r="I114" s="44"/>
      <c r="J114" s="44"/>
    </row>
    <row r="115" s="36" customFormat="1" ht="23" customHeight="1" spans="2:10">
      <c r="B115" s="42" t="s">
        <v>2092</v>
      </c>
      <c r="C115" s="42" t="s">
        <v>2211</v>
      </c>
      <c r="D115" s="43" t="s">
        <v>754</v>
      </c>
      <c r="E115" s="43" t="s">
        <v>1734</v>
      </c>
      <c r="F115" s="36">
        <v>10</v>
      </c>
      <c r="G115" s="44">
        <f t="shared" si="3"/>
        <v>32.4786324786325</v>
      </c>
      <c r="H115" s="44">
        <v>38</v>
      </c>
      <c r="I115" s="44"/>
      <c r="J115" s="44"/>
    </row>
    <row r="116" s="36" customFormat="1" ht="23" customHeight="1" spans="2:10">
      <c r="B116" s="42" t="s">
        <v>2092</v>
      </c>
      <c r="C116" s="42" t="s">
        <v>109</v>
      </c>
      <c r="D116" s="43" t="s">
        <v>103</v>
      </c>
      <c r="E116" s="43" t="s">
        <v>2212</v>
      </c>
      <c r="F116" s="36">
        <v>600</v>
      </c>
      <c r="G116" s="44">
        <f t="shared" si="3"/>
        <v>4317.94871794872</v>
      </c>
      <c r="H116" s="44">
        <v>5052</v>
      </c>
      <c r="I116" s="44"/>
      <c r="J116" s="44"/>
    </row>
    <row r="117" s="36" customFormat="1" ht="23" customHeight="1" spans="2:10">
      <c r="B117" s="42" t="s">
        <v>2092</v>
      </c>
      <c r="C117" s="42" t="s">
        <v>84</v>
      </c>
      <c r="D117" s="43" t="s">
        <v>85</v>
      </c>
      <c r="E117" s="43" t="s">
        <v>1173</v>
      </c>
      <c r="F117" s="36">
        <v>20</v>
      </c>
      <c r="G117" s="44">
        <f t="shared" si="3"/>
        <v>309.401709401709</v>
      </c>
      <c r="H117" s="44">
        <v>362</v>
      </c>
      <c r="I117" s="44">
        <f>SUM(H117:H120)</f>
        <v>5931</v>
      </c>
      <c r="J117" s="44"/>
    </row>
    <row r="118" s="36" customFormat="1" ht="23" customHeight="1" spans="2:10">
      <c r="B118" s="42" t="s">
        <v>2092</v>
      </c>
      <c r="C118" s="42" t="s">
        <v>2213</v>
      </c>
      <c r="D118" s="43" t="s">
        <v>2214</v>
      </c>
      <c r="E118" s="43" t="s">
        <v>2215</v>
      </c>
      <c r="F118" s="36">
        <v>10</v>
      </c>
      <c r="G118" s="44">
        <f t="shared" si="3"/>
        <v>186.324786324786</v>
      </c>
      <c r="H118" s="44">
        <v>218</v>
      </c>
      <c r="I118" s="44"/>
      <c r="J118" s="44"/>
    </row>
    <row r="119" s="36" customFormat="1" ht="23" customHeight="1" spans="2:10">
      <c r="B119" s="42" t="s">
        <v>2092</v>
      </c>
      <c r="C119" s="42" t="s">
        <v>114</v>
      </c>
      <c r="D119" s="43" t="s">
        <v>794</v>
      </c>
      <c r="E119" s="43" t="s">
        <v>2216</v>
      </c>
      <c r="F119" s="36">
        <v>100</v>
      </c>
      <c r="G119" s="44">
        <f t="shared" si="3"/>
        <v>2609.40170940171</v>
      </c>
      <c r="H119" s="44">
        <v>3053</v>
      </c>
      <c r="I119" s="44"/>
      <c r="J119" s="44"/>
    </row>
    <row r="120" s="36" customFormat="1" ht="23" customHeight="1" spans="2:10">
      <c r="B120" s="42" t="s">
        <v>2092</v>
      </c>
      <c r="C120" s="42" t="s">
        <v>2187</v>
      </c>
      <c r="D120" s="43" t="s">
        <v>609</v>
      </c>
      <c r="E120" s="43" t="s">
        <v>2058</v>
      </c>
      <c r="F120" s="36">
        <v>300</v>
      </c>
      <c r="G120" s="44">
        <f t="shared" si="3"/>
        <v>1964.10256410256</v>
      </c>
      <c r="H120" s="44">
        <v>2298</v>
      </c>
      <c r="I120" s="44"/>
      <c r="J120" s="44"/>
    </row>
    <row r="121" s="36" customFormat="1" ht="23" customHeight="1" spans="2:10">
      <c r="B121" s="42" t="s">
        <v>2092</v>
      </c>
      <c r="C121" s="42" t="s">
        <v>2217</v>
      </c>
      <c r="D121" s="43" t="s">
        <v>2218</v>
      </c>
      <c r="E121" s="43" t="s">
        <v>2219</v>
      </c>
      <c r="F121" s="36">
        <v>20</v>
      </c>
      <c r="G121" s="44">
        <f t="shared" si="3"/>
        <v>233.333333333333</v>
      </c>
      <c r="H121" s="44">
        <v>273</v>
      </c>
      <c r="I121" s="44">
        <f>SUM(H121:H124)</f>
        <v>8430.2</v>
      </c>
      <c r="J121" s="44"/>
    </row>
    <row r="122" s="36" customFormat="1" ht="23" customHeight="1" spans="2:10">
      <c r="B122" s="42" t="s">
        <v>2092</v>
      </c>
      <c r="C122" s="42" t="s">
        <v>454</v>
      </c>
      <c r="D122" s="43" t="s">
        <v>2220</v>
      </c>
      <c r="E122" s="43" t="s">
        <v>2221</v>
      </c>
      <c r="F122" s="36">
        <v>40</v>
      </c>
      <c r="G122" s="44">
        <f t="shared" si="3"/>
        <v>664.273504273504</v>
      </c>
      <c r="H122" s="44">
        <v>777.2</v>
      </c>
      <c r="I122" s="44"/>
      <c r="J122" s="44"/>
    </row>
    <row r="123" s="36" customFormat="1" ht="23" customHeight="1" spans="2:10">
      <c r="B123" s="42" t="s">
        <v>2092</v>
      </c>
      <c r="C123" s="42" t="s">
        <v>2222</v>
      </c>
      <c r="D123" s="43" t="s">
        <v>749</v>
      </c>
      <c r="E123" s="43" t="s">
        <v>2223</v>
      </c>
      <c r="F123" s="36">
        <v>600</v>
      </c>
      <c r="G123" s="44">
        <f t="shared" si="3"/>
        <v>6153.84615384615</v>
      </c>
      <c r="H123" s="44">
        <v>7200</v>
      </c>
      <c r="I123" s="44"/>
      <c r="J123" s="44"/>
    </row>
    <row r="124" s="36" customFormat="1" ht="23" customHeight="1" spans="2:10">
      <c r="B124" s="42" t="s">
        <v>2092</v>
      </c>
      <c r="C124" s="42" t="s">
        <v>552</v>
      </c>
      <c r="D124" s="43" t="s">
        <v>553</v>
      </c>
      <c r="E124" s="43" t="s">
        <v>2121</v>
      </c>
      <c r="F124" s="36">
        <v>30</v>
      </c>
      <c r="G124" s="44">
        <f t="shared" si="3"/>
        <v>153.846153846154</v>
      </c>
      <c r="H124" s="44">
        <v>180</v>
      </c>
      <c r="I124" s="44"/>
      <c r="J124" s="44"/>
    </row>
    <row r="125" s="36" customFormat="1" ht="23" customHeight="1" spans="2:10">
      <c r="B125" s="42" t="s">
        <v>2092</v>
      </c>
      <c r="C125" s="42" t="s">
        <v>2224</v>
      </c>
      <c r="D125" s="43" t="s">
        <v>2225</v>
      </c>
      <c r="E125" s="43" t="s">
        <v>2226</v>
      </c>
      <c r="F125" s="43">
        <v>20</v>
      </c>
      <c r="G125" s="44">
        <f t="shared" si="3"/>
        <v>82.0512820512821</v>
      </c>
      <c r="H125" s="44">
        <v>96</v>
      </c>
      <c r="I125" s="44">
        <f>SUM(H125:H128)</f>
        <v>18846</v>
      </c>
      <c r="J125" s="44"/>
    </row>
    <row r="126" s="36" customFormat="1" ht="23" customHeight="1" spans="2:10">
      <c r="B126" s="42" t="s">
        <v>2092</v>
      </c>
      <c r="C126" s="42" t="s">
        <v>122</v>
      </c>
      <c r="D126" s="43" t="s">
        <v>123</v>
      </c>
      <c r="E126" s="43" t="s">
        <v>31</v>
      </c>
      <c r="F126" s="43">
        <v>600</v>
      </c>
      <c r="G126" s="44">
        <f t="shared" si="3"/>
        <v>12692.3076923077</v>
      </c>
      <c r="H126" s="44">
        <v>14850</v>
      </c>
      <c r="I126" s="44"/>
      <c r="J126" s="44"/>
    </row>
    <row r="127" s="36" customFormat="1" ht="23" customHeight="1" spans="2:10">
      <c r="B127" s="42" t="s">
        <v>2092</v>
      </c>
      <c r="C127" s="42" t="s">
        <v>2227</v>
      </c>
      <c r="D127" s="43" t="s">
        <v>946</v>
      </c>
      <c r="E127" s="43" t="s">
        <v>2190</v>
      </c>
      <c r="F127" s="43">
        <v>200</v>
      </c>
      <c r="G127" s="44">
        <f t="shared" si="3"/>
        <v>3247.86324786325</v>
      </c>
      <c r="H127" s="44">
        <v>3800</v>
      </c>
      <c r="I127" s="44"/>
      <c r="J127" s="44"/>
    </row>
    <row r="128" s="36" customFormat="1" ht="23" customHeight="1" spans="2:10">
      <c r="B128" s="42" t="s">
        <v>2092</v>
      </c>
      <c r="C128" s="42" t="s">
        <v>2228</v>
      </c>
      <c r="D128" s="43" t="s">
        <v>2229</v>
      </c>
      <c r="E128" s="43" t="s">
        <v>2230</v>
      </c>
      <c r="F128" s="43">
        <v>20</v>
      </c>
      <c r="G128" s="44">
        <f t="shared" si="3"/>
        <v>85.4700854700855</v>
      </c>
      <c r="H128" s="44">
        <v>100</v>
      </c>
      <c r="I128" s="44"/>
      <c r="J128" s="44"/>
    </row>
    <row r="129" s="36" customFormat="1" ht="23" customHeight="1" spans="2:10">
      <c r="B129" s="42" t="s">
        <v>2092</v>
      </c>
      <c r="C129" s="42" t="s">
        <v>2120</v>
      </c>
      <c r="D129" s="43" t="s">
        <v>560</v>
      </c>
      <c r="E129" s="43" t="s">
        <v>2121</v>
      </c>
      <c r="F129" s="36">
        <v>200</v>
      </c>
      <c r="G129" s="44">
        <f t="shared" si="3"/>
        <v>478.632478632479</v>
      </c>
      <c r="H129" s="44">
        <v>560</v>
      </c>
      <c r="I129" s="44">
        <f>SUM(H129:H130)</f>
        <v>7078.4</v>
      </c>
      <c r="J129" s="44"/>
    </row>
    <row r="130" s="36" customFormat="1" ht="23" customHeight="1" spans="2:10">
      <c r="B130" s="42" t="s">
        <v>2092</v>
      </c>
      <c r="C130" s="42" t="s">
        <v>2231</v>
      </c>
      <c r="D130" s="43" t="s">
        <v>969</v>
      </c>
      <c r="E130" s="43" t="s">
        <v>2232</v>
      </c>
      <c r="F130" s="36">
        <v>420</v>
      </c>
      <c r="G130" s="44">
        <f t="shared" si="3"/>
        <v>5571.28205128205</v>
      </c>
      <c r="H130" s="44">
        <v>6518.4</v>
      </c>
      <c r="I130" s="44"/>
      <c r="J130" s="44"/>
    </row>
    <row r="131" s="36" customFormat="1" ht="23" customHeight="1" spans="2:10">
      <c r="B131" s="42" t="s">
        <v>2092</v>
      </c>
      <c r="C131" s="42" t="s">
        <v>2233</v>
      </c>
      <c r="D131" s="43" t="s">
        <v>2234</v>
      </c>
      <c r="E131" s="43" t="s">
        <v>2235</v>
      </c>
      <c r="F131" s="36">
        <v>400</v>
      </c>
      <c r="G131" s="44">
        <f t="shared" si="3"/>
        <v>2673.50427350427</v>
      </c>
      <c r="H131" s="44">
        <v>3128</v>
      </c>
      <c r="I131" s="44">
        <f>H131</f>
        <v>3128</v>
      </c>
      <c r="J131" s="44"/>
    </row>
    <row r="132" s="36" customFormat="1" ht="23" customHeight="1" spans="2:10">
      <c r="B132" s="42" t="s">
        <v>2092</v>
      </c>
      <c r="C132" s="42" t="s">
        <v>2236</v>
      </c>
      <c r="D132" s="43" t="s">
        <v>759</v>
      </c>
      <c r="E132" s="43" t="s">
        <v>2237</v>
      </c>
      <c r="F132" s="36">
        <v>100</v>
      </c>
      <c r="G132" s="44">
        <f t="shared" si="3"/>
        <v>213.675213675214</v>
      </c>
      <c r="H132" s="44">
        <v>250</v>
      </c>
      <c r="I132" s="44">
        <f>SUM(H132:H135)</f>
        <v>12534</v>
      </c>
      <c r="J132" s="44"/>
    </row>
    <row r="133" s="36" customFormat="1" ht="23" customHeight="1" spans="2:10">
      <c r="B133" s="42" t="s">
        <v>2092</v>
      </c>
      <c r="C133" s="42" t="s">
        <v>473</v>
      </c>
      <c r="D133" s="43" t="s">
        <v>2238</v>
      </c>
      <c r="E133" s="43" t="s">
        <v>63</v>
      </c>
      <c r="F133" s="36">
        <v>30</v>
      </c>
      <c r="G133" s="44">
        <f t="shared" si="3"/>
        <v>52.3076923076923</v>
      </c>
      <c r="H133" s="44">
        <v>61.2</v>
      </c>
      <c r="I133" s="44"/>
      <c r="J133" s="44"/>
    </row>
    <row r="134" s="36" customFormat="1" ht="23" customHeight="1" spans="2:10">
      <c r="B134" s="42" t="s">
        <v>2092</v>
      </c>
      <c r="C134" s="42" t="s">
        <v>2197</v>
      </c>
      <c r="D134" s="43" t="s">
        <v>912</v>
      </c>
      <c r="E134" s="43" t="s">
        <v>2105</v>
      </c>
      <c r="F134" s="36">
        <v>240</v>
      </c>
      <c r="G134" s="44">
        <f t="shared" si="3"/>
        <v>10352.8205128205</v>
      </c>
      <c r="H134" s="44">
        <v>12112.8</v>
      </c>
      <c r="I134" s="44"/>
      <c r="J134" s="44"/>
    </row>
    <row r="135" s="36" customFormat="1" ht="23" customHeight="1" spans="2:10">
      <c r="B135" s="42" t="s">
        <v>2092</v>
      </c>
      <c r="C135" s="42" t="s">
        <v>407</v>
      </c>
      <c r="D135" s="43" t="s">
        <v>85</v>
      </c>
      <c r="E135" s="43" t="s">
        <v>1144</v>
      </c>
      <c r="F135" s="36">
        <v>50</v>
      </c>
      <c r="G135" s="44">
        <f t="shared" si="3"/>
        <v>94.017094017094</v>
      </c>
      <c r="H135" s="44">
        <v>110</v>
      </c>
      <c r="I135" s="44"/>
      <c r="J135" s="44"/>
    </row>
    <row r="136" s="36" customFormat="1" ht="23" customHeight="1" spans="2:10">
      <c r="B136" s="42" t="s">
        <v>2092</v>
      </c>
      <c r="C136" s="42" t="s">
        <v>688</v>
      </c>
      <c r="D136" s="43" t="s">
        <v>689</v>
      </c>
      <c r="E136" s="43" t="s">
        <v>2232</v>
      </c>
      <c r="F136" s="36">
        <v>25</v>
      </c>
      <c r="G136" s="44">
        <f t="shared" si="3"/>
        <v>177.777777777778</v>
      </c>
      <c r="H136" s="44">
        <v>208</v>
      </c>
      <c r="I136" s="44">
        <f>SUM(H136:H139)</f>
        <v>6524.4</v>
      </c>
      <c r="J136" s="44"/>
    </row>
    <row r="137" s="36" customFormat="1" ht="23" customHeight="1" spans="2:10">
      <c r="B137" s="42" t="s">
        <v>2092</v>
      </c>
      <c r="C137" s="42" t="s">
        <v>2239</v>
      </c>
      <c r="D137" s="43" t="s">
        <v>1768</v>
      </c>
      <c r="E137" s="43" t="s">
        <v>1973</v>
      </c>
      <c r="F137" s="36">
        <v>10</v>
      </c>
      <c r="G137" s="44">
        <f t="shared" si="3"/>
        <v>111.111111111111</v>
      </c>
      <c r="H137" s="44">
        <v>130</v>
      </c>
      <c r="I137" s="44"/>
      <c r="J137" s="44"/>
    </row>
    <row r="138" s="36" customFormat="1" ht="23" customHeight="1" spans="2:10">
      <c r="B138" s="42" t="s">
        <v>2092</v>
      </c>
      <c r="C138" s="42" t="s">
        <v>2240</v>
      </c>
      <c r="D138" s="43" t="s">
        <v>331</v>
      </c>
      <c r="E138" s="45" t="s">
        <v>2241</v>
      </c>
      <c r="F138" s="36">
        <v>200</v>
      </c>
      <c r="G138" s="44">
        <f t="shared" si="3"/>
        <v>5141.88034188034</v>
      </c>
      <c r="H138" s="44">
        <v>6016</v>
      </c>
      <c r="I138" s="44"/>
      <c r="J138" s="44"/>
    </row>
    <row r="139" s="36" customFormat="1" ht="23" customHeight="1" spans="2:10">
      <c r="B139" s="42" t="s">
        <v>2092</v>
      </c>
      <c r="C139" s="42" t="s">
        <v>468</v>
      </c>
      <c r="D139" s="43" t="s">
        <v>144</v>
      </c>
      <c r="E139" s="45" t="s">
        <v>2242</v>
      </c>
      <c r="F139" s="36">
        <v>20</v>
      </c>
      <c r="G139" s="44">
        <f t="shared" si="3"/>
        <v>145.641025641026</v>
      </c>
      <c r="H139" s="44">
        <v>170.4</v>
      </c>
      <c r="I139" s="44"/>
      <c r="J139" s="44"/>
    </row>
    <row r="140" s="36" customFormat="1" ht="23" customHeight="1" spans="2:10">
      <c r="B140" s="42" t="s">
        <v>2092</v>
      </c>
      <c r="C140" s="42" t="s">
        <v>2243</v>
      </c>
      <c r="D140" s="43" t="s">
        <v>1169</v>
      </c>
      <c r="E140" s="43" t="s">
        <v>2244</v>
      </c>
      <c r="F140" s="36">
        <v>40</v>
      </c>
      <c r="G140" s="44">
        <f t="shared" si="3"/>
        <v>222.222222222222</v>
      </c>
      <c r="H140" s="44">
        <v>260</v>
      </c>
      <c r="I140" s="44">
        <f>SUM(H140:H143)</f>
        <v>2240.6</v>
      </c>
      <c r="J140" s="44"/>
    </row>
    <row r="141" s="36" customFormat="1" ht="23" customHeight="1" spans="2:10">
      <c r="B141" s="42" t="s">
        <v>2092</v>
      </c>
      <c r="C141" s="42" t="s">
        <v>2181</v>
      </c>
      <c r="D141" s="43" t="s">
        <v>2182</v>
      </c>
      <c r="E141" s="43" t="s">
        <v>2183</v>
      </c>
      <c r="F141" s="36">
        <v>100</v>
      </c>
      <c r="G141" s="44">
        <f t="shared" si="3"/>
        <v>1054.70085470085</v>
      </c>
      <c r="H141" s="44">
        <v>1234</v>
      </c>
      <c r="I141" s="44"/>
      <c r="J141" s="44"/>
    </row>
    <row r="142" s="36" customFormat="1" ht="23" customHeight="1" spans="2:10">
      <c r="B142" s="42" t="s">
        <v>2092</v>
      </c>
      <c r="C142" s="42" t="s">
        <v>2245</v>
      </c>
      <c r="D142" s="43" t="s">
        <v>2246</v>
      </c>
      <c r="E142" s="43" t="s">
        <v>1042</v>
      </c>
      <c r="F142" s="36">
        <v>20</v>
      </c>
      <c r="G142" s="44">
        <f t="shared" si="3"/>
        <v>162.393162393162</v>
      </c>
      <c r="H142" s="44">
        <v>190</v>
      </c>
      <c r="I142" s="44"/>
      <c r="J142" s="44"/>
    </row>
    <row r="143" s="36" customFormat="1" ht="23" customHeight="1" spans="2:10">
      <c r="B143" s="42" t="s">
        <v>2092</v>
      </c>
      <c r="C143" s="42" t="s">
        <v>2247</v>
      </c>
      <c r="D143" s="43" t="s">
        <v>2248</v>
      </c>
      <c r="E143" s="45" t="s">
        <v>2249</v>
      </c>
      <c r="F143" s="36">
        <v>20</v>
      </c>
      <c r="G143" s="44">
        <f t="shared" si="3"/>
        <v>475.726495726496</v>
      </c>
      <c r="H143" s="44">
        <v>556.6</v>
      </c>
      <c r="I143" s="44"/>
      <c r="J143" s="44"/>
    </row>
    <row r="144" s="36" customFormat="1" ht="23" customHeight="1" spans="2:10">
      <c r="B144" s="42" t="s">
        <v>2092</v>
      </c>
      <c r="C144" s="42" t="s">
        <v>2250</v>
      </c>
      <c r="D144" s="43" t="s">
        <v>1167</v>
      </c>
      <c r="E144" s="43" t="s">
        <v>2251</v>
      </c>
      <c r="F144" s="36">
        <v>30</v>
      </c>
      <c r="G144" s="44">
        <f t="shared" si="3"/>
        <v>115.384615384615</v>
      </c>
      <c r="H144" s="44">
        <v>135</v>
      </c>
      <c r="I144" s="44">
        <f>SUM(H144:H147)</f>
        <v>6496</v>
      </c>
      <c r="J144" s="44"/>
    </row>
    <row r="145" s="36" customFormat="1" ht="23" customHeight="1" spans="2:10">
      <c r="B145" s="42" t="s">
        <v>2092</v>
      </c>
      <c r="C145" s="42" t="s">
        <v>2252</v>
      </c>
      <c r="D145" s="43" t="s">
        <v>2253</v>
      </c>
      <c r="E145" s="43" t="s">
        <v>1867</v>
      </c>
      <c r="F145" s="36">
        <v>20</v>
      </c>
      <c r="G145" s="44">
        <f t="shared" si="3"/>
        <v>59.8290598290598</v>
      </c>
      <c r="H145" s="44">
        <v>70</v>
      </c>
      <c r="I145" s="44"/>
      <c r="J145" s="44"/>
    </row>
    <row r="146" s="36" customFormat="1" ht="23" customHeight="1" spans="2:10">
      <c r="B146" s="42" t="s">
        <v>2092</v>
      </c>
      <c r="C146" s="48" t="s">
        <v>2254</v>
      </c>
      <c r="D146" s="43" t="s">
        <v>2255</v>
      </c>
      <c r="E146" s="43" t="s">
        <v>2256</v>
      </c>
      <c r="F146" s="36">
        <v>5</v>
      </c>
      <c r="G146" s="44">
        <f t="shared" si="3"/>
        <v>235.042735042735</v>
      </c>
      <c r="H146" s="44">
        <v>275</v>
      </c>
      <c r="I146" s="44"/>
      <c r="J146" s="44"/>
    </row>
    <row r="147" s="36" customFormat="1" ht="23" customHeight="1" spans="2:10">
      <c r="B147" s="42" t="s">
        <v>2092</v>
      </c>
      <c r="C147" s="42" t="s">
        <v>2240</v>
      </c>
      <c r="D147" s="43" t="s">
        <v>331</v>
      </c>
      <c r="E147" s="43" t="s">
        <v>413</v>
      </c>
      <c r="F147" s="36">
        <v>200</v>
      </c>
      <c r="G147" s="44">
        <f t="shared" si="3"/>
        <v>5141.88034188034</v>
      </c>
      <c r="H147" s="44">
        <v>6016</v>
      </c>
      <c r="I147" s="44"/>
      <c r="J147" s="44"/>
    </row>
    <row r="148" s="36" customFormat="1" ht="23" customHeight="1" spans="2:10">
      <c r="B148" s="42" t="s">
        <v>2092</v>
      </c>
      <c r="C148" s="42" t="s">
        <v>2257</v>
      </c>
      <c r="D148" s="43" t="s">
        <v>799</v>
      </c>
      <c r="E148" s="43" t="s">
        <v>2258</v>
      </c>
      <c r="F148" s="36">
        <v>10</v>
      </c>
      <c r="G148" s="44">
        <f t="shared" si="3"/>
        <v>162.222222222222</v>
      </c>
      <c r="H148" s="44">
        <v>189.8</v>
      </c>
      <c r="I148" s="44">
        <f>SUM(H148:H151)</f>
        <v>1855.8</v>
      </c>
      <c r="J148" s="44"/>
    </row>
    <row r="149" s="36" customFormat="1" ht="23" customHeight="1" spans="2:10">
      <c r="B149" s="42" t="s">
        <v>2092</v>
      </c>
      <c r="C149" s="42" t="s">
        <v>2259</v>
      </c>
      <c r="D149" s="43" t="s">
        <v>2260</v>
      </c>
      <c r="E149" s="43" t="s">
        <v>821</v>
      </c>
      <c r="F149" s="36">
        <v>20</v>
      </c>
      <c r="G149" s="44">
        <f t="shared" si="3"/>
        <v>313.333333333333</v>
      </c>
      <c r="H149" s="44">
        <v>366.6</v>
      </c>
      <c r="I149" s="44"/>
      <c r="J149" s="44"/>
    </row>
    <row r="150" s="36" customFormat="1" ht="23" customHeight="1" spans="2:10">
      <c r="B150" s="42" t="s">
        <v>2092</v>
      </c>
      <c r="C150" s="42" t="s">
        <v>2261</v>
      </c>
      <c r="D150" s="43" t="s">
        <v>2262</v>
      </c>
      <c r="E150" s="43" t="s">
        <v>1545</v>
      </c>
      <c r="F150" s="36">
        <v>50</v>
      </c>
      <c r="G150" s="44">
        <f t="shared" si="3"/>
        <v>964.957264957265</v>
      </c>
      <c r="H150" s="44">
        <v>1129</v>
      </c>
      <c r="I150" s="44"/>
      <c r="J150" s="44"/>
    </row>
    <row r="151" s="36" customFormat="1" ht="23" customHeight="1" spans="2:10">
      <c r="B151" s="42" t="s">
        <v>2092</v>
      </c>
      <c r="C151" s="42" t="s">
        <v>2263</v>
      </c>
      <c r="D151" s="43" t="s">
        <v>932</v>
      </c>
      <c r="E151" s="45" t="s">
        <v>2264</v>
      </c>
      <c r="F151" s="36">
        <v>12</v>
      </c>
      <c r="G151" s="44">
        <f t="shared" si="3"/>
        <v>145.641025641026</v>
      </c>
      <c r="H151" s="44">
        <v>170.4</v>
      </c>
      <c r="I151" s="44"/>
      <c r="J151" s="44"/>
    </row>
    <row r="152" s="36" customFormat="1" ht="23" customHeight="1" spans="2:10">
      <c r="B152" s="42" t="s">
        <v>2092</v>
      </c>
      <c r="C152" s="42" t="s">
        <v>788</v>
      </c>
      <c r="D152" s="43" t="s">
        <v>2265</v>
      </c>
      <c r="E152" s="43" t="s">
        <v>2266</v>
      </c>
      <c r="F152" s="36">
        <v>20</v>
      </c>
      <c r="G152" s="44">
        <f t="shared" si="3"/>
        <v>136.752136752137</v>
      </c>
      <c r="H152" s="44">
        <v>160</v>
      </c>
      <c r="I152" s="44">
        <f>SUM(H152:H155)</f>
        <v>24717.2</v>
      </c>
      <c r="J152" s="44"/>
    </row>
    <row r="153" s="36" customFormat="1" ht="23" customHeight="1" spans="2:10">
      <c r="B153" s="42" t="s">
        <v>2092</v>
      </c>
      <c r="C153" s="42" t="s">
        <v>2267</v>
      </c>
      <c r="D153" s="43" t="s">
        <v>2268</v>
      </c>
      <c r="E153" s="43" t="s">
        <v>2269</v>
      </c>
      <c r="F153" s="36">
        <v>40</v>
      </c>
      <c r="G153" s="44">
        <f t="shared" si="3"/>
        <v>83.0769230769231</v>
      </c>
      <c r="H153" s="44">
        <v>97.2</v>
      </c>
      <c r="I153" s="44"/>
      <c r="J153" s="44"/>
    </row>
    <row r="154" s="36" customFormat="1" ht="23" customHeight="1" spans="2:10">
      <c r="B154" s="42" t="s">
        <v>2092</v>
      </c>
      <c r="C154" s="42" t="s">
        <v>2135</v>
      </c>
      <c r="D154" s="43" t="s">
        <v>754</v>
      </c>
      <c r="E154" s="43" t="s">
        <v>2136</v>
      </c>
      <c r="F154" s="36">
        <v>20</v>
      </c>
      <c r="G154" s="44">
        <f t="shared" si="3"/>
        <v>85.4700854700855</v>
      </c>
      <c r="H154" s="44">
        <v>100</v>
      </c>
      <c r="I154" s="44"/>
      <c r="J154" s="44"/>
    </row>
    <row r="155" s="36" customFormat="1" ht="23" customHeight="1" spans="2:10">
      <c r="B155" s="42" t="s">
        <v>2092</v>
      </c>
      <c r="C155" s="42" t="s">
        <v>870</v>
      </c>
      <c r="D155" s="43" t="s">
        <v>687</v>
      </c>
      <c r="E155" s="43" t="s">
        <v>1688</v>
      </c>
      <c r="F155" s="36">
        <v>1200</v>
      </c>
      <c r="G155" s="44">
        <f t="shared" si="3"/>
        <v>20820.5128205128</v>
      </c>
      <c r="H155" s="44">
        <v>24360</v>
      </c>
      <c r="I155" s="44"/>
      <c r="J155" s="44"/>
    </row>
    <row r="156" s="36" customFormat="1" ht="23" customHeight="1" spans="2:10">
      <c r="B156" s="42" t="s">
        <v>2092</v>
      </c>
      <c r="C156" s="42" t="s">
        <v>102</v>
      </c>
      <c r="D156" s="43" t="s">
        <v>530</v>
      </c>
      <c r="E156" s="43" t="s">
        <v>1688</v>
      </c>
      <c r="F156" s="36">
        <v>600</v>
      </c>
      <c r="G156" s="44">
        <f t="shared" si="3"/>
        <v>11015.3846153846</v>
      </c>
      <c r="H156" s="44">
        <v>12888</v>
      </c>
      <c r="I156" s="44">
        <f>SUM(H156:H157)</f>
        <v>13074</v>
      </c>
      <c r="J156" s="44"/>
    </row>
    <row r="157" s="36" customFormat="1" ht="23" customHeight="1" spans="2:10">
      <c r="B157" s="42" t="s">
        <v>2092</v>
      </c>
      <c r="C157" s="42" t="s">
        <v>2270</v>
      </c>
      <c r="D157" s="43" t="s">
        <v>2271</v>
      </c>
      <c r="E157" s="43" t="s">
        <v>772</v>
      </c>
      <c r="F157" s="36">
        <v>30</v>
      </c>
      <c r="G157" s="44">
        <f t="shared" si="3"/>
        <v>158.974358974359</v>
      </c>
      <c r="H157" s="44">
        <v>186</v>
      </c>
      <c r="I157" s="44"/>
      <c r="J157" s="44"/>
    </row>
    <row r="158" s="36" customFormat="1" ht="23" customHeight="1" spans="2:10">
      <c r="B158" s="42" t="s">
        <v>2272</v>
      </c>
      <c r="C158" s="42" t="s">
        <v>2206</v>
      </c>
      <c r="D158" s="43" t="s">
        <v>2207</v>
      </c>
      <c r="E158" s="43"/>
      <c r="F158" s="36">
        <v>50</v>
      </c>
      <c r="G158" s="44">
        <v>1340.17</v>
      </c>
      <c r="H158" s="44">
        <f t="shared" ref="H158:H172" si="4">G158*1.17</f>
        <v>1567.9989</v>
      </c>
      <c r="I158" s="44">
        <f>SUM(H158:H159)</f>
        <v>3285.5004</v>
      </c>
      <c r="J158" s="44">
        <f>I158</f>
        <v>3285.5004</v>
      </c>
    </row>
    <row r="159" s="36" customFormat="1" ht="23" customHeight="1" spans="2:10">
      <c r="B159" s="42" t="s">
        <v>2272</v>
      </c>
      <c r="C159" s="42" t="s">
        <v>2206</v>
      </c>
      <c r="D159" s="43" t="s">
        <v>2207</v>
      </c>
      <c r="E159" s="43"/>
      <c r="F159" s="36">
        <v>50</v>
      </c>
      <c r="G159" s="44">
        <v>1467.95</v>
      </c>
      <c r="H159" s="44">
        <f t="shared" si="4"/>
        <v>1717.5015</v>
      </c>
      <c r="I159" s="44"/>
      <c r="J159" s="44"/>
    </row>
    <row r="160" s="36" customFormat="1" ht="23" customHeight="1" spans="2:10">
      <c r="B160" s="42" t="s">
        <v>2273</v>
      </c>
      <c r="C160" s="42" t="s">
        <v>2197</v>
      </c>
      <c r="D160" s="43" t="s">
        <v>912</v>
      </c>
      <c r="E160" s="43"/>
      <c r="F160" s="36">
        <v>240</v>
      </c>
      <c r="G160" s="44">
        <v>10352.824</v>
      </c>
      <c r="H160" s="44">
        <f t="shared" si="4"/>
        <v>12112.80408</v>
      </c>
      <c r="I160" s="44"/>
      <c r="J160" s="44">
        <f>SUM(H160:H162)</f>
        <v>113608.79946</v>
      </c>
    </row>
    <row r="161" s="36" customFormat="1" ht="23" customHeight="1" spans="2:10">
      <c r="B161" s="42" t="s">
        <v>2273</v>
      </c>
      <c r="C161" s="42" t="s">
        <v>1530</v>
      </c>
      <c r="D161" s="43" t="s">
        <v>969</v>
      </c>
      <c r="E161" s="43"/>
      <c r="F161" s="36">
        <v>4000</v>
      </c>
      <c r="G161" s="44">
        <v>61333.334</v>
      </c>
      <c r="H161" s="44">
        <f t="shared" si="4"/>
        <v>71760.00078</v>
      </c>
      <c r="I161" s="44"/>
      <c r="J161" s="44"/>
    </row>
    <row r="162" s="36" customFormat="1" ht="23" customHeight="1" spans="2:10">
      <c r="B162" s="42" t="s">
        <v>2273</v>
      </c>
      <c r="C162" s="42" t="s">
        <v>480</v>
      </c>
      <c r="D162" s="43" t="s">
        <v>564</v>
      </c>
      <c r="E162" s="43"/>
      <c r="F162" s="36">
        <v>900</v>
      </c>
      <c r="G162" s="44">
        <v>25415.38</v>
      </c>
      <c r="H162" s="44">
        <f t="shared" si="4"/>
        <v>29735.9946</v>
      </c>
      <c r="I162" s="44"/>
      <c r="J162" s="44"/>
    </row>
    <row r="163" s="36" customFormat="1" ht="23" customHeight="1" spans="2:10">
      <c r="B163" s="42" t="s">
        <v>2274</v>
      </c>
      <c r="C163" s="42" t="s">
        <v>381</v>
      </c>
      <c r="D163" s="43" t="s">
        <v>2275</v>
      </c>
      <c r="E163" s="43"/>
      <c r="F163" s="36">
        <v>400</v>
      </c>
      <c r="G163" s="44">
        <v>6570.94</v>
      </c>
      <c r="H163" s="44">
        <f t="shared" si="4"/>
        <v>7687.9998</v>
      </c>
      <c r="I163" s="44"/>
      <c r="J163" s="44">
        <f>SUM(H163:H167)</f>
        <v>14577.8022</v>
      </c>
    </row>
    <row r="164" s="36" customFormat="1" ht="23" customHeight="1" spans="2:10">
      <c r="B164" s="42" t="s">
        <v>2274</v>
      </c>
      <c r="C164" s="42" t="s">
        <v>1520</v>
      </c>
      <c r="D164" s="43" t="s">
        <v>954</v>
      </c>
      <c r="E164" s="43"/>
      <c r="F164" s="36">
        <v>120</v>
      </c>
      <c r="G164" s="44">
        <v>2539.49</v>
      </c>
      <c r="H164" s="44">
        <f t="shared" si="4"/>
        <v>2971.2033</v>
      </c>
      <c r="I164" s="44"/>
      <c r="J164" s="44"/>
    </row>
    <row r="165" s="36" customFormat="1" ht="23" customHeight="1" spans="2:10">
      <c r="B165" s="42" t="s">
        <v>2274</v>
      </c>
      <c r="C165" s="42" t="s">
        <v>2276</v>
      </c>
      <c r="D165" s="43" t="s">
        <v>2277</v>
      </c>
      <c r="E165" s="43"/>
      <c r="F165" s="36">
        <v>50</v>
      </c>
      <c r="G165" s="44">
        <v>895.73</v>
      </c>
      <c r="H165" s="44">
        <f t="shared" si="4"/>
        <v>1048.0041</v>
      </c>
      <c r="I165" s="44"/>
      <c r="J165" s="44"/>
    </row>
    <row r="166" s="36" customFormat="1" ht="23" customHeight="1" spans="2:10">
      <c r="B166" s="42" t="s">
        <v>2274</v>
      </c>
      <c r="C166" s="42" t="s">
        <v>2278</v>
      </c>
      <c r="D166" s="43" t="s">
        <v>1623</v>
      </c>
      <c r="E166" s="43"/>
      <c r="F166" s="36">
        <v>40</v>
      </c>
      <c r="G166" s="44">
        <v>560.34</v>
      </c>
      <c r="H166" s="44">
        <f t="shared" si="4"/>
        <v>655.5978</v>
      </c>
      <c r="I166" s="44"/>
      <c r="J166" s="44"/>
    </row>
    <row r="167" s="36" customFormat="1" ht="23" customHeight="1" spans="2:10">
      <c r="B167" s="42" t="s">
        <v>2274</v>
      </c>
      <c r="C167" s="42" t="s">
        <v>1416</v>
      </c>
      <c r="D167" s="43" t="s">
        <v>2279</v>
      </c>
      <c r="E167" s="43"/>
      <c r="F167" s="36">
        <v>100</v>
      </c>
      <c r="G167" s="44">
        <v>1893.16</v>
      </c>
      <c r="H167" s="44">
        <f t="shared" si="4"/>
        <v>2214.9972</v>
      </c>
      <c r="I167" s="44"/>
      <c r="J167" s="44"/>
    </row>
    <row r="168" s="36" customFormat="1" ht="23" customHeight="1" spans="2:10">
      <c r="B168" s="42" t="s">
        <v>2084</v>
      </c>
      <c r="C168" s="42" t="s">
        <v>2090</v>
      </c>
      <c r="D168" s="43" t="s">
        <v>2091</v>
      </c>
      <c r="E168" s="43"/>
      <c r="F168" s="36">
        <v>100</v>
      </c>
      <c r="G168" s="44">
        <v>666.67</v>
      </c>
      <c r="H168" s="44">
        <f t="shared" si="4"/>
        <v>780.0039</v>
      </c>
      <c r="I168" s="44"/>
      <c r="J168" s="44">
        <f>SUM(H168:H169)</f>
        <v>2639.9997</v>
      </c>
    </row>
    <row r="169" s="36" customFormat="1" ht="23" customHeight="1" spans="2:10">
      <c r="B169" s="42" t="s">
        <v>2084</v>
      </c>
      <c r="C169" s="42" t="s">
        <v>437</v>
      </c>
      <c r="D169" s="43" t="s">
        <v>1190</v>
      </c>
      <c r="E169" s="43"/>
      <c r="F169" s="36">
        <v>600</v>
      </c>
      <c r="G169" s="44">
        <v>1589.74</v>
      </c>
      <c r="H169" s="44">
        <f t="shared" si="4"/>
        <v>1859.9958</v>
      </c>
      <c r="I169" s="44"/>
      <c r="J169" s="44"/>
    </row>
    <row r="170" s="36" customFormat="1" ht="23" customHeight="1" spans="2:10">
      <c r="B170" s="42" t="s">
        <v>2084</v>
      </c>
      <c r="C170" s="42" t="s">
        <v>2085</v>
      </c>
      <c r="D170" s="43" t="s">
        <v>2086</v>
      </c>
      <c r="E170" s="43"/>
      <c r="F170" s="36">
        <v>-35.6</v>
      </c>
      <c r="G170" s="44">
        <v>-28.3</v>
      </c>
      <c r="H170" s="44">
        <f t="shared" si="4"/>
        <v>-33.111</v>
      </c>
      <c r="I170" s="44"/>
      <c r="J170" s="44">
        <f>H170</f>
        <v>-33.111</v>
      </c>
    </row>
    <row r="171" s="36" customFormat="1" ht="23" customHeight="1" spans="2:10">
      <c r="B171" s="42" t="s">
        <v>2273</v>
      </c>
      <c r="C171" s="42" t="s">
        <v>2197</v>
      </c>
      <c r="D171" s="43" t="s">
        <v>912</v>
      </c>
      <c r="E171" s="43"/>
      <c r="F171" s="36">
        <v>560</v>
      </c>
      <c r="G171" s="44">
        <v>24156.58</v>
      </c>
      <c r="H171" s="44">
        <f t="shared" si="4"/>
        <v>28263.1986</v>
      </c>
      <c r="I171" s="44"/>
      <c r="J171" s="44">
        <f>SUM(H171:H172)</f>
        <v>32693.19768</v>
      </c>
    </row>
    <row r="172" s="37" customFormat="1" ht="23" customHeight="1" spans="2:10">
      <c r="B172" s="48" t="s">
        <v>2273</v>
      </c>
      <c r="C172" s="48" t="s">
        <v>1416</v>
      </c>
      <c r="D172" s="45" t="s">
        <v>2279</v>
      </c>
      <c r="E172" s="45"/>
      <c r="F172" s="37">
        <v>200</v>
      </c>
      <c r="G172" s="49">
        <v>3786.324</v>
      </c>
      <c r="H172" s="49">
        <f t="shared" si="4"/>
        <v>4429.99908</v>
      </c>
      <c r="I172" s="49"/>
      <c r="J172" s="49"/>
    </row>
  </sheetData>
  <mergeCells count="54">
    <mergeCell ref="I4:I6"/>
    <mergeCell ref="I7:I9"/>
    <mergeCell ref="I10:I11"/>
    <mergeCell ref="I12:I15"/>
    <mergeCell ref="I16:I17"/>
    <mergeCell ref="I18:I21"/>
    <mergeCell ref="I22:I25"/>
    <mergeCell ref="I27:I30"/>
    <mergeCell ref="I31:I34"/>
    <mergeCell ref="I35:I36"/>
    <mergeCell ref="I37:I38"/>
    <mergeCell ref="I39:I42"/>
    <mergeCell ref="I44:I47"/>
    <mergeCell ref="I48:I51"/>
    <mergeCell ref="I52:I53"/>
    <mergeCell ref="I54:I57"/>
    <mergeCell ref="I58:I61"/>
    <mergeCell ref="I62:I65"/>
    <mergeCell ref="I66:I69"/>
    <mergeCell ref="I70:I72"/>
    <mergeCell ref="I73:I76"/>
    <mergeCell ref="I77:I80"/>
    <mergeCell ref="I81:I84"/>
    <mergeCell ref="I85:I88"/>
    <mergeCell ref="I89:I92"/>
    <mergeCell ref="I93:I95"/>
    <mergeCell ref="I96:I99"/>
    <mergeCell ref="I100:I101"/>
    <mergeCell ref="I102:I105"/>
    <mergeCell ref="I106:I109"/>
    <mergeCell ref="I111:I112"/>
    <mergeCell ref="I113:I116"/>
    <mergeCell ref="I117:I120"/>
    <mergeCell ref="I121:I124"/>
    <mergeCell ref="I125:I128"/>
    <mergeCell ref="I129:I130"/>
    <mergeCell ref="I132:I135"/>
    <mergeCell ref="I136:I139"/>
    <mergeCell ref="I140:I143"/>
    <mergeCell ref="I144:I147"/>
    <mergeCell ref="I148:I151"/>
    <mergeCell ref="I152:I155"/>
    <mergeCell ref="I156:I157"/>
    <mergeCell ref="I158:I159"/>
    <mergeCell ref="J12:J38"/>
    <mergeCell ref="J39:J65"/>
    <mergeCell ref="J66:J110"/>
    <mergeCell ref="J111:J112"/>
    <mergeCell ref="J113:J157"/>
    <mergeCell ref="J158:J159"/>
    <mergeCell ref="J160:J162"/>
    <mergeCell ref="J163:J167"/>
    <mergeCell ref="J168:J169"/>
    <mergeCell ref="J171:J17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C99FF"/>
  </sheetPr>
  <dimension ref="A1:XDB1184"/>
  <sheetViews>
    <sheetView tabSelected="1" workbookViewId="0">
      <pane ySplit="1" topLeftCell="A917" activePane="bottomLeft" state="frozen"/>
      <selection/>
      <selection pane="bottomLeft" activeCell="M925" sqref="M925"/>
    </sheetView>
  </sheetViews>
  <sheetFormatPr defaultColWidth="9" defaultRowHeight="13.5"/>
  <cols>
    <col min="1" max="1" width="23.75" style="8" customWidth="1"/>
    <col min="2" max="2" width="15.625" style="8" hidden="1" customWidth="1"/>
    <col min="3" max="3" width="13.375" style="8" customWidth="1"/>
    <col min="4" max="4" width="10.375" style="8" customWidth="1"/>
    <col min="5" max="5" width="9.625" style="8" customWidth="1"/>
    <col min="6" max="6" width="5.125" style="8" customWidth="1"/>
    <col min="7" max="7" width="12.125" style="8" hidden="1" customWidth="1"/>
    <col min="8" max="8" width="12.625" style="8" hidden="1" customWidth="1"/>
    <col min="9" max="10" width="13.75" style="8"/>
    <col min="11" max="11" width="12.625" style="8"/>
    <col min="12" max="16384" width="9" style="8"/>
  </cols>
  <sheetData>
    <row r="1" s="1" customFormat="1" ht="23" customHeight="1" spans="1:16330">
      <c r="A1" s="1" t="s">
        <v>4032</v>
      </c>
      <c r="B1" s="9" t="s">
        <v>1</v>
      </c>
      <c r="C1" s="10" t="s">
        <v>2</v>
      </c>
      <c r="D1" s="9" t="s">
        <v>3</v>
      </c>
      <c r="E1" s="9" t="s">
        <v>4</v>
      </c>
      <c r="F1" s="11" t="s">
        <v>5</v>
      </c>
      <c r="G1" s="12" t="s">
        <v>6</v>
      </c>
      <c r="H1" s="12" t="s">
        <v>7</v>
      </c>
      <c r="I1" s="11" t="s">
        <v>4033</v>
      </c>
      <c r="J1" s="11" t="s">
        <v>4034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  <c r="ATM1" s="11"/>
      <c r="ATN1" s="11"/>
      <c r="ATO1" s="11"/>
      <c r="ATP1" s="11"/>
      <c r="ATQ1" s="11"/>
      <c r="ATR1" s="11"/>
      <c r="ATS1" s="11"/>
      <c r="ATT1" s="11"/>
      <c r="ATU1" s="11"/>
      <c r="ATV1" s="11"/>
      <c r="ATW1" s="11"/>
      <c r="ATX1" s="11"/>
      <c r="ATY1" s="11"/>
      <c r="ATZ1" s="11"/>
      <c r="AUA1" s="11"/>
      <c r="AUB1" s="11"/>
      <c r="AUC1" s="11"/>
      <c r="AUD1" s="11"/>
      <c r="AUE1" s="11"/>
      <c r="AUF1" s="11"/>
      <c r="AUG1" s="11"/>
      <c r="AUH1" s="11"/>
      <c r="AUI1" s="11"/>
      <c r="AUJ1" s="11"/>
      <c r="AUK1" s="11"/>
      <c r="AUL1" s="11"/>
      <c r="AUM1" s="11"/>
      <c r="AUN1" s="11"/>
      <c r="AUO1" s="11"/>
      <c r="AUP1" s="11"/>
      <c r="AUQ1" s="11"/>
      <c r="AUR1" s="11"/>
      <c r="AUS1" s="11"/>
      <c r="AUT1" s="11"/>
      <c r="AUU1" s="11"/>
      <c r="AUV1" s="11"/>
      <c r="AUW1" s="11"/>
      <c r="AUX1" s="11"/>
      <c r="AUY1" s="11"/>
      <c r="AUZ1" s="11"/>
      <c r="AVA1" s="11"/>
      <c r="AVB1" s="11"/>
      <c r="AVC1" s="11"/>
      <c r="AVD1" s="11"/>
      <c r="AVE1" s="11"/>
      <c r="AVF1" s="11"/>
      <c r="AVG1" s="11"/>
      <c r="AVH1" s="11"/>
      <c r="AVI1" s="11"/>
      <c r="AVJ1" s="11"/>
      <c r="AVK1" s="11"/>
      <c r="AVL1" s="11"/>
      <c r="AVM1" s="11"/>
      <c r="AVN1" s="11"/>
      <c r="AVO1" s="11"/>
      <c r="AVP1" s="11"/>
      <c r="AVQ1" s="11"/>
      <c r="AVR1" s="11"/>
      <c r="AVS1" s="11"/>
      <c r="AVT1" s="11"/>
      <c r="AVU1" s="11"/>
      <c r="AVV1" s="11"/>
      <c r="AVW1" s="11"/>
      <c r="AVX1" s="11"/>
      <c r="AVY1" s="11"/>
      <c r="AVZ1" s="11"/>
      <c r="AWA1" s="11"/>
      <c r="AWB1" s="11"/>
      <c r="AWC1" s="11"/>
      <c r="AWD1" s="11"/>
      <c r="AWE1" s="11"/>
      <c r="AWF1" s="11"/>
      <c r="AWG1" s="11"/>
      <c r="AWH1" s="11"/>
      <c r="AWI1" s="11"/>
      <c r="AWJ1" s="11"/>
      <c r="AWK1" s="11"/>
      <c r="AWL1" s="11"/>
      <c r="AWM1" s="11"/>
      <c r="AWN1" s="11"/>
      <c r="AWO1" s="11"/>
      <c r="AWP1" s="11"/>
      <c r="AWQ1" s="11"/>
      <c r="AWR1" s="11"/>
      <c r="AWS1" s="11"/>
      <c r="AWT1" s="11"/>
      <c r="AWU1" s="11"/>
      <c r="AWV1" s="11"/>
      <c r="AWW1" s="11"/>
      <c r="AWX1" s="11"/>
      <c r="AWY1" s="11"/>
      <c r="AWZ1" s="11"/>
      <c r="AXA1" s="11"/>
      <c r="AXB1" s="11"/>
      <c r="AXC1" s="11"/>
      <c r="AXD1" s="11"/>
      <c r="AXE1" s="11"/>
      <c r="AXF1" s="11"/>
      <c r="AXG1" s="11"/>
      <c r="AXH1" s="11"/>
      <c r="AXI1" s="11"/>
      <c r="AXJ1" s="11"/>
      <c r="AXK1" s="11"/>
      <c r="AXL1" s="11"/>
      <c r="AXM1" s="11"/>
      <c r="AXN1" s="11"/>
      <c r="AXO1" s="11"/>
      <c r="AXP1" s="11"/>
      <c r="AXQ1" s="11"/>
      <c r="AXR1" s="11"/>
      <c r="AXS1" s="11"/>
      <c r="AXT1" s="11"/>
      <c r="AXU1" s="11"/>
      <c r="AXV1" s="11"/>
      <c r="AXW1" s="11"/>
      <c r="AXX1" s="11"/>
      <c r="AXY1" s="11"/>
      <c r="AXZ1" s="11"/>
      <c r="AYA1" s="11"/>
      <c r="AYB1" s="11"/>
      <c r="AYC1" s="11"/>
      <c r="AYD1" s="11"/>
      <c r="AYE1" s="11"/>
      <c r="AYF1" s="11"/>
      <c r="AYG1" s="11"/>
      <c r="AYH1" s="11"/>
      <c r="AYI1" s="11"/>
      <c r="AYJ1" s="11"/>
      <c r="AYK1" s="11"/>
      <c r="AYL1" s="11"/>
      <c r="AYM1" s="11"/>
      <c r="AYN1" s="11"/>
      <c r="AYO1" s="11"/>
      <c r="AYP1" s="11"/>
      <c r="AYQ1" s="11"/>
      <c r="AYR1" s="11"/>
      <c r="AYS1" s="11"/>
      <c r="AYT1" s="11"/>
      <c r="AYU1" s="11"/>
      <c r="AYV1" s="11"/>
      <c r="AYW1" s="11"/>
      <c r="AYX1" s="11"/>
      <c r="AYY1" s="11"/>
      <c r="AYZ1" s="11"/>
      <c r="AZA1" s="11"/>
      <c r="AZB1" s="11"/>
      <c r="AZC1" s="11"/>
      <c r="AZD1" s="11"/>
      <c r="AZE1" s="11"/>
      <c r="AZF1" s="11"/>
      <c r="AZG1" s="11"/>
      <c r="AZH1" s="11"/>
      <c r="AZI1" s="11"/>
      <c r="AZJ1" s="11"/>
      <c r="AZK1" s="11"/>
      <c r="AZL1" s="11"/>
      <c r="AZM1" s="11"/>
      <c r="AZN1" s="11"/>
      <c r="AZO1" s="11"/>
      <c r="AZP1" s="11"/>
      <c r="AZQ1" s="11"/>
      <c r="AZR1" s="11"/>
      <c r="AZS1" s="11"/>
      <c r="AZT1" s="11"/>
      <c r="AZU1" s="11"/>
      <c r="AZV1" s="11"/>
      <c r="AZW1" s="11"/>
      <c r="AZX1" s="11"/>
      <c r="AZY1" s="11"/>
      <c r="AZZ1" s="11"/>
      <c r="BAA1" s="11"/>
      <c r="BAB1" s="11"/>
      <c r="BAC1" s="11"/>
      <c r="BAD1" s="11"/>
      <c r="BAE1" s="11"/>
      <c r="BAF1" s="11"/>
      <c r="BAG1" s="11"/>
      <c r="BAH1" s="11"/>
      <c r="BAI1" s="11"/>
      <c r="BAJ1" s="11"/>
      <c r="BAK1" s="11"/>
      <c r="BAL1" s="11"/>
      <c r="BAM1" s="11"/>
      <c r="BAN1" s="11"/>
      <c r="BAO1" s="11"/>
      <c r="BAP1" s="11"/>
      <c r="BAQ1" s="11"/>
      <c r="BAR1" s="11"/>
      <c r="BAS1" s="11"/>
      <c r="BAT1" s="11"/>
      <c r="BAU1" s="11"/>
      <c r="BAV1" s="11"/>
      <c r="BAW1" s="11"/>
      <c r="BAX1" s="11"/>
      <c r="BAY1" s="11"/>
      <c r="BAZ1" s="11"/>
      <c r="BBA1" s="11"/>
      <c r="BBB1" s="11"/>
      <c r="BBC1" s="11"/>
      <c r="BBD1" s="11"/>
      <c r="BBE1" s="11"/>
      <c r="BBF1" s="11"/>
      <c r="BBG1" s="11"/>
      <c r="BBH1" s="11"/>
      <c r="BBI1" s="11"/>
      <c r="BBJ1" s="11"/>
      <c r="BBK1" s="11"/>
      <c r="BBL1" s="11"/>
      <c r="BBM1" s="11"/>
      <c r="BBN1" s="11"/>
      <c r="BBO1" s="11"/>
      <c r="BBP1" s="11"/>
      <c r="BBQ1" s="11"/>
      <c r="BBR1" s="11"/>
      <c r="BBS1" s="11"/>
      <c r="BBT1" s="11"/>
      <c r="BBU1" s="11"/>
      <c r="BBV1" s="11"/>
      <c r="BBW1" s="11"/>
      <c r="BBX1" s="11"/>
      <c r="BBY1" s="11"/>
      <c r="BBZ1" s="11"/>
      <c r="BCA1" s="11"/>
      <c r="BCB1" s="11"/>
      <c r="BCC1" s="11"/>
      <c r="BCD1" s="11"/>
      <c r="BCE1" s="11"/>
      <c r="BCF1" s="11"/>
      <c r="BCG1" s="11"/>
      <c r="BCH1" s="11"/>
      <c r="BCI1" s="11"/>
      <c r="BCJ1" s="11"/>
      <c r="BCK1" s="11"/>
      <c r="BCL1" s="11"/>
      <c r="BCM1" s="11"/>
      <c r="BCN1" s="11"/>
      <c r="BCO1" s="11"/>
      <c r="BCP1" s="11"/>
      <c r="BCQ1" s="11"/>
      <c r="BCR1" s="11"/>
      <c r="BCS1" s="11"/>
      <c r="BCT1" s="11"/>
      <c r="BCU1" s="11"/>
      <c r="BCV1" s="11"/>
      <c r="BCW1" s="11"/>
      <c r="BCX1" s="11"/>
      <c r="BCY1" s="11"/>
      <c r="BCZ1" s="11"/>
      <c r="BDA1" s="11"/>
      <c r="BDB1" s="11"/>
      <c r="BDC1" s="11"/>
      <c r="BDD1" s="11"/>
      <c r="BDE1" s="11"/>
      <c r="BDF1" s="11"/>
      <c r="BDG1" s="11"/>
      <c r="BDH1" s="11"/>
      <c r="BDI1" s="11"/>
      <c r="BDJ1" s="11"/>
      <c r="BDK1" s="11"/>
      <c r="BDL1" s="11"/>
      <c r="BDM1" s="11"/>
      <c r="BDN1" s="11"/>
      <c r="BDO1" s="11"/>
      <c r="BDP1" s="11"/>
      <c r="BDQ1" s="11"/>
      <c r="BDR1" s="11"/>
      <c r="BDS1" s="11"/>
      <c r="BDT1" s="11"/>
      <c r="BDU1" s="11"/>
      <c r="BDV1" s="11"/>
      <c r="BDW1" s="11"/>
      <c r="BDX1" s="11"/>
      <c r="BDY1" s="11"/>
      <c r="BDZ1" s="11"/>
      <c r="BEA1" s="11"/>
      <c r="BEB1" s="11"/>
      <c r="BEC1" s="11"/>
      <c r="BED1" s="11"/>
      <c r="BEE1" s="11"/>
      <c r="BEF1" s="11"/>
      <c r="BEG1" s="11"/>
      <c r="BEH1" s="11"/>
      <c r="BEI1" s="11"/>
      <c r="BEJ1" s="11"/>
      <c r="BEK1" s="11"/>
      <c r="BEL1" s="11"/>
      <c r="BEM1" s="11"/>
      <c r="BEN1" s="11"/>
      <c r="BEO1" s="11"/>
      <c r="BEP1" s="11"/>
      <c r="BEQ1" s="11"/>
      <c r="BER1" s="11"/>
      <c r="BES1" s="11"/>
      <c r="BET1" s="11"/>
      <c r="BEU1" s="11"/>
      <c r="BEV1" s="11"/>
      <c r="BEW1" s="11"/>
      <c r="BEX1" s="11"/>
      <c r="BEY1" s="11"/>
      <c r="BEZ1" s="11"/>
      <c r="BFA1" s="11"/>
      <c r="BFB1" s="11"/>
      <c r="BFC1" s="11"/>
      <c r="BFD1" s="11"/>
      <c r="BFE1" s="11"/>
      <c r="BFF1" s="11"/>
      <c r="BFG1" s="11"/>
      <c r="BFH1" s="11"/>
      <c r="BFI1" s="11"/>
      <c r="BFJ1" s="11"/>
      <c r="BFK1" s="11"/>
      <c r="BFL1" s="11"/>
      <c r="BFM1" s="11"/>
      <c r="BFN1" s="11"/>
      <c r="BFO1" s="11"/>
      <c r="BFP1" s="11"/>
      <c r="BFQ1" s="11"/>
      <c r="BFR1" s="11"/>
      <c r="BFS1" s="11"/>
      <c r="BFT1" s="11"/>
      <c r="BFU1" s="11"/>
      <c r="BFV1" s="11"/>
      <c r="BFW1" s="11"/>
      <c r="BFX1" s="11"/>
      <c r="BFY1" s="11"/>
      <c r="BFZ1" s="11"/>
      <c r="BGA1" s="11"/>
      <c r="BGB1" s="11"/>
      <c r="BGC1" s="11"/>
      <c r="BGD1" s="11"/>
      <c r="BGE1" s="11"/>
      <c r="BGF1" s="11"/>
      <c r="BGG1" s="11"/>
      <c r="BGH1" s="11"/>
      <c r="BGI1" s="11"/>
      <c r="BGJ1" s="11"/>
      <c r="BGK1" s="11"/>
      <c r="BGL1" s="11"/>
      <c r="BGM1" s="11"/>
      <c r="BGN1" s="11"/>
      <c r="BGO1" s="11"/>
      <c r="BGP1" s="11"/>
      <c r="BGQ1" s="11"/>
      <c r="BGR1" s="11"/>
      <c r="BGS1" s="11"/>
      <c r="BGT1" s="11"/>
      <c r="BGU1" s="11"/>
      <c r="BGV1" s="11"/>
      <c r="BGW1" s="11"/>
      <c r="BGX1" s="11"/>
      <c r="BGY1" s="11"/>
      <c r="BGZ1" s="11"/>
      <c r="BHA1" s="11"/>
      <c r="BHB1" s="11"/>
      <c r="BHC1" s="11"/>
      <c r="BHD1" s="11"/>
      <c r="BHE1" s="11"/>
      <c r="BHF1" s="11"/>
      <c r="BHG1" s="11"/>
      <c r="BHH1" s="11"/>
      <c r="BHI1" s="11"/>
      <c r="BHJ1" s="11"/>
      <c r="BHK1" s="11"/>
      <c r="BHL1" s="11"/>
      <c r="BHM1" s="11"/>
      <c r="BHN1" s="11"/>
      <c r="BHO1" s="11"/>
      <c r="BHP1" s="11"/>
      <c r="BHQ1" s="11"/>
      <c r="BHR1" s="11"/>
      <c r="BHS1" s="11"/>
      <c r="BHT1" s="11"/>
      <c r="BHU1" s="11"/>
      <c r="BHV1" s="11"/>
      <c r="BHW1" s="11"/>
      <c r="BHX1" s="11"/>
      <c r="BHY1" s="11"/>
      <c r="BHZ1" s="11"/>
      <c r="BIA1" s="11"/>
      <c r="BIB1" s="11"/>
      <c r="BIC1" s="11"/>
      <c r="BID1" s="11"/>
      <c r="BIE1" s="11"/>
      <c r="BIF1" s="11"/>
      <c r="BIG1" s="11"/>
      <c r="BIH1" s="11"/>
      <c r="BII1" s="11"/>
      <c r="BIJ1" s="11"/>
      <c r="BIK1" s="11"/>
      <c r="BIL1" s="11"/>
      <c r="BIM1" s="11"/>
      <c r="BIN1" s="11"/>
      <c r="BIO1" s="11"/>
      <c r="BIP1" s="11"/>
      <c r="BIQ1" s="11"/>
      <c r="BIR1" s="11"/>
      <c r="BIS1" s="11"/>
      <c r="BIT1" s="11"/>
      <c r="BIU1" s="11"/>
      <c r="BIV1" s="11"/>
      <c r="BIW1" s="11"/>
      <c r="BIX1" s="11"/>
      <c r="BIY1" s="11"/>
      <c r="BIZ1" s="11"/>
      <c r="BJA1" s="11"/>
      <c r="BJB1" s="11"/>
      <c r="BJC1" s="11"/>
      <c r="BJD1" s="11"/>
      <c r="BJE1" s="11"/>
      <c r="BJF1" s="11"/>
      <c r="BJG1" s="11"/>
      <c r="BJH1" s="11"/>
      <c r="BJI1" s="11"/>
      <c r="BJJ1" s="11"/>
      <c r="BJK1" s="11"/>
      <c r="BJL1" s="11"/>
      <c r="BJM1" s="11"/>
      <c r="BJN1" s="11"/>
      <c r="BJO1" s="11"/>
      <c r="BJP1" s="11"/>
      <c r="BJQ1" s="11"/>
      <c r="BJR1" s="11"/>
      <c r="BJS1" s="11"/>
      <c r="BJT1" s="11"/>
      <c r="BJU1" s="11"/>
      <c r="BJV1" s="11"/>
      <c r="BJW1" s="11"/>
      <c r="BJX1" s="11"/>
      <c r="BJY1" s="11"/>
      <c r="BJZ1" s="11"/>
      <c r="BKA1" s="11"/>
      <c r="BKB1" s="11"/>
      <c r="BKC1" s="11"/>
      <c r="BKD1" s="11"/>
      <c r="BKE1" s="11"/>
      <c r="BKF1" s="11"/>
      <c r="BKG1" s="11"/>
      <c r="BKH1" s="11"/>
      <c r="BKI1" s="11"/>
      <c r="BKJ1" s="11"/>
      <c r="BKK1" s="11"/>
      <c r="BKL1" s="11"/>
      <c r="BKM1" s="11"/>
      <c r="BKN1" s="11"/>
      <c r="BKO1" s="11"/>
      <c r="BKP1" s="11"/>
      <c r="BKQ1" s="11"/>
      <c r="BKR1" s="11"/>
      <c r="BKS1" s="11"/>
      <c r="BKT1" s="11"/>
      <c r="BKU1" s="11"/>
      <c r="BKV1" s="11"/>
      <c r="BKW1" s="11"/>
      <c r="BKX1" s="11"/>
      <c r="BKY1" s="11"/>
      <c r="BKZ1" s="11"/>
      <c r="BLA1" s="11"/>
      <c r="BLB1" s="11"/>
      <c r="BLC1" s="11"/>
      <c r="BLD1" s="11"/>
      <c r="BLE1" s="11"/>
      <c r="BLF1" s="11"/>
      <c r="BLG1" s="11"/>
      <c r="BLH1" s="11"/>
      <c r="BLI1" s="11"/>
      <c r="BLJ1" s="11"/>
      <c r="BLK1" s="11"/>
      <c r="BLL1" s="11"/>
      <c r="BLM1" s="11"/>
      <c r="BLN1" s="11"/>
      <c r="BLO1" s="11"/>
      <c r="BLP1" s="11"/>
      <c r="BLQ1" s="11"/>
      <c r="BLR1" s="11"/>
      <c r="BLS1" s="11"/>
      <c r="BLT1" s="11"/>
      <c r="BLU1" s="11"/>
      <c r="BLV1" s="11"/>
      <c r="BLW1" s="11"/>
      <c r="BLX1" s="11"/>
      <c r="BLY1" s="11"/>
      <c r="BLZ1" s="11"/>
      <c r="BMA1" s="11"/>
      <c r="BMB1" s="11"/>
      <c r="BMC1" s="11"/>
      <c r="BMD1" s="11"/>
      <c r="BME1" s="11"/>
      <c r="BMF1" s="11"/>
      <c r="BMG1" s="11"/>
      <c r="BMH1" s="11"/>
      <c r="BMI1" s="11"/>
      <c r="BMJ1" s="11"/>
      <c r="BMK1" s="11"/>
      <c r="BML1" s="11"/>
      <c r="BMM1" s="11"/>
      <c r="BMN1" s="11"/>
      <c r="BMO1" s="11"/>
      <c r="BMP1" s="11"/>
      <c r="BMQ1" s="11"/>
      <c r="BMR1" s="11"/>
      <c r="BMS1" s="11"/>
      <c r="BMT1" s="11"/>
      <c r="BMU1" s="11"/>
      <c r="BMV1" s="11"/>
      <c r="BMW1" s="11"/>
      <c r="BMX1" s="11"/>
      <c r="BMY1" s="11"/>
      <c r="BMZ1" s="11"/>
      <c r="BNA1" s="11"/>
      <c r="BNB1" s="11"/>
      <c r="BNC1" s="11"/>
      <c r="BND1" s="11"/>
      <c r="BNE1" s="11"/>
      <c r="BNF1" s="11"/>
      <c r="BNG1" s="11"/>
      <c r="BNH1" s="11"/>
      <c r="BNI1" s="11"/>
      <c r="BNJ1" s="11"/>
      <c r="BNK1" s="11"/>
      <c r="BNL1" s="11"/>
      <c r="BNM1" s="11"/>
      <c r="BNN1" s="11"/>
      <c r="BNO1" s="11"/>
      <c r="BNP1" s="11"/>
      <c r="BNQ1" s="11"/>
      <c r="BNR1" s="11"/>
      <c r="BNS1" s="11"/>
      <c r="BNT1" s="11"/>
      <c r="BNU1" s="11"/>
      <c r="BNV1" s="11"/>
      <c r="BNW1" s="11"/>
      <c r="BNX1" s="11"/>
      <c r="BNY1" s="11"/>
      <c r="BNZ1" s="11"/>
      <c r="BOA1" s="11"/>
      <c r="BOB1" s="11"/>
      <c r="BOC1" s="11"/>
      <c r="BOD1" s="11"/>
      <c r="BOE1" s="11"/>
      <c r="BOF1" s="11"/>
      <c r="BOG1" s="11"/>
      <c r="BOH1" s="11"/>
      <c r="BOI1" s="11"/>
      <c r="BOJ1" s="11"/>
      <c r="BOK1" s="11"/>
      <c r="BOL1" s="11"/>
      <c r="BOM1" s="11"/>
      <c r="BON1" s="11"/>
      <c r="BOO1" s="11"/>
      <c r="BOP1" s="11"/>
      <c r="BOQ1" s="11"/>
      <c r="BOR1" s="11"/>
      <c r="BOS1" s="11"/>
      <c r="BOT1" s="11"/>
      <c r="BOU1" s="11"/>
      <c r="BOV1" s="11"/>
      <c r="BOW1" s="11"/>
      <c r="BOX1" s="11"/>
      <c r="BOY1" s="11"/>
      <c r="BOZ1" s="11"/>
      <c r="BPA1" s="11"/>
      <c r="BPB1" s="11"/>
      <c r="BPC1" s="11"/>
      <c r="BPD1" s="11"/>
      <c r="BPE1" s="11"/>
      <c r="BPF1" s="11"/>
      <c r="BPG1" s="11"/>
      <c r="BPH1" s="11"/>
      <c r="BPI1" s="11"/>
      <c r="BPJ1" s="11"/>
      <c r="BPK1" s="11"/>
      <c r="BPL1" s="11"/>
      <c r="BPM1" s="11"/>
      <c r="BPN1" s="11"/>
      <c r="BPO1" s="11"/>
      <c r="BPP1" s="11"/>
      <c r="BPQ1" s="11"/>
      <c r="BPR1" s="11"/>
      <c r="BPS1" s="11"/>
      <c r="BPT1" s="11"/>
      <c r="BPU1" s="11"/>
      <c r="BPV1" s="11"/>
      <c r="BPW1" s="11"/>
      <c r="BPX1" s="11"/>
      <c r="BPY1" s="11"/>
      <c r="BPZ1" s="11"/>
      <c r="BQA1" s="11"/>
      <c r="BQB1" s="11"/>
      <c r="BQC1" s="11"/>
      <c r="BQD1" s="11"/>
      <c r="BQE1" s="11"/>
      <c r="BQF1" s="11"/>
      <c r="BQG1" s="11"/>
      <c r="BQH1" s="11"/>
      <c r="BQI1" s="11"/>
      <c r="BQJ1" s="11"/>
      <c r="BQK1" s="11"/>
      <c r="BQL1" s="11"/>
      <c r="BQM1" s="11"/>
      <c r="BQN1" s="11"/>
      <c r="BQO1" s="11"/>
      <c r="BQP1" s="11"/>
      <c r="BQQ1" s="11"/>
      <c r="BQR1" s="11"/>
      <c r="BQS1" s="11"/>
      <c r="BQT1" s="11"/>
      <c r="BQU1" s="11"/>
      <c r="BQV1" s="11"/>
      <c r="BQW1" s="11"/>
      <c r="BQX1" s="11"/>
      <c r="BQY1" s="11"/>
      <c r="BQZ1" s="11"/>
      <c r="BRA1" s="11"/>
      <c r="BRB1" s="11"/>
      <c r="BRC1" s="11"/>
      <c r="BRD1" s="11"/>
      <c r="BRE1" s="11"/>
      <c r="BRF1" s="11"/>
      <c r="BRG1" s="11"/>
      <c r="BRH1" s="11"/>
      <c r="BRI1" s="11"/>
      <c r="BRJ1" s="11"/>
      <c r="BRK1" s="11"/>
      <c r="BRL1" s="11"/>
      <c r="BRM1" s="11"/>
      <c r="BRN1" s="11"/>
      <c r="BRO1" s="11"/>
      <c r="BRP1" s="11"/>
      <c r="BRQ1" s="11"/>
      <c r="BRR1" s="11"/>
      <c r="BRS1" s="11"/>
      <c r="BRT1" s="11"/>
      <c r="BRU1" s="11"/>
      <c r="BRV1" s="11"/>
      <c r="BRW1" s="11"/>
      <c r="BRX1" s="11"/>
      <c r="BRY1" s="11"/>
      <c r="BRZ1" s="11"/>
      <c r="BSA1" s="11"/>
      <c r="BSB1" s="11"/>
      <c r="BSC1" s="11"/>
      <c r="BSD1" s="11"/>
      <c r="BSE1" s="11"/>
      <c r="BSF1" s="11"/>
      <c r="BSG1" s="11"/>
      <c r="BSH1" s="11"/>
      <c r="BSI1" s="11"/>
      <c r="BSJ1" s="11"/>
      <c r="BSK1" s="11"/>
      <c r="BSL1" s="11"/>
      <c r="BSM1" s="11"/>
      <c r="BSN1" s="11"/>
      <c r="BSO1" s="11"/>
      <c r="BSP1" s="11"/>
      <c r="BSQ1" s="11"/>
      <c r="BSR1" s="11"/>
      <c r="BSS1" s="11"/>
      <c r="BST1" s="11"/>
      <c r="BSU1" s="11"/>
      <c r="BSV1" s="11"/>
      <c r="BSW1" s="11"/>
      <c r="BSX1" s="11"/>
      <c r="BSY1" s="11"/>
      <c r="BSZ1" s="11"/>
      <c r="BTA1" s="11"/>
      <c r="BTB1" s="11"/>
      <c r="BTC1" s="11"/>
      <c r="BTD1" s="11"/>
      <c r="BTE1" s="11"/>
      <c r="BTF1" s="11"/>
      <c r="BTG1" s="11"/>
      <c r="BTH1" s="11"/>
      <c r="BTI1" s="11"/>
      <c r="BTJ1" s="11"/>
      <c r="BTK1" s="11"/>
      <c r="BTL1" s="11"/>
      <c r="BTM1" s="11"/>
      <c r="BTN1" s="11"/>
      <c r="BTO1" s="11"/>
      <c r="BTP1" s="11"/>
      <c r="BTQ1" s="11"/>
      <c r="BTR1" s="11"/>
      <c r="BTS1" s="11"/>
      <c r="BTT1" s="11"/>
      <c r="BTU1" s="11"/>
      <c r="BTV1" s="11"/>
      <c r="BTW1" s="11"/>
      <c r="BTX1" s="11"/>
      <c r="BTY1" s="11"/>
      <c r="BTZ1" s="11"/>
      <c r="BUA1" s="11"/>
      <c r="BUB1" s="11"/>
      <c r="BUC1" s="11"/>
      <c r="BUD1" s="11"/>
      <c r="BUE1" s="11"/>
      <c r="BUF1" s="11"/>
      <c r="BUG1" s="11"/>
      <c r="BUH1" s="11"/>
      <c r="BUI1" s="11"/>
      <c r="BUJ1" s="11"/>
      <c r="BUK1" s="11"/>
      <c r="BUL1" s="11"/>
      <c r="BUM1" s="11"/>
      <c r="BUN1" s="11"/>
      <c r="BUO1" s="11"/>
      <c r="BUP1" s="11"/>
      <c r="BUQ1" s="11"/>
      <c r="BUR1" s="11"/>
      <c r="BUS1" s="11"/>
      <c r="BUT1" s="11"/>
      <c r="BUU1" s="11"/>
      <c r="BUV1" s="11"/>
      <c r="BUW1" s="11"/>
      <c r="BUX1" s="11"/>
      <c r="BUY1" s="11"/>
      <c r="BUZ1" s="11"/>
      <c r="BVA1" s="11"/>
      <c r="BVB1" s="11"/>
      <c r="BVC1" s="11"/>
      <c r="BVD1" s="11"/>
      <c r="BVE1" s="11"/>
      <c r="BVF1" s="11"/>
      <c r="BVG1" s="11"/>
      <c r="BVH1" s="11"/>
      <c r="BVI1" s="11"/>
      <c r="BVJ1" s="11"/>
      <c r="BVK1" s="11"/>
      <c r="BVL1" s="11"/>
      <c r="BVM1" s="11"/>
      <c r="BVN1" s="11"/>
      <c r="BVO1" s="11"/>
      <c r="BVP1" s="11"/>
      <c r="BVQ1" s="11"/>
      <c r="BVR1" s="11"/>
      <c r="BVS1" s="11"/>
      <c r="BVT1" s="11"/>
      <c r="BVU1" s="11"/>
      <c r="BVV1" s="11"/>
      <c r="BVW1" s="11"/>
      <c r="BVX1" s="11"/>
      <c r="BVY1" s="11"/>
      <c r="BVZ1" s="11"/>
      <c r="BWA1" s="11"/>
      <c r="BWB1" s="11"/>
      <c r="BWC1" s="11"/>
      <c r="BWD1" s="11"/>
      <c r="BWE1" s="11"/>
      <c r="BWF1" s="11"/>
      <c r="BWG1" s="11"/>
      <c r="BWH1" s="11"/>
      <c r="BWI1" s="11"/>
      <c r="BWJ1" s="11"/>
      <c r="BWK1" s="11"/>
      <c r="BWL1" s="11"/>
      <c r="BWM1" s="11"/>
      <c r="BWN1" s="11"/>
      <c r="BWO1" s="11"/>
      <c r="BWP1" s="11"/>
      <c r="BWQ1" s="11"/>
      <c r="BWR1" s="11"/>
      <c r="BWS1" s="11"/>
      <c r="BWT1" s="11"/>
      <c r="BWU1" s="11"/>
      <c r="BWV1" s="11"/>
      <c r="BWW1" s="11"/>
      <c r="BWX1" s="11"/>
      <c r="BWY1" s="11"/>
      <c r="BWZ1" s="11"/>
      <c r="BXA1" s="11"/>
      <c r="BXB1" s="11"/>
      <c r="BXC1" s="11"/>
      <c r="BXD1" s="11"/>
      <c r="BXE1" s="11"/>
      <c r="BXF1" s="11"/>
      <c r="BXG1" s="11"/>
      <c r="BXH1" s="11"/>
      <c r="BXI1" s="11"/>
      <c r="BXJ1" s="11"/>
      <c r="BXK1" s="11"/>
      <c r="BXL1" s="11"/>
      <c r="BXM1" s="11"/>
      <c r="BXN1" s="11"/>
      <c r="BXO1" s="11"/>
      <c r="BXP1" s="11"/>
      <c r="BXQ1" s="11"/>
      <c r="BXR1" s="11"/>
      <c r="BXS1" s="11"/>
      <c r="BXT1" s="11"/>
      <c r="BXU1" s="11"/>
      <c r="BXV1" s="11"/>
      <c r="BXW1" s="11"/>
      <c r="BXX1" s="11"/>
      <c r="BXY1" s="11"/>
      <c r="BXZ1" s="11"/>
      <c r="BYA1" s="11"/>
      <c r="BYB1" s="11"/>
      <c r="BYC1" s="11"/>
      <c r="BYD1" s="11"/>
      <c r="BYE1" s="11"/>
      <c r="BYF1" s="11"/>
      <c r="BYG1" s="11"/>
      <c r="BYH1" s="11"/>
      <c r="BYI1" s="11"/>
      <c r="BYJ1" s="11"/>
      <c r="BYK1" s="11"/>
      <c r="BYL1" s="11"/>
      <c r="BYM1" s="11"/>
      <c r="BYN1" s="11"/>
      <c r="BYO1" s="11"/>
      <c r="BYP1" s="11"/>
      <c r="BYQ1" s="11"/>
      <c r="BYR1" s="11"/>
      <c r="BYS1" s="11"/>
      <c r="BYT1" s="11"/>
      <c r="BYU1" s="11"/>
      <c r="BYV1" s="11"/>
      <c r="BYW1" s="11"/>
      <c r="BYX1" s="11"/>
      <c r="BYY1" s="11"/>
      <c r="BYZ1" s="11"/>
      <c r="BZA1" s="11"/>
      <c r="BZB1" s="11"/>
      <c r="BZC1" s="11"/>
      <c r="BZD1" s="11"/>
      <c r="BZE1" s="11"/>
      <c r="BZF1" s="11"/>
      <c r="BZG1" s="11"/>
      <c r="BZH1" s="11"/>
      <c r="BZI1" s="11"/>
      <c r="BZJ1" s="11"/>
      <c r="BZK1" s="11"/>
      <c r="BZL1" s="11"/>
      <c r="BZM1" s="11"/>
      <c r="BZN1" s="11"/>
      <c r="BZO1" s="11"/>
      <c r="BZP1" s="11"/>
      <c r="BZQ1" s="11"/>
      <c r="BZR1" s="11"/>
      <c r="BZS1" s="11"/>
      <c r="BZT1" s="11"/>
      <c r="BZU1" s="11"/>
      <c r="BZV1" s="11"/>
      <c r="BZW1" s="11"/>
      <c r="BZX1" s="11"/>
      <c r="BZY1" s="11"/>
      <c r="BZZ1" s="11"/>
      <c r="CAA1" s="11"/>
      <c r="CAB1" s="11"/>
      <c r="CAC1" s="11"/>
      <c r="CAD1" s="11"/>
      <c r="CAE1" s="11"/>
      <c r="CAF1" s="11"/>
      <c r="CAG1" s="11"/>
      <c r="CAH1" s="11"/>
      <c r="CAI1" s="11"/>
      <c r="CAJ1" s="11"/>
      <c r="CAK1" s="11"/>
      <c r="CAL1" s="11"/>
      <c r="CAM1" s="11"/>
      <c r="CAN1" s="11"/>
      <c r="CAO1" s="11"/>
      <c r="CAP1" s="11"/>
      <c r="CAQ1" s="11"/>
      <c r="CAR1" s="11"/>
      <c r="CAS1" s="11"/>
      <c r="CAT1" s="11"/>
      <c r="CAU1" s="11"/>
      <c r="CAV1" s="11"/>
      <c r="CAW1" s="11"/>
      <c r="CAX1" s="11"/>
      <c r="CAY1" s="11"/>
      <c r="CAZ1" s="11"/>
      <c r="CBA1" s="11"/>
      <c r="CBB1" s="11"/>
      <c r="CBC1" s="11"/>
      <c r="CBD1" s="11"/>
      <c r="CBE1" s="11"/>
      <c r="CBF1" s="11"/>
      <c r="CBG1" s="11"/>
      <c r="CBH1" s="11"/>
      <c r="CBI1" s="11"/>
      <c r="CBJ1" s="11"/>
      <c r="CBK1" s="11"/>
      <c r="CBL1" s="11"/>
      <c r="CBM1" s="11"/>
      <c r="CBN1" s="11"/>
      <c r="CBO1" s="11"/>
      <c r="CBP1" s="11"/>
      <c r="CBQ1" s="11"/>
      <c r="CBR1" s="11"/>
      <c r="CBS1" s="11"/>
      <c r="CBT1" s="11"/>
      <c r="CBU1" s="11"/>
      <c r="CBV1" s="11"/>
      <c r="CBW1" s="11"/>
      <c r="CBX1" s="11"/>
      <c r="CBY1" s="11"/>
      <c r="CBZ1" s="11"/>
      <c r="CCA1" s="11"/>
      <c r="CCB1" s="11"/>
      <c r="CCC1" s="11"/>
      <c r="CCD1" s="11"/>
      <c r="CCE1" s="11"/>
      <c r="CCF1" s="11"/>
      <c r="CCG1" s="11"/>
      <c r="CCH1" s="11"/>
      <c r="CCI1" s="11"/>
      <c r="CCJ1" s="11"/>
      <c r="CCK1" s="11"/>
      <c r="CCL1" s="11"/>
      <c r="CCM1" s="11"/>
      <c r="CCN1" s="11"/>
      <c r="CCO1" s="11"/>
      <c r="CCP1" s="11"/>
      <c r="CCQ1" s="11"/>
      <c r="CCR1" s="11"/>
      <c r="CCS1" s="11"/>
      <c r="CCT1" s="11"/>
      <c r="CCU1" s="11"/>
      <c r="CCV1" s="11"/>
      <c r="CCW1" s="11"/>
      <c r="CCX1" s="11"/>
      <c r="CCY1" s="11"/>
      <c r="CCZ1" s="11"/>
      <c r="CDA1" s="11"/>
      <c r="CDB1" s="11"/>
      <c r="CDC1" s="11"/>
      <c r="CDD1" s="11"/>
      <c r="CDE1" s="11"/>
      <c r="CDF1" s="11"/>
      <c r="CDG1" s="11"/>
      <c r="CDH1" s="11"/>
      <c r="CDI1" s="11"/>
      <c r="CDJ1" s="11"/>
      <c r="CDK1" s="11"/>
      <c r="CDL1" s="11"/>
      <c r="CDM1" s="11"/>
      <c r="CDN1" s="11"/>
      <c r="CDO1" s="11"/>
      <c r="CDP1" s="11"/>
      <c r="CDQ1" s="11"/>
      <c r="CDR1" s="11"/>
      <c r="CDS1" s="11"/>
      <c r="CDT1" s="11"/>
      <c r="CDU1" s="11"/>
      <c r="CDV1" s="11"/>
      <c r="CDW1" s="11"/>
      <c r="CDX1" s="11"/>
      <c r="CDY1" s="11"/>
      <c r="CDZ1" s="11"/>
      <c r="CEA1" s="11"/>
      <c r="CEB1" s="11"/>
      <c r="CEC1" s="11"/>
      <c r="CED1" s="11"/>
      <c r="CEE1" s="11"/>
      <c r="CEF1" s="11"/>
      <c r="CEG1" s="11"/>
      <c r="CEH1" s="11"/>
      <c r="CEI1" s="11"/>
      <c r="CEJ1" s="11"/>
      <c r="CEK1" s="11"/>
      <c r="CEL1" s="11"/>
      <c r="CEM1" s="11"/>
      <c r="CEN1" s="11"/>
      <c r="CEO1" s="11"/>
      <c r="CEP1" s="11"/>
      <c r="CEQ1" s="11"/>
      <c r="CER1" s="11"/>
      <c r="CES1" s="11"/>
      <c r="CET1" s="11"/>
      <c r="CEU1" s="11"/>
      <c r="CEV1" s="11"/>
      <c r="CEW1" s="11"/>
      <c r="CEX1" s="11"/>
      <c r="CEY1" s="11"/>
      <c r="CEZ1" s="11"/>
      <c r="CFA1" s="11"/>
      <c r="CFB1" s="11"/>
      <c r="CFC1" s="11"/>
      <c r="CFD1" s="11"/>
      <c r="CFE1" s="11"/>
      <c r="CFF1" s="11"/>
      <c r="CFG1" s="11"/>
      <c r="CFH1" s="11"/>
      <c r="CFI1" s="11"/>
      <c r="CFJ1" s="11"/>
      <c r="CFK1" s="11"/>
      <c r="CFL1" s="11"/>
      <c r="CFM1" s="11"/>
      <c r="CFN1" s="11"/>
      <c r="CFO1" s="11"/>
      <c r="CFP1" s="11"/>
      <c r="CFQ1" s="11"/>
      <c r="CFR1" s="11"/>
      <c r="CFS1" s="11"/>
      <c r="CFT1" s="11"/>
      <c r="CFU1" s="11"/>
      <c r="CFV1" s="11"/>
      <c r="CFW1" s="11"/>
      <c r="CFX1" s="11"/>
      <c r="CFY1" s="11"/>
      <c r="CFZ1" s="11"/>
      <c r="CGA1" s="11"/>
      <c r="CGB1" s="11"/>
      <c r="CGC1" s="11"/>
      <c r="CGD1" s="11"/>
      <c r="CGE1" s="11"/>
      <c r="CGF1" s="11"/>
      <c r="CGG1" s="11"/>
      <c r="CGH1" s="11"/>
      <c r="CGI1" s="11"/>
      <c r="CGJ1" s="11"/>
      <c r="CGK1" s="11"/>
      <c r="CGL1" s="11"/>
      <c r="CGM1" s="11"/>
      <c r="CGN1" s="11"/>
      <c r="CGO1" s="11"/>
      <c r="CGP1" s="11"/>
      <c r="CGQ1" s="11"/>
      <c r="CGR1" s="11"/>
      <c r="CGS1" s="11"/>
      <c r="CGT1" s="11"/>
      <c r="CGU1" s="11"/>
      <c r="CGV1" s="11"/>
      <c r="CGW1" s="11"/>
      <c r="CGX1" s="11"/>
      <c r="CGY1" s="11"/>
      <c r="CGZ1" s="11"/>
      <c r="CHA1" s="11"/>
      <c r="CHB1" s="11"/>
      <c r="CHC1" s="11"/>
      <c r="CHD1" s="11"/>
      <c r="CHE1" s="11"/>
      <c r="CHF1" s="11"/>
      <c r="CHG1" s="11"/>
      <c r="CHH1" s="11"/>
      <c r="CHI1" s="11"/>
      <c r="CHJ1" s="11"/>
      <c r="CHK1" s="11"/>
      <c r="CHL1" s="11"/>
      <c r="CHM1" s="11"/>
      <c r="CHN1" s="11"/>
      <c r="CHO1" s="11"/>
      <c r="CHP1" s="11"/>
      <c r="CHQ1" s="11"/>
      <c r="CHR1" s="11"/>
      <c r="CHS1" s="11"/>
      <c r="CHT1" s="11"/>
      <c r="CHU1" s="11"/>
      <c r="CHV1" s="11"/>
      <c r="CHW1" s="11"/>
      <c r="CHX1" s="11"/>
      <c r="CHY1" s="11"/>
      <c r="CHZ1" s="11"/>
      <c r="CIA1" s="11"/>
      <c r="CIB1" s="11"/>
      <c r="CIC1" s="11"/>
      <c r="CID1" s="11"/>
      <c r="CIE1" s="11"/>
      <c r="CIF1" s="11"/>
      <c r="CIG1" s="11"/>
      <c r="CIH1" s="11"/>
      <c r="CII1" s="11"/>
      <c r="CIJ1" s="11"/>
      <c r="CIK1" s="11"/>
      <c r="CIL1" s="11"/>
      <c r="CIM1" s="11"/>
      <c r="CIN1" s="11"/>
      <c r="CIO1" s="11"/>
      <c r="CIP1" s="11"/>
      <c r="CIQ1" s="11"/>
      <c r="CIR1" s="11"/>
      <c r="CIS1" s="11"/>
      <c r="CIT1" s="11"/>
      <c r="CIU1" s="11"/>
      <c r="CIV1" s="11"/>
      <c r="CIW1" s="11"/>
      <c r="CIX1" s="11"/>
      <c r="CIY1" s="11"/>
      <c r="CIZ1" s="11"/>
      <c r="CJA1" s="11"/>
      <c r="CJB1" s="11"/>
      <c r="CJC1" s="11"/>
      <c r="CJD1" s="11"/>
      <c r="CJE1" s="11"/>
      <c r="CJF1" s="11"/>
      <c r="CJG1" s="11"/>
      <c r="CJH1" s="11"/>
      <c r="CJI1" s="11"/>
      <c r="CJJ1" s="11"/>
      <c r="CJK1" s="11"/>
      <c r="CJL1" s="11"/>
      <c r="CJM1" s="11"/>
      <c r="CJN1" s="11"/>
      <c r="CJO1" s="11"/>
      <c r="CJP1" s="11"/>
      <c r="CJQ1" s="11"/>
      <c r="CJR1" s="11"/>
      <c r="CJS1" s="11"/>
      <c r="CJT1" s="11"/>
      <c r="CJU1" s="11"/>
      <c r="CJV1" s="11"/>
      <c r="CJW1" s="11"/>
      <c r="CJX1" s="11"/>
      <c r="CJY1" s="11"/>
      <c r="CJZ1" s="11"/>
      <c r="CKA1" s="11"/>
      <c r="CKB1" s="11"/>
      <c r="CKC1" s="11"/>
      <c r="CKD1" s="11"/>
      <c r="CKE1" s="11"/>
      <c r="CKF1" s="11"/>
      <c r="CKG1" s="11"/>
      <c r="CKH1" s="11"/>
      <c r="CKI1" s="11"/>
      <c r="CKJ1" s="11"/>
      <c r="CKK1" s="11"/>
      <c r="CKL1" s="11"/>
      <c r="CKM1" s="11"/>
      <c r="CKN1" s="11"/>
      <c r="CKO1" s="11"/>
      <c r="CKP1" s="11"/>
      <c r="CKQ1" s="11"/>
      <c r="CKR1" s="11"/>
      <c r="CKS1" s="11"/>
      <c r="CKT1" s="11"/>
      <c r="CKU1" s="11"/>
      <c r="CKV1" s="11"/>
      <c r="CKW1" s="11"/>
      <c r="CKX1" s="11"/>
      <c r="CKY1" s="11"/>
      <c r="CKZ1" s="11"/>
      <c r="CLA1" s="11"/>
      <c r="CLB1" s="11"/>
      <c r="CLC1" s="11"/>
      <c r="CLD1" s="11"/>
      <c r="CLE1" s="11"/>
      <c r="CLF1" s="11"/>
      <c r="CLG1" s="11"/>
      <c r="CLH1" s="11"/>
      <c r="CLI1" s="11"/>
      <c r="CLJ1" s="11"/>
      <c r="CLK1" s="11"/>
      <c r="CLL1" s="11"/>
      <c r="CLM1" s="11"/>
      <c r="CLN1" s="11"/>
      <c r="CLO1" s="11"/>
      <c r="CLP1" s="11"/>
      <c r="CLQ1" s="11"/>
      <c r="CLR1" s="11"/>
      <c r="CLS1" s="11"/>
      <c r="CLT1" s="11"/>
      <c r="CLU1" s="11"/>
      <c r="CLV1" s="11"/>
      <c r="CLW1" s="11"/>
      <c r="CLX1" s="11"/>
      <c r="CLY1" s="11"/>
      <c r="CLZ1" s="11"/>
      <c r="CMA1" s="11"/>
      <c r="CMB1" s="11"/>
      <c r="CMC1" s="11"/>
      <c r="CMD1" s="11"/>
      <c r="CME1" s="11"/>
      <c r="CMF1" s="11"/>
      <c r="CMG1" s="11"/>
      <c r="CMH1" s="11"/>
      <c r="CMI1" s="11"/>
      <c r="CMJ1" s="11"/>
      <c r="CMK1" s="11"/>
      <c r="CML1" s="11"/>
      <c r="CMM1" s="11"/>
      <c r="CMN1" s="11"/>
      <c r="CMO1" s="11"/>
      <c r="CMP1" s="11"/>
      <c r="CMQ1" s="11"/>
      <c r="CMR1" s="11"/>
      <c r="CMS1" s="11"/>
      <c r="CMT1" s="11"/>
      <c r="CMU1" s="11"/>
      <c r="CMV1" s="11"/>
      <c r="CMW1" s="11"/>
      <c r="CMX1" s="11"/>
      <c r="CMY1" s="11"/>
      <c r="CMZ1" s="11"/>
      <c r="CNA1" s="11"/>
      <c r="CNB1" s="11"/>
      <c r="CNC1" s="11"/>
      <c r="CND1" s="11"/>
      <c r="CNE1" s="11"/>
      <c r="CNF1" s="11"/>
      <c r="CNG1" s="11"/>
      <c r="CNH1" s="11"/>
      <c r="CNI1" s="11"/>
      <c r="CNJ1" s="11"/>
      <c r="CNK1" s="11"/>
      <c r="CNL1" s="11"/>
      <c r="CNM1" s="11"/>
      <c r="CNN1" s="11"/>
      <c r="CNO1" s="11"/>
      <c r="CNP1" s="11"/>
      <c r="CNQ1" s="11"/>
      <c r="CNR1" s="11"/>
      <c r="CNS1" s="11"/>
      <c r="CNT1" s="11"/>
      <c r="CNU1" s="11"/>
      <c r="CNV1" s="11"/>
      <c r="CNW1" s="11"/>
      <c r="CNX1" s="11"/>
      <c r="CNY1" s="11"/>
      <c r="CNZ1" s="11"/>
      <c r="COA1" s="11"/>
      <c r="COB1" s="11"/>
      <c r="COC1" s="11"/>
      <c r="COD1" s="11"/>
      <c r="COE1" s="11"/>
      <c r="COF1" s="11"/>
      <c r="COG1" s="11"/>
      <c r="COH1" s="11"/>
      <c r="COI1" s="11"/>
      <c r="COJ1" s="11"/>
      <c r="COK1" s="11"/>
      <c r="COL1" s="11"/>
      <c r="COM1" s="11"/>
      <c r="CON1" s="11"/>
      <c r="COO1" s="11"/>
      <c r="COP1" s="11"/>
      <c r="COQ1" s="11"/>
      <c r="COR1" s="11"/>
      <c r="COS1" s="11"/>
      <c r="COT1" s="11"/>
      <c r="COU1" s="11"/>
      <c r="COV1" s="11"/>
      <c r="COW1" s="11"/>
      <c r="COX1" s="11"/>
      <c r="COY1" s="11"/>
      <c r="COZ1" s="11"/>
      <c r="CPA1" s="11"/>
      <c r="CPB1" s="11"/>
      <c r="CPC1" s="11"/>
      <c r="CPD1" s="11"/>
      <c r="CPE1" s="11"/>
      <c r="CPF1" s="11"/>
      <c r="CPG1" s="11"/>
      <c r="CPH1" s="11"/>
      <c r="CPI1" s="11"/>
      <c r="CPJ1" s="11"/>
      <c r="CPK1" s="11"/>
      <c r="CPL1" s="11"/>
      <c r="CPM1" s="11"/>
      <c r="CPN1" s="11"/>
      <c r="CPO1" s="11"/>
      <c r="CPP1" s="11"/>
      <c r="CPQ1" s="11"/>
      <c r="CPR1" s="11"/>
      <c r="CPS1" s="11"/>
      <c r="CPT1" s="11"/>
      <c r="CPU1" s="11"/>
      <c r="CPV1" s="11"/>
      <c r="CPW1" s="11"/>
      <c r="CPX1" s="11"/>
      <c r="CPY1" s="11"/>
      <c r="CPZ1" s="11"/>
      <c r="CQA1" s="11"/>
      <c r="CQB1" s="11"/>
      <c r="CQC1" s="11"/>
      <c r="CQD1" s="11"/>
      <c r="CQE1" s="11"/>
      <c r="CQF1" s="11"/>
      <c r="CQG1" s="11"/>
      <c r="CQH1" s="11"/>
      <c r="CQI1" s="11"/>
      <c r="CQJ1" s="11"/>
      <c r="CQK1" s="11"/>
      <c r="CQL1" s="11"/>
      <c r="CQM1" s="11"/>
      <c r="CQN1" s="11"/>
      <c r="CQO1" s="11"/>
      <c r="CQP1" s="11"/>
      <c r="CQQ1" s="11"/>
      <c r="CQR1" s="11"/>
      <c r="CQS1" s="11"/>
      <c r="CQT1" s="11"/>
      <c r="CQU1" s="11"/>
      <c r="CQV1" s="11"/>
      <c r="CQW1" s="11"/>
      <c r="CQX1" s="11"/>
      <c r="CQY1" s="11"/>
      <c r="CQZ1" s="11"/>
      <c r="CRA1" s="11"/>
      <c r="CRB1" s="11"/>
      <c r="CRC1" s="11"/>
      <c r="CRD1" s="11"/>
      <c r="CRE1" s="11"/>
      <c r="CRF1" s="11"/>
      <c r="CRG1" s="11"/>
      <c r="CRH1" s="11"/>
      <c r="CRI1" s="11"/>
      <c r="CRJ1" s="11"/>
      <c r="CRK1" s="11"/>
      <c r="CRL1" s="11"/>
      <c r="CRM1" s="11"/>
      <c r="CRN1" s="11"/>
      <c r="CRO1" s="11"/>
      <c r="CRP1" s="11"/>
      <c r="CRQ1" s="11"/>
      <c r="CRR1" s="11"/>
      <c r="CRS1" s="11"/>
      <c r="CRT1" s="11"/>
      <c r="CRU1" s="11"/>
      <c r="CRV1" s="11"/>
      <c r="CRW1" s="11"/>
      <c r="CRX1" s="11"/>
      <c r="CRY1" s="11"/>
      <c r="CRZ1" s="11"/>
      <c r="CSA1" s="11"/>
      <c r="CSB1" s="11"/>
      <c r="CSC1" s="11"/>
      <c r="CSD1" s="11"/>
      <c r="CSE1" s="11"/>
      <c r="CSF1" s="11"/>
      <c r="CSG1" s="11"/>
      <c r="CSH1" s="11"/>
      <c r="CSI1" s="11"/>
      <c r="CSJ1" s="11"/>
      <c r="CSK1" s="11"/>
      <c r="CSL1" s="11"/>
      <c r="CSM1" s="11"/>
      <c r="CSN1" s="11"/>
      <c r="CSO1" s="11"/>
      <c r="CSP1" s="11"/>
      <c r="CSQ1" s="11"/>
      <c r="CSR1" s="11"/>
      <c r="CSS1" s="11"/>
      <c r="CST1" s="11"/>
      <c r="CSU1" s="11"/>
      <c r="CSV1" s="11"/>
      <c r="CSW1" s="11"/>
      <c r="CSX1" s="11"/>
      <c r="CSY1" s="11"/>
      <c r="CSZ1" s="11"/>
      <c r="CTA1" s="11"/>
      <c r="CTB1" s="11"/>
      <c r="CTC1" s="11"/>
      <c r="CTD1" s="11"/>
      <c r="CTE1" s="11"/>
      <c r="CTF1" s="11"/>
      <c r="CTG1" s="11"/>
      <c r="CTH1" s="11"/>
      <c r="CTI1" s="11"/>
      <c r="CTJ1" s="11"/>
      <c r="CTK1" s="11"/>
      <c r="CTL1" s="11"/>
      <c r="CTM1" s="11"/>
      <c r="CTN1" s="11"/>
      <c r="CTO1" s="11"/>
      <c r="CTP1" s="11"/>
      <c r="CTQ1" s="11"/>
      <c r="CTR1" s="11"/>
      <c r="CTS1" s="11"/>
      <c r="CTT1" s="11"/>
      <c r="CTU1" s="11"/>
      <c r="CTV1" s="11"/>
      <c r="CTW1" s="11"/>
      <c r="CTX1" s="11"/>
      <c r="CTY1" s="11"/>
      <c r="CTZ1" s="11"/>
      <c r="CUA1" s="11"/>
      <c r="CUB1" s="11"/>
      <c r="CUC1" s="11"/>
      <c r="CUD1" s="11"/>
      <c r="CUE1" s="11"/>
      <c r="CUF1" s="11"/>
      <c r="CUG1" s="11"/>
      <c r="CUH1" s="11"/>
      <c r="CUI1" s="11"/>
      <c r="CUJ1" s="11"/>
      <c r="CUK1" s="11"/>
      <c r="CUL1" s="11"/>
      <c r="CUM1" s="11"/>
      <c r="CUN1" s="11"/>
      <c r="CUO1" s="11"/>
      <c r="CUP1" s="11"/>
      <c r="CUQ1" s="11"/>
      <c r="CUR1" s="11"/>
      <c r="CUS1" s="11"/>
      <c r="CUT1" s="11"/>
      <c r="CUU1" s="11"/>
      <c r="CUV1" s="11"/>
      <c r="CUW1" s="11"/>
      <c r="CUX1" s="11"/>
      <c r="CUY1" s="11"/>
      <c r="CUZ1" s="11"/>
      <c r="CVA1" s="11"/>
      <c r="CVB1" s="11"/>
      <c r="CVC1" s="11"/>
      <c r="CVD1" s="11"/>
      <c r="CVE1" s="11"/>
      <c r="CVF1" s="11"/>
      <c r="CVG1" s="11"/>
      <c r="CVH1" s="11"/>
      <c r="CVI1" s="11"/>
      <c r="CVJ1" s="11"/>
      <c r="CVK1" s="11"/>
      <c r="CVL1" s="11"/>
      <c r="CVM1" s="11"/>
      <c r="CVN1" s="11"/>
      <c r="CVO1" s="11"/>
      <c r="CVP1" s="11"/>
      <c r="CVQ1" s="11"/>
      <c r="CVR1" s="11"/>
      <c r="CVS1" s="11"/>
      <c r="CVT1" s="11"/>
      <c r="CVU1" s="11"/>
      <c r="CVV1" s="11"/>
      <c r="CVW1" s="11"/>
      <c r="CVX1" s="11"/>
      <c r="CVY1" s="11"/>
      <c r="CVZ1" s="11"/>
      <c r="CWA1" s="11"/>
      <c r="CWB1" s="11"/>
      <c r="CWC1" s="11"/>
      <c r="CWD1" s="11"/>
      <c r="CWE1" s="11"/>
      <c r="CWF1" s="11"/>
      <c r="CWG1" s="11"/>
      <c r="CWH1" s="11"/>
      <c r="CWI1" s="11"/>
      <c r="CWJ1" s="11"/>
      <c r="CWK1" s="11"/>
      <c r="CWL1" s="11"/>
      <c r="CWM1" s="11"/>
      <c r="CWN1" s="11"/>
      <c r="CWO1" s="11"/>
      <c r="CWP1" s="11"/>
      <c r="CWQ1" s="11"/>
      <c r="CWR1" s="11"/>
      <c r="CWS1" s="11"/>
      <c r="CWT1" s="11"/>
      <c r="CWU1" s="11"/>
      <c r="CWV1" s="11"/>
      <c r="CWW1" s="11"/>
      <c r="CWX1" s="11"/>
      <c r="CWY1" s="11"/>
      <c r="CWZ1" s="11"/>
      <c r="CXA1" s="11"/>
      <c r="CXB1" s="11"/>
      <c r="CXC1" s="11"/>
      <c r="CXD1" s="11"/>
      <c r="CXE1" s="11"/>
      <c r="CXF1" s="11"/>
      <c r="CXG1" s="11"/>
      <c r="CXH1" s="11"/>
      <c r="CXI1" s="11"/>
      <c r="CXJ1" s="11"/>
      <c r="CXK1" s="11"/>
      <c r="CXL1" s="11"/>
      <c r="CXM1" s="11"/>
      <c r="CXN1" s="11"/>
      <c r="CXO1" s="11"/>
      <c r="CXP1" s="11"/>
      <c r="CXQ1" s="11"/>
      <c r="CXR1" s="11"/>
      <c r="CXS1" s="11"/>
      <c r="CXT1" s="11"/>
      <c r="CXU1" s="11"/>
      <c r="CXV1" s="11"/>
      <c r="CXW1" s="11"/>
      <c r="CXX1" s="11"/>
      <c r="CXY1" s="11"/>
      <c r="CXZ1" s="11"/>
      <c r="CYA1" s="11"/>
      <c r="CYB1" s="11"/>
      <c r="CYC1" s="11"/>
      <c r="CYD1" s="11"/>
      <c r="CYE1" s="11"/>
      <c r="CYF1" s="11"/>
      <c r="CYG1" s="11"/>
      <c r="CYH1" s="11"/>
      <c r="CYI1" s="11"/>
      <c r="CYJ1" s="11"/>
      <c r="CYK1" s="11"/>
      <c r="CYL1" s="11"/>
      <c r="CYM1" s="11"/>
      <c r="CYN1" s="11"/>
      <c r="CYO1" s="11"/>
      <c r="CYP1" s="11"/>
      <c r="CYQ1" s="11"/>
      <c r="CYR1" s="11"/>
      <c r="CYS1" s="11"/>
      <c r="CYT1" s="11"/>
      <c r="CYU1" s="11"/>
      <c r="CYV1" s="11"/>
      <c r="CYW1" s="11"/>
      <c r="CYX1" s="11"/>
      <c r="CYY1" s="11"/>
      <c r="CYZ1" s="11"/>
      <c r="CZA1" s="11"/>
      <c r="CZB1" s="11"/>
      <c r="CZC1" s="11"/>
      <c r="CZD1" s="11"/>
      <c r="CZE1" s="11"/>
      <c r="CZF1" s="11"/>
      <c r="CZG1" s="11"/>
      <c r="CZH1" s="11"/>
      <c r="CZI1" s="11"/>
      <c r="CZJ1" s="11"/>
      <c r="CZK1" s="11"/>
      <c r="CZL1" s="11"/>
      <c r="CZM1" s="11"/>
      <c r="CZN1" s="11"/>
      <c r="CZO1" s="11"/>
      <c r="CZP1" s="11"/>
      <c r="CZQ1" s="11"/>
      <c r="CZR1" s="11"/>
      <c r="CZS1" s="11"/>
      <c r="CZT1" s="11"/>
      <c r="CZU1" s="11"/>
      <c r="CZV1" s="11"/>
      <c r="CZW1" s="11"/>
      <c r="CZX1" s="11"/>
      <c r="CZY1" s="11"/>
      <c r="CZZ1" s="11"/>
      <c r="DAA1" s="11"/>
      <c r="DAB1" s="11"/>
      <c r="DAC1" s="11"/>
      <c r="DAD1" s="11"/>
      <c r="DAE1" s="11"/>
      <c r="DAF1" s="11"/>
      <c r="DAG1" s="11"/>
      <c r="DAH1" s="11"/>
      <c r="DAI1" s="11"/>
      <c r="DAJ1" s="11"/>
      <c r="DAK1" s="11"/>
      <c r="DAL1" s="11"/>
      <c r="DAM1" s="11"/>
      <c r="DAN1" s="11"/>
      <c r="DAO1" s="11"/>
      <c r="DAP1" s="11"/>
      <c r="DAQ1" s="11"/>
      <c r="DAR1" s="11"/>
      <c r="DAS1" s="11"/>
      <c r="DAT1" s="11"/>
      <c r="DAU1" s="11"/>
      <c r="DAV1" s="11"/>
      <c r="DAW1" s="11"/>
      <c r="DAX1" s="11"/>
      <c r="DAY1" s="11"/>
      <c r="DAZ1" s="11"/>
      <c r="DBA1" s="11"/>
      <c r="DBB1" s="11"/>
      <c r="DBC1" s="11"/>
      <c r="DBD1" s="11"/>
      <c r="DBE1" s="11"/>
      <c r="DBF1" s="11"/>
      <c r="DBG1" s="11"/>
      <c r="DBH1" s="11"/>
      <c r="DBI1" s="11"/>
      <c r="DBJ1" s="11"/>
      <c r="DBK1" s="11"/>
      <c r="DBL1" s="11"/>
      <c r="DBM1" s="11"/>
      <c r="DBN1" s="11"/>
      <c r="DBO1" s="11"/>
      <c r="DBP1" s="11"/>
      <c r="DBQ1" s="11"/>
      <c r="DBR1" s="11"/>
      <c r="DBS1" s="11"/>
      <c r="DBT1" s="11"/>
      <c r="DBU1" s="11"/>
      <c r="DBV1" s="11"/>
      <c r="DBW1" s="11"/>
      <c r="DBX1" s="11"/>
      <c r="DBY1" s="11"/>
      <c r="DBZ1" s="11"/>
      <c r="DCA1" s="11"/>
      <c r="DCB1" s="11"/>
      <c r="DCC1" s="11"/>
      <c r="DCD1" s="11"/>
      <c r="DCE1" s="11"/>
      <c r="DCF1" s="11"/>
      <c r="DCG1" s="11"/>
      <c r="DCH1" s="11"/>
      <c r="DCI1" s="11"/>
      <c r="DCJ1" s="11"/>
      <c r="DCK1" s="11"/>
      <c r="DCL1" s="11"/>
      <c r="DCM1" s="11"/>
      <c r="DCN1" s="11"/>
      <c r="DCO1" s="11"/>
      <c r="DCP1" s="11"/>
      <c r="DCQ1" s="11"/>
      <c r="DCR1" s="11"/>
      <c r="DCS1" s="11"/>
      <c r="DCT1" s="11"/>
      <c r="DCU1" s="11"/>
      <c r="DCV1" s="11"/>
      <c r="DCW1" s="11"/>
      <c r="DCX1" s="11"/>
      <c r="DCY1" s="11"/>
      <c r="DCZ1" s="11"/>
      <c r="DDA1" s="11"/>
      <c r="DDB1" s="11"/>
      <c r="DDC1" s="11"/>
      <c r="DDD1" s="11"/>
      <c r="DDE1" s="11"/>
      <c r="DDF1" s="11"/>
      <c r="DDG1" s="11"/>
      <c r="DDH1" s="11"/>
      <c r="DDI1" s="11"/>
      <c r="DDJ1" s="11"/>
      <c r="DDK1" s="11"/>
      <c r="DDL1" s="11"/>
      <c r="DDM1" s="11"/>
      <c r="DDN1" s="11"/>
      <c r="DDO1" s="11"/>
      <c r="DDP1" s="11"/>
      <c r="DDQ1" s="11"/>
      <c r="DDR1" s="11"/>
      <c r="DDS1" s="11"/>
      <c r="DDT1" s="11"/>
      <c r="DDU1" s="11"/>
      <c r="DDV1" s="11"/>
      <c r="DDW1" s="11"/>
      <c r="DDX1" s="11"/>
      <c r="DDY1" s="11"/>
      <c r="DDZ1" s="11"/>
      <c r="DEA1" s="11"/>
      <c r="DEB1" s="11"/>
      <c r="DEC1" s="11"/>
      <c r="DED1" s="11"/>
      <c r="DEE1" s="11"/>
      <c r="DEF1" s="11"/>
      <c r="DEG1" s="11"/>
      <c r="DEH1" s="11"/>
      <c r="DEI1" s="11"/>
      <c r="DEJ1" s="11"/>
      <c r="DEK1" s="11"/>
      <c r="DEL1" s="11"/>
      <c r="DEM1" s="11"/>
      <c r="DEN1" s="11"/>
      <c r="DEO1" s="11"/>
      <c r="DEP1" s="11"/>
      <c r="DEQ1" s="11"/>
      <c r="DER1" s="11"/>
      <c r="DES1" s="11"/>
      <c r="DET1" s="11"/>
      <c r="DEU1" s="11"/>
      <c r="DEV1" s="11"/>
      <c r="DEW1" s="11"/>
      <c r="DEX1" s="11"/>
      <c r="DEY1" s="11"/>
      <c r="DEZ1" s="11"/>
      <c r="DFA1" s="11"/>
      <c r="DFB1" s="11"/>
      <c r="DFC1" s="11"/>
      <c r="DFD1" s="11"/>
      <c r="DFE1" s="11"/>
      <c r="DFF1" s="11"/>
      <c r="DFG1" s="11"/>
      <c r="DFH1" s="11"/>
      <c r="DFI1" s="11"/>
      <c r="DFJ1" s="11"/>
      <c r="DFK1" s="11"/>
      <c r="DFL1" s="11"/>
      <c r="DFM1" s="11"/>
      <c r="DFN1" s="11"/>
      <c r="DFO1" s="11"/>
      <c r="DFP1" s="11"/>
      <c r="DFQ1" s="11"/>
      <c r="DFR1" s="11"/>
      <c r="DFS1" s="11"/>
      <c r="DFT1" s="11"/>
      <c r="DFU1" s="11"/>
      <c r="DFV1" s="11"/>
      <c r="DFW1" s="11"/>
      <c r="DFX1" s="11"/>
      <c r="DFY1" s="11"/>
      <c r="DFZ1" s="11"/>
      <c r="DGA1" s="11"/>
      <c r="DGB1" s="11"/>
      <c r="DGC1" s="11"/>
      <c r="DGD1" s="11"/>
      <c r="DGE1" s="11"/>
      <c r="DGF1" s="11"/>
      <c r="DGG1" s="11"/>
      <c r="DGH1" s="11"/>
      <c r="DGI1" s="11"/>
      <c r="DGJ1" s="11"/>
      <c r="DGK1" s="11"/>
      <c r="DGL1" s="11"/>
      <c r="DGM1" s="11"/>
      <c r="DGN1" s="11"/>
      <c r="DGO1" s="11"/>
      <c r="DGP1" s="11"/>
      <c r="DGQ1" s="11"/>
      <c r="DGR1" s="11"/>
      <c r="DGS1" s="11"/>
      <c r="DGT1" s="11"/>
      <c r="DGU1" s="11"/>
      <c r="DGV1" s="11"/>
      <c r="DGW1" s="11"/>
      <c r="DGX1" s="11"/>
      <c r="DGY1" s="11"/>
      <c r="DGZ1" s="11"/>
      <c r="DHA1" s="11"/>
      <c r="DHB1" s="11"/>
      <c r="DHC1" s="11"/>
      <c r="DHD1" s="11"/>
      <c r="DHE1" s="11"/>
      <c r="DHF1" s="11"/>
      <c r="DHG1" s="11"/>
      <c r="DHH1" s="11"/>
      <c r="DHI1" s="11"/>
      <c r="DHJ1" s="11"/>
      <c r="DHK1" s="11"/>
      <c r="DHL1" s="11"/>
      <c r="DHM1" s="11"/>
      <c r="DHN1" s="11"/>
      <c r="DHO1" s="11"/>
      <c r="DHP1" s="11"/>
      <c r="DHQ1" s="11"/>
      <c r="DHR1" s="11"/>
      <c r="DHS1" s="11"/>
      <c r="DHT1" s="11"/>
      <c r="DHU1" s="11"/>
      <c r="DHV1" s="11"/>
      <c r="DHW1" s="11"/>
      <c r="DHX1" s="11"/>
      <c r="DHY1" s="11"/>
      <c r="DHZ1" s="11"/>
      <c r="DIA1" s="11"/>
      <c r="DIB1" s="11"/>
      <c r="DIC1" s="11"/>
      <c r="DID1" s="11"/>
      <c r="DIE1" s="11"/>
      <c r="DIF1" s="11"/>
      <c r="DIG1" s="11"/>
      <c r="DIH1" s="11"/>
      <c r="DII1" s="11"/>
      <c r="DIJ1" s="11"/>
      <c r="DIK1" s="11"/>
      <c r="DIL1" s="11"/>
      <c r="DIM1" s="11"/>
      <c r="DIN1" s="11"/>
      <c r="DIO1" s="11"/>
      <c r="DIP1" s="11"/>
      <c r="DIQ1" s="11"/>
      <c r="DIR1" s="11"/>
      <c r="DIS1" s="11"/>
      <c r="DIT1" s="11"/>
      <c r="DIU1" s="11"/>
      <c r="DIV1" s="11"/>
      <c r="DIW1" s="11"/>
      <c r="DIX1" s="11"/>
      <c r="DIY1" s="11"/>
      <c r="DIZ1" s="11"/>
      <c r="DJA1" s="11"/>
      <c r="DJB1" s="11"/>
      <c r="DJC1" s="11"/>
      <c r="DJD1" s="11"/>
      <c r="DJE1" s="11"/>
      <c r="DJF1" s="11"/>
      <c r="DJG1" s="11"/>
      <c r="DJH1" s="11"/>
      <c r="DJI1" s="11"/>
      <c r="DJJ1" s="11"/>
      <c r="DJK1" s="11"/>
      <c r="DJL1" s="11"/>
      <c r="DJM1" s="11"/>
      <c r="DJN1" s="11"/>
      <c r="DJO1" s="11"/>
      <c r="DJP1" s="11"/>
      <c r="DJQ1" s="11"/>
      <c r="DJR1" s="11"/>
      <c r="DJS1" s="11"/>
      <c r="DJT1" s="11"/>
      <c r="DJU1" s="11"/>
      <c r="DJV1" s="11"/>
      <c r="DJW1" s="11"/>
      <c r="DJX1" s="11"/>
      <c r="DJY1" s="11"/>
      <c r="DJZ1" s="11"/>
      <c r="DKA1" s="11"/>
      <c r="DKB1" s="11"/>
      <c r="DKC1" s="11"/>
      <c r="DKD1" s="11"/>
      <c r="DKE1" s="11"/>
      <c r="DKF1" s="11"/>
      <c r="DKG1" s="11"/>
      <c r="DKH1" s="11"/>
      <c r="DKI1" s="11"/>
      <c r="DKJ1" s="11"/>
      <c r="DKK1" s="11"/>
      <c r="DKL1" s="11"/>
      <c r="DKM1" s="11"/>
      <c r="DKN1" s="11"/>
      <c r="DKO1" s="11"/>
      <c r="DKP1" s="11"/>
      <c r="DKQ1" s="11"/>
      <c r="DKR1" s="11"/>
      <c r="DKS1" s="11"/>
      <c r="DKT1" s="11"/>
      <c r="DKU1" s="11"/>
      <c r="DKV1" s="11"/>
      <c r="DKW1" s="11"/>
      <c r="DKX1" s="11"/>
      <c r="DKY1" s="11"/>
      <c r="DKZ1" s="11"/>
      <c r="DLA1" s="11"/>
      <c r="DLB1" s="11"/>
      <c r="DLC1" s="11"/>
      <c r="DLD1" s="11"/>
      <c r="DLE1" s="11"/>
      <c r="DLF1" s="11"/>
      <c r="DLG1" s="11"/>
      <c r="DLH1" s="11"/>
      <c r="DLI1" s="11"/>
      <c r="DLJ1" s="11"/>
      <c r="DLK1" s="11"/>
      <c r="DLL1" s="11"/>
      <c r="DLM1" s="11"/>
      <c r="DLN1" s="11"/>
      <c r="DLO1" s="11"/>
      <c r="DLP1" s="11"/>
      <c r="DLQ1" s="11"/>
      <c r="DLR1" s="11"/>
      <c r="DLS1" s="11"/>
      <c r="DLT1" s="11"/>
      <c r="DLU1" s="11"/>
      <c r="DLV1" s="11"/>
      <c r="DLW1" s="11"/>
      <c r="DLX1" s="11"/>
      <c r="DLY1" s="11"/>
      <c r="DLZ1" s="11"/>
      <c r="DMA1" s="11"/>
      <c r="DMB1" s="11"/>
      <c r="DMC1" s="11"/>
      <c r="DMD1" s="11"/>
      <c r="DME1" s="11"/>
      <c r="DMF1" s="11"/>
      <c r="DMG1" s="11"/>
      <c r="DMH1" s="11"/>
      <c r="DMI1" s="11"/>
      <c r="DMJ1" s="11"/>
      <c r="DMK1" s="11"/>
      <c r="DML1" s="11"/>
      <c r="DMM1" s="11"/>
      <c r="DMN1" s="11"/>
      <c r="DMO1" s="11"/>
      <c r="DMP1" s="11"/>
      <c r="DMQ1" s="11"/>
      <c r="DMR1" s="11"/>
      <c r="DMS1" s="11"/>
      <c r="DMT1" s="11"/>
      <c r="DMU1" s="11"/>
      <c r="DMV1" s="11"/>
      <c r="DMW1" s="11"/>
      <c r="DMX1" s="11"/>
      <c r="DMY1" s="11"/>
      <c r="DMZ1" s="11"/>
      <c r="DNA1" s="11"/>
      <c r="DNB1" s="11"/>
      <c r="DNC1" s="11"/>
      <c r="DND1" s="11"/>
      <c r="DNE1" s="11"/>
      <c r="DNF1" s="11"/>
      <c r="DNG1" s="11"/>
      <c r="DNH1" s="11"/>
      <c r="DNI1" s="11"/>
      <c r="DNJ1" s="11"/>
      <c r="DNK1" s="11"/>
      <c r="DNL1" s="11"/>
      <c r="DNM1" s="11"/>
      <c r="DNN1" s="11"/>
      <c r="DNO1" s="11"/>
      <c r="DNP1" s="11"/>
      <c r="DNQ1" s="11"/>
      <c r="DNR1" s="11"/>
      <c r="DNS1" s="11"/>
      <c r="DNT1" s="11"/>
      <c r="DNU1" s="11"/>
      <c r="DNV1" s="11"/>
      <c r="DNW1" s="11"/>
      <c r="DNX1" s="11"/>
      <c r="DNY1" s="11"/>
      <c r="DNZ1" s="11"/>
      <c r="DOA1" s="11"/>
      <c r="DOB1" s="11"/>
      <c r="DOC1" s="11"/>
      <c r="DOD1" s="11"/>
      <c r="DOE1" s="11"/>
      <c r="DOF1" s="11"/>
      <c r="DOG1" s="11"/>
      <c r="DOH1" s="11"/>
      <c r="DOI1" s="11"/>
      <c r="DOJ1" s="11"/>
      <c r="DOK1" s="11"/>
      <c r="DOL1" s="11"/>
      <c r="DOM1" s="11"/>
      <c r="DON1" s="11"/>
      <c r="DOO1" s="11"/>
      <c r="DOP1" s="11"/>
      <c r="DOQ1" s="11"/>
      <c r="DOR1" s="11"/>
      <c r="DOS1" s="11"/>
      <c r="DOT1" s="11"/>
      <c r="DOU1" s="11"/>
      <c r="DOV1" s="11"/>
      <c r="DOW1" s="11"/>
      <c r="DOX1" s="11"/>
      <c r="DOY1" s="11"/>
      <c r="DOZ1" s="11"/>
      <c r="DPA1" s="11"/>
      <c r="DPB1" s="11"/>
      <c r="DPC1" s="11"/>
      <c r="DPD1" s="11"/>
      <c r="DPE1" s="11"/>
      <c r="DPF1" s="11"/>
      <c r="DPG1" s="11"/>
      <c r="DPH1" s="11"/>
      <c r="DPI1" s="11"/>
      <c r="DPJ1" s="11"/>
      <c r="DPK1" s="11"/>
      <c r="DPL1" s="11"/>
      <c r="DPM1" s="11"/>
      <c r="DPN1" s="11"/>
      <c r="DPO1" s="11"/>
      <c r="DPP1" s="11"/>
      <c r="DPQ1" s="11"/>
      <c r="DPR1" s="11"/>
      <c r="DPS1" s="11"/>
      <c r="DPT1" s="11"/>
      <c r="DPU1" s="11"/>
      <c r="DPV1" s="11"/>
      <c r="DPW1" s="11"/>
      <c r="DPX1" s="11"/>
      <c r="DPY1" s="11"/>
      <c r="DPZ1" s="11"/>
      <c r="DQA1" s="11"/>
      <c r="DQB1" s="11"/>
      <c r="DQC1" s="11"/>
      <c r="DQD1" s="11"/>
      <c r="DQE1" s="11"/>
      <c r="DQF1" s="11"/>
      <c r="DQG1" s="11"/>
      <c r="DQH1" s="11"/>
      <c r="DQI1" s="11"/>
      <c r="DQJ1" s="11"/>
      <c r="DQK1" s="11"/>
      <c r="DQL1" s="11"/>
      <c r="DQM1" s="11"/>
      <c r="DQN1" s="11"/>
      <c r="DQO1" s="11"/>
      <c r="DQP1" s="11"/>
      <c r="DQQ1" s="11"/>
      <c r="DQR1" s="11"/>
      <c r="DQS1" s="11"/>
      <c r="DQT1" s="11"/>
      <c r="DQU1" s="11"/>
      <c r="DQV1" s="11"/>
      <c r="DQW1" s="11"/>
      <c r="DQX1" s="11"/>
      <c r="DQY1" s="11"/>
      <c r="DQZ1" s="11"/>
      <c r="DRA1" s="11"/>
      <c r="DRB1" s="11"/>
      <c r="DRC1" s="11"/>
      <c r="DRD1" s="11"/>
      <c r="DRE1" s="11"/>
      <c r="DRF1" s="11"/>
      <c r="DRG1" s="11"/>
      <c r="DRH1" s="11"/>
      <c r="DRI1" s="11"/>
      <c r="DRJ1" s="11"/>
      <c r="DRK1" s="11"/>
      <c r="DRL1" s="11"/>
      <c r="DRM1" s="11"/>
      <c r="DRN1" s="11"/>
      <c r="DRO1" s="11"/>
      <c r="DRP1" s="11"/>
      <c r="DRQ1" s="11"/>
      <c r="DRR1" s="11"/>
      <c r="DRS1" s="11"/>
      <c r="DRT1" s="11"/>
      <c r="DRU1" s="11"/>
      <c r="DRV1" s="11"/>
      <c r="DRW1" s="11"/>
      <c r="DRX1" s="11"/>
      <c r="DRY1" s="11"/>
      <c r="DRZ1" s="11"/>
      <c r="DSA1" s="11"/>
      <c r="DSB1" s="11"/>
      <c r="DSC1" s="11"/>
      <c r="DSD1" s="11"/>
      <c r="DSE1" s="11"/>
      <c r="DSF1" s="11"/>
      <c r="DSG1" s="11"/>
      <c r="DSH1" s="11"/>
      <c r="DSI1" s="11"/>
      <c r="DSJ1" s="11"/>
      <c r="DSK1" s="11"/>
      <c r="DSL1" s="11"/>
      <c r="DSM1" s="11"/>
      <c r="DSN1" s="11"/>
      <c r="DSO1" s="11"/>
      <c r="DSP1" s="11"/>
      <c r="DSQ1" s="11"/>
      <c r="DSR1" s="11"/>
      <c r="DSS1" s="11"/>
      <c r="DST1" s="11"/>
      <c r="DSU1" s="11"/>
      <c r="DSV1" s="11"/>
      <c r="DSW1" s="11"/>
      <c r="DSX1" s="11"/>
      <c r="DSY1" s="11"/>
      <c r="DSZ1" s="11"/>
      <c r="DTA1" s="11"/>
      <c r="DTB1" s="11"/>
      <c r="DTC1" s="11"/>
      <c r="DTD1" s="11"/>
      <c r="DTE1" s="11"/>
      <c r="DTF1" s="11"/>
      <c r="DTG1" s="11"/>
      <c r="DTH1" s="11"/>
      <c r="DTI1" s="11"/>
      <c r="DTJ1" s="11"/>
      <c r="DTK1" s="11"/>
      <c r="DTL1" s="11"/>
      <c r="DTM1" s="11"/>
      <c r="DTN1" s="11"/>
      <c r="DTO1" s="11"/>
      <c r="DTP1" s="11"/>
      <c r="DTQ1" s="11"/>
      <c r="DTR1" s="11"/>
      <c r="DTS1" s="11"/>
      <c r="DTT1" s="11"/>
      <c r="DTU1" s="11"/>
      <c r="DTV1" s="11"/>
      <c r="DTW1" s="11"/>
      <c r="DTX1" s="11"/>
      <c r="DTY1" s="11"/>
      <c r="DTZ1" s="11"/>
      <c r="DUA1" s="11"/>
      <c r="DUB1" s="11"/>
      <c r="DUC1" s="11"/>
      <c r="DUD1" s="11"/>
      <c r="DUE1" s="11"/>
      <c r="DUF1" s="11"/>
      <c r="DUG1" s="11"/>
      <c r="DUH1" s="11"/>
      <c r="DUI1" s="11"/>
      <c r="DUJ1" s="11"/>
      <c r="DUK1" s="11"/>
      <c r="DUL1" s="11"/>
      <c r="DUM1" s="11"/>
      <c r="DUN1" s="11"/>
      <c r="DUO1" s="11"/>
      <c r="DUP1" s="11"/>
      <c r="DUQ1" s="11"/>
      <c r="DUR1" s="11"/>
      <c r="DUS1" s="11"/>
      <c r="DUT1" s="11"/>
      <c r="DUU1" s="11"/>
      <c r="DUV1" s="11"/>
      <c r="DUW1" s="11"/>
      <c r="DUX1" s="11"/>
      <c r="DUY1" s="11"/>
      <c r="DUZ1" s="11"/>
      <c r="DVA1" s="11"/>
      <c r="DVB1" s="11"/>
      <c r="DVC1" s="11"/>
      <c r="DVD1" s="11"/>
      <c r="DVE1" s="11"/>
      <c r="DVF1" s="11"/>
      <c r="DVG1" s="11"/>
      <c r="DVH1" s="11"/>
      <c r="DVI1" s="11"/>
      <c r="DVJ1" s="11"/>
      <c r="DVK1" s="11"/>
      <c r="DVL1" s="11"/>
      <c r="DVM1" s="11"/>
      <c r="DVN1" s="11"/>
      <c r="DVO1" s="11"/>
      <c r="DVP1" s="11"/>
      <c r="DVQ1" s="11"/>
      <c r="DVR1" s="11"/>
      <c r="DVS1" s="11"/>
      <c r="DVT1" s="11"/>
      <c r="DVU1" s="11"/>
      <c r="DVV1" s="11"/>
      <c r="DVW1" s="11"/>
      <c r="DVX1" s="11"/>
      <c r="DVY1" s="11"/>
      <c r="DVZ1" s="11"/>
      <c r="DWA1" s="11"/>
      <c r="DWB1" s="11"/>
      <c r="DWC1" s="11"/>
      <c r="DWD1" s="11"/>
      <c r="DWE1" s="11"/>
      <c r="DWF1" s="11"/>
      <c r="DWG1" s="11"/>
      <c r="DWH1" s="11"/>
      <c r="DWI1" s="11"/>
      <c r="DWJ1" s="11"/>
      <c r="DWK1" s="11"/>
      <c r="DWL1" s="11"/>
      <c r="DWM1" s="11"/>
      <c r="DWN1" s="11"/>
      <c r="DWO1" s="11"/>
      <c r="DWP1" s="11"/>
      <c r="DWQ1" s="11"/>
      <c r="DWR1" s="11"/>
      <c r="DWS1" s="11"/>
      <c r="DWT1" s="11"/>
      <c r="DWU1" s="11"/>
      <c r="DWV1" s="11"/>
      <c r="DWW1" s="11"/>
      <c r="DWX1" s="11"/>
      <c r="DWY1" s="11"/>
      <c r="DWZ1" s="11"/>
      <c r="DXA1" s="11"/>
      <c r="DXB1" s="11"/>
      <c r="DXC1" s="11"/>
      <c r="DXD1" s="11"/>
      <c r="DXE1" s="11"/>
      <c r="DXF1" s="11"/>
      <c r="DXG1" s="11"/>
      <c r="DXH1" s="11"/>
      <c r="DXI1" s="11"/>
      <c r="DXJ1" s="11"/>
      <c r="DXK1" s="11"/>
      <c r="DXL1" s="11"/>
      <c r="DXM1" s="11"/>
      <c r="DXN1" s="11"/>
      <c r="DXO1" s="11"/>
      <c r="DXP1" s="11"/>
      <c r="DXQ1" s="11"/>
      <c r="DXR1" s="11"/>
      <c r="DXS1" s="11"/>
      <c r="DXT1" s="11"/>
      <c r="DXU1" s="11"/>
      <c r="DXV1" s="11"/>
      <c r="DXW1" s="11"/>
      <c r="DXX1" s="11"/>
      <c r="DXY1" s="11"/>
      <c r="DXZ1" s="11"/>
      <c r="DYA1" s="11"/>
      <c r="DYB1" s="11"/>
      <c r="DYC1" s="11"/>
      <c r="DYD1" s="11"/>
      <c r="DYE1" s="11"/>
      <c r="DYF1" s="11"/>
      <c r="DYG1" s="11"/>
      <c r="DYH1" s="11"/>
      <c r="DYI1" s="11"/>
      <c r="DYJ1" s="11"/>
      <c r="DYK1" s="11"/>
      <c r="DYL1" s="11"/>
      <c r="DYM1" s="11"/>
      <c r="DYN1" s="11"/>
      <c r="DYO1" s="11"/>
      <c r="DYP1" s="11"/>
      <c r="DYQ1" s="11"/>
      <c r="DYR1" s="11"/>
      <c r="DYS1" s="11"/>
      <c r="DYT1" s="11"/>
      <c r="DYU1" s="11"/>
      <c r="DYV1" s="11"/>
      <c r="DYW1" s="11"/>
      <c r="DYX1" s="11"/>
      <c r="DYY1" s="11"/>
      <c r="DYZ1" s="11"/>
      <c r="DZA1" s="11"/>
      <c r="DZB1" s="11"/>
      <c r="DZC1" s="11"/>
      <c r="DZD1" s="11"/>
      <c r="DZE1" s="11"/>
      <c r="DZF1" s="11"/>
      <c r="DZG1" s="11"/>
      <c r="DZH1" s="11"/>
      <c r="DZI1" s="11"/>
      <c r="DZJ1" s="11"/>
      <c r="DZK1" s="11"/>
      <c r="DZL1" s="11"/>
      <c r="DZM1" s="11"/>
      <c r="DZN1" s="11"/>
      <c r="DZO1" s="11"/>
      <c r="DZP1" s="11"/>
      <c r="DZQ1" s="11"/>
      <c r="DZR1" s="11"/>
      <c r="DZS1" s="11"/>
      <c r="DZT1" s="11"/>
      <c r="DZU1" s="11"/>
      <c r="DZV1" s="11"/>
      <c r="DZW1" s="11"/>
      <c r="DZX1" s="11"/>
      <c r="DZY1" s="11"/>
      <c r="DZZ1" s="11"/>
      <c r="EAA1" s="11"/>
      <c r="EAB1" s="11"/>
      <c r="EAC1" s="11"/>
      <c r="EAD1" s="11"/>
      <c r="EAE1" s="11"/>
      <c r="EAF1" s="11"/>
      <c r="EAG1" s="11"/>
      <c r="EAH1" s="11"/>
      <c r="EAI1" s="11"/>
      <c r="EAJ1" s="11"/>
      <c r="EAK1" s="11"/>
      <c r="EAL1" s="11"/>
      <c r="EAM1" s="11"/>
      <c r="EAN1" s="11"/>
      <c r="EAO1" s="11"/>
      <c r="EAP1" s="11"/>
      <c r="EAQ1" s="11"/>
      <c r="EAR1" s="11"/>
      <c r="EAS1" s="11"/>
      <c r="EAT1" s="11"/>
      <c r="EAU1" s="11"/>
      <c r="EAV1" s="11"/>
      <c r="EAW1" s="11"/>
      <c r="EAX1" s="11"/>
      <c r="EAY1" s="11"/>
      <c r="EAZ1" s="11"/>
      <c r="EBA1" s="11"/>
      <c r="EBB1" s="11"/>
      <c r="EBC1" s="11"/>
      <c r="EBD1" s="11"/>
      <c r="EBE1" s="11"/>
      <c r="EBF1" s="11"/>
      <c r="EBG1" s="11"/>
      <c r="EBH1" s="11"/>
      <c r="EBI1" s="11"/>
      <c r="EBJ1" s="11"/>
      <c r="EBK1" s="11"/>
      <c r="EBL1" s="11"/>
      <c r="EBM1" s="11"/>
      <c r="EBN1" s="11"/>
      <c r="EBO1" s="11"/>
      <c r="EBP1" s="11"/>
      <c r="EBQ1" s="11"/>
      <c r="EBR1" s="11"/>
      <c r="EBS1" s="11"/>
      <c r="EBT1" s="11"/>
      <c r="EBU1" s="11"/>
      <c r="EBV1" s="11"/>
      <c r="EBW1" s="11"/>
      <c r="EBX1" s="11"/>
      <c r="EBY1" s="11"/>
      <c r="EBZ1" s="11"/>
      <c r="ECA1" s="11"/>
      <c r="ECB1" s="11"/>
      <c r="ECC1" s="11"/>
      <c r="ECD1" s="11"/>
      <c r="ECE1" s="11"/>
      <c r="ECF1" s="11"/>
      <c r="ECG1" s="11"/>
      <c r="ECH1" s="11"/>
      <c r="ECI1" s="11"/>
      <c r="ECJ1" s="11"/>
      <c r="ECK1" s="11"/>
      <c r="ECL1" s="11"/>
      <c r="ECM1" s="11"/>
      <c r="ECN1" s="11"/>
      <c r="ECO1" s="11"/>
      <c r="ECP1" s="11"/>
      <c r="ECQ1" s="11"/>
      <c r="ECR1" s="11"/>
      <c r="ECS1" s="11"/>
      <c r="ECT1" s="11"/>
      <c r="ECU1" s="11"/>
      <c r="ECV1" s="11"/>
      <c r="ECW1" s="11"/>
      <c r="ECX1" s="11"/>
      <c r="ECY1" s="11"/>
      <c r="ECZ1" s="11"/>
      <c r="EDA1" s="11"/>
      <c r="EDB1" s="11"/>
      <c r="EDC1" s="11"/>
      <c r="EDD1" s="11"/>
      <c r="EDE1" s="11"/>
      <c r="EDF1" s="11"/>
      <c r="EDG1" s="11"/>
      <c r="EDH1" s="11"/>
      <c r="EDI1" s="11"/>
      <c r="EDJ1" s="11"/>
      <c r="EDK1" s="11"/>
      <c r="EDL1" s="11"/>
      <c r="EDM1" s="11"/>
      <c r="EDN1" s="11"/>
      <c r="EDO1" s="11"/>
      <c r="EDP1" s="11"/>
      <c r="EDQ1" s="11"/>
      <c r="EDR1" s="11"/>
      <c r="EDS1" s="11"/>
      <c r="EDT1" s="11"/>
      <c r="EDU1" s="11"/>
      <c r="EDV1" s="11"/>
      <c r="EDW1" s="11"/>
      <c r="EDX1" s="11"/>
      <c r="EDY1" s="11"/>
      <c r="EDZ1" s="11"/>
      <c r="EEA1" s="11"/>
      <c r="EEB1" s="11"/>
      <c r="EEC1" s="11"/>
      <c r="EED1" s="11"/>
      <c r="EEE1" s="11"/>
      <c r="EEF1" s="11"/>
      <c r="EEG1" s="11"/>
      <c r="EEH1" s="11"/>
      <c r="EEI1" s="11"/>
      <c r="EEJ1" s="11"/>
      <c r="EEK1" s="11"/>
      <c r="EEL1" s="11"/>
      <c r="EEM1" s="11"/>
      <c r="EEN1" s="11"/>
      <c r="EEO1" s="11"/>
      <c r="EEP1" s="11"/>
      <c r="EEQ1" s="11"/>
      <c r="EER1" s="11"/>
      <c r="EES1" s="11"/>
      <c r="EET1" s="11"/>
      <c r="EEU1" s="11"/>
      <c r="EEV1" s="11"/>
      <c r="EEW1" s="11"/>
      <c r="EEX1" s="11"/>
      <c r="EEY1" s="11"/>
      <c r="EEZ1" s="11"/>
      <c r="EFA1" s="11"/>
      <c r="EFB1" s="11"/>
      <c r="EFC1" s="11"/>
      <c r="EFD1" s="11"/>
      <c r="EFE1" s="11"/>
      <c r="EFF1" s="11"/>
      <c r="EFG1" s="11"/>
      <c r="EFH1" s="11"/>
      <c r="EFI1" s="11"/>
      <c r="EFJ1" s="11"/>
      <c r="EFK1" s="11"/>
      <c r="EFL1" s="11"/>
      <c r="EFM1" s="11"/>
      <c r="EFN1" s="11"/>
      <c r="EFO1" s="11"/>
      <c r="EFP1" s="11"/>
      <c r="EFQ1" s="11"/>
      <c r="EFR1" s="11"/>
      <c r="EFS1" s="11"/>
      <c r="EFT1" s="11"/>
      <c r="EFU1" s="11"/>
      <c r="EFV1" s="11"/>
      <c r="EFW1" s="11"/>
      <c r="EFX1" s="11"/>
      <c r="EFY1" s="11"/>
      <c r="EFZ1" s="11"/>
      <c r="EGA1" s="11"/>
      <c r="EGB1" s="11"/>
      <c r="EGC1" s="11"/>
      <c r="EGD1" s="11"/>
      <c r="EGE1" s="11"/>
      <c r="EGF1" s="11"/>
      <c r="EGG1" s="11"/>
      <c r="EGH1" s="11"/>
      <c r="EGI1" s="11"/>
      <c r="EGJ1" s="11"/>
      <c r="EGK1" s="11"/>
      <c r="EGL1" s="11"/>
      <c r="EGM1" s="11"/>
      <c r="EGN1" s="11"/>
      <c r="EGO1" s="11"/>
      <c r="EGP1" s="11"/>
      <c r="EGQ1" s="11"/>
      <c r="EGR1" s="11"/>
      <c r="EGS1" s="11"/>
      <c r="EGT1" s="11"/>
      <c r="EGU1" s="11"/>
      <c r="EGV1" s="11"/>
      <c r="EGW1" s="11"/>
      <c r="EGX1" s="11"/>
      <c r="EGY1" s="11"/>
      <c r="EGZ1" s="11"/>
      <c r="EHA1" s="11"/>
      <c r="EHB1" s="11"/>
      <c r="EHC1" s="11"/>
      <c r="EHD1" s="11"/>
      <c r="EHE1" s="11"/>
      <c r="EHF1" s="11"/>
      <c r="EHG1" s="11"/>
      <c r="EHH1" s="11"/>
      <c r="EHI1" s="11"/>
      <c r="EHJ1" s="11"/>
      <c r="EHK1" s="11"/>
      <c r="EHL1" s="11"/>
      <c r="EHM1" s="11"/>
      <c r="EHN1" s="11"/>
      <c r="EHO1" s="11"/>
      <c r="EHP1" s="11"/>
      <c r="EHQ1" s="11"/>
      <c r="EHR1" s="11"/>
      <c r="EHS1" s="11"/>
      <c r="EHT1" s="11"/>
      <c r="EHU1" s="11"/>
      <c r="EHV1" s="11"/>
      <c r="EHW1" s="11"/>
      <c r="EHX1" s="11"/>
      <c r="EHY1" s="11"/>
      <c r="EHZ1" s="11"/>
      <c r="EIA1" s="11"/>
      <c r="EIB1" s="11"/>
      <c r="EIC1" s="11"/>
      <c r="EID1" s="11"/>
      <c r="EIE1" s="11"/>
      <c r="EIF1" s="11"/>
      <c r="EIG1" s="11"/>
      <c r="EIH1" s="11"/>
      <c r="EII1" s="11"/>
      <c r="EIJ1" s="11"/>
      <c r="EIK1" s="11"/>
      <c r="EIL1" s="11"/>
      <c r="EIM1" s="11"/>
      <c r="EIN1" s="11"/>
      <c r="EIO1" s="11"/>
      <c r="EIP1" s="11"/>
      <c r="EIQ1" s="11"/>
      <c r="EIR1" s="11"/>
      <c r="EIS1" s="11"/>
      <c r="EIT1" s="11"/>
      <c r="EIU1" s="11"/>
      <c r="EIV1" s="11"/>
      <c r="EIW1" s="11"/>
      <c r="EIX1" s="11"/>
      <c r="EIY1" s="11"/>
      <c r="EIZ1" s="11"/>
      <c r="EJA1" s="11"/>
      <c r="EJB1" s="11"/>
      <c r="EJC1" s="11"/>
      <c r="EJD1" s="11"/>
      <c r="EJE1" s="11"/>
      <c r="EJF1" s="11"/>
      <c r="EJG1" s="11"/>
      <c r="EJH1" s="11"/>
      <c r="EJI1" s="11"/>
      <c r="EJJ1" s="11"/>
      <c r="EJK1" s="11"/>
      <c r="EJL1" s="11"/>
      <c r="EJM1" s="11"/>
      <c r="EJN1" s="11"/>
      <c r="EJO1" s="11"/>
      <c r="EJP1" s="11"/>
      <c r="EJQ1" s="11"/>
      <c r="EJR1" s="11"/>
      <c r="EJS1" s="11"/>
      <c r="EJT1" s="11"/>
      <c r="EJU1" s="11"/>
      <c r="EJV1" s="11"/>
      <c r="EJW1" s="11"/>
      <c r="EJX1" s="11"/>
      <c r="EJY1" s="11"/>
      <c r="EJZ1" s="11"/>
      <c r="EKA1" s="11"/>
      <c r="EKB1" s="11"/>
      <c r="EKC1" s="11"/>
      <c r="EKD1" s="11"/>
      <c r="EKE1" s="11"/>
      <c r="EKF1" s="11"/>
      <c r="EKG1" s="11"/>
      <c r="EKH1" s="11"/>
      <c r="EKI1" s="11"/>
      <c r="EKJ1" s="11"/>
      <c r="EKK1" s="11"/>
      <c r="EKL1" s="11"/>
      <c r="EKM1" s="11"/>
      <c r="EKN1" s="11"/>
      <c r="EKO1" s="11"/>
      <c r="EKP1" s="11"/>
      <c r="EKQ1" s="11"/>
      <c r="EKR1" s="11"/>
      <c r="EKS1" s="11"/>
      <c r="EKT1" s="11"/>
      <c r="EKU1" s="11"/>
      <c r="EKV1" s="11"/>
      <c r="EKW1" s="11"/>
      <c r="EKX1" s="11"/>
      <c r="EKY1" s="11"/>
      <c r="EKZ1" s="11"/>
      <c r="ELA1" s="11"/>
      <c r="ELB1" s="11"/>
      <c r="ELC1" s="11"/>
      <c r="ELD1" s="11"/>
      <c r="ELE1" s="11"/>
      <c r="ELF1" s="11"/>
      <c r="ELG1" s="11"/>
      <c r="ELH1" s="11"/>
      <c r="ELI1" s="11"/>
      <c r="ELJ1" s="11"/>
      <c r="ELK1" s="11"/>
      <c r="ELL1" s="11"/>
      <c r="ELM1" s="11"/>
      <c r="ELN1" s="11"/>
      <c r="ELO1" s="11"/>
      <c r="ELP1" s="11"/>
      <c r="ELQ1" s="11"/>
      <c r="ELR1" s="11"/>
      <c r="ELS1" s="11"/>
      <c r="ELT1" s="11"/>
      <c r="ELU1" s="11"/>
      <c r="ELV1" s="11"/>
      <c r="ELW1" s="11"/>
      <c r="ELX1" s="11"/>
      <c r="ELY1" s="11"/>
      <c r="ELZ1" s="11"/>
      <c r="EMA1" s="11"/>
      <c r="EMB1" s="11"/>
      <c r="EMC1" s="11"/>
      <c r="EMD1" s="11"/>
      <c r="EME1" s="11"/>
      <c r="EMF1" s="11"/>
      <c r="EMG1" s="11"/>
      <c r="EMH1" s="11"/>
      <c r="EMI1" s="11"/>
      <c r="EMJ1" s="11"/>
      <c r="EMK1" s="11"/>
      <c r="EML1" s="11"/>
      <c r="EMM1" s="11"/>
      <c r="EMN1" s="11"/>
      <c r="EMO1" s="11"/>
      <c r="EMP1" s="11"/>
      <c r="EMQ1" s="11"/>
      <c r="EMR1" s="11"/>
      <c r="EMS1" s="11"/>
      <c r="EMT1" s="11"/>
      <c r="EMU1" s="11"/>
      <c r="EMV1" s="11"/>
      <c r="EMW1" s="11"/>
      <c r="EMX1" s="11"/>
      <c r="EMY1" s="11"/>
      <c r="EMZ1" s="11"/>
      <c r="ENA1" s="11"/>
      <c r="ENB1" s="11"/>
      <c r="ENC1" s="11"/>
      <c r="END1" s="11"/>
      <c r="ENE1" s="11"/>
      <c r="ENF1" s="11"/>
      <c r="ENG1" s="11"/>
      <c r="ENH1" s="11"/>
      <c r="ENI1" s="11"/>
      <c r="ENJ1" s="11"/>
      <c r="ENK1" s="11"/>
      <c r="ENL1" s="11"/>
      <c r="ENM1" s="11"/>
      <c r="ENN1" s="11"/>
      <c r="ENO1" s="11"/>
      <c r="ENP1" s="11"/>
      <c r="ENQ1" s="11"/>
      <c r="ENR1" s="11"/>
      <c r="ENS1" s="11"/>
      <c r="ENT1" s="11"/>
      <c r="ENU1" s="11"/>
      <c r="ENV1" s="11"/>
      <c r="ENW1" s="11"/>
      <c r="ENX1" s="11"/>
      <c r="ENY1" s="11"/>
      <c r="ENZ1" s="11"/>
      <c r="EOA1" s="11"/>
      <c r="EOB1" s="11"/>
      <c r="EOC1" s="11"/>
      <c r="EOD1" s="11"/>
      <c r="EOE1" s="11"/>
      <c r="EOF1" s="11"/>
      <c r="EOG1" s="11"/>
      <c r="EOH1" s="11"/>
      <c r="EOI1" s="11"/>
      <c r="EOJ1" s="11"/>
      <c r="EOK1" s="11"/>
      <c r="EOL1" s="11"/>
      <c r="EOM1" s="11"/>
      <c r="EON1" s="11"/>
      <c r="EOO1" s="11"/>
      <c r="EOP1" s="11"/>
      <c r="EOQ1" s="11"/>
      <c r="EOR1" s="11"/>
      <c r="EOS1" s="11"/>
      <c r="EOT1" s="11"/>
      <c r="EOU1" s="11"/>
      <c r="EOV1" s="11"/>
      <c r="EOW1" s="11"/>
      <c r="EOX1" s="11"/>
      <c r="EOY1" s="11"/>
      <c r="EOZ1" s="11"/>
      <c r="EPA1" s="11"/>
      <c r="EPB1" s="11"/>
      <c r="EPC1" s="11"/>
      <c r="EPD1" s="11"/>
      <c r="EPE1" s="11"/>
      <c r="EPF1" s="11"/>
      <c r="EPG1" s="11"/>
      <c r="EPH1" s="11"/>
      <c r="EPI1" s="11"/>
      <c r="EPJ1" s="11"/>
      <c r="EPK1" s="11"/>
      <c r="EPL1" s="11"/>
      <c r="EPM1" s="11"/>
      <c r="EPN1" s="11"/>
      <c r="EPO1" s="11"/>
      <c r="EPP1" s="11"/>
      <c r="EPQ1" s="11"/>
      <c r="EPR1" s="11"/>
      <c r="EPS1" s="11"/>
      <c r="EPT1" s="11"/>
      <c r="EPU1" s="11"/>
      <c r="EPV1" s="11"/>
      <c r="EPW1" s="11"/>
      <c r="EPX1" s="11"/>
      <c r="EPY1" s="11"/>
      <c r="EPZ1" s="11"/>
      <c r="EQA1" s="11"/>
      <c r="EQB1" s="11"/>
      <c r="EQC1" s="11"/>
      <c r="EQD1" s="11"/>
      <c r="EQE1" s="11"/>
      <c r="EQF1" s="11"/>
      <c r="EQG1" s="11"/>
      <c r="EQH1" s="11"/>
      <c r="EQI1" s="11"/>
      <c r="EQJ1" s="11"/>
      <c r="EQK1" s="11"/>
      <c r="EQL1" s="11"/>
      <c r="EQM1" s="11"/>
      <c r="EQN1" s="11"/>
      <c r="EQO1" s="11"/>
      <c r="EQP1" s="11"/>
      <c r="EQQ1" s="11"/>
      <c r="EQR1" s="11"/>
      <c r="EQS1" s="11"/>
      <c r="EQT1" s="11"/>
      <c r="EQU1" s="11"/>
      <c r="EQV1" s="11"/>
      <c r="EQW1" s="11"/>
      <c r="EQX1" s="11"/>
      <c r="EQY1" s="11"/>
      <c r="EQZ1" s="11"/>
      <c r="ERA1" s="11"/>
      <c r="ERB1" s="11"/>
      <c r="ERC1" s="11"/>
      <c r="ERD1" s="11"/>
      <c r="ERE1" s="11"/>
      <c r="ERF1" s="11"/>
      <c r="ERG1" s="11"/>
      <c r="ERH1" s="11"/>
      <c r="ERI1" s="11"/>
      <c r="ERJ1" s="11"/>
      <c r="ERK1" s="11"/>
      <c r="ERL1" s="11"/>
      <c r="ERM1" s="11"/>
      <c r="ERN1" s="11"/>
      <c r="ERO1" s="11"/>
      <c r="ERP1" s="11"/>
      <c r="ERQ1" s="11"/>
      <c r="ERR1" s="11"/>
      <c r="ERS1" s="11"/>
      <c r="ERT1" s="11"/>
      <c r="ERU1" s="11"/>
      <c r="ERV1" s="11"/>
      <c r="ERW1" s="11"/>
      <c r="ERX1" s="11"/>
      <c r="ERY1" s="11"/>
      <c r="ERZ1" s="11"/>
      <c r="ESA1" s="11"/>
      <c r="ESB1" s="11"/>
      <c r="ESC1" s="11"/>
      <c r="ESD1" s="11"/>
      <c r="ESE1" s="11"/>
      <c r="ESF1" s="11"/>
      <c r="ESG1" s="11"/>
      <c r="ESH1" s="11"/>
      <c r="ESI1" s="11"/>
      <c r="ESJ1" s="11"/>
      <c r="ESK1" s="11"/>
      <c r="ESL1" s="11"/>
      <c r="ESM1" s="11"/>
      <c r="ESN1" s="11"/>
      <c r="ESO1" s="11"/>
      <c r="ESP1" s="11"/>
      <c r="ESQ1" s="11"/>
      <c r="ESR1" s="11"/>
      <c r="ESS1" s="11"/>
      <c r="EST1" s="11"/>
      <c r="ESU1" s="11"/>
      <c r="ESV1" s="11"/>
      <c r="ESW1" s="11"/>
      <c r="ESX1" s="11"/>
      <c r="ESY1" s="11"/>
      <c r="ESZ1" s="11"/>
      <c r="ETA1" s="11"/>
      <c r="ETB1" s="11"/>
      <c r="ETC1" s="11"/>
      <c r="ETD1" s="11"/>
      <c r="ETE1" s="11"/>
      <c r="ETF1" s="11"/>
      <c r="ETG1" s="11"/>
      <c r="ETH1" s="11"/>
      <c r="ETI1" s="11"/>
      <c r="ETJ1" s="11"/>
      <c r="ETK1" s="11"/>
      <c r="ETL1" s="11"/>
      <c r="ETM1" s="11"/>
      <c r="ETN1" s="11"/>
      <c r="ETO1" s="11"/>
      <c r="ETP1" s="11"/>
      <c r="ETQ1" s="11"/>
      <c r="ETR1" s="11"/>
      <c r="ETS1" s="11"/>
      <c r="ETT1" s="11"/>
      <c r="ETU1" s="11"/>
      <c r="ETV1" s="11"/>
      <c r="ETW1" s="11"/>
      <c r="ETX1" s="11"/>
      <c r="ETY1" s="11"/>
      <c r="ETZ1" s="11"/>
      <c r="EUA1" s="11"/>
      <c r="EUB1" s="11"/>
      <c r="EUC1" s="11"/>
      <c r="EUD1" s="11"/>
      <c r="EUE1" s="11"/>
      <c r="EUF1" s="11"/>
      <c r="EUG1" s="11"/>
      <c r="EUH1" s="11"/>
      <c r="EUI1" s="11"/>
      <c r="EUJ1" s="11"/>
      <c r="EUK1" s="11"/>
      <c r="EUL1" s="11"/>
      <c r="EUM1" s="11"/>
      <c r="EUN1" s="11"/>
      <c r="EUO1" s="11"/>
      <c r="EUP1" s="11"/>
      <c r="EUQ1" s="11"/>
      <c r="EUR1" s="11"/>
      <c r="EUS1" s="11"/>
      <c r="EUT1" s="11"/>
      <c r="EUU1" s="11"/>
      <c r="EUV1" s="11"/>
      <c r="EUW1" s="11"/>
      <c r="EUX1" s="11"/>
      <c r="EUY1" s="11"/>
      <c r="EUZ1" s="11"/>
      <c r="EVA1" s="11"/>
      <c r="EVB1" s="11"/>
      <c r="EVC1" s="11"/>
      <c r="EVD1" s="11"/>
      <c r="EVE1" s="11"/>
      <c r="EVF1" s="11"/>
      <c r="EVG1" s="11"/>
      <c r="EVH1" s="11"/>
      <c r="EVI1" s="11"/>
      <c r="EVJ1" s="11"/>
      <c r="EVK1" s="11"/>
      <c r="EVL1" s="11"/>
      <c r="EVM1" s="11"/>
      <c r="EVN1" s="11"/>
      <c r="EVO1" s="11"/>
      <c r="EVP1" s="11"/>
      <c r="EVQ1" s="11"/>
      <c r="EVR1" s="11"/>
      <c r="EVS1" s="11"/>
      <c r="EVT1" s="11"/>
      <c r="EVU1" s="11"/>
      <c r="EVV1" s="11"/>
      <c r="EVW1" s="11"/>
      <c r="EVX1" s="11"/>
      <c r="EVY1" s="11"/>
      <c r="EVZ1" s="11"/>
      <c r="EWA1" s="11"/>
      <c r="EWB1" s="11"/>
      <c r="EWC1" s="11"/>
      <c r="EWD1" s="11"/>
      <c r="EWE1" s="11"/>
      <c r="EWF1" s="11"/>
      <c r="EWG1" s="11"/>
      <c r="EWH1" s="11"/>
      <c r="EWI1" s="11"/>
      <c r="EWJ1" s="11"/>
      <c r="EWK1" s="11"/>
      <c r="EWL1" s="11"/>
      <c r="EWM1" s="11"/>
      <c r="EWN1" s="11"/>
      <c r="EWO1" s="11"/>
      <c r="EWP1" s="11"/>
      <c r="EWQ1" s="11"/>
      <c r="EWR1" s="11"/>
      <c r="EWS1" s="11"/>
      <c r="EWT1" s="11"/>
      <c r="EWU1" s="11"/>
      <c r="EWV1" s="11"/>
      <c r="EWW1" s="11"/>
      <c r="EWX1" s="11"/>
      <c r="EWY1" s="11"/>
      <c r="EWZ1" s="11"/>
      <c r="EXA1" s="11"/>
      <c r="EXB1" s="11"/>
      <c r="EXC1" s="11"/>
      <c r="EXD1" s="11"/>
      <c r="EXE1" s="11"/>
      <c r="EXF1" s="11"/>
      <c r="EXG1" s="11"/>
      <c r="EXH1" s="11"/>
      <c r="EXI1" s="11"/>
      <c r="EXJ1" s="11"/>
      <c r="EXK1" s="11"/>
      <c r="EXL1" s="11"/>
      <c r="EXM1" s="11"/>
      <c r="EXN1" s="11"/>
      <c r="EXO1" s="11"/>
      <c r="EXP1" s="11"/>
      <c r="EXQ1" s="11"/>
      <c r="EXR1" s="11"/>
      <c r="EXS1" s="11"/>
      <c r="EXT1" s="11"/>
      <c r="EXU1" s="11"/>
      <c r="EXV1" s="11"/>
      <c r="EXW1" s="11"/>
      <c r="EXX1" s="11"/>
      <c r="EXY1" s="11"/>
      <c r="EXZ1" s="11"/>
      <c r="EYA1" s="11"/>
      <c r="EYB1" s="11"/>
      <c r="EYC1" s="11"/>
      <c r="EYD1" s="11"/>
      <c r="EYE1" s="11"/>
      <c r="EYF1" s="11"/>
      <c r="EYG1" s="11"/>
      <c r="EYH1" s="11"/>
      <c r="EYI1" s="11"/>
      <c r="EYJ1" s="11"/>
      <c r="EYK1" s="11"/>
      <c r="EYL1" s="11"/>
      <c r="EYM1" s="11"/>
      <c r="EYN1" s="11"/>
      <c r="EYO1" s="11"/>
      <c r="EYP1" s="11"/>
      <c r="EYQ1" s="11"/>
      <c r="EYR1" s="11"/>
      <c r="EYS1" s="11"/>
      <c r="EYT1" s="11"/>
      <c r="EYU1" s="11"/>
      <c r="EYV1" s="11"/>
      <c r="EYW1" s="11"/>
      <c r="EYX1" s="11"/>
      <c r="EYY1" s="11"/>
      <c r="EYZ1" s="11"/>
      <c r="EZA1" s="11"/>
      <c r="EZB1" s="11"/>
      <c r="EZC1" s="11"/>
      <c r="EZD1" s="11"/>
      <c r="EZE1" s="11"/>
      <c r="EZF1" s="11"/>
      <c r="EZG1" s="11"/>
      <c r="EZH1" s="11"/>
      <c r="EZI1" s="11"/>
      <c r="EZJ1" s="11"/>
      <c r="EZK1" s="11"/>
      <c r="EZL1" s="11"/>
      <c r="EZM1" s="11"/>
      <c r="EZN1" s="11"/>
      <c r="EZO1" s="11"/>
      <c r="EZP1" s="11"/>
      <c r="EZQ1" s="11"/>
      <c r="EZR1" s="11"/>
      <c r="EZS1" s="11"/>
      <c r="EZT1" s="11"/>
      <c r="EZU1" s="11"/>
      <c r="EZV1" s="11"/>
      <c r="EZW1" s="11"/>
      <c r="EZX1" s="11"/>
      <c r="EZY1" s="11"/>
      <c r="EZZ1" s="11"/>
      <c r="FAA1" s="11"/>
      <c r="FAB1" s="11"/>
      <c r="FAC1" s="11"/>
      <c r="FAD1" s="11"/>
      <c r="FAE1" s="11"/>
      <c r="FAF1" s="11"/>
      <c r="FAG1" s="11"/>
      <c r="FAH1" s="11"/>
      <c r="FAI1" s="11"/>
      <c r="FAJ1" s="11"/>
      <c r="FAK1" s="11"/>
      <c r="FAL1" s="11"/>
      <c r="FAM1" s="11"/>
      <c r="FAN1" s="11"/>
      <c r="FAO1" s="11"/>
      <c r="FAP1" s="11"/>
      <c r="FAQ1" s="11"/>
      <c r="FAR1" s="11"/>
      <c r="FAS1" s="11"/>
      <c r="FAT1" s="11"/>
      <c r="FAU1" s="11"/>
      <c r="FAV1" s="11"/>
      <c r="FAW1" s="11"/>
      <c r="FAX1" s="11"/>
      <c r="FAY1" s="11"/>
      <c r="FAZ1" s="11"/>
      <c r="FBA1" s="11"/>
      <c r="FBB1" s="11"/>
      <c r="FBC1" s="11"/>
      <c r="FBD1" s="11"/>
      <c r="FBE1" s="11"/>
      <c r="FBF1" s="11"/>
      <c r="FBG1" s="11"/>
      <c r="FBH1" s="11"/>
      <c r="FBI1" s="11"/>
      <c r="FBJ1" s="11"/>
      <c r="FBK1" s="11"/>
      <c r="FBL1" s="11"/>
      <c r="FBM1" s="11"/>
      <c r="FBN1" s="11"/>
      <c r="FBO1" s="11"/>
      <c r="FBP1" s="11"/>
      <c r="FBQ1" s="11"/>
      <c r="FBR1" s="11"/>
      <c r="FBS1" s="11"/>
      <c r="FBT1" s="11"/>
      <c r="FBU1" s="11"/>
      <c r="FBV1" s="11"/>
      <c r="FBW1" s="11"/>
      <c r="FBX1" s="11"/>
      <c r="FBY1" s="11"/>
      <c r="FBZ1" s="11"/>
      <c r="FCA1" s="11"/>
      <c r="FCB1" s="11"/>
      <c r="FCC1" s="11"/>
      <c r="FCD1" s="11"/>
      <c r="FCE1" s="11"/>
      <c r="FCF1" s="11"/>
      <c r="FCG1" s="11"/>
      <c r="FCH1" s="11"/>
      <c r="FCI1" s="11"/>
      <c r="FCJ1" s="11"/>
      <c r="FCK1" s="11"/>
      <c r="FCL1" s="11"/>
      <c r="FCM1" s="11"/>
      <c r="FCN1" s="11"/>
      <c r="FCO1" s="11"/>
      <c r="FCP1" s="11"/>
      <c r="FCQ1" s="11"/>
      <c r="FCR1" s="11"/>
      <c r="FCS1" s="11"/>
      <c r="FCT1" s="11"/>
      <c r="FCU1" s="11"/>
      <c r="FCV1" s="11"/>
      <c r="FCW1" s="11"/>
      <c r="FCX1" s="11"/>
      <c r="FCY1" s="11"/>
      <c r="FCZ1" s="11"/>
      <c r="FDA1" s="11"/>
      <c r="FDB1" s="11"/>
      <c r="FDC1" s="11"/>
      <c r="FDD1" s="11"/>
      <c r="FDE1" s="11"/>
      <c r="FDF1" s="11"/>
      <c r="FDG1" s="11"/>
      <c r="FDH1" s="11"/>
      <c r="FDI1" s="11"/>
      <c r="FDJ1" s="11"/>
      <c r="FDK1" s="11"/>
      <c r="FDL1" s="11"/>
      <c r="FDM1" s="11"/>
      <c r="FDN1" s="11"/>
      <c r="FDO1" s="11"/>
      <c r="FDP1" s="11"/>
      <c r="FDQ1" s="11"/>
      <c r="FDR1" s="11"/>
      <c r="FDS1" s="11"/>
      <c r="FDT1" s="11"/>
      <c r="FDU1" s="11"/>
      <c r="FDV1" s="11"/>
      <c r="FDW1" s="11"/>
      <c r="FDX1" s="11"/>
      <c r="FDY1" s="11"/>
      <c r="FDZ1" s="11"/>
      <c r="FEA1" s="11"/>
      <c r="FEB1" s="11"/>
      <c r="FEC1" s="11"/>
      <c r="FED1" s="11"/>
      <c r="FEE1" s="11"/>
      <c r="FEF1" s="11"/>
      <c r="FEG1" s="11"/>
      <c r="FEH1" s="11"/>
      <c r="FEI1" s="11"/>
      <c r="FEJ1" s="11"/>
      <c r="FEK1" s="11"/>
      <c r="FEL1" s="11"/>
      <c r="FEM1" s="11"/>
      <c r="FEN1" s="11"/>
      <c r="FEO1" s="11"/>
      <c r="FEP1" s="11"/>
      <c r="FEQ1" s="11"/>
      <c r="FER1" s="11"/>
      <c r="FES1" s="11"/>
      <c r="FET1" s="11"/>
      <c r="FEU1" s="11"/>
      <c r="FEV1" s="11"/>
      <c r="FEW1" s="11"/>
      <c r="FEX1" s="11"/>
      <c r="FEY1" s="11"/>
      <c r="FEZ1" s="11"/>
      <c r="FFA1" s="11"/>
      <c r="FFB1" s="11"/>
      <c r="FFC1" s="11"/>
      <c r="FFD1" s="11"/>
      <c r="FFE1" s="11"/>
      <c r="FFF1" s="11"/>
      <c r="FFG1" s="11"/>
      <c r="FFH1" s="11"/>
      <c r="FFI1" s="11"/>
      <c r="FFJ1" s="11"/>
      <c r="FFK1" s="11"/>
      <c r="FFL1" s="11"/>
      <c r="FFM1" s="11"/>
      <c r="FFN1" s="11"/>
      <c r="FFO1" s="11"/>
      <c r="FFP1" s="11"/>
      <c r="FFQ1" s="11"/>
      <c r="FFR1" s="11"/>
      <c r="FFS1" s="11"/>
      <c r="FFT1" s="11"/>
      <c r="FFU1" s="11"/>
      <c r="FFV1" s="11"/>
      <c r="FFW1" s="11"/>
      <c r="FFX1" s="11"/>
      <c r="FFY1" s="11"/>
      <c r="FFZ1" s="11"/>
      <c r="FGA1" s="11"/>
      <c r="FGB1" s="11"/>
      <c r="FGC1" s="11"/>
      <c r="FGD1" s="11"/>
      <c r="FGE1" s="11"/>
      <c r="FGF1" s="11"/>
      <c r="FGG1" s="11"/>
      <c r="FGH1" s="11"/>
      <c r="FGI1" s="11"/>
      <c r="FGJ1" s="11"/>
      <c r="FGK1" s="11"/>
      <c r="FGL1" s="11"/>
      <c r="FGM1" s="11"/>
      <c r="FGN1" s="11"/>
      <c r="FGO1" s="11"/>
      <c r="FGP1" s="11"/>
      <c r="FGQ1" s="11"/>
      <c r="FGR1" s="11"/>
      <c r="FGS1" s="11"/>
      <c r="FGT1" s="11"/>
      <c r="FGU1" s="11"/>
      <c r="FGV1" s="11"/>
      <c r="FGW1" s="11"/>
      <c r="FGX1" s="11"/>
      <c r="FGY1" s="11"/>
      <c r="FGZ1" s="11"/>
      <c r="FHA1" s="11"/>
      <c r="FHB1" s="11"/>
      <c r="FHC1" s="11"/>
      <c r="FHD1" s="11"/>
      <c r="FHE1" s="11"/>
      <c r="FHF1" s="11"/>
      <c r="FHG1" s="11"/>
      <c r="FHH1" s="11"/>
      <c r="FHI1" s="11"/>
      <c r="FHJ1" s="11"/>
      <c r="FHK1" s="11"/>
      <c r="FHL1" s="11"/>
      <c r="FHM1" s="11"/>
      <c r="FHN1" s="11"/>
      <c r="FHO1" s="11"/>
      <c r="FHP1" s="11"/>
      <c r="FHQ1" s="11"/>
      <c r="FHR1" s="11"/>
      <c r="FHS1" s="11"/>
      <c r="FHT1" s="11"/>
      <c r="FHU1" s="11"/>
      <c r="FHV1" s="11"/>
      <c r="FHW1" s="11"/>
      <c r="FHX1" s="11"/>
      <c r="FHY1" s="11"/>
      <c r="FHZ1" s="11"/>
      <c r="FIA1" s="11"/>
      <c r="FIB1" s="11"/>
      <c r="FIC1" s="11"/>
      <c r="FID1" s="11"/>
      <c r="FIE1" s="11"/>
      <c r="FIF1" s="11"/>
      <c r="FIG1" s="11"/>
      <c r="FIH1" s="11"/>
      <c r="FII1" s="11"/>
      <c r="FIJ1" s="11"/>
      <c r="FIK1" s="11"/>
      <c r="FIL1" s="11"/>
      <c r="FIM1" s="11"/>
      <c r="FIN1" s="11"/>
      <c r="FIO1" s="11"/>
      <c r="FIP1" s="11"/>
      <c r="FIQ1" s="11"/>
      <c r="FIR1" s="11"/>
      <c r="FIS1" s="11"/>
      <c r="FIT1" s="11"/>
      <c r="FIU1" s="11"/>
      <c r="FIV1" s="11"/>
      <c r="FIW1" s="11"/>
      <c r="FIX1" s="11"/>
      <c r="FIY1" s="11"/>
      <c r="FIZ1" s="11"/>
      <c r="FJA1" s="11"/>
      <c r="FJB1" s="11"/>
      <c r="FJC1" s="11"/>
      <c r="FJD1" s="11"/>
      <c r="FJE1" s="11"/>
      <c r="FJF1" s="11"/>
      <c r="FJG1" s="11"/>
      <c r="FJH1" s="11"/>
      <c r="FJI1" s="11"/>
      <c r="FJJ1" s="11"/>
      <c r="FJK1" s="11"/>
      <c r="FJL1" s="11"/>
      <c r="FJM1" s="11"/>
      <c r="FJN1" s="11"/>
      <c r="FJO1" s="11"/>
      <c r="FJP1" s="11"/>
      <c r="FJQ1" s="11"/>
      <c r="FJR1" s="11"/>
      <c r="FJS1" s="11"/>
      <c r="FJT1" s="11"/>
      <c r="FJU1" s="11"/>
      <c r="FJV1" s="11"/>
      <c r="FJW1" s="11"/>
      <c r="FJX1" s="11"/>
      <c r="FJY1" s="11"/>
      <c r="FJZ1" s="11"/>
      <c r="FKA1" s="11"/>
      <c r="FKB1" s="11"/>
      <c r="FKC1" s="11"/>
      <c r="FKD1" s="11"/>
      <c r="FKE1" s="11"/>
      <c r="FKF1" s="11"/>
      <c r="FKG1" s="11"/>
      <c r="FKH1" s="11"/>
      <c r="FKI1" s="11"/>
      <c r="FKJ1" s="11"/>
      <c r="FKK1" s="11"/>
      <c r="FKL1" s="11"/>
      <c r="FKM1" s="11"/>
      <c r="FKN1" s="11"/>
      <c r="FKO1" s="11"/>
      <c r="FKP1" s="11"/>
      <c r="FKQ1" s="11"/>
      <c r="FKR1" s="11"/>
      <c r="FKS1" s="11"/>
      <c r="FKT1" s="11"/>
      <c r="FKU1" s="11"/>
      <c r="FKV1" s="11"/>
      <c r="FKW1" s="11"/>
      <c r="FKX1" s="11"/>
      <c r="FKY1" s="11"/>
      <c r="FKZ1" s="11"/>
      <c r="FLA1" s="11"/>
      <c r="FLB1" s="11"/>
      <c r="FLC1" s="11"/>
      <c r="FLD1" s="11"/>
      <c r="FLE1" s="11"/>
      <c r="FLF1" s="11"/>
      <c r="FLG1" s="11"/>
      <c r="FLH1" s="11"/>
      <c r="FLI1" s="11"/>
      <c r="FLJ1" s="11"/>
      <c r="FLK1" s="11"/>
      <c r="FLL1" s="11"/>
      <c r="FLM1" s="11"/>
      <c r="FLN1" s="11"/>
      <c r="FLO1" s="11"/>
      <c r="FLP1" s="11"/>
      <c r="FLQ1" s="11"/>
      <c r="FLR1" s="11"/>
      <c r="FLS1" s="11"/>
      <c r="FLT1" s="11"/>
      <c r="FLU1" s="11"/>
      <c r="FLV1" s="11"/>
      <c r="FLW1" s="11"/>
      <c r="FLX1" s="11"/>
      <c r="FLY1" s="11"/>
      <c r="FLZ1" s="11"/>
      <c r="FMA1" s="11"/>
      <c r="FMB1" s="11"/>
      <c r="FMC1" s="11"/>
      <c r="FMD1" s="11"/>
      <c r="FME1" s="11"/>
      <c r="FMF1" s="11"/>
      <c r="FMG1" s="11"/>
      <c r="FMH1" s="11"/>
      <c r="FMI1" s="11"/>
      <c r="FMJ1" s="11"/>
      <c r="FMK1" s="11"/>
      <c r="FML1" s="11"/>
      <c r="FMM1" s="11"/>
      <c r="FMN1" s="11"/>
      <c r="FMO1" s="11"/>
      <c r="FMP1" s="11"/>
      <c r="FMQ1" s="11"/>
      <c r="FMR1" s="11"/>
      <c r="FMS1" s="11"/>
      <c r="FMT1" s="11"/>
      <c r="FMU1" s="11"/>
      <c r="FMV1" s="11"/>
      <c r="FMW1" s="11"/>
      <c r="FMX1" s="11"/>
      <c r="FMY1" s="11"/>
      <c r="FMZ1" s="11"/>
      <c r="FNA1" s="11"/>
      <c r="FNB1" s="11"/>
      <c r="FNC1" s="11"/>
      <c r="FND1" s="11"/>
      <c r="FNE1" s="11"/>
      <c r="FNF1" s="11"/>
      <c r="FNG1" s="11"/>
      <c r="FNH1" s="11"/>
      <c r="FNI1" s="11"/>
      <c r="FNJ1" s="11"/>
      <c r="FNK1" s="11"/>
      <c r="FNL1" s="11"/>
      <c r="FNM1" s="11"/>
      <c r="FNN1" s="11"/>
      <c r="FNO1" s="11"/>
      <c r="FNP1" s="11"/>
      <c r="FNQ1" s="11"/>
      <c r="FNR1" s="11"/>
      <c r="FNS1" s="11"/>
      <c r="FNT1" s="11"/>
      <c r="FNU1" s="11"/>
      <c r="FNV1" s="11"/>
      <c r="FNW1" s="11"/>
      <c r="FNX1" s="11"/>
      <c r="FNY1" s="11"/>
      <c r="FNZ1" s="11"/>
      <c r="FOA1" s="11"/>
      <c r="FOB1" s="11"/>
      <c r="FOC1" s="11"/>
      <c r="FOD1" s="11"/>
      <c r="FOE1" s="11"/>
      <c r="FOF1" s="11"/>
      <c r="FOG1" s="11"/>
      <c r="FOH1" s="11"/>
      <c r="FOI1" s="11"/>
      <c r="FOJ1" s="11"/>
      <c r="FOK1" s="11"/>
      <c r="FOL1" s="11"/>
      <c r="FOM1" s="11"/>
      <c r="FON1" s="11"/>
      <c r="FOO1" s="11"/>
      <c r="FOP1" s="11"/>
      <c r="FOQ1" s="11"/>
      <c r="FOR1" s="11"/>
      <c r="FOS1" s="11"/>
      <c r="FOT1" s="11"/>
      <c r="FOU1" s="11"/>
      <c r="FOV1" s="11"/>
      <c r="FOW1" s="11"/>
      <c r="FOX1" s="11"/>
      <c r="FOY1" s="11"/>
      <c r="FOZ1" s="11"/>
      <c r="FPA1" s="11"/>
      <c r="FPB1" s="11"/>
      <c r="FPC1" s="11"/>
      <c r="FPD1" s="11"/>
      <c r="FPE1" s="11"/>
      <c r="FPF1" s="11"/>
      <c r="FPG1" s="11"/>
      <c r="FPH1" s="11"/>
      <c r="FPI1" s="11"/>
      <c r="FPJ1" s="11"/>
      <c r="FPK1" s="11"/>
      <c r="FPL1" s="11"/>
      <c r="FPM1" s="11"/>
      <c r="FPN1" s="11"/>
      <c r="FPO1" s="11"/>
      <c r="FPP1" s="11"/>
      <c r="FPQ1" s="11"/>
      <c r="FPR1" s="11"/>
      <c r="FPS1" s="11"/>
      <c r="FPT1" s="11"/>
      <c r="FPU1" s="11"/>
      <c r="FPV1" s="11"/>
      <c r="FPW1" s="11"/>
      <c r="FPX1" s="11"/>
      <c r="FPY1" s="11"/>
      <c r="FPZ1" s="11"/>
      <c r="FQA1" s="11"/>
      <c r="FQB1" s="11"/>
      <c r="FQC1" s="11"/>
      <c r="FQD1" s="11"/>
      <c r="FQE1" s="11"/>
      <c r="FQF1" s="11"/>
      <c r="FQG1" s="11"/>
      <c r="FQH1" s="11"/>
      <c r="FQI1" s="11"/>
      <c r="FQJ1" s="11"/>
      <c r="FQK1" s="11"/>
      <c r="FQL1" s="11"/>
      <c r="FQM1" s="11"/>
      <c r="FQN1" s="11"/>
      <c r="FQO1" s="11"/>
      <c r="FQP1" s="11"/>
      <c r="FQQ1" s="11"/>
      <c r="FQR1" s="11"/>
      <c r="FQS1" s="11"/>
      <c r="FQT1" s="11"/>
      <c r="FQU1" s="11"/>
      <c r="FQV1" s="11"/>
      <c r="FQW1" s="11"/>
      <c r="FQX1" s="11"/>
      <c r="FQY1" s="11"/>
      <c r="FQZ1" s="11"/>
      <c r="FRA1" s="11"/>
      <c r="FRB1" s="11"/>
      <c r="FRC1" s="11"/>
      <c r="FRD1" s="11"/>
      <c r="FRE1" s="11"/>
      <c r="FRF1" s="11"/>
      <c r="FRG1" s="11"/>
      <c r="FRH1" s="11"/>
      <c r="FRI1" s="11"/>
      <c r="FRJ1" s="11"/>
      <c r="FRK1" s="11"/>
      <c r="FRL1" s="11"/>
      <c r="FRM1" s="11"/>
      <c r="FRN1" s="11"/>
      <c r="FRO1" s="11"/>
      <c r="FRP1" s="11"/>
      <c r="FRQ1" s="11"/>
      <c r="FRR1" s="11"/>
      <c r="FRS1" s="11"/>
      <c r="FRT1" s="11"/>
      <c r="FRU1" s="11"/>
      <c r="FRV1" s="11"/>
      <c r="FRW1" s="11"/>
      <c r="FRX1" s="11"/>
      <c r="FRY1" s="11"/>
      <c r="FRZ1" s="11"/>
      <c r="FSA1" s="11"/>
      <c r="FSB1" s="11"/>
      <c r="FSC1" s="11"/>
      <c r="FSD1" s="11"/>
      <c r="FSE1" s="11"/>
      <c r="FSF1" s="11"/>
      <c r="FSG1" s="11"/>
      <c r="FSH1" s="11"/>
      <c r="FSI1" s="11"/>
      <c r="FSJ1" s="11"/>
      <c r="FSK1" s="11"/>
      <c r="FSL1" s="11"/>
      <c r="FSM1" s="11"/>
      <c r="FSN1" s="11"/>
      <c r="FSO1" s="11"/>
      <c r="FSP1" s="11"/>
      <c r="FSQ1" s="11"/>
      <c r="FSR1" s="11"/>
      <c r="FSS1" s="11"/>
      <c r="FST1" s="11"/>
      <c r="FSU1" s="11"/>
      <c r="FSV1" s="11"/>
      <c r="FSW1" s="11"/>
      <c r="FSX1" s="11"/>
      <c r="FSY1" s="11"/>
      <c r="FSZ1" s="11"/>
      <c r="FTA1" s="11"/>
      <c r="FTB1" s="11"/>
      <c r="FTC1" s="11"/>
      <c r="FTD1" s="11"/>
      <c r="FTE1" s="11"/>
      <c r="FTF1" s="11"/>
      <c r="FTG1" s="11"/>
      <c r="FTH1" s="11"/>
      <c r="FTI1" s="11"/>
      <c r="FTJ1" s="11"/>
      <c r="FTK1" s="11"/>
      <c r="FTL1" s="11"/>
      <c r="FTM1" s="11"/>
      <c r="FTN1" s="11"/>
      <c r="FTO1" s="11"/>
      <c r="FTP1" s="11"/>
      <c r="FTQ1" s="11"/>
      <c r="FTR1" s="11"/>
      <c r="FTS1" s="11"/>
      <c r="FTT1" s="11"/>
      <c r="FTU1" s="11"/>
      <c r="FTV1" s="11"/>
      <c r="FTW1" s="11"/>
      <c r="FTX1" s="11"/>
      <c r="FTY1" s="11"/>
      <c r="FTZ1" s="11"/>
      <c r="FUA1" s="11"/>
      <c r="FUB1" s="11"/>
      <c r="FUC1" s="11"/>
      <c r="FUD1" s="11"/>
      <c r="FUE1" s="11"/>
      <c r="FUF1" s="11"/>
      <c r="FUG1" s="11"/>
      <c r="FUH1" s="11"/>
      <c r="FUI1" s="11"/>
      <c r="FUJ1" s="11"/>
      <c r="FUK1" s="11"/>
      <c r="FUL1" s="11"/>
      <c r="FUM1" s="11"/>
      <c r="FUN1" s="11"/>
      <c r="FUO1" s="11"/>
      <c r="FUP1" s="11"/>
      <c r="FUQ1" s="11"/>
      <c r="FUR1" s="11"/>
      <c r="FUS1" s="11"/>
      <c r="FUT1" s="11"/>
      <c r="FUU1" s="11"/>
      <c r="FUV1" s="11"/>
      <c r="FUW1" s="11"/>
      <c r="FUX1" s="11"/>
      <c r="FUY1" s="11"/>
      <c r="FUZ1" s="11"/>
      <c r="FVA1" s="11"/>
      <c r="FVB1" s="11"/>
      <c r="FVC1" s="11"/>
      <c r="FVD1" s="11"/>
      <c r="FVE1" s="11"/>
      <c r="FVF1" s="11"/>
      <c r="FVG1" s="11"/>
      <c r="FVH1" s="11"/>
      <c r="FVI1" s="11"/>
      <c r="FVJ1" s="11"/>
      <c r="FVK1" s="11"/>
      <c r="FVL1" s="11"/>
      <c r="FVM1" s="11"/>
      <c r="FVN1" s="11"/>
      <c r="FVO1" s="11"/>
      <c r="FVP1" s="11"/>
      <c r="FVQ1" s="11"/>
      <c r="FVR1" s="11"/>
      <c r="FVS1" s="11"/>
      <c r="FVT1" s="11"/>
      <c r="FVU1" s="11"/>
      <c r="FVV1" s="11"/>
      <c r="FVW1" s="11"/>
      <c r="FVX1" s="11"/>
      <c r="FVY1" s="11"/>
      <c r="FVZ1" s="11"/>
      <c r="FWA1" s="11"/>
      <c r="FWB1" s="11"/>
      <c r="FWC1" s="11"/>
      <c r="FWD1" s="11"/>
      <c r="FWE1" s="11"/>
      <c r="FWF1" s="11"/>
      <c r="FWG1" s="11"/>
      <c r="FWH1" s="11"/>
      <c r="FWI1" s="11"/>
      <c r="FWJ1" s="11"/>
      <c r="FWK1" s="11"/>
      <c r="FWL1" s="11"/>
      <c r="FWM1" s="11"/>
      <c r="FWN1" s="11"/>
      <c r="FWO1" s="11"/>
      <c r="FWP1" s="11"/>
      <c r="FWQ1" s="11"/>
      <c r="FWR1" s="11"/>
      <c r="FWS1" s="11"/>
      <c r="FWT1" s="11"/>
      <c r="FWU1" s="11"/>
      <c r="FWV1" s="11"/>
      <c r="FWW1" s="11"/>
      <c r="FWX1" s="11"/>
      <c r="FWY1" s="11"/>
      <c r="FWZ1" s="11"/>
      <c r="FXA1" s="11"/>
      <c r="FXB1" s="11"/>
      <c r="FXC1" s="11"/>
      <c r="FXD1" s="11"/>
      <c r="FXE1" s="11"/>
      <c r="FXF1" s="11"/>
      <c r="FXG1" s="11"/>
      <c r="FXH1" s="11"/>
      <c r="FXI1" s="11"/>
      <c r="FXJ1" s="11"/>
      <c r="FXK1" s="11"/>
      <c r="FXL1" s="11"/>
      <c r="FXM1" s="11"/>
      <c r="FXN1" s="11"/>
      <c r="FXO1" s="11"/>
      <c r="FXP1" s="11"/>
      <c r="FXQ1" s="11"/>
      <c r="FXR1" s="11"/>
      <c r="FXS1" s="11"/>
      <c r="FXT1" s="11"/>
      <c r="FXU1" s="11"/>
      <c r="FXV1" s="11"/>
      <c r="FXW1" s="11"/>
      <c r="FXX1" s="11"/>
      <c r="FXY1" s="11"/>
      <c r="FXZ1" s="11"/>
      <c r="FYA1" s="11"/>
      <c r="FYB1" s="11"/>
      <c r="FYC1" s="11"/>
      <c r="FYD1" s="11"/>
      <c r="FYE1" s="11"/>
      <c r="FYF1" s="11"/>
      <c r="FYG1" s="11"/>
      <c r="FYH1" s="11"/>
      <c r="FYI1" s="11"/>
      <c r="FYJ1" s="11"/>
      <c r="FYK1" s="11"/>
      <c r="FYL1" s="11"/>
      <c r="FYM1" s="11"/>
      <c r="FYN1" s="11"/>
      <c r="FYO1" s="11"/>
      <c r="FYP1" s="11"/>
      <c r="FYQ1" s="11"/>
      <c r="FYR1" s="11"/>
      <c r="FYS1" s="11"/>
      <c r="FYT1" s="11"/>
      <c r="FYU1" s="11"/>
      <c r="FYV1" s="11"/>
      <c r="FYW1" s="11"/>
      <c r="FYX1" s="11"/>
      <c r="FYY1" s="11"/>
      <c r="FYZ1" s="11"/>
      <c r="FZA1" s="11"/>
      <c r="FZB1" s="11"/>
      <c r="FZC1" s="11"/>
      <c r="FZD1" s="11"/>
      <c r="FZE1" s="11"/>
      <c r="FZF1" s="11"/>
      <c r="FZG1" s="11"/>
      <c r="FZH1" s="11"/>
      <c r="FZI1" s="11"/>
      <c r="FZJ1" s="11"/>
      <c r="FZK1" s="11"/>
      <c r="FZL1" s="11"/>
      <c r="FZM1" s="11"/>
      <c r="FZN1" s="11"/>
      <c r="FZO1" s="11"/>
      <c r="FZP1" s="11"/>
      <c r="FZQ1" s="11"/>
      <c r="FZR1" s="11"/>
      <c r="FZS1" s="11"/>
      <c r="FZT1" s="11"/>
      <c r="FZU1" s="11"/>
      <c r="FZV1" s="11"/>
      <c r="FZW1" s="11"/>
      <c r="FZX1" s="11"/>
      <c r="FZY1" s="11"/>
      <c r="FZZ1" s="11"/>
      <c r="GAA1" s="11"/>
      <c r="GAB1" s="11"/>
      <c r="GAC1" s="11"/>
      <c r="GAD1" s="11"/>
      <c r="GAE1" s="11"/>
      <c r="GAF1" s="11"/>
      <c r="GAG1" s="11"/>
      <c r="GAH1" s="11"/>
      <c r="GAI1" s="11"/>
      <c r="GAJ1" s="11"/>
      <c r="GAK1" s="11"/>
      <c r="GAL1" s="11"/>
      <c r="GAM1" s="11"/>
      <c r="GAN1" s="11"/>
      <c r="GAO1" s="11"/>
      <c r="GAP1" s="11"/>
      <c r="GAQ1" s="11"/>
      <c r="GAR1" s="11"/>
      <c r="GAS1" s="11"/>
      <c r="GAT1" s="11"/>
      <c r="GAU1" s="11"/>
      <c r="GAV1" s="11"/>
      <c r="GAW1" s="11"/>
      <c r="GAX1" s="11"/>
      <c r="GAY1" s="11"/>
      <c r="GAZ1" s="11"/>
      <c r="GBA1" s="11"/>
      <c r="GBB1" s="11"/>
      <c r="GBC1" s="11"/>
      <c r="GBD1" s="11"/>
      <c r="GBE1" s="11"/>
      <c r="GBF1" s="11"/>
      <c r="GBG1" s="11"/>
      <c r="GBH1" s="11"/>
      <c r="GBI1" s="11"/>
      <c r="GBJ1" s="11"/>
      <c r="GBK1" s="11"/>
      <c r="GBL1" s="11"/>
      <c r="GBM1" s="11"/>
      <c r="GBN1" s="11"/>
      <c r="GBO1" s="11"/>
      <c r="GBP1" s="11"/>
      <c r="GBQ1" s="11"/>
      <c r="GBR1" s="11"/>
      <c r="GBS1" s="11"/>
      <c r="GBT1" s="11"/>
      <c r="GBU1" s="11"/>
      <c r="GBV1" s="11"/>
      <c r="GBW1" s="11"/>
      <c r="GBX1" s="11"/>
      <c r="GBY1" s="11"/>
      <c r="GBZ1" s="11"/>
      <c r="GCA1" s="11"/>
      <c r="GCB1" s="11"/>
      <c r="GCC1" s="11"/>
      <c r="GCD1" s="11"/>
      <c r="GCE1" s="11"/>
      <c r="GCF1" s="11"/>
      <c r="GCG1" s="11"/>
      <c r="GCH1" s="11"/>
      <c r="GCI1" s="11"/>
      <c r="GCJ1" s="11"/>
      <c r="GCK1" s="11"/>
      <c r="GCL1" s="11"/>
      <c r="GCM1" s="11"/>
      <c r="GCN1" s="11"/>
      <c r="GCO1" s="11"/>
      <c r="GCP1" s="11"/>
      <c r="GCQ1" s="11"/>
      <c r="GCR1" s="11"/>
      <c r="GCS1" s="11"/>
      <c r="GCT1" s="11"/>
      <c r="GCU1" s="11"/>
      <c r="GCV1" s="11"/>
      <c r="GCW1" s="11"/>
      <c r="GCX1" s="11"/>
      <c r="GCY1" s="11"/>
      <c r="GCZ1" s="11"/>
      <c r="GDA1" s="11"/>
      <c r="GDB1" s="11"/>
      <c r="GDC1" s="11"/>
      <c r="GDD1" s="11"/>
      <c r="GDE1" s="11"/>
      <c r="GDF1" s="11"/>
      <c r="GDG1" s="11"/>
      <c r="GDH1" s="11"/>
      <c r="GDI1" s="11"/>
      <c r="GDJ1" s="11"/>
      <c r="GDK1" s="11"/>
      <c r="GDL1" s="11"/>
      <c r="GDM1" s="11"/>
      <c r="GDN1" s="11"/>
      <c r="GDO1" s="11"/>
      <c r="GDP1" s="11"/>
      <c r="GDQ1" s="11"/>
      <c r="GDR1" s="11"/>
      <c r="GDS1" s="11"/>
      <c r="GDT1" s="11"/>
      <c r="GDU1" s="11"/>
      <c r="GDV1" s="11"/>
      <c r="GDW1" s="11"/>
      <c r="GDX1" s="11"/>
      <c r="GDY1" s="11"/>
      <c r="GDZ1" s="11"/>
      <c r="GEA1" s="11"/>
      <c r="GEB1" s="11"/>
      <c r="GEC1" s="11"/>
      <c r="GED1" s="11"/>
      <c r="GEE1" s="11"/>
      <c r="GEF1" s="11"/>
      <c r="GEG1" s="11"/>
      <c r="GEH1" s="11"/>
      <c r="GEI1" s="11"/>
      <c r="GEJ1" s="11"/>
      <c r="GEK1" s="11"/>
      <c r="GEL1" s="11"/>
      <c r="GEM1" s="11"/>
      <c r="GEN1" s="11"/>
      <c r="GEO1" s="11"/>
      <c r="GEP1" s="11"/>
      <c r="GEQ1" s="11"/>
      <c r="GER1" s="11"/>
      <c r="GES1" s="11"/>
      <c r="GET1" s="11"/>
      <c r="GEU1" s="11"/>
      <c r="GEV1" s="11"/>
      <c r="GEW1" s="11"/>
      <c r="GEX1" s="11"/>
      <c r="GEY1" s="11"/>
      <c r="GEZ1" s="11"/>
      <c r="GFA1" s="11"/>
      <c r="GFB1" s="11"/>
      <c r="GFC1" s="11"/>
      <c r="GFD1" s="11"/>
      <c r="GFE1" s="11"/>
      <c r="GFF1" s="11"/>
      <c r="GFG1" s="11"/>
      <c r="GFH1" s="11"/>
      <c r="GFI1" s="11"/>
      <c r="GFJ1" s="11"/>
      <c r="GFK1" s="11"/>
      <c r="GFL1" s="11"/>
      <c r="GFM1" s="11"/>
      <c r="GFN1" s="11"/>
      <c r="GFO1" s="11"/>
      <c r="GFP1" s="11"/>
      <c r="GFQ1" s="11"/>
      <c r="GFR1" s="11"/>
      <c r="GFS1" s="11"/>
      <c r="GFT1" s="11"/>
      <c r="GFU1" s="11"/>
      <c r="GFV1" s="11"/>
      <c r="GFW1" s="11"/>
      <c r="GFX1" s="11"/>
      <c r="GFY1" s="11"/>
      <c r="GFZ1" s="11"/>
      <c r="GGA1" s="11"/>
      <c r="GGB1" s="11"/>
      <c r="GGC1" s="11"/>
      <c r="GGD1" s="11"/>
      <c r="GGE1" s="11"/>
      <c r="GGF1" s="11"/>
      <c r="GGG1" s="11"/>
      <c r="GGH1" s="11"/>
      <c r="GGI1" s="11"/>
      <c r="GGJ1" s="11"/>
      <c r="GGK1" s="11"/>
      <c r="GGL1" s="11"/>
      <c r="GGM1" s="11"/>
      <c r="GGN1" s="11"/>
      <c r="GGO1" s="11"/>
      <c r="GGP1" s="11"/>
      <c r="GGQ1" s="11"/>
      <c r="GGR1" s="11"/>
      <c r="GGS1" s="11"/>
      <c r="GGT1" s="11"/>
      <c r="GGU1" s="11"/>
      <c r="GGV1" s="11"/>
      <c r="GGW1" s="11"/>
      <c r="GGX1" s="11"/>
      <c r="GGY1" s="11"/>
      <c r="GGZ1" s="11"/>
      <c r="GHA1" s="11"/>
      <c r="GHB1" s="11"/>
      <c r="GHC1" s="11"/>
      <c r="GHD1" s="11"/>
      <c r="GHE1" s="11"/>
      <c r="GHF1" s="11"/>
      <c r="GHG1" s="11"/>
      <c r="GHH1" s="11"/>
      <c r="GHI1" s="11"/>
      <c r="GHJ1" s="11"/>
      <c r="GHK1" s="11"/>
      <c r="GHL1" s="11"/>
      <c r="GHM1" s="11"/>
      <c r="GHN1" s="11"/>
      <c r="GHO1" s="11"/>
      <c r="GHP1" s="11"/>
      <c r="GHQ1" s="11"/>
      <c r="GHR1" s="11"/>
      <c r="GHS1" s="11"/>
      <c r="GHT1" s="11"/>
      <c r="GHU1" s="11"/>
      <c r="GHV1" s="11"/>
      <c r="GHW1" s="11"/>
      <c r="GHX1" s="11"/>
      <c r="GHY1" s="11"/>
      <c r="GHZ1" s="11"/>
      <c r="GIA1" s="11"/>
      <c r="GIB1" s="11"/>
      <c r="GIC1" s="11"/>
      <c r="GID1" s="11"/>
      <c r="GIE1" s="11"/>
      <c r="GIF1" s="11"/>
      <c r="GIG1" s="11"/>
      <c r="GIH1" s="11"/>
      <c r="GII1" s="11"/>
      <c r="GIJ1" s="11"/>
      <c r="GIK1" s="11"/>
      <c r="GIL1" s="11"/>
      <c r="GIM1" s="11"/>
      <c r="GIN1" s="11"/>
      <c r="GIO1" s="11"/>
      <c r="GIP1" s="11"/>
      <c r="GIQ1" s="11"/>
      <c r="GIR1" s="11"/>
      <c r="GIS1" s="11"/>
      <c r="GIT1" s="11"/>
      <c r="GIU1" s="11"/>
      <c r="GIV1" s="11"/>
      <c r="GIW1" s="11"/>
      <c r="GIX1" s="11"/>
      <c r="GIY1" s="11"/>
      <c r="GIZ1" s="11"/>
      <c r="GJA1" s="11"/>
      <c r="GJB1" s="11"/>
      <c r="GJC1" s="11"/>
      <c r="GJD1" s="11"/>
      <c r="GJE1" s="11"/>
      <c r="GJF1" s="11"/>
      <c r="GJG1" s="11"/>
      <c r="GJH1" s="11"/>
      <c r="GJI1" s="11"/>
      <c r="GJJ1" s="11"/>
      <c r="GJK1" s="11"/>
      <c r="GJL1" s="11"/>
      <c r="GJM1" s="11"/>
      <c r="GJN1" s="11"/>
      <c r="GJO1" s="11"/>
      <c r="GJP1" s="11"/>
      <c r="GJQ1" s="11"/>
      <c r="GJR1" s="11"/>
      <c r="GJS1" s="11"/>
      <c r="GJT1" s="11"/>
      <c r="GJU1" s="11"/>
      <c r="GJV1" s="11"/>
      <c r="GJW1" s="11"/>
      <c r="GJX1" s="11"/>
      <c r="GJY1" s="11"/>
      <c r="GJZ1" s="11"/>
      <c r="GKA1" s="11"/>
      <c r="GKB1" s="11"/>
      <c r="GKC1" s="11"/>
      <c r="GKD1" s="11"/>
      <c r="GKE1" s="11"/>
      <c r="GKF1" s="11"/>
      <c r="GKG1" s="11"/>
      <c r="GKH1" s="11"/>
      <c r="GKI1" s="11"/>
      <c r="GKJ1" s="11"/>
      <c r="GKK1" s="11"/>
      <c r="GKL1" s="11"/>
      <c r="GKM1" s="11"/>
      <c r="GKN1" s="11"/>
      <c r="GKO1" s="11"/>
      <c r="GKP1" s="11"/>
      <c r="GKQ1" s="11"/>
      <c r="GKR1" s="11"/>
      <c r="GKS1" s="11"/>
      <c r="GKT1" s="11"/>
      <c r="GKU1" s="11"/>
      <c r="GKV1" s="11"/>
      <c r="GKW1" s="11"/>
      <c r="GKX1" s="11"/>
      <c r="GKY1" s="11"/>
      <c r="GKZ1" s="11"/>
      <c r="GLA1" s="11"/>
      <c r="GLB1" s="11"/>
      <c r="GLC1" s="11"/>
      <c r="GLD1" s="11"/>
      <c r="GLE1" s="11"/>
      <c r="GLF1" s="11"/>
      <c r="GLG1" s="11"/>
      <c r="GLH1" s="11"/>
      <c r="GLI1" s="11"/>
      <c r="GLJ1" s="11"/>
      <c r="GLK1" s="11"/>
      <c r="GLL1" s="11"/>
      <c r="GLM1" s="11"/>
      <c r="GLN1" s="11"/>
      <c r="GLO1" s="11"/>
      <c r="GLP1" s="11"/>
      <c r="GLQ1" s="11"/>
      <c r="GLR1" s="11"/>
      <c r="GLS1" s="11"/>
      <c r="GLT1" s="11"/>
      <c r="GLU1" s="11"/>
      <c r="GLV1" s="11"/>
      <c r="GLW1" s="11"/>
      <c r="GLX1" s="11"/>
      <c r="GLY1" s="11"/>
      <c r="GLZ1" s="11"/>
      <c r="GMA1" s="11"/>
      <c r="GMB1" s="11"/>
      <c r="GMC1" s="11"/>
      <c r="GMD1" s="11"/>
      <c r="GME1" s="11"/>
      <c r="GMF1" s="11"/>
      <c r="GMG1" s="11"/>
      <c r="GMH1" s="11"/>
      <c r="GMI1" s="11"/>
      <c r="GMJ1" s="11"/>
      <c r="GMK1" s="11"/>
      <c r="GML1" s="11"/>
      <c r="GMM1" s="11"/>
      <c r="GMN1" s="11"/>
      <c r="GMO1" s="11"/>
      <c r="GMP1" s="11"/>
      <c r="GMQ1" s="11"/>
      <c r="GMR1" s="11"/>
      <c r="GMS1" s="11"/>
      <c r="GMT1" s="11"/>
      <c r="GMU1" s="11"/>
      <c r="GMV1" s="11"/>
      <c r="GMW1" s="11"/>
      <c r="GMX1" s="11"/>
      <c r="GMY1" s="11"/>
      <c r="GMZ1" s="11"/>
      <c r="GNA1" s="11"/>
      <c r="GNB1" s="11"/>
      <c r="GNC1" s="11"/>
      <c r="GND1" s="11"/>
      <c r="GNE1" s="11"/>
      <c r="GNF1" s="11"/>
      <c r="GNG1" s="11"/>
      <c r="GNH1" s="11"/>
      <c r="GNI1" s="11"/>
      <c r="GNJ1" s="11"/>
      <c r="GNK1" s="11"/>
      <c r="GNL1" s="11"/>
      <c r="GNM1" s="11"/>
      <c r="GNN1" s="11"/>
      <c r="GNO1" s="11"/>
      <c r="GNP1" s="11"/>
      <c r="GNQ1" s="11"/>
      <c r="GNR1" s="11"/>
      <c r="GNS1" s="11"/>
      <c r="GNT1" s="11"/>
      <c r="GNU1" s="11"/>
      <c r="GNV1" s="11"/>
      <c r="GNW1" s="11"/>
      <c r="GNX1" s="11"/>
      <c r="GNY1" s="11"/>
      <c r="GNZ1" s="11"/>
      <c r="GOA1" s="11"/>
      <c r="GOB1" s="11"/>
      <c r="GOC1" s="11"/>
      <c r="GOD1" s="11"/>
      <c r="GOE1" s="11"/>
      <c r="GOF1" s="11"/>
      <c r="GOG1" s="11"/>
      <c r="GOH1" s="11"/>
      <c r="GOI1" s="11"/>
      <c r="GOJ1" s="11"/>
      <c r="GOK1" s="11"/>
      <c r="GOL1" s="11"/>
      <c r="GOM1" s="11"/>
      <c r="GON1" s="11"/>
      <c r="GOO1" s="11"/>
      <c r="GOP1" s="11"/>
      <c r="GOQ1" s="11"/>
      <c r="GOR1" s="11"/>
      <c r="GOS1" s="11"/>
      <c r="GOT1" s="11"/>
      <c r="GOU1" s="11"/>
      <c r="GOV1" s="11"/>
      <c r="GOW1" s="11"/>
      <c r="GOX1" s="11"/>
      <c r="GOY1" s="11"/>
      <c r="GOZ1" s="11"/>
      <c r="GPA1" s="11"/>
      <c r="GPB1" s="11"/>
      <c r="GPC1" s="11"/>
      <c r="GPD1" s="11"/>
      <c r="GPE1" s="11"/>
      <c r="GPF1" s="11"/>
      <c r="GPG1" s="11"/>
      <c r="GPH1" s="11"/>
      <c r="GPI1" s="11"/>
      <c r="GPJ1" s="11"/>
      <c r="GPK1" s="11"/>
      <c r="GPL1" s="11"/>
      <c r="GPM1" s="11"/>
      <c r="GPN1" s="11"/>
      <c r="GPO1" s="11"/>
      <c r="GPP1" s="11"/>
      <c r="GPQ1" s="11"/>
      <c r="GPR1" s="11"/>
      <c r="GPS1" s="11"/>
      <c r="GPT1" s="11"/>
      <c r="GPU1" s="11"/>
      <c r="GPV1" s="11"/>
      <c r="GPW1" s="11"/>
      <c r="GPX1" s="11"/>
      <c r="GPY1" s="11"/>
      <c r="GPZ1" s="11"/>
      <c r="GQA1" s="11"/>
      <c r="GQB1" s="11"/>
      <c r="GQC1" s="11"/>
      <c r="GQD1" s="11"/>
      <c r="GQE1" s="11"/>
      <c r="GQF1" s="11"/>
      <c r="GQG1" s="11"/>
      <c r="GQH1" s="11"/>
      <c r="GQI1" s="11"/>
      <c r="GQJ1" s="11"/>
      <c r="GQK1" s="11"/>
      <c r="GQL1" s="11"/>
      <c r="GQM1" s="11"/>
      <c r="GQN1" s="11"/>
      <c r="GQO1" s="11"/>
      <c r="GQP1" s="11"/>
      <c r="GQQ1" s="11"/>
      <c r="GQR1" s="11"/>
      <c r="GQS1" s="11"/>
      <c r="GQT1" s="11"/>
      <c r="GQU1" s="11"/>
      <c r="GQV1" s="11"/>
      <c r="GQW1" s="11"/>
      <c r="GQX1" s="11"/>
      <c r="GQY1" s="11"/>
      <c r="GQZ1" s="11"/>
      <c r="GRA1" s="11"/>
      <c r="GRB1" s="11"/>
      <c r="GRC1" s="11"/>
      <c r="GRD1" s="11"/>
      <c r="GRE1" s="11"/>
      <c r="GRF1" s="11"/>
      <c r="GRG1" s="11"/>
      <c r="GRH1" s="11"/>
      <c r="GRI1" s="11"/>
      <c r="GRJ1" s="11"/>
      <c r="GRK1" s="11"/>
      <c r="GRL1" s="11"/>
      <c r="GRM1" s="11"/>
      <c r="GRN1" s="11"/>
      <c r="GRO1" s="11"/>
      <c r="GRP1" s="11"/>
      <c r="GRQ1" s="11"/>
      <c r="GRR1" s="11"/>
      <c r="GRS1" s="11"/>
      <c r="GRT1" s="11"/>
      <c r="GRU1" s="11"/>
      <c r="GRV1" s="11"/>
      <c r="GRW1" s="11"/>
      <c r="GRX1" s="11"/>
      <c r="GRY1" s="11"/>
      <c r="GRZ1" s="11"/>
      <c r="GSA1" s="11"/>
      <c r="GSB1" s="11"/>
      <c r="GSC1" s="11"/>
      <c r="GSD1" s="11"/>
      <c r="GSE1" s="11"/>
      <c r="GSF1" s="11"/>
      <c r="GSG1" s="11"/>
      <c r="GSH1" s="11"/>
      <c r="GSI1" s="11"/>
      <c r="GSJ1" s="11"/>
      <c r="GSK1" s="11"/>
      <c r="GSL1" s="11"/>
      <c r="GSM1" s="11"/>
      <c r="GSN1" s="11"/>
      <c r="GSO1" s="11"/>
      <c r="GSP1" s="11"/>
      <c r="GSQ1" s="11"/>
      <c r="GSR1" s="11"/>
      <c r="GSS1" s="11"/>
      <c r="GST1" s="11"/>
      <c r="GSU1" s="11"/>
      <c r="GSV1" s="11"/>
      <c r="GSW1" s="11"/>
      <c r="GSX1" s="11"/>
      <c r="GSY1" s="11"/>
      <c r="GSZ1" s="11"/>
      <c r="GTA1" s="11"/>
      <c r="GTB1" s="11"/>
      <c r="GTC1" s="11"/>
      <c r="GTD1" s="11"/>
      <c r="GTE1" s="11"/>
      <c r="GTF1" s="11"/>
      <c r="GTG1" s="11"/>
      <c r="GTH1" s="11"/>
      <c r="GTI1" s="11"/>
      <c r="GTJ1" s="11"/>
      <c r="GTK1" s="11"/>
      <c r="GTL1" s="11"/>
      <c r="GTM1" s="11"/>
      <c r="GTN1" s="11"/>
      <c r="GTO1" s="11"/>
      <c r="GTP1" s="11"/>
      <c r="GTQ1" s="11"/>
      <c r="GTR1" s="11"/>
      <c r="GTS1" s="11"/>
      <c r="GTT1" s="11"/>
      <c r="GTU1" s="11"/>
      <c r="GTV1" s="11"/>
      <c r="GTW1" s="11"/>
      <c r="GTX1" s="11"/>
      <c r="GTY1" s="11"/>
      <c r="GTZ1" s="11"/>
      <c r="GUA1" s="11"/>
      <c r="GUB1" s="11"/>
      <c r="GUC1" s="11"/>
      <c r="GUD1" s="11"/>
      <c r="GUE1" s="11"/>
      <c r="GUF1" s="11"/>
      <c r="GUG1" s="11"/>
      <c r="GUH1" s="11"/>
      <c r="GUI1" s="11"/>
      <c r="GUJ1" s="11"/>
      <c r="GUK1" s="11"/>
      <c r="GUL1" s="11"/>
      <c r="GUM1" s="11"/>
      <c r="GUN1" s="11"/>
      <c r="GUO1" s="11"/>
      <c r="GUP1" s="11"/>
      <c r="GUQ1" s="11"/>
      <c r="GUR1" s="11"/>
      <c r="GUS1" s="11"/>
      <c r="GUT1" s="11"/>
      <c r="GUU1" s="11"/>
      <c r="GUV1" s="11"/>
      <c r="GUW1" s="11"/>
      <c r="GUX1" s="11"/>
      <c r="GUY1" s="11"/>
      <c r="GUZ1" s="11"/>
      <c r="GVA1" s="11"/>
      <c r="GVB1" s="11"/>
      <c r="GVC1" s="11"/>
      <c r="GVD1" s="11"/>
      <c r="GVE1" s="11"/>
      <c r="GVF1" s="11"/>
      <c r="GVG1" s="11"/>
      <c r="GVH1" s="11"/>
      <c r="GVI1" s="11"/>
      <c r="GVJ1" s="11"/>
      <c r="GVK1" s="11"/>
      <c r="GVL1" s="11"/>
      <c r="GVM1" s="11"/>
      <c r="GVN1" s="11"/>
      <c r="GVO1" s="11"/>
      <c r="GVP1" s="11"/>
      <c r="GVQ1" s="11"/>
      <c r="GVR1" s="11"/>
      <c r="GVS1" s="11"/>
      <c r="GVT1" s="11"/>
      <c r="GVU1" s="11"/>
      <c r="GVV1" s="11"/>
      <c r="GVW1" s="11"/>
      <c r="GVX1" s="11"/>
      <c r="GVY1" s="11"/>
      <c r="GVZ1" s="11"/>
      <c r="GWA1" s="11"/>
      <c r="GWB1" s="11"/>
      <c r="GWC1" s="11"/>
      <c r="GWD1" s="11"/>
      <c r="GWE1" s="11"/>
      <c r="GWF1" s="11"/>
      <c r="GWG1" s="11"/>
      <c r="GWH1" s="11"/>
      <c r="GWI1" s="11"/>
      <c r="GWJ1" s="11"/>
      <c r="GWK1" s="11"/>
      <c r="GWL1" s="11"/>
      <c r="GWM1" s="11"/>
      <c r="GWN1" s="11"/>
      <c r="GWO1" s="11"/>
      <c r="GWP1" s="11"/>
      <c r="GWQ1" s="11"/>
      <c r="GWR1" s="11"/>
      <c r="GWS1" s="11"/>
      <c r="GWT1" s="11"/>
      <c r="GWU1" s="11"/>
      <c r="GWV1" s="11"/>
      <c r="GWW1" s="11"/>
      <c r="GWX1" s="11"/>
      <c r="GWY1" s="11"/>
      <c r="GWZ1" s="11"/>
      <c r="GXA1" s="11"/>
      <c r="GXB1" s="11"/>
      <c r="GXC1" s="11"/>
      <c r="GXD1" s="11"/>
      <c r="GXE1" s="11"/>
      <c r="GXF1" s="11"/>
      <c r="GXG1" s="11"/>
      <c r="GXH1" s="11"/>
      <c r="GXI1" s="11"/>
      <c r="GXJ1" s="11"/>
      <c r="GXK1" s="11"/>
      <c r="GXL1" s="11"/>
      <c r="GXM1" s="11"/>
      <c r="GXN1" s="11"/>
      <c r="GXO1" s="11"/>
      <c r="GXP1" s="11"/>
      <c r="GXQ1" s="11"/>
      <c r="GXR1" s="11"/>
      <c r="GXS1" s="11"/>
      <c r="GXT1" s="11"/>
      <c r="GXU1" s="11"/>
      <c r="GXV1" s="11"/>
      <c r="GXW1" s="11"/>
      <c r="GXX1" s="11"/>
      <c r="GXY1" s="11"/>
      <c r="GXZ1" s="11"/>
      <c r="GYA1" s="11"/>
      <c r="GYB1" s="11"/>
      <c r="GYC1" s="11"/>
      <c r="GYD1" s="11"/>
      <c r="GYE1" s="11"/>
      <c r="GYF1" s="11"/>
      <c r="GYG1" s="11"/>
      <c r="GYH1" s="11"/>
      <c r="GYI1" s="11"/>
      <c r="GYJ1" s="11"/>
      <c r="GYK1" s="11"/>
      <c r="GYL1" s="11"/>
      <c r="GYM1" s="11"/>
      <c r="GYN1" s="11"/>
      <c r="GYO1" s="11"/>
      <c r="GYP1" s="11"/>
      <c r="GYQ1" s="11"/>
      <c r="GYR1" s="11"/>
      <c r="GYS1" s="11"/>
      <c r="GYT1" s="11"/>
      <c r="GYU1" s="11"/>
      <c r="GYV1" s="11"/>
      <c r="GYW1" s="11"/>
      <c r="GYX1" s="11"/>
      <c r="GYY1" s="11"/>
      <c r="GYZ1" s="11"/>
      <c r="GZA1" s="11"/>
      <c r="GZB1" s="11"/>
      <c r="GZC1" s="11"/>
      <c r="GZD1" s="11"/>
      <c r="GZE1" s="11"/>
      <c r="GZF1" s="11"/>
      <c r="GZG1" s="11"/>
      <c r="GZH1" s="11"/>
      <c r="GZI1" s="11"/>
      <c r="GZJ1" s="11"/>
      <c r="GZK1" s="11"/>
      <c r="GZL1" s="11"/>
      <c r="GZM1" s="11"/>
      <c r="GZN1" s="11"/>
      <c r="GZO1" s="11"/>
      <c r="GZP1" s="11"/>
      <c r="GZQ1" s="11"/>
      <c r="GZR1" s="11"/>
      <c r="GZS1" s="11"/>
      <c r="GZT1" s="11"/>
      <c r="GZU1" s="11"/>
      <c r="GZV1" s="11"/>
      <c r="GZW1" s="11"/>
      <c r="GZX1" s="11"/>
      <c r="GZY1" s="11"/>
      <c r="GZZ1" s="11"/>
      <c r="HAA1" s="11"/>
      <c r="HAB1" s="11"/>
      <c r="HAC1" s="11"/>
      <c r="HAD1" s="11"/>
      <c r="HAE1" s="11"/>
      <c r="HAF1" s="11"/>
      <c r="HAG1" s="11"/>
      <c r="HAH1" s="11"/>
      <c r="HAI1" s="11"/>
      <c r="HAJ1" s="11"/>
      <c r="HAK1" s="11"/>
      <c r="HAL1" s="11"/>
      <c r="HAM1" s="11"/>
      <c r="HAN1" s="11"/>
      <c r="HAO1" s="11"/>
      <c r="HAP1" s="11"/>
      <c r="HAQ1" s="11"/>
      <c r="HAR1" s="11"/>
      <c r="HAS1" s="11"/>
      <c r="HAT1" s="11"/>
      <c r="HAU1" s="11"/>
      <c r="HAV1" s="11"/>
      <c r="HAW1" s="11"/>
      <c r="HAX1" s="11"/>
      <c r="HAY1" s="11"/>
      <c r="HAZ1" s="11"/>
      <c r="HBA1" s="11"/>
      <c r="HBB1" s="11"/>
      <c r="HBC1" s="11"/>
      <c r="HBD1" s="11"/>
      <c r="HBE1" s="11"/>
      <c r="HBF1" s="11"/>
      <c r="HBG1" s="11"/>
      <c r="HBH1" s="11"/>
      <c r="HBI1" s="11"/>
      <c r="HBJ1" s="11"/>
      <c r="HBK1" s="11"/>
      <c r="HBL1" s="11"/>
      <c r="HBM1" s="11"/>
      <c r="HBN1" s="11"/>
      <c r="HBO1" s="11"/>
      <c r="HBP1" s="11"/>
      <c r="HBQ1" s="11"/>
      <c r="HBR1" s="11"/>
      <c r="HBS1" s="11"/>
      <c r="HBT1" s="11"/>
      <c r="HBU1" s="11"/>
      <c r="HBV1" s="11"/>
      <c r="HBW1" s="11"/>
      <c r="HBX1" s="11"/>
      <c r="HBY1" s="11"/>
      <c r="HBZ1" s="11"/>
      <c r="HCA1" s="11"/>
      <c r="HCB1" s="11"/>
      <c r="HCC1" s="11"/>
      <c r="HCD1" s="11"/>
      <c r="HCE1" s="11"/>
      <c r="HCF1" s="11"/>
      <c r="HCG1" s="11"/>
      <c r="HCH1" s="11"/>
      <c r="HCI1" s="11"/>
      <c r="HCJ1" s="11"/>
      <c r="HCK1" s="11"/>
      <c r="HCL1" s="11"/>
      <c r="HCM1" s="11"/>
      <c r="HCN1" s="11"/>
      <c r="HCO1" s="11"/>
      <c r="HCP1" s="11"/>
      <c r="HCQ1" s="11"/>
      <c r="HCR1" s="11"/>
      <c r="HCS1" s="11"/>
      <c r="HCT1" s="11"/>
      <c r="HCU1" s="11"/>
      <c r="HCV1" s="11"/>
      <c r="HCW1" s="11"/>
      <c r="HCX1" s="11"/>
      <c r="HCY1" s="11"/>
      <c r="HCZ1" s="11"/>
      <c r="HDA1" s="11"/>
      <c r="HDB1" s="11"/>
      <c r="HDC1" s="11"/>
      <c r="HDD1" s="11"/>
      <c r="HDE1" s="11"/>
      <c r="HDF1" s="11"/>
      <c r="HDG1" s="11"/>
      <c r="HDH1" s="11"/>
      <c r="HDI1" s="11"/>
      <c r="HDJ1" s="11"/>
      <c r="HDK1" s="11"/>
      <c r="HDL1" s="11"/>
      <c r="HDM1" s="11"/>
      <c r="HDN1" s="11"/>
      <c r="HDO1" s="11"/>
      <c r="HDP1" s="11"/>
      <c r="HDQ1" s="11"/>
      <c r="HDR1" s="11"/>
      <c r="HDS1" s="11"/>
      <c r="HDT1" s="11"/>
      <c r="HDU1" s="11"/>
      <c r="HDV1" s="11"/>
      <c r="HDW1" s="11"/>
      <c r="HDX1" s="11"/>
      <c r="HDY1" s="11"/>
      <c r="HDZ1" s="11"/>
      <c r="HEA1" s="11"/>
      <c r="HEB1" s="11"/>
      <c r="HEC1" s="11"/>
      <c r="HED1" s="11"/>
      <c r="HEE1" s="11"/>
      <c r="HEF1" s="11"/>
      <c r="HEG1" s="11"/>
      <c r="HEH1" s="11"/>
      <c r="HEI1" s="11"/>
      <c r="HEJ1" s="11"/>
      <c r="HEK1" s="11"/>
      <c r="HEL1" s="11"/>
      <c r="HEM1" s="11"/>
      <c r="HEN1" s="11"/>
      <c r="HEO1" s="11"/>
      <c r="HEP1" s="11"/>
      <c r="HEQ1" s="11"/>
      <c r="HER1" s="11"/>
      <c r="HES1" s="11"/>
      <c r="HET1" s="11"/>
      <c r="HEU1" s="11"/>
      <c r="HEV1" s="11"/>
      <c r="HEW1" s="11"/>
      <c r="HEX1" s="11"/>
      <c r="HEY1" s="11"/>
      <c r="HEZ1" s="11"/>
      <c r="HFA1" s="11"/>
      <c r="HFB1" s="11"/>
      <c r="HFC1" s="11"/>
      <c r="HFD1" s="11"/>
      <c r="HFE1" s="11"/>
      <c r="HFF1" s="11"/>
      <c r="HFG1" s="11"/>
      <c r="HFH1" s="11"/>
      <c r="HFI1" s="11"/>
      <c r="HFJ1" s="11"/>
      <c r="HFK1" s="11"/>
      <c r="HFL1" s="11"/>
      <c r="HFM1" s="11"/>
      <c r="HFN1" s="11"/>
      <c r="HFO1" s="11"/>
      <c r="HFP1" s="11"/>
      <c r="HFQ1" s="11"/>
      <c r="HFR1" s="11"/>
      <c r="HFS1" s="11"/>
      <c r="HFT1" s="11"/>
      <c r="HFU1" s="11"/>
      <c r="HFV1" s="11"/>
      <c r="HFW1" s="11"/>
      <c r="HFX1" s="11"/>
      <c r="HFY1" s="11"/>
      <c r="HFZ1" s="11"/>
      <c r="HGA1" s="11"/>
      <c r="HGB1" s="11"/>
      <c r="HGC1" s="11"/>
      <c r="HGD1" s="11"/>
      <c r="HGE1" s="11"/>
      <c r="HGF1" s="11"/>
      <c r="HGG1" s="11"/>
      <c r="HGH1" s="11"/>
      <c r="HGI1" s="11"/>
      <c r="HGJ1" s="11"/>
      <c r="HGK1" s="11"/>
      <c r="HGL1" s="11"/>
      <c r="HGM1" s="11"/>
      <c r="HGN1" s="11"/>
      <c r="HGO1" s="11"/>
      <c r="HGP1" s="11"/>
      <c r="HGQ1" s="11"/>
      <c r="HGR1" s="11"/>
      <c r="HGS1" s="11"/>
      <c r="HGT1" s="11"/>
      <c r="HGU1" s="11"/>
      <c r="HGV1" s="11"/>
      <c r="HGW1" s="11"/>
      <c r="HGX1" s="11"/>
      <c r="HGY1" s="11"/>
      <c r="HGZ1" s="11"/>
      <c r="HHA1" s="11"/>
      <c r="HHB1" s="11"/>
      <c r="HHC1" s="11"/>
      <c r="HHD1" s="11"/>
      <c r="HHE1" s="11"/>
      <c r="HHF1" s="11"/>
      <c r="HHG1" s="11"/>
      <c r="HHH1" s="11"/>
      <c r="HHI1" s="11"/>
      <c r="HHJ1" s="11"/>
      <c r="HHK1" s="11"/>
      <c r="HHL1" s="11"/>
      <c r="HHM1" s="11"/>
      <c r="HHN1" s="11"/>
      <c r="HHO1" s="11"/>
      <c r="HHP1" s="11"/>
      <c r="HHQ1" s="11"/>
      <c r="HHR1" s="11"/>
      <c r="HHS1" s="11"/>
      <c r="HHT1" s="11"/>
      <c r="HHU1" s="11"/>
      <c r="HHV1" s="11"/>
      <c r="HHW1" s="11"/>
      <c r="HHX1" s="11"/>
      <c r="HHY1" s="11"/>
      <c r="HHZ1" s="11"/>
      <c r="HIA1" s="11"/>
      <c r="HIB1" s="11"/>
      <c r="HIC1" s="11"/>
      <c r="HID1" s="11"/>
      <c r="HIE1" s="11"/>
      <c r="HIF1" s="11"/>
      <c r="HIG1" s="11"/>
      <c r="HIH1" s="11"/>
      <c r="HII1" s="11"/>
      <c r="HIJ1" s="11"/>
      <c r="HIK1" s="11"/>
      <c r="HIL1" s="11"/>
      <c r="HIM1" s="11"/>
      <c r="HIN1" s="11"/>
      <c r="HIO1" s="11"/>
      <c r="HIP1" s="11"/>
      <c r="HIQ1" s="11"/>
      <c r="HIR1" s="11"/>
      <c r="HIS1" s="11"/>
      <c r="HIT1" s="11"/>
      <c r="HIU1" s="11"/>
      <c r="HIV1" s="11"/>
      <c r="HIW1" s="11"/>
      <c r="HIX1" s="11"/>
      <c r="HIY1" s="11"/>
      <c r="HIZ1" s="11"/>
      <c r="HJA1" s="11"/>
      <c r="HJB1" s="11"/>
      <c r="HJC1" s="11"/>
      <c r="HJD1" s="11"/>
      <c r="HJE1" s="11"/>
      <c r="HJF1" s="11"/>
      <c r="HJG1" s="11"/>
      <c r="HJH1" s="11"/>
      <c r="HJI1" s="11"/>
      <c r="HJJ1" s="11"/>
      <c r="HJK1" s="11"/>
      <c r="HJL1" s="11"/>
      <c r="HJM1" s="11"/>
      <c r="HJN1" s="11"/>
      <c r="HJO1" s="11"/>
      <c r="HJP1" s="11"/>
      <c r="HJQ1" s="11"/>
      <c r="HJR1" s="11"/>
      <c r="HJS1" s="11"/>
      <c r="HJT1" s="11"/>
      <c r="HJU1" s="11"/>
      <c r="HJV1" s="11"/>
      <c r="HJW1" s="11"/>
      <c r="HJX1" s="11"/>
      <c r="HJY1" s="11"/>
      <c r="HJZ1" s="11"/>
      <c r="HKA1" s="11"/>
      <c r="HKB1" s="11"/>
      <c r="HKC1" s="11"/>
      <c r="HKD1" s="11"/>
      <c r="HKE1" s="11"/>
      <c r="HKF1" s="11"/>
      <c r="HKG1" s="11"/>
      <c r="HKH1" s="11"/>
      <c r="HKI1" s="11"/>
      <c r="HKJ1" s="11"/>
      <c r="HKK1" s="11"/>
      <c r="HKL1" s="11"/>
      <c r="HKM1" s="11"/>
      <c r="HKN1" s="11"/>
      <c r="HKO1" s="11"/>
      <c r="HKP1" s="11"/>
      <c r="HKQ1" s="11"/>
      <c r="HKR1" s="11"/>
      <c r="HKS1" s="11"/>
      <c r="HKT1" s="11"/>
      <c r="HKU1" s="11"/>
      <c r="HKV1" s="11"/>
      <c r="HKW1" s="11"/>
      <c r="HKX1" s="11"/>
      <c r="HKY1" s="11"/>
      <c r="HKZ1" s="11"/>
      <c r="HLA1" s="11"/>
      <c r="HLB1" s="11"/>
      <c r="HLC1" s="11"/>
      <c r="HLD1" s="11"/>
      <c r="HLE1" s="11"/>
      <c r="HLF1" s="11"/>
      <c r="HLG1" s="11"/>
      <c r="HLH1" s="11"/>
      <c r="HLI1" s="11"/>
      <c r="HLJ1" s="11"/>
      <c r="HLK1" s="11"/>
      <c r="HLL1" s="11"/>
      <c r="HLM1" s="11"/>
      <c r="HLN1" s="11"/>
      <c r="HLO1" s="11"/>
      <c r="HLP1" s="11"/>
      <c r="HLQ1" s="11"/>
      <c r="HLR1" s="11"/>
      <c r="HLS1" s="11"/>
      <c r="HLT1" s="11"/>
      <c r="HLU1" s="11"/>
      <c r="HLV1" s="11"/>
      <c r="HLW1" s="11"/>
      <c r="HLX1" s="11"/>
      <c r="HLY1" s="11"/>
      <c r="HLZ1" s="11"/>
      <c r="HMA1" s="11"/>
      <c r="HMB1" s="11"/>
      <c r="HMC1" s="11"/>
      <c r="HMD1" s="11"/>
      <c r="HME1" s="11"/>
      <c r="HMF1" s="11"/>
      <c r="HMG1" s="11"/>
      <c r="HMH1" s="11"/>
      <c r="HMI1" s="11"/>
      <c r="HMJ1" s="11"/>
      <c r="HMK1" s="11"/>
      <c r="HML1" s="11"/>
      <c r="HMM1" s="11"/>
      <c r="HMN1" s="11"/>
      <c r="HMO1" s="11"/>
      <c r="HMP1" s="11"/>
      <c r="HMQ1" s="11"/>
      <c r="HMR1" s="11"/>
      <c r="HMS1" s="11"/>
      <c r="HMT1" s="11"/>
      <c r="HMU1" s="11"/>
      <c r="HMV1" s="11"/>
      <c r="HMW1" s="11"/>
      <c r="HMX1" s="11"/>
      <c r="HMY1" s="11"/>
      <c r="HMZ1" s="11"/>
      <c r="HNA1" s="11"/>
      <c r="HNB1" s="11"/>
      <c r="HNC1" s="11"/>
      <c r="HND1" s="11"/>
      <c r="HNE1" s="11"/>
      <c r="HNF1" s="11"/>
      <c r="HNG1" s="11"/>
      <c r="HNH1" s="11"/>
      <c r="HNI1" s="11"/>
      <c r="HNJ1" s="11"/>
      <c r="HNK1" s="11"/>
      <c r="HNL1" s="11"/>
      <c r="HNM1" s="11"/>
      <c r="HNN1" s="11"/>
      <c r="HNO1" s="11"/>
      <c r="HNP1" s="11"/>
      <c r="HNQ1" s="11"/>
      <c r="HNR1" s="11"/>
      <c r="HNS1" s="11"/>
      <c r="HNT1" s="11"/>
      <c r="HNU1" s="11"/>
      <c r="HNV1" s="11"/>
      <c r="HNW1" s="11"/>
      <c r="HNX1" s="11"/>
      <c r="HNY1" s="11"/>
      <c r="HNZ1" s="11"/>
      <c r="HOA1" s="11"/>
      <c r="HOB1" s="11"/>
      <c r="HOC1" s="11"/>
      <c r="HOD1" s="11"/>
      <c r="HOE1" s="11"/>
      <c r="HOF1" s="11"/>
      <c r="HOG1" s="11"/>
      <c r="HOH1" s="11"/>
      <c r="HOI1" s="11"/>
      <c r="HOJ1" s="11"/>
      <c r="HOK1" s="11"/>
      <c r="HOL1" s="11"/>
      <c r="HOM1" s="11"/>
      <c r="HON1" s="11"/>
      <c r="HOO1" s="11"/>
      <c r="HOP1" s="11"/>
      <c r="HOQ1" s="11"/>
      <c r="HOR1" s="11"/>
      <c r="HOS1" s="11"/>
      <c r="HOT1" s="11"/>
      <c r="HOU1" s="11"/>
      <c r="HOV1" s="11"/>
      <c r="HOW1" s="11"/>
      <c r="HOX1" s="11"/>
      <c r="HOY1" s="11"/>
      <c r="HOZ1" s="11"/>
      <c r="HPA1" s="11"/>
      <c r="HPB1" s="11"/>
      <c r="HPC1" s="11"/>
      <c r="HPD1" s="11"/>
      <c r="HPE1" s="11"/>
      <c r="HPF1" s="11"/>
      <c r="HPG1" s="11"/>
      <c r="HPH1" s="11"/>
      <c r="HPI1" s="11"/>
      <c r="HPJ1" s="11"/>
      <c r="HPK1" s="11"/>
      <c r="HPL1" s="11"/>
      <c r="HPM1" s="11"/>
      <c r="HPN1" s="11"/>
      <c r="HPO1" s="11"/>
      <c r="HPP1" s="11"/>
      <c r="HPQ1" s="11"/>
      <c r="HPR1" s="11"/>
      <c r="HPS1" s="11"/>
      <c r="HPT1" s="11"/>
      <c r="HPU1" s="11"/>
      <c r="HPV1" s="11"/>
      <c r="HPW1" s="11"/>
      <c r="HPX1" s="11"/>
      <c r="HPY1" s="11"/>
      <c r="HPZ1" s="11"/>
      <c r="HQA1" s="11"/>
      <c r="HQB1" s="11"/>
      <c r="HQC1" s="11"/>
      <c r="HQD1" s="11"/>
      <c r="HQE1" s="11"/>
      <c r="HQF1" s="11"/>
      <c r="HQG1" s="11"/>
      <c r="HQH1" s="11"/>
      <c r="HQI1" s="11"/>
      <c r="HQJ1" s="11"/>
      <c r="HQK1" s="11"/>
      <c r="HQL1" s="11"/>
      <c r="HQM1" s="11"/>
      <c r="HQN1" s="11"/>
      <c r="HQO1" s="11"/>
      <c r="HQP1" s="11"/>
      <c r="HQQ1" s="11"/>
      <c r="HQR1" s="11"/>
      <c r="HQS1" s="11"/>
      <c r="HQT1" s="11"/>
      <c r="HQU1" s="11"/>
      <c r="HQV1" s="11"/>
      <c r="HQW1" s="11"/>
      <c r="HQX1" s="11"/>
      <c r="HQY1" s="11"/>
      <c r="HQZ1" s="11"/>
      <c r="HRA1" s="11"/>
      <c r="HRB1" s="11"/>
      <c r="HRC1" s="11"/>
      <c r="HRD1" s="11"/>
      <c r="HRE1" s="11"/>
      <c r="HRF1" s="11"/>
      <c r="HRG1" s="11"/>
      <c r="HRH1" s="11"/>
      <c r="HRI1" s="11"/>
      <c r="HRJ1" s="11"/>
      <c r="HRK1" s="11"/>
      <c r="HRL1" s="11"/>
      <c r="HRM1" s="11"/>
      <c r="HRN1" s="11"/>
      <c r="HRO1" s="11"/>
      <c r="HRP1" s="11"/>
      <c r="HRQ1" s="11"/>
      <c r="HRR1" s="11"/>
      <c r="HRS1" s="11"/>
      <c r="HRT1" s="11"/>
      <c r="HRU1" s="11"/>
      <c r="HRV1" s="11"/>
      <c r="HRW1" s="11"/>
      <c r="HRX1" s="11"/>
      <c r="HRY1" s="11"/>
      <c r="HRZ1" s="11"/>
      <c r="HSA1" s="11"/>
      <c r="HSB1" s="11"/>
      <c r="HSC1" s="11"/>
      <c r="HSD1" s="11"/>
      <c r="HSE1" s="11"/>
      <c r="HSF1" s="11"/>
      <c r="HSG1" s="11"/>
      <c r="HSH1" s="11"/>
      <c r="HSI1" s="11"/>
      <c r="HSJ1" s="11"/>
      <c r="HSK1" s="11"/>
      <c r="HSL1" s="11"/>
      <c r="HSM1" s="11"/>
      <c r="HSN1" s="11"/>
      <c r="HSO1" s="11"/>
      <c r="HSP1" s="11"/>
      <c r="HSQ1" s="11"/>
      <c r="HSR1" s="11"/>
      <c r="HSS1" s="11"/>
      <c r="HST1" s="11"/>
      <c r="HSU1" s="11"/>
      <c r="HSV1" s="11"/>
      <c r="HSW1" s="11"/>
      <c r="HSX1" s="11"/>
      <c r="HSY1" s="11"/>
      <c r="HSZ1" s="11"/>
      <c r="HTA1" s="11"/>
      <c r="HTB1" s="11"/>
      <c r="HTC1" s="11"/>
      <c r="HTD1" s="11"/>
      <c r="HTE1" s="11"/>
      <c r="HTF1" s="11"/>
      <c r="HTG1" s="11"/>
      <c r="HTH1" s="11"/>
      <c r="HTI1" s="11"/>
      <c r="HTJ1" s="11"/>
      <c r="HTK1" s="11"/>
      <c r="HTL1" s="11"/>
      <c r="HTM1" s="11"/>
      <c r="HTN1" s="11"/>
      <c r="HTO1" s="11"/>
      <c r="HTP1" s="11"/>
      <c r="HTQ1" s="11"/>
      <c r="HTR1" s="11"/>
      <c r="HTS1" s="11"/>
      <c r="HTT1" s="11"/>
      <c r="HTU1" s="11"/>
      <c r="HTV1" s="11"/>
      <c r="HTW1" s="11"/>
      <c r="HTX1" s="11"/>
      <c r="HTY1" s="11"/>
      <c r="HTZ1" s="11"/>
      <c r="HUA1" s="11"/>
      <c r="HUB1" s="11"/>
      <c r="HUC1" s="11"/>
      <c r="HUD1" s="11"/>
      <c r="HUE1" s="11"/>
      <c r="HUF1" s="11"/>
      <c r="HUG1" s="11"/>
      <c r="HUH1" s="11"/>
      <c r="HUI1" s="11"/>
      <c r="HUJ1" s="11"/>
      <c r="HUK1" s="11"/>
      <c r="HUL1" s="11"/>
      <c r="HUM1" s="11"/>
      <c r="HUN1" s="11"/>
      <c r="HUO1" s="11"/>
      <c r="HUP1" s="11"/>
      <c r="HUQ1" s="11"/>
      <c r="HUR1" s="11"/>
      <c r="HUS1" s="11"/>
      <c r="HUT1" s="11"/>
      <c r="HUU1" s="11"/>
      <c r="HUV1" s="11"/>
      <c r="HUW1" s="11"/>
      <c r="HUX1" s="11"/>
      <c r="HUY1" s="11"/>
      <c r="HUZ1" s="11"/>
      <c r="HVA1" s="11"/>
      <c r="HVB1" s="11"/>
      <c r="HVC1" s="11"/>
      <c r="HVD1" s="11"/>
      <c r="HVE1" s="11"/>
      <c r="HVF1" s="11"/>
      <c r="HVG1" s="11"/>
      <c r="HVH1" s="11"/>
      <c r="HVI1" s="11"/>
      <c r="HVJ1" s="11"/>
      <c r="HVK1" s="11"/>
      <c r="HVL1" s="11"/>
      <c r="HVM1" s="11"/>
      <c r="HVN1" s="11"/>
      <c r="HVO1" s="11"/>
      <c r="HVP1" s="11"/>
      <c r="HVQ1" s="11"/>
      <c r="HVR1" s="11"/>
      <c r="HVS1" s="11"/>
      <c r="HVT1" s="11"/>
      <c r="HVU1" s="11"/>
      <c r="HVV1" s="11"/>
      <c r="HVW1" s="11"/>
      <c r="HVX1" s="11"/>
      <c r="HVY1" s="11"/>
      <c r="HVZ1" s="11"/>
      <c r="HWA1" s="11"/>
      <c r="HWB1" s="11"/>
      <c r="HWC1" s="11"/>
      <c r="HWD1" s="11"/>
      <c r="HWE1" s="11"/>
      <c r="HWF1" s="11"/>
      <c r="HWG1" s="11"/>
      <c r="HWH1" s="11"/>
      <c r="HWI1" s="11"/>
      <c r="HWJ1" s="11"/>
      <c r="HWK1" s="11"/>
      <c r="HWL1" s="11"/>
      <c r="HWM1" s="11"/>
      <c r="HWN1" s="11"/>
      <c r="HWO1" s="11"/>
      <c r="HWP1" s="11"/>
      <c r="HWQ1" s="11"/>
      <c r="HWR1" s="11"/>
      <c r="HWS1" s="11"/>
      <c r="HWT1" s="11"/>
      <c r="HWU1" s="11"/>
      <c r="HWV1" s="11"/>
      <c r="HWW1" s="11"/>
      <c r="HWX1" s="11"/>
      <c r="HWY1" s="11"/>
      <c r="HWZ1" s="11"/>
      <c r="HXA1" s="11"/>
      <c r="HXB1" s="11"/>
      <c r="HXC1" s="11"/>
      <c r="HXD1" s="11"/>
      <c r="HXE1" s="11"/>
      <c r="HXF1" s="11"/>
      <c r="HXG1" s="11"/>
      <c r="HXH1" s="11"/>
      <c r="HXI1" s="11"/>
      <c r="HXJ1" s="11"/>
      <c r="HXK1" s="11"/>
      <c r="HXL1" s="11"/>
      <c r="HXM1" s="11"/>
      <c r="HXN1" s="11"/>
      <c r="HXO1" s="11"/>
      <c r="HXP1" s="11"/>
      <c r="HXQ1" s="11"/>
      <c r="HXR1" s="11"/>
      <c r="HXS1" s="11"/>
      <c r="HXT1" s="11"/>
      <c r="HXU1" s="11"/>
      <c r="HXV1" s="11"/>
      <c r="HXW1" s="11"/>
      <c r="HXX1" s="11"/>
      <c r="HXY1" s="11"/>
      <c r="HXZ1" s="11"/>
      <c r="HYA1" s="11"/>
      <c r="HYB1" s="11"/>
      <c r="HYC1" s="11"/>
      <c r="HYD1" s="11"/>
      <c r="HYE1" s="11"/>
      <c r="HYF1" s="11"/>
      <c r="HYG1" s="11"/>
      <c r="HYH1" s="11"/>
      <c r="HYI1" s="11"/>
      <c r="HYJ1" s="11"/>
      <c r="HYK1" s="11"/>
      <c r="HYL1" s="11"/>
      <c r="HYM1" s="11"/>
      <c r="HYN1" s="11"/>
      <c r="HYO1" s="11"/>
      <c r="HYP1" s="11"/>
      <c r="HYQ1" s="11"/>
      <c r="HYR1" s="11"/>
      <c r="HYS1" s="11"/>
      <c r="HYT1" s="11"/>
      <c r="HYU1" s="11"/>
      <c r="HYV1" s="11"/>
      <c r="HYW1" s="11"/>
      <c r="HYX1" s="11"/>
      <c r="HYY1" s="11"/>
      <c r="HYZ1" s="11"/>
      <c r="HZA1" s="11"/>
      <c r="HZB1" s="11"/>
      <c r="HZC1" s="11"/>
      <c r="HZD1" s="11"/>
      <c r="HZE1" s="11"/>
      <c r="HZF1" s="11"/>
      <c r="HZG1" s="11"/>
      <c r="HZH1" s="11"/>
      <c r="HZI1" s="11"/>
      <c r="HZJ1" s="11"/>
      <c r="HZK1" s="11"/>
      <c r="HZL1" s="11"/>
      <c r="HZM1" s="11"/>
      <c r="HZN1" s="11"/>
      <c r="HZO1" s="11"/>
      <c r="HZP1" s="11"/>
      <c r="HZQ1" s="11"/>
      <c r="HZR1" s="11"/>
      <c r="HZS1" s="11"/>
      <c r="HZT1" s="11"/>
      <c r="HZU1" s="11"/>
      <c r="HZV1" s="11"/>
      <c r="HZW1" s="11"/>
      <c r="HZX1" s="11"/>
      <c r="HZY1" s="11"/>
      <c r="HZZ1" s="11"/>
      <c r="IAA1" s="11"/>
      <c r="IAB1" s="11"/>
      <c r="IAC1" s="11"/>
      <c r="IAD1" s="11"/>
      <c r="IAE1" s="11"/>
      <c r="IAF1" s="11"/>
      <c r="IAG1" s="11"/>
      <c r="IAH1" s="11"/>
      <c r="IAI1" s="11"/>
      <c r="IAJ1" s="11"/>
      <c r="IAK1" s="11"/>
      <c r="IAL1" s="11"/>
      <c r="IAM1" s="11"/>
      <c r="IAN1" s="11"/>
      <c r="IAO1" s="11"/>
      <c r="IAP1" s="11"/>
      <c r="IAQ1" s="11"/>
      <c r="IAR1" s="11"/>
      <c r="IAS1" s="11"/>
      <c r="IAT1" s="11"/>
      <c r="IAU1" s="11"/>
      <c r="IAV1" s="11"/>
      <c r="IAW1" s="11"/>
      <c r="IAX1" s="11"/>
      <c r="IAY1" s="11"/>
      <c r="IAZ1" s="11"/>
      <c r="IBA1" s="11"/>
      <c r="IBB1" s="11"/>
      <c r="IBC1" s="11"/>
      <c r="IBD1" s="11"/>
      <c r="IBE1" s="11"/>
      <c r="IBF1" s="11"/>
      <c r="IBG1" s="11"/>
      <c r="IBH1" s="11"/>
      <c r="IBI1" s="11"/>
      <c r="IBJ1" s="11"/>
      <c r="IBK1" s="11"/>
      <c r="IBL1" s="11"/>
      <c r="IBM1" s="11"/>
      <c r="IBN1" s="11"/>
      <c r="IBO1" s="11"/>
      <c r="IBP1" s="11"/>
      <c r="IBQ1" s="11"/>
      <c r="IBR1" s="11"/>
      <c r="IBS1" s="11"/>
      <c r="IBT1" s="11"/>
      <c r="IBU1" s="11"/>
      <c r="IBV1" s="11"/>
      <c r="IBW1" s="11"/>
      <c r="IBX1" s="11"/>
      <c r="IBY1" s="11"/>
      <c r="IBZ1" s="11"/>
      <c r="ICA1" s="11"/>
      <c r="ICB1" s="11"/>
      <c r="ICC1" s="11"/>
      <c r="ICD1" s="11"/>
      <c r="ICE1" s="11"/>
      <c r="ICF1" s="11"/>
      <c r="ICG1" s="11"/>
      <c r="ICH1" s="11"/>
      <c r="ICI1" s="11"/>
      <c r="ICJ1" s="11"/>
      <c r="ICK1" s="11"/>
      <c r="ICL1" s="11"/>
      <c r="ICM1" s="11"/>
      <c r="ICN1" s="11"/>
      <c r="ICO1" s="11"/>
      <c r="ICP1" s="11"/>
      <c r="ICQ1" s="11"/>
      <c r="ICR1" s="11"/>
      <c r="ICS1" s="11"/>
      <c r="ICT1" s="11"/>
      <c r="ICU1" s="11"/>
      <c r="ICV1" s="11"/>
      <c r="ICW1" s="11"/>
      <c r="ICX1" s="11"/>
      <c r="ICY1" s="11"/>
      <c r="ICZ1" s="11"/>
      <c r="IDA1" s="11"/>
      <c r="IDB1" s="11"/>
      <c r="IDC1" s="11"/>
      <c r="IDD1" s="11"/>
      <c r="IDE1" s="11"/>
      <c r="IDF1" s="11"/>
      <c r="IDG1" s="11"/>
      <c r="IDH1" s="11"/>
      <c r="IDI1" s="11"/>
      <c r="IDJ1" s="11"/>
      <c r="IDK1" s="11"/>
      <c r="IDL1" s="11"/>
      <c r="IDM1" s="11"/>
      <c r="IDN1" s="11"/>
      <c r="IDO1" s="11"/>
      <c r="IDP1" s="11"/>
      <c r="IDQ1" s="11"/>
      <c r="IDR1" s="11"/>
      <c r="IDS1" s="11"/>
      <c r="IDT1" s="11"/>
      <c r="IDU1" s="11"/>
      <c r="IDV1" s="11"/>
      <c r="IDW1" s="11"/>
      <c r="IDX1" s="11"/>
      <c r="IDY1" s="11"/>
      <c r="IDZ1" s="11"/>
      <c r="IEA1" s="11"/>
      <c r="IEB1" s="11"/>
      <c r="IEC1" s="11"/>
      <c r="IED1" s="11"/>
      <c r="IEE1" s="11"/>
      <c r="IEF1" s="11"/>
      <c r="IEG1" s="11"/>
      <c r="IEH1" s="11"/>
      <c r="IEI1" s="11"/>
      <c r="IEJ1" s="11"/>
      <c r="IEK1" s="11"/>
      <c r="IEL1" s="11"/>
      <c r="IEM1" s="11"/>
      <c r="IEN1" s="11"/>
      <c r="IEO1" s="11"/>
      <c r="IEP1" s="11"/>
      <c r="IEQ1" s="11"/>
      <c r="IER1" s="11"/>
      <c r="IES1" s="11"/>
      <c r="IET1" s="11"/>
      <c r="IEU1" s="11"/>
      <c r="IEV1" s="11"/>
      <c r="IEW1" s="11"/>
      <c r="IEX1" s="11"/>
      <c r="IEY1" s="11"/>
      <c r="IEZ1" s="11"/>
      <c r="IFA1" s="11"/>
      <c r="IFB1" s="11"/>
      <c r="IFC1" s="11"/>
      <c r="IFD1" s="11"/>
      <c r="IFE1" s="11"/>
      <c r="IFF1" s="11"/>
      <c r="IFG1" s="11"/>
      <c r="IFH1" s="11"/>
      <c r="IFI1" s="11"/>
      <c r="IFJ1" s="11"/>
      <c r="IFK1" s="11"/>
      <c r="IFL1" s="11"/>
      <c r="IFM1" s="11"/>
      <c r="IFN1" s="11"/>
      <c r="IFO1" s="11"/>
      <c r="IFP1" s="11"/>
      <c r="IFQ1" s="11"/>
      <c r="IFR1" s="11"/>
      <c r="IFS1" s="11"/>
      <c r="IFT1" s="11"/>
      <c r="IFU1" s="11"/>
      <c r="IFV1" s="11"/>
      <c r="IFW1" s="11"/>
      <c r="IFX1" s="11"/>
      <c r="IFY1" s="11"/>
      <c r="IFZ1" s="11"/>
      <c r="IGA1" s="11"/>
      <c r="IGB1" s="11"/>
      <c r="IGC1" s="11"/>
      <c r="IGD1" s="11"/>
      <c r="IGE1" s="11"/>
      <c r="IGF1" s="11"/>
      <c r="IGG1" s="11"/>
      <c r="IGH1" s="11"/>
      <c r="IGI1" s="11"/>
      <c r="IGJ1" s="11"/>
      <c r="IGK1" s="11"/>
      <c r="IGL1" s="11"/>
      <c r="IGM1" s="11"/>
      <c r="IGN1" s="11"/>
      <c r="IGO1" s="11"/>
      <c r="IGP1" s="11"/>
      <c r="IGQ1" s="11"/>
      <c r="IGR1" s="11"/>
      <c r="IGS1" s="11"/>
      <c r="IGT1" s="11"/>
      <c r="IGU1" s="11"/>
      <c r="IGV1" s="11"/>
      <c r="IGW1" s="11"/>
      <c r="IGX1" s="11"/>
      <c r="IGY1" s="11"/>
      <c r="IGZ1" s="11"/>
      <c r="IHA1" s="11"/>
      <c r="IHB1" s="11"/>
      <c r="IHC1" s="11"/>
      <c r="IHD1" s="11"/>
      <c r="IHE1" s="11"/>
      <c r="IHF1" s="11"/>
      <c r="IHG1" s="11"/>
      <c r="IHH1" s="11"/>
      <c r="IHI1" s="11"/>
      <c r="IHJ1" s="11"/>
      <c r="IHK1" s="11"/>
      <c r="IHL1" s="11"/>
      <c r="IHM1" s="11"/>
      <c r="IHN1" s="11"/>
      <c r="IHO1" s="11"/>
      <c r="IHP1" s="11"/>
      <c r="IHQ1" s="11"/>
      <c r="IHR1" s="11"/>
      <c r="IHS1" s="11"/>
      <c r="IHT1" s="11"/>
      <c r="IHU1" s="11"/>
      <c r="IHV1" s="11"/>
      <c r="IHW1" s="11"/>
      <c r="IHX1" s="11"/>
      <c r="IHY1" s="11"/>
      <c r="IHZ1" s="11"/>
      <c r="IIA1" s="11"/>
      <c r="IIB1" s="11"/>
      <c r="IIC1" s="11"/>
      <c r="IID1" s="11"/>
      <c r="IIE1" s="11"/>
      <c r="IIF1" s="11"/>
      <c r="IIG1" s="11"/>
      <c r="IIH1" s="11"/>
      <c r="III1" s="11"/>
      <c r="IIJ1" s="11"/>
      <c r="IIK1" s="11"/>
      <c r="IIL1" s="11"/>
      <c r="IIM1" s="11"/>
      <c r="IIN1" s="11"/>
      <c r="IIO1" s="11"/>
      <c r="IIP1" s="11"/>
      <c r="IIQ1" s="11"/>
      <c r="IIR1" s="11"/>
      <c r="IIS1" s="11"/>
      <c r="IIT1" s="11"/>
      <c r="IIU1" s="11"/>
      <c r="IIV1" s="11"/>
      <c r="IIW1" s="11"/>
      <c r="IIX1" s="11"/>
      <c r="IIY1" s="11"/>
      <c r="IIZ1" s="11"/>
      <c r="IJA1" s="11"/>
      <c r="IJB1" s="11"/>
      <c r="IJC1" s="11"/>
      <c r="IJD1" s="11"/>
      <c r="IJE1" s="11"/>
      <c r="IJF1" s="11"/>
      <c r="IJG1" s="11"/>
      <c r="IJH1" s="11"/>
      <c r="IJI1" s="11"/>
      <c r="IJJ1" s="11"/>
      <c r="IJK1" s="11"/>
      <c r="IJL1" s="11"/>
      <c r="IJM1" s="11"/>
      <c r="IJN1" s="11"/>
      <c r="IJO1" s="11"/>
      <c r="IJP1" s="11"/>
      <c r="IJQ1" s="11"/>
      <c r="IJR1" s="11"/>
      <c r="IJS1" s="11"/>
      <c r="IJT1" s="11"/>
      <c r="IJU1" s="11"/>
      <c r="IJV1" s="11"/>
      <c r="IJW1" s="11"/>
      <c r="IJX1" s="11"/>
      <c r="IJY1" s="11"/>
      <c r="IJZ1" s="11"/>
      <c r="IKA1" s="11"/>
      <c r="IKB1" s="11"/>
      <c r="IKC1" s="11"/>
      <c r="IKD1" s="11"/>
      <c r="IKE1" s="11"/>
      <c r="IKF1" s="11"/>
      <c r="IKG1" s="11"/>
      <c r="IKH1" s="11"/>
      <c r="IKI1" s="11"/>
      <c r="IKJ1" s="11"/>
      <c r="IKK1" s="11"/>
      <c r="IKL1" s="11"/>
      <c r="IKM1" s="11"/>
      <c r="IKN1" s="11"/>
      <c r="IKO1" s="11"/>
      <c r="IKP1" s="11"/>
      <c r="IKQ1" s="11"/>
      <c r="IKR1" s="11"/>
      <c r="IKS1" s="11"/>
      <c r="IKT1" s="11"/>
      <c r="IKU1" s="11"/>
      <c r="IKV1" s="11"/>
      <c r="IKW1" s="11"/>
      <c r="IKX1" s="11"/>
      <c r="IKY1" s="11"/>
      <c r="IKZ1" s="11"/>
      <c r="ILA1" s="11"/>
      <c r="ILB1" s="11"/>
      <c r="ILC1" s="11"/>
      <c r="ILD1" s="11"/>
      <c r="ILE1" s="11"/>
      <c r="ILF1" s="11"/>
      <c r="ILG1" s="11"/>
      <c r="ILH1" s="11"/>
      <c r="ILI1" s="11"/>
      <c r="ILJ1" s="11"/>
      <c r="ILK1" s="11"/>
      <c r="ILL1" s="11"/>
      <c r="ILM1" s="11"/>
      <c r="ILN1" s="11"/>
      <c r="ILO1" s="11"/>
      <c r="ILP1" s="11"/>
      <c r="ILQ1" s="11"/>
      <c r="ILR1" s="11"/>
      <c r="ILS1" s="11"/>
      <c r="ILT1" s="11"/>
      <c r="ILU1" s="11"/>
      <c r="ILV1" s="11"/>
      <c r="ILW1" s="11"/>
      <c r="ILX1" s="11"/>
      <c r="ILY1" s="11"/>
      <c r="ILZ1" s="11"/>
      <c r="IMA1" s="11"/>
      <c r="IMB1" s="11"/>
      <c r="IMC1" s="11"/>
      <c r="IMD1" s="11"/>
      <c r="IME1" s="11"/>
      <c r="IMF1" s="11"/>
      <c r="IMG1" s="11"/>
      <c r="IMH1" s="11"/>
      <c r="IMI1" s="11"/>
      <c r="IMJ1" s="11"/>
      <c r="IMK1" s="11"/>
      <c r="IML1" s="11"/>
      <c r="IMM1" s="11"/>
      <c r="IMN1" s="11"/>
      <c r="IMO1" s="11"/>
      <c r="IMP1" s="11"/>
      <c r="IMQ1" s="11"/>
      <c r="IMR1" s="11"/>
      <c r="IMS1" s="11"/>
      <c r="IMT1" s="11"/>
      <c r="IMU1" s="11"/>
      <c r="IMV1" s="11"/>
      <c r="IMW1" s="11"/>
      <c r="IMX1" s="11"/>
      <c r="IMY1" s="11"/>
      <c r="IMZ1" s="11"/>
      <c r="INA1" s="11"/>
      <c r="INB1" s="11"/>
      <c r="INC1" s="11"/>
      <c r="IND1" s="11"/>
      <c r="INE1" s="11"/>
      <c r="INF1" s="11"/>
      <c r="ING1" s="11"/>
      <c r="INH1" s="11"/>
      <c r="INI1" s="11"/>
      <c r="INJ1" s="11"/>
      <c r="INK1" s="11"/>
      <c r="INL1" s="11"/>
      <c r="INM1" s="11"/>
      <c r="INN1" s="11"/>
      <c r="INO1" s="11"/>
      <c r="INP1" s="11"/>
      <c r="INQ1" s="11"/>
      <c r="INR1" s="11"/>
      <c r="INS1" s="11"/>
      <c r="INT1" s="11"/>
      <c r="INU1" s="11"/>
      <c r="INV1" s="11"/>
      <c r="INW1" s="11"/>
      <c r="INX1" s="11"/>
      <c r="INY1" s="11"/>
      <c r="INZ1" s="11"/>
      <c r="IOA1" s="11"/>
      <c r="IOB1" s="11"/>
      <c r="IOC1" s="11"/>
      <c r="IOD1" s="11"/>
      <c r="IOE1" s="11"/>
      <c r="IOF1" s="11"/>
      <c r="IOG1" s="11"/>
      <c r="IOH1" s="11"/>
      <c r="IOI1" s="11"/>
      <c r="IOJ1" s="11"/>
      <c r="IOK1" s="11"/>
      <c r="IOL1" s="11"/>
      <c r="IOM1" s="11"/>
      <c r="ION1" s="11"/>
      <c r="IOO1" s="11"/>
      <c r="IOP1" s="11"/>
      <c r="IOQ1" s="11"/>
      <c r="IOR1" s="11"/>
      <c r="IOS1" s="11"/>
      <c r="IOT1" s="11"/>
      <c r="IOU1" s="11"/>
      <c r="IOV1" s="11"/>
      <c r="IOW1" s="11"/>
      <c r="IOX1" s="11"/>
      <c r="IOY1" s="11"/>
      <c r="IOZ1" s="11"/>
      <c r="IPA1" s="11"/>
      <c r="IPB1" s="11"/>
      <c r="IPC1" s="11"/>
      <c r="IPD1" s="11"/>
      <c r="IPE1" s="11"/>
      <c r="IPF1" s="11"/>
      <c r="IPG1" s="11"/>
      <c r="IPH1" s="11"/>
      <c r="IPI1" s="11"/>
      <c r="IPJ1" s="11"/>
      <c r="IPK1" s="11"/>
      <c r="IPL1" s="11"/>
      <c r="IPM1" s="11"/>
      <c r="IPN1" s="11"/>
      <c r="IPO1" s="11"/>
      <c r="IPP1" s="11"/>
      <c r="IPQ1" s="11"/>
      <c r="IPR1" s="11"/>
      <c r="IPS1" s="11"/>
      <c r="IPT1" s="11"/>
      <c r="IPU1" s="11"/>
      <c r="IPV1" s="11"/>
      <c r="IPW1" s="11"/>
      <c r="IPX1" s="11"/>
      <c r="IPY1" s="11"/>
      <c r="IPZ1" s="11"/>
      <c r="IQA1" s="11"/>
      <c r="IQB1" s="11"/>
      <c r="IQC1" s="11"/>
      <c r="IQD1" s="11"/>
      <c r="IQE1" s="11"/>
      <c r="IQF1" s="11"/>
      <c r="IQG1" s="11"/>
      <c r="IQH1" s="11"/>
      <c r="IQI1" s="11"/>
      <c r="IQJ1" s="11"/>
      <c r="IQK1" s="11"/>
      <c r="IQL1" s="11"/>
      <c r="IQM1" s="11"/>
      <c r="IQN1" s="11"/>
      <c r="IQO1" s="11"/>
      <c r="IQP1" s="11"/>
      <c r="IQQ1" s="11"/>
      <c r="IQR1" s="11"/>
      <c r="IQS1" s="11"/>
      <c r="IQT1" s="11"/>
      <c r="IQU1" s="11"/>
      <c r="IQV1" s="11"/>
      <c r="IQW1" s="11"/>
      <c r="IQX1" s="11"/>
      <c r="IQY1" s="11"/>
      <c r="IQZ1" s="11"/>
      <c r="IRA1" s="11"/>
      <c r="IRB1" s="11"/>
      <c r="IRC1" s="11"/>
      <c r="IRD1" s="11"/>
      <c r="IRE1" s="11"/>
      <c r="IRF1" s="11"/>
      <c r="IRG1" s="11"/>
      <c r="IRH1" s="11"/>
      <c r="IRI1" s="11"/>
      <c r="IRJ1" s="11"/>
      <c r="IRK1" s="11"/>
      <c r="IRL1" s="11"/>
      <c r="IRM1" s="11"/>
      <c r="IRN1" s="11"/>
      <c r="IRO1" s="11"/>
      <c r="IRP1" s="11"/>
      <c r="IRQ1" s="11"/>
      <c r="IRR1" s="11"/>
      <c r="IRS1" s="11"/>
      <c r="IRT1" s="11"/>
      <c r="IRU1" s="11"/>
      <c r="IRV1" s="11"/>
      <c r="IRW1" s="11"/>
      <c r="IRX1" s="11"/>
      <c r="IRY1" s="11"/>
      <c r="IRZ1" s="11"/>
      <c r="ISA1" s="11"/>
      <c r="ISB1" s="11"/>
      <c r="ISC1" s="11"/>
      <c r="ISD1" s="11"/>
      <c r="ISE1" s="11"/>
      <c r="ISF1" s="11"/>
      <c r="ISG1" s="11"/>
      <c r="ISH1" s="11"/>
      <c r="ISI1" s="11"/>
      <c r="ISJ1" s="11"/>
      <c r="ISK1" s="11"/>
      <c r="ISL1" s="11"/>
      <c r="ISM1" s="11"/>
      <c r="ISN1" s="11"/>
      <c r="ISO1" s="11"/>
      <c r="ISP1" s="11"/>
      <c r="ISQ1" s="11"/>
      <c r="ISR1" s="11"/>
      <c r="ISS1" s="11"/>
      <c r="IST1" s="11"/>
      <c r="ISU1" s="11"/>
      <c r="ISV1" s="11"/>
      <c r="ISW1" s="11"/>
      <c r="ISX1" s="11"/>
      <c r="ISY1" s="11"/>
      <c r="ISZ1" s="11"/>
      <c r="ITA1" s="11"/>
      <c r="ITB1" s="11"/>
      <c r="ITC1" s="11"/>
      <c r="ITD1" s="11"/>
      <c r="ITE1" s="11"/>
      <c r="ITF1" s="11"/>
      <c r="ITG1" s="11"/>
      <c r="ITH1" s="11"/>
      <c r="ITI1" s="11"/>
      <c r="ITJ1" s="11"/>
      <c r="ITK1" s="11"/>
      <c r="ITL1" s="11"/>
      <c r="ITM1" s="11"/>
      <c r="ITN1" s="11"/>
      <c r="ITO1" s="11"/>
      <c r="ITP1" s="11"/>
      <c r="ITQ1" s="11"/>
      <c r="ITR1" s="11"/>
      <c r="ITS1" s="11"/>
      <c r="ITT1" s="11"/>
      <c r="ITU1" s="11"/>
      <c r="ITV1" s="11"/>
      <c r="ITW1" s="11"/>
      <c r="ITX1" s="11"/>
      <c r="ITY1" s="11"/>
      <c r="ITZ1" s="11"/>
      <c r="IUA1" s="11"/>
      <c r="IUB1" s="11"/>
      <c r="IUC1" s="11"/>
      <c r="IUD1" s="11"/>
      <c r="IUE1" s="11"/>
      <c r="IUF1" s="11"/>
      <c r="IUG1" s="11"/>
      <c r="IUH1" s="11"/>
      <c r="IUI1" s="11"/>
      <c r="IUJ1" s="11"/>
      <c r="IUK1" s="11"/>
      <c r="IUL1" s="11"/>
      <c r="IUM1" s="11"/>
      <c r="IUN1" s="11"/>
      <c r="IUO1" s="11"/>
      <c r="IUP1" s="11"/>
      <c r="IUQ1" s="11"/>
      <c r="IUR1" s="11"/>
      <c r="IUS1" s="11"/>
      <c r="IUT1" s="11"/>
      <c r="IUU1" s="11"/>
      <c r="IUV1" s="11"/>
      <c r="IUW1" s="11"/>
      <c r="IUX1" s="11"/>
      <c r="IUY1" s="11"/>
      <c r="IUZ1" s="11"/>
      <c r="IVA1" s="11"/>
      <c r="IVB1" s="11"/>
      <c r="IVC1" s="11"/>
      <c r="IVD1" s="11"/>
      <c r="IVE1" s="11"/>
      <c r="IVF1" s="11"/>
      <c r="IVG1" s="11"/>
      <c r="IVH1" s="11"/>
      <c r="IVI1" s="11"/>
      <c r="IVJ1" s="11"/>
      <c r="IVK1" s="11"/>
      <c r="IVL1" s="11"/>
      <c r="IVM1" s="11"/>
      <c r="IVN1" s="11"/>
      <c r="IVO1" s="11"/>
      <c r="IVP1" s="11"/>
      <c r="IVQ1" s="11"/>
      <c r="IVR1" s="11"/>
      <c r="IVS1" s="11"/>
      <c r="IVT1" s="11"/>
      <c r="IVU1" s="11"/>
      <c r="IVV1" s="11"/>
      <c r="IVW1" s="11"/>
      <c r="IVX1" s="11"/>
      <c r="IVY1" s="11"/>
      <c r="IVZ1" s="11"/>
      <c r="IWA1" s="11"/>
      <c r="IWB1" s="11"/>
      <c r="IWC1" s="11"/>
      <c r="IWD1" s="11"/>
      <c r="IWE1" s="11"/>
      <c r="IWF1" s="11"/>
      <c r="IWG1" s="11"/>
      <c r="IWH1" s="11"/>
      <c r="IWI1" s="11"/>
      <c r="IWJ1" s="11"/>
      <c r="IWK1" s="11"/>
      <c r="IWL1" s="11"/>
      <c r="IWM1" s="11"/>
      <c r="IWN1" s="11"/>
      <c r="IWO1" s="11"/>
      <c r="IWP1" s="11"/>
      <c r="IWQ1" s="11"/>
      <c r="IWR1" s="11"/>
      <c r="IWS1" s="11"/>
      <c r="IWT1" s="11"/>
      <c r="IWU1" s="11"/>
      <c r="IWV1" s="11"/>
      <c r="IWW1" s="11"/>
      <c r="IWX1" s="11"/>
      <c r="IWY1" s="11"/>
      <c r="IWZ1" s="11"/>
      <c r="IXA1" s="11"/>
      <c r="IXB1" s="11"/>
      <c r="IXC1" s="11"/>
      <c r="IXD1" s="11"/>
      <c r="IXE1" s="11"/>
      <c r="IXF1" s="11"/>
      <c r="IXG1" s="11"/>
      <c r="IXH1" s="11"/>
      <c r="IXI1" s="11"/>
      <c r="IXJ1" s="11"/>
      <c r="IXK1" s="11"/>
      <c r="IXL1" s="11"/>
      <c r="IXM1" s="11"/>
      <c r="IXN1" s="11"/>
      <c r="IXO1" s="11"/>
      <c r="IXP1" s="11"/>
      <c r="IXQ1" s="11"/>
      <c r="IXR1" s="11"/>
      <c r="IXS1" s="11"/>
      <c r="IXT1" s="11"/>
      <c r="IXU1" s="11"/>
      <c r="IXV1" s="11"/>
      <c r="IXW1" s="11"/>
      <c r="IXX1" s="11"/>
      <c r="IXY1" s="11"/>
      <c r="IXZ1" s="11"/>
      <c r="IYA1" s="11"/>
      <c r="IYB1" s="11"/>
      <c r="IYC1" s="11"/>
      <c r="IYD1" s="11"/>
      <c r="IYE1" s="11"/>
      <c r="IYF1" s="11"/>
      <c r="IYG1" s="11"/>
      <c r="IYH1" s="11"/>
      <c r="IYI1" s="11"/>
      <c r="IYJ1" s="11"/>
      <c r="IYK1" s="11"/>
      <c r="IYL1" s="11"/>
      <c r="IYM1" s="11"/>
      <c r="IYN1" s="11"/>
      <c r="IYO1" s="11"/>
      <c r="IYP1" s="11"/>
      <c r="IYQ1" s="11"/>
      <c r="IYR1" s="11"/>
      <c r="IYS1" s="11"/>
      <c r="IYT1" s="11"/>
      <c r="IYU1" s="11"/>
      <c r="IYV1" s="11"/>
      <c r="IYW1" s="11"/>
      <c r="IYX1" s="11"/>
      <c r="IYY1" s="11"/>
      <c r="IYZ1" s="11"/>
      <c r="IZA1" s="11"/>
      <c r="IZB1" s="11"/>
      <c r="IZC1" s="11"/>
      <c r="IZD1" s="11"/>
      <c r="IZE1" s="11"/>
      <c r="IZF1" s="11"/>
      <c r="IZG1" s="11"/>
      <c r="IZH1" s="11"/>
      <c r="IZI1" s="11"/>
      <c r="IZJ1" s="11"/>
      <c r="IZK1" s="11"/>
      <c r="IZL1" s="11"/>
      <c r="IZM1" s="11"/>
      <c r="IZN1" s="11"/>
      <c r="IZO1" s="11"/>
      <c r="IZP1" s="11"/>
      <c r="IZQ1" s="11"/>
      <c r="IZR1" s="11"/>
      <c r="IZS1" s="11"/>
      <c r="IZT1" s="11"/>
      <c r="IZU1" s="11"/>
      <c r="IZV1" s="11"/>
      <c r="IZW1" s="11"/>
      <c r="IZX1" s="11"/>
      <c r="IZY1" s="11"/>
      <c r="IZZ1" s="11"/>
      <c r="JAA1" s="11"/>
      <c r="JAB1" s="11"/>
      <c r="JAC1" s="11"/>
      <c r="JAD1" s="11"/>
      <c r="JAE1" s="11"/>
      <c r="JAF1" s="11"/>
      <c r="JAG1" s="11"/>
      <c r="JAH1" s="11"/>
      <c r="JAI1" s="11"/>
      <c r="JAJ1" s="11"/>
      <c r="JAK1" s="11"/>
      <c r="JAL1" s="11"/>
      <c r="JAM1" s="11"/>
      <c r="JAN1" s="11"/>
      <c r="JAO1" s="11"/>
      <c r="JAP1" s="11"/>
      <c r="JAQ1" s="11"/>
      <c r="JAR1" s="11"/>
      <c r="JAS1" s="11"/>
      <c r="JAT1" s="11"/>
      <c r="JAU1" s="11"/>
      <c r="JAV1" s="11"/>
      <c r="JAW1" s="11"/>
      <c r="JAX1" s="11"/>
      <c r="JAY1" s="11"/>
      <c r="JAZ1" s="11"/>
      <c r="JBA1" s="11"/>
      <c r="JBB1" s="11"/>
      <c r="JBC1" s="11"/>
      <c r="JBD1" s="11"/>
      <c r="JBE1" s="11"/>
      <c r="JBF1" s="11"/>
      <c r="JBG1" s="11"/>
      <c r="JBH1" s="11"/>
      <c r="JBI1" s="11"/>
      <c r="JBJ1" s="11"/>
      <c r="JBK1" s="11"/>
      <c r="JBL1" s="11"/>
      <c r="JBM1" s="11"/>
      <c r="JBN1" s="11"/>
      <c r="JBO1" s="11"/>
      <c r="JBP1" s="11"/>
      <c r="JBQ1" s="11"/>
      <c r="JBR1" s="11"/>
      <c r="JBS1" s="11"/>
      <c r="JBT1" s="11"/>
      <c r="JBU1" s="11"/>
      <c r="JBV1" s="11"/>
      <c r="JBW1" s="11"/>
      <c r="JBX1" s="11"/>
      <c r="JBY1" s="11"/>
      <c r="JBZ1" s="11"/>
      <c r="JCA1" s="11"/>
      <c r="JCB1" s="11"/>
      <c r="JCC1" s="11"/>
      <c r="JCD1" s="11"/>
      <c r="JCE1" s="11"/>
      <c r="JCF1" s="11"/>
      <c r="JCG1" s="11"/>
      <c r="JCH1" s="11"/>
      <c r="JCI1" s="11"/>
      <c r="JCJ1" s="11"/>
      <c r="JCK1" s="11"/>
      <c r="JCL1" s="11"/>
      <c r="JCM1" s="11"/>
      <c r="JCN1" s="11"/>
      <c r="JCO1" s="11"/>
      <c r="JCP1" s="11"/>
      <c r="JCQ1" s="11"/>
      <c r="JCR1" s="11"/>
      <c r="JCS1" s="11"/>
      <c r="JCT1" s="11"/>
      <c r="JCU1" s="11"/>
      <c r="JCV1" s="11"/>
      <c r="JCW1" s="11"/>
      <c r="JCX1" s="11"/>
      <c r="JCY1" s="11"/>
      <c r="JCZ1" s="11"/>
      <c r="JDA1" s="11"/>
      <c r="JDB1" s="11"/>
      <c r="JDC1" s="11"/>
      <c r="JDD1" s="11"/>
      <c r="JDE1" s="11"/>
      <c r="JDF1" s="11"/>
      <c r="JDG1" s="11"/>
      <c r="JDH1" s="11"/>
      <c r="JDI1" s="11"/>
      <c r="JDJ1" s="11"/>
      <c r="JDK1" s="11"/>
      <c r="JDL1" s="11"/>
      <c r="JDM1" s="11"/>
      <c r="JDN1" s="11"/>
      <c r="JDO1" s="11"/>
      <c r="JDP1" s="11"/>
      <c r="JDQ1" s="11"/>
      <c r="JDR1" s="11"/>
      <c r="JDS1" s="11"/>
      <c r="JDT1" s="11"/>
      <c r="JDU1" s="11"/>
      <c r="JDV1" s="11"/>
      <c r="JDW1" s="11"/>
      <c r="JDX1" s="11"/>
      <c r="JDY1" s="11"/>
      <c r="JDZ1" s="11"/>
      <c r="JEA1" s="11"/>
      <c r="JEB1" s="11"/>
      <c r="JEC1" s="11"/>
      <c r="JED1" s="11"/>
      <c r="JEE1" s="11"/>
      <c r="JEF1" s="11"/>
      <c r="JEG1" s="11"/>
      <c r="JEH1" s="11"/>
      <c r="JEI1" s="11"/>
      <c r="JEJ1" s="11"/>
      <c r="JEK1" s="11"/>
      <c r="JEL1" s="11"/>
      <c r="JEM1" s="11"/>
      <c r="JEN1" s="11"/>
      <c r="JEO1" s="11"/>
      <c r="JEP1" s="11"/>
      <c r="JEQ1" s="11"/>
      <c r="JER1" s="11"/>
      <c r="JES1" s="11"/>
      <c r="JET1" s="11"/>
      <c r="JEU1" s="11"/>
      <c r="JEV1" s="11"/>
      <c r="JEW1" s="11"/>
      <c r="JEX1" s="11"/>
      <c r="JEY1" s="11"/>
      <c r="JEZ1" s="11"/>
      <c r="JFA1" s="11"/>
      <c r="JFB1" s="11"/>
      <c r="JFC1" s="11"/>
      <c r="JFD1" s="11"/>
      <c r="JFE1" s="11"/>
      <c r="JFF1" s="11"/>
      <c r="JFG1" s="11"/>
      <c r="JFH1" s="11"/>
      <c r="JFI1" s="11"/>
      <c r="JFJ1" s="11"/>
      <c r="JFK1" s="11"/>
      <c r="JFL1" s="11"/>
      <c r="JFM1" s="11"/>
      <c r="JFN1" s="11"/>
      <c r="JFO1" s="11"/>
      <c r="JFP1" s="11"/>
      <c r="JFQ1" s="11"/>
      <c r="JFR1" s="11"/>
      <c r="JFS1" s="11"/>
      <c r="JFT1" s="11"/>
      <c r="JFU1" s="11"/>
      <c r="JFV1" s="11"/>
      <c r="JFW1" s="11"/>
      <c r="JFX1" s="11"/>
      <c r="JFY1" s="11"/>
      <c r="JFZ1" s="11"/>
      <c r="JGA1" s="11"/>
      <c r="JGB1" s="11"/>
      <c r="JGC1" s="11"/>
      <c r="JGD1" s="11"/>
      <c r="JGE1" s="11"/>
      <c r="JGF1" s="11"/>
      <c r="JGG1" s="11"/>
      <c r="JGH1" s="11"/>
      <c r="JGI1" s="11"/>
      <c r="JGJ1" s="11"/>
      <c r="JGK1" s="11"/>
      <c r="JGL1" s="11"/>
      <c r="JGM1" s="11"/>
      <c r="JGN1" s="11"/>
      <c r="JGO1" s="11"/>
      <c r="JGP1" s="11"/>
      <c r="JGQ1" s="11"/>
      <c r="JGR1" s="11"/>
      <c r="JGS1" s="11"/>
      <c r="JGT1" s="11"/>
      <c r="JGU1" s="11"/>
      <c r="JGV1" s="11"/>
      <c r="JGW1" s="11"/>
      <c r="JGX1" s="11"/>
      <c r="JGY1" s="11"/>
      <c r="JGZ1" s="11"/>
      <c r="JHA1" s="11"/>
      <c r="JHB1" s="11"/>
      <c r="JHC1" s="11"/>
      <c r="JHD1" s="11"/>
      <c r="JHE1" s="11"/>
      <c r="JHF1" s="11"/>
      <c r="JHG1" s="11"/>
      <c r="JHH1" s="11"/>
      <c r="JHI1" s="11"/>
      <c r="JHJ1" s="11"/>
      <c r="JHK1" s="11"/>
      <c r="JHL1" s="11"/>
      <c r="JHM1" s="11"/>
      <c r="JHN1" s="11"/>
      <c r="JHO1" s="11"/>
      <c r="JHP1" s="11"/>
      <c r="JHQ1" s="11"/>
      <c r="JHR1" s="11"/>
      <c r="JHS1" s="11"/>
      <c r="JHT1" s="11"/>
      <c r="JHU1" s="11"/>
      <c r="JHV1" s="11"/>
      <c r="JHW1" s="11"/>
      <c r="JHX1" s="11"/>
      <c r="JHY1" s="11"/>
      <c r="JHZ1" s="11"/>
      <c r="JIA1" s="11"/>
      <c r="JIB1" s="11"/>
      <c r="JIC1" s="11"/>
      <c r="JID1" s="11"/>
      <c r="JIE1" s="11"/>
      <c r="JIF1" s="11"/>
      <c r="JIG1" s="11"/>
      <c r="JIH1" s="11"/>
      <c r="JII1" s="11"/>
      <c r="JIJ1" s="11"/>
      <c r="JIK1" s="11"/>
      <c r="JIL1" s="11"/>
      <c r="JIM1" s="11"/>
      <c r="JIN1" s="11"/>
      <c r="JIO1" s="11"/>
      <c r="JIP1" s="11"/>
      <c r="JIQ1" s="11"/>
      <c r="JIR1" s="11"/>
      <c r="JIS1" s="11"/>
      <c r="JIT1" s="11"/>
      <c r="JIU1" s="11"/>
      <c r="JIV1" s="11"/>
      <c r="JIW1" s="11"/>
      <c r="JIX1" s="11"/>
      <c r="JIY1" s="11"/>
      <c r="JIZ1" s="11"/>
      <c r="JJA1" s="11"/>
      <c r="JJB1" s="11"/>
      <c r="JJC1" s="11"/>
      <c r="JJD1" s="11"/>
      <c r="JJE1" s="11"/>
      <c r="JJF1" s="11"/>
      <c r="JJG1" s="11"/>
      <c r="JJH1" s="11"/>
      <c r="JJI1" s="11"/>
      <c r="JJJ1" s="11"/>
      <c r="JJK1" s="11"/>
      <c r="JJL1" s="11"/>
      <c r="JJM1" s="11"/>
      <c r="JJN1" s="11"/>
      <c r="JJO1" s="11"/>
      <c r="JJP1" s="11"/>
      <c r="JJQ1" s="11"/>
      <c r="JJR1" s="11"/>
      <c r="JJS1" s="11"/>
      <c r="JJT1" s="11"/>
      <c r="JJU1" s="11"/>
      <c r="JJV1" s="11"/>
      <c r="JJW1" s="11"/>
      <c r="JJX1" s="11"/>
      <c r="JJY1" s="11"/>
      <c r="JJZ1" s="11"/>
      <c r="JKA1" s="11"/>
      <c r="JKB1" s="11"/>
      <c r="JKC1" s="11"/>
      <c r="JKD1" s="11"/>
      <c r="JKE1" s="11"/>
      <c r="JKF1" s="11"/>
      <c r="JKG1" s="11"/>
      <c r="JKH1" s="11"/>
      <c r="JKI1" s="11"/>
      <c r="JKJ1" s="11"/>
      <c r="JKK1" s="11"/>
      <c r="JKL1" s="11"/>
      <c r="JKM1" s="11"/>
      <c r="JKN1" s="11"/>
      <c r="JKO1" s="11"/>
      <c r="JKP1" s="11"/>
      <c r="JKQ1" s="11"/>
      <c r="JKR1" s="11"/>
      <c r="JKS1" s="11"/>
      <c r="JKT1" s="11"/>
      <c r="JKU1" s="11"/>
      <c r="JKV1" s="11"/>
      <c r="JKW1" s="11"/>
      <c r="JKX1" s="11"/>
      <c r="JKY1" s="11"/>
      <c r="JKZ1" s="11"/>
      <c r="JLA1" s="11"/>
      <c r="JLB1" s="11"/>
      <c r="JLC1" s="11"/>
      <c r="JLD1" s="11"/>
      <c r="JLE1" s="11"/>
      <c r="JLF1" s="11"/>
      <c r="JLG1" s="11"/>
      <c r="JLH1" s="11"/>
      <c r="JLI1" s="11"/>
      <c r="JLJ1" s="11"/>
      <c r="JLK1" s="11"/>
      <c r="JLL1" s="11"/>
      <c r="JLM1" s="11"/>
      <c r="JLN1" s="11"/>
      <c r="JLO1" s="11"/>
      <c r="JLP1" s="11"/>
      <c r="JLQ1" s="11"/>
      <c r="JLR1" s="11"/>
      <c r="JLS1" s="11"/>
      <c r="JLT1" s="11"/>
      <c r="JLU1" s="11"/>
      <c r="JLV1" s="11"/>
      <c r="JLW1" s="11"/>
      <c r="JLX1" s="11"/>
      <c r="JLY1" s="11"/>
      <c r="JLZ1" s="11"/>
      <c r="JMA1" s="11"/>
      <c r="JMB1" s="11"/>
      <c r="JMC1" s="11"/>
      <c r="JMD1" s="11"/>
      <c r="JME1" s="11"/>
      <c r="JMF1" s="11"/>
      <c r="JMG1" s="11"/>
      <c r="JMH1" s="11"/>
      <c r="JMI1" s="11"/>
      <c r="JMJ1" s="11"/>
      <c r="JMK1" s="11"/>
      <c r="JML1" s="11"/>
      <c r="JMM1" s="11"/>
      <c r="JMN1" s="11"/>
      <c r="JMO1" s="11"/>
      <c r="JMP1" s="11"/>
      <c r="JMQ1" s="11"/>
      <c r="JMR1" s="11"/>
      <c r="JMS1" s="11"/>
      <c r="JMT1" s="11"/>
      <c r="JMU1" s="11"/>
      <c r="JMV1" s="11"/>
      <c r="JMW1" s="11"/>
      <c r="JMX1" s="11"/>
      <c r="JMY1" s="11"/>
      <c r="JMZ1" s="11"/>
      <c r="JNA1" s="11"/>
      <c r="JNB1" s="11"/>
      <c r="JNC1" s="11"/>
      <c r="JND1" s="11"/>
      <c r="JNE1" s="11"/>
      <c r="JNF1" s="11"/>
      <c r="JNG1" s="11"/>
      <c r="JNH1" s="11"/>
      <c r="JNI1" s="11"/>
      <c r="JNJ1" s="11"/>
      <c r="JNK1" s="11"/>
      <c r="JNL1" s="11"/>
      <c r="JNM1" s="11"/>
      <c r="JNN1" s="11"/>
      <c r="JNO1" s="11"/>
      <c r="JNP1" s="11"/>
      <c r="JNQ1" s="11"/>
      <c r="JNR1" s="11"/>
      <c r="JNS1" s="11"/>
      <c r="JNT1" s="11"/>
      <c r="JNU1" s="11"/>
      <c r="JNV1" s="11"/>
      <c r="JNW1" s="11"/>
      <c r="JNX1" s="11"/>
      <c r="JNY1" s="11"/>
      <c r="JNZ1" s="11"/>
      <c r="JOA1" s="11"/>
      <c r="JOB1" s="11"/>
      <c r="JOC1" s="11"/>
      <c r="JOD1" s="11"/>
      <c r="JOE1" s="11"/>
      <c r="JOF1" s="11"/>
      <c r="JOG1" s="11"/>
      <c r="JOH1" s="11"/>
      <c r="JOI1" s="11"/>
      <c r="JOJ1" s="11"/>
      <c r="JOK1" s="11"/>
      <c r="JOL1" s="11"/>
      <c r="JOM1" s="11"/>
      <c r="JON1" s="11"/>
      <c r="JOO1" s="11"/>
      <c r="JOP1" s="11"/>
      <c r="JOQ1" s="11"/>
      <c r="JOR1" s="11"/>
      <c r="JOS1" s="11"/>
      <c r="JOT1" s="11"/>
      <c r="JOU1" s="11"/>
      <c r="JOV1" s="11"/>
      <c r="JOW1" s="11"/>
      <c r="JOX1" s="11"/>
      <c r="JOY1" s="11"/>
      <c r="JOZ1" s="11"/>
      <c r="JPA1" s="11"/>
      <c r="JPB1" s="11"/>
      <c r="JPC1" s="11"/>
      <c r="JPD1" s="11"/>
      <c r="JPE1" s="11"/>
      <c r="JPF1" s="11"/>
      <c r="JPG1" s="11"/>
      <c r="JPH1" s="11"/>
      <c r="JPI1" s="11"/>
      <c r="JPJ1" s="11"/>
      <c r="JPK1" s="11"/>
      <c r="JPL1" s="11"/>
      <c r="JPM1" s="11"/>
      <c r="JPN1" s="11"/>
      <c r="JPO1" s="11"/>
      <c r="JPP1" s="11"/>
      <c r="JPQ1" s="11"/>
      <c r="JPR1" s="11"/>
      <c r="JPS1" s="11"/>
      <c r="JPT1" s="11"/>
      <c r="JPU1" s="11"/>
      <c r="JPV1" s="11"/>
      <c r="JPW1" s="11"/>
      <c r="JPX1" s="11"/>
      <c r="JPY1" s="11"/>
      <c r="JPZ1" s="11"/>
      <c r="JQA1" s="11"/>
      <c r="JQB1" s="11"/>
      <c r="JQC1" s="11"/>
      <c r="JQD1" s="11"/>
      <c r="JQE1" s="11"/>
      <c r="JQF1" s="11"/>
      <c r="JQG1" s="11"/>
      <c r="JQH1" s="11"/>
      <c r="JQI1" s="11"/>
      <c r="JQJ1" s="11"/>
      <c r="JQK1" s="11"/>
      <c r="JQL1" s="11"/>
      <c r="JQM1" s="11"/>
      <c r="JQN1" s="11"/>
      <c r="JQO1" s="11"/>
      <c r="JQP1" s="11"/>
      <c r="JQQ1" s="11"/>
      <c r="JQR1" s="11"/>
      <c r="JQS1" s="11"/>
      <c r="JQT1" s="11"/>
      <c r="JQU1" s="11"/>
      <c r="JQV1" s="11"/>
      <c r="JQW1" s="11"/>
      <c r="JQX1" s="11"/>
      <c r="JQY1" s="11"/>
      <c r="JQZ1" s="11"/>
      <c r="JRA1" s="11"/>
      <c r="JRB1" s="11"/>
      <c r="JRC1" s="11"/>
      <c r="JRD1" s="11"/>
      <c r="JRE1" s="11"/>
      <c r="JRF1" s="11"/>
      <c r="JRG1" s="11"/>
      <c r="JRH1" s="11"/>
      <c r="JRI1" s="11"/>
      <c r="JRJ1" s="11"/>
      <c r="JRK1" s="11"/>
      <c r="JRL1" s="11"/>
      <c r="JRM1" s="11"/>
      <c r="JRN1" s="11"/>
      <c r="JRO1" s="11"/>
      <c r="JRP1" s="11"/>
      <c r="JRQ1" s="11"/>
      <c r="JRR1" s="11"/>
      <c r="JRS1" s="11"/>
      <c r="JRT1" s="11"/>
      <c r="JRU1" s="11"/>
      <c r="JRV1" s="11"/>
      <c r="JRW1" s="11"/>
      <c r="JRX1" s="11"/>
      <c r="JRY1" s="11"/>
      <c r="JRZ1" s="11"/>
      <c r="JSA1" s="11"/>
      <c r="JSB1" s="11"/>
      <c r="JSC1" s="11"/>
      <c r="JSD1" s="11"/>
      <c r="JSE1" s="11"/>
      <c r="JSF1" s="11"/>
      <c r="JSG1" s="11"/>
      <c r="JSH1" s="11"/>
      <c r="JSI1" s="11"/>
      <c r="JSJ1" s="11"/>
      <c r="JSK1" s="11"/>
      <c r="JSL1" s="11"/>
      <c r="JSM1" s="11"/>
      <c r="JSN1" s="11"/>
      <c r="JSO1" s="11"/>
      <c r="JSP1" s="11"/>
      <c r="JSQ1" s="11"/>
      <c r="JSR1" s="11"/>
      <c r="JSS1" s="11"/>
      <c r="JST1" s="11"/>
      <c r="JSU1" s="11"/>
      <c r="JSV1" s="11"/>
      <c r="JSW1" s="11"/>
      <c r="JSX1" s="11"/>
      <c r="JSY1" s="11"/>
      <c r="JSZ1" s="11"/>
      <c r="JTA1" s="11"/>
      <c r="JTB1" s="11"/>
      <c r="JTC1" s="11"/>
      <c r="JTD1" s="11"/>
      <c r="JTE1" s="11"/>
      <c r="JTF1" s="11"/>
      <c r="JTG1" s="11"/>
      <c r="JTH1" s="11"/>
      <c r="JTI1" s="11"/>
      <c r="JTJ1" s="11"/>
      <c r="JTK1" s="11"/>
      <c r="JTL1" s="11"/>
      <c r="JTM1" s="11"/>
      <c r="JTN1" s="11"/>
      <c r="JTO1" s="11"/>
      <c r="JTP1" s="11"/>
      <c r="JTQ1" s="11"/>
      <c r="JTR1" s="11"/>
      <c r="JTS1" s="11"/>
      <c r="JTT1" s="11"/>
      <c r="JTU1" s="11"/>
      <c r="JTV1" s="11"/>
      <c r="JTW1" s="11"/>
      <c r="JTX1" s="11"/>
      <c r="JTY1" s="11"/>
      <c r="JTZ1" s="11"/>
      <c r="JUA1" s="11"/>
      <c r="JUB1" s="11"/>
      <c r="JUC1" s="11"/>
      <c r="JUD1" s="11"/>
      <c r="JUE1" s="11"/>
      <c r="JUF1" s="11"/>
      <c r="JUG1" s="11"/>
      <c r="JUH1" s="11"/>
      <c r="JUI1" s="11"/>
      <c r="JUJ1" s="11"/>
      <c r="JUK1" s="11"/>
      <c r="JUL1" s="11"/>
      <c r="JUM1" s="11"/>
      <c r="JUN1" s="11"/>
      <c r="JUO1" s="11"/>
      <c r="JUP1" s="11"/>
      <c r="JUQ1" s="11"/>
      <c r="JUR1" s="11"/>
      <c r="JUS1" s="11"/>
      <c r="JUT1" s="11"/>
      <c r="JUU1" s="11"/>
      <c r="JUV1" s="11"/>
      <c r="JUW1" s="11"/>
      <c r="JUX1" s="11"/>
      <c r="JUY1" s="11"/>
      <c r="JUZ1" s="11"/>
      <c r="JVA1" s="11"/>
      <c r="JVB1" s="11"/>
      <c r="JVC1" s="11"/>
      <c r="JVD1" s="11"/>
      <c r="JVE1" s="11"/>
      <c r="JVF1" s="11"/>
      <c r="JVG1" s="11"/>
      <c r="JVH1" s="11"/>
      <c r="JVI1" s="11"/>
      <c r="JVJ1" s="11"/>
      <c r="JVK1" s="11"/>
      <c r="JVL1" s="11"/>
      <c r="JVM1" s="11"/>
      <c r="JVN1" s="11"/>
      <c r="JVO1" s="11"/>
      <c r="JVP1" s="11"/>
      <c r="JVQ1" s="11"/>
      <c r="JVR1" s="11"/>
      <c r="JVS1" s="11"/>
      <c r="JVT1" s="11"/>
      <c r="JVU1" s="11"/>
      <c r="JVV1" s="11"/>
      <c r="JVW1" s="11"/>
      <c r="JVX1" s="11"/>
      <c r="JVY1" s="11"/>
      <c r="JVZ1" s="11"/>
      <c r="JWA1" s="11"/>
      <c r="JWB1" s="11"/>
      <c r="JWC1" s="11"/>
      <c r="JWD1" s="11"/>
      <c r="JWE1" s="11"/>
      <c r="JWF1" s="11"/>
      <c r="JWG1" s="11"/>
      <c r="JWH1" s="11"/>
      <c r="JWI1" s="11"/>
      <c r="JWJ1" s="11"/>
      <c r="JWK1" s="11"/>
      <c r="JWL1" s="11"/>
      <c r="JWM1" s="11"/>
      <c r="JWN1" s="11"/>
      <c r="JWO1" s="11"/>
      <c r="JWP1" s="11"/>
      <c r="JWQ1" s="11"/>
      <c r="JWR1" s="11"/>
      <c r="JWS1" s="11"/>
      <c r="JWT1" s="11"/>
      <c r="JWU1" s="11"/>
      <c r="JWV1" s="11"/>
      <c r="JWW1" s="11"/>
      <c r="JWX1" s="11"/>
      <c r="JWY1" s="11"/>
      <c r="JWZ1" s="11"/>
      <c r="JXA1" s="11"/>
      <c r="JXB1" s="11"/>
      <c r="JXC1" s="11"/>
      <c r="JXD1" s="11"/>
      <c r="JXE1" s="11"/>
      <c r="JXF1" s="11"/>
      <c r="JXG1" s="11"/>
      <c r="JXH1" s="11"/>
      <c r="JXI1" s="11"/>
      <c r="JXJ1" s="11"/>
      <c r="JXK1" s="11"/>
      <c r="JXL1" s="11"/>
      <c r="JXM1" s="11"/>
      <c r="JXN1" s="11"/>
      <c r="JXO1" s="11"/>
      <c r="JXP1" s="11"/>
      <c r="JXQ1" s="11"/>
      <c r="JXR1" s="11"/>
      <c r="JXS1" s="11"/>
      <c r="JXT1" s="11"/>
      <c r="JXU1" s="11"/>
      <c r="JXV1" s="11"/>
      <c r="JXW1" s="11"/>
      <c r="JXX1" s="11"/>
      <c r="JXY1" s="11"/>
      <c r="JXZ1" s="11"/>
      <c r="JYA1" s="11"/>
      <c r="JYB1" s="11"/>
      <c r="JYC1" s="11"/>
      <c r="JYD1" s="11"/>
      <c r="JYE1" s="11"/>
      <c r="JYF1" s="11"/>
      <c r="JYG1" s="11"/>
      <c r="JYH1" s="11"/>
      <c r="JYI1" s="11"/>
      <c r="JYJ1" s="11"/>
      <c r="JYK1" s="11"/>
      <c r="JYL1" s="11"/>
      <c r="JYM1" s="11"/>
      <c r="JYN1" s="11"/>
      <c r="JYO1" s="11"/>
      <c r="JYP1" s="11"/>
      <c r="JYQ1" s="11"/>
      <c r="JYR1" s="11"/>
      <c r="JYS1" s="11"/>
      <c r="JYT1" s="11"/>
      <c r="JYU1" s="11"/>
      <c r="JYV1" s="11"/>
      <c r="JYW1" s="11"/>
      <c r="JYX1" s="11"/>
      <c r="JYY1" s="11"/>
      <c r="JYZ1" s="11"/>
      <c r="JZA1" s="11"/>
      <c r="JZB1" s="11"/>
      <c r="JZC1" s="11"/>
      <c r="JZD1" s="11"/>
      <c r="JZE1" s="11"/>
      <c r="JZF1" s="11"/>
      <c r="JZG1" s="11"/>
      <c r="JZH1" s="11"/>
      <c r="JZI1" s="11"/>
      <c r="JZJ1" s="11"/>
      <c r="JZK1" s="11"/>
      <c r="JZL1" s="11"/>
      <c r="JZM1" s="11"/>
      <c r="JZN1" s="11"/>
      <c r="JZO1" s="11"/>
      <c r="JZP1" s="11"/>
      <c r="JZQ1" s="11"/>
      <c r="JZR1" s="11"/>
      <c r="JZS1" s="11"/>
      <c r="JZT1" s="11"/>
      <c r="JZU1" s="11"/>
      <c r="JZV1" s="11"/>
      <c r="JZW1" s="11"/>
      <c r="JZX1" s="11"/>
      <c r="JZY1" s="11"/>
      <c r="JZZ1" s="11"/>
      <c r="KAA1" s="11"/>
      <c r="KAB1" s="11"/>
      <c r="KAC1" s="11"/>
      <c r="KAD1" s="11"/>
      <c r="KAE1" s="11"/>
      <c r="KAF1" s="11"/>
      <c r="KAG1" s="11"/>
      <c r="KAH1" s="11"/>
      <c r="KAI1" s="11"/>
      <c r="KAJ1" s="11"/>
      <c r="KAK1" s="11"/>
      <c r="KAL1" s="11"/>
      <c r="KAM1" s="11"/>
      <c r="KAN1" s="11"/>
      <c r="KAO1" s="11"/>
      <c r="KAP1" s="11"/>
      <c r="KAQ1" s="11"/>
      <c r="KAR1" s="11"/>
      <c r="KAS1" s="11"/>
      <c r="KAT1" s="11"/>
      <c r="KAU1" s="11"/>
      <c r="KAV1" s="11"/>
      <c r="KAW1" s="11"/>
      <c r="KAX1" s="11"/>
      <c r="KAY1" s="11"/>
      <c r="KAZ1" s="11"/>
      <c r="KBA1" s="11"/>
      <c r="KBB1" s="11"/>
      <c r="KBC1" s="11"/>
      <c r="KBD1" s="11"/>
      <c r="KBE1" s="11"/>
      <c r="KBF1" s="11"/>
      <c r="KBG1" s="11"/>
      <c r="KBH1" s="11"/>
      <c r="KBI1" s="11"/>
      <c r="KBJ1" s="11"/>
      <c r="KBK1" s="11"/>
      <c r="KBL1" s="11"/>
      <c r="KBM1" s="11"/>
      <c r="KBN1" s="11"/>
      <c r="KBO1" s="11"/>
      <c r="KBP1" s="11"/>
      <c r="KBQ1" s="11"/>
      <c r="KBR1" s="11"/>
      <c r="KBS1" s="11"/>
      <c r="KBT1" s="11"/>
      <c r="KBU1" s="11"/>
      <c r="KBV1" s="11"/>
      <c r="KBW1" s="11"/>
      <c r="KBX1" s="11"/>
      <c r="KBY1" s="11"/>
      <c r="KBZ1" s="11"/>
      <c r="KCA1" s="11"/>
      <c r="KCB1" s="11"/>
      <c r="KCC1" s="11"/>
      <c r="KCD1" s="11"/>
      <c r="KCE1" s="11"/>
      <c r="KCF1" s="11"/>
      <c r="KCG1" s="11"/>
      <c r="KCH1" s="11"/>
      <c r="KCI1" s="11"/>
      <c r="KCJ1" s="11"/>
      <c r="KCK1" s="11"/>
      <c r="KCL1" s="11"/>
      <c r="KCM1" s="11"/>
      <c r="KCN1" s="11"/>
      <c r="KCO1" s="11"/>
      <c r="KCP1" s="11"/>
      <c r="KCQ1" s="11"/>
      <c r="KCR1" s="11"/>
      <c r="KCS1" s="11"/>
      <c r="KCT1" s="11"/>
      <c r="KCU1" s="11"/>
      <c r="KCV1" s="11"/>
      <c r="KCW1" s="11"/>
      <c r="KCX1" s="11"/>
      <c r="KCY1" s="11"/>
      <c r="KCZ1" s="11"/>
      <c r="KDA1" s="11"/>
      <c r="KDB1" s="11"/>
      <c r="KDC1" s="11"/>
      <c r="KDD1" s="11"/>
      <c r="KDE1" s="11"/>
      <c r="KDF1" s="11"/>
      <c r="KDG1" s="11"/>
      <c r="KDH1" s="11"/>
      <c r="KDI1" s="11"/>
      <c r="KDJ1" s="11"/>
      <c r="KDK1" s="11"/>
      <c r="KDL1" s="11"/>
      <c r="KDM1" s="11"/>
      <c r="KDN1" s="11"/>
      <c r="KDO1" s="11"/>
      <c r="KDP1" s="11"/>
      <c r="KDQ1" s="11"/>
      <c r="KDR1" s="11"/>
      <c r="KDS1" s="11"/>
      <c r="KDT1" s="11"/>
      <c r="KDU1" s="11"/>
      <c r="KDV1" s="11"/>
      <c r="KDW1" s="11"/>
      <c r="KDX1" s="11"/>
      <c r="KDY1" s="11"/>
      <c r="KDZ1" s="11"/>
      <c r="KEA1" s="11"/>
      <c r="KEB1" s="11"/>
      <c r="KEC1" s="11"/>
      <c r="KED1" s="11"/>
      <c r="KEE1" s="11"/>
      <c r="KEF1" s="11"/>
      <c r="KEG1" s="11"/>
      <c r="KEH1" s="11"/>
      <c r="KEI1" s="11"/>
      <c r="KEJ1" s="11"/>
      <c r="KEK1" s="11"/>
      <c r="KEL1" s="11"/>
      <c r="KEM1" s="11"/>
      <c r="KEN1" s="11"/>
      <c r="KEO1" s="11"/>
      <c r="KEP1" s="11"/>
      <c r="KEQ1" s="11"/>
      <c r="KER1" s="11"/>
      <c r="KES1" s="11"/>
      <c r="KET1" s="11"/>
      <c r="KEU1" s="11"/>
      <c r="KEV1" s="11"/>
      <c r="KEW1" s="11"/>
      <c r="KEX1" s="11"/>
      <c r="KEY1" s="11"/>
      <c r="KEZ1" s="11"/>
      <c r="KFA1" s="11"/>
      <c r="KFB1" s="11"/>
      <c r="KFC1" s="11"/>
      <c r="KFD1" s="11"/>
      <c r="KFE1" s="11"/>
      <c r="KFF1" s="11"/>
      <c r="KFG1" s="11"/>
      <c r="KFH1" s="11"/>
      <c r="KFI1" s="11"/>
      <c r="KFJ1" s="11"/>
      <c r="KFK1" s="11"/>
      <c r="KFL1" s="11"/>
      <c r="KFM1" s="11"/>
      <c r="KFN1" s="11"/>
      <c r="KFO1" s="11"/>
      <c r="KFP1" s="11"/>
      <c r="KFQ1" s="11"/>
      <c r="KFR1" s="11"/>
      <c r="KFS1" s="11"/>
      <c r="KFT1" s="11"/>
      <c r="KFU1" s="11"/>
      <c r="KFV1" s="11"/>
      <c r="KFW1" s="11"/>
      <c r="KFX1" s="11"/>
      <c r="KFY1" s="11"/>
      <c r="KFZ1" s="11"/>
      <c r="KGA1" s="11"/>
      <c r="KGB1" s="11"/>
      <c r="KGC1" s="11"/>
      <c r="KGD1" s="11"/>
      <c r="KGE1" s="11"/>
      <c r="KGF1" s="11"/>
      <c r="KGG1" s="11"/>
      <c r="KGH1" s="11"/>
      <c r="KGI1" s="11"/>
      <c r="KGJ1" s="11"/>
      <c r="KGK1" s="11"/>
      <c r="KGL1" s="11"/>
      <c r="KGM1" s="11"/>
      <c r="KGN1" s="11"/>
      <c r="KGO1" s="11"/>
      <c r="KGP1" s="11"/>
      <c r="KGQ1" s="11"/>
      <c r="KGR1" s="11"/>
      <c r="KGS1" s="11"/>
      <c r="KGT1" s="11"/>
      <c r="KGU1" s="11"/>
      <c r="KGV1" s="11"/>
      <c r="KGW1" s="11"/>
      <c r="KGX1" s="11"/>
      <c r="KGY1" s="11"/>
      <c r="KGZ1" s="11"/>
      <c r="KHA1" s="11"/>
      <c r="KHB1" s="11"/>
      <c r="KHC1" s="11"/>
      <c r="KHD1" s="11"/>
      <c r="KHE1" s="11"/>
      <c r="KHF1" s="11"/>
      <c r="KHG1" s="11"/>
      <c r="KHH1" s="11"/>
      <c r="KHI1" s="11"/>
      <c r="KHJ1" s="11"/>
      <c r="KHK1" s="11"/>
      <c r="KHL1" s="11"/>
      <c r="KHM1" s="11"/>
      <c r="KHN1" s="11"/>
      <c r="KHO1" s="11"/>
      <c r="KHP1" s="11"/>
      <c r="KHQ1" s="11"/>
      <c r="KHR1" s="11"/>
      <c r="KHS1" s="11"/>
      <c r="KHT1" s="11"/>
      <c r="KHU1" s="11"/>
      <c r="KHV1" s="11"/>
      <c r="KHW1" s="11"/>
      <c r="KHX1" s="11"/>
      <c r="KHY1" s="11"/>
      <c r="KHZ1" s="11"/>
      <c r="KIA1" s="11"/>
      <c r="KIB1" s="11"/>
      <c r="KIC1" s="11"/>
      <c r="KID1" s="11"/>
      <c r="KIE1" s="11"/>
      <c r="KIF1" s="11"/>
      <c r="KIG1" s="11"/>
      <c r="KIH1" s="11"/>
      <c r="KII1" s="11"/>
      <c r="KIJ1" s="11"/>
      <c r="KIK1" s="11"/>
      <c r="KIL1" s="11"/>
      <c r="KIM1" s="11"/>
      <c r="KIN1" s="11"/>
      <c r="KIO1" s="11"/>
      <c r="KIP1" s="11"/>
      <c r="KIQ1" s="11"/>
      <c r="KIR1" s="11"/>
      <c r="KIS1" s="11"/>
      <c r="KIT1" s="11"/>
      <c r="KIU1" s="11"/>
      <c r="KIV1" s="11"/>
      <c r="KIW1" s="11"/>
      <c r="KIX1" s="11"/>
      <c r="KIY1" s="11"/>
      <c r="KIZ1" s="11"/>
      <c r="KJA1" s="11"/>
      <c r="KJB1" s="11"/>
      <c r="KJC1" s="11"/>
      <c r="KJD1" s="11"/>
      <c r="KJE1" s="11"/>
      <c r="KJF1" s="11"/>
      <c r="KJG1" s="11"/>
      <c r="KJH1" s="11"/>
      <c r="KJI1" s="11"/>
      <c r="KJJ1" s="11"/>
      <c r="KJK1" s="11"/>
      <c r="KJL1" s="11"/>
      <c r="KJM1" s="11"/>
      <c r="KJN1" s="11"/>
      <c r="KJO1" s="11"/>
      <c r="KJP1" s="11"/>
      <c r="KJQ1" s="11"/>
      <c r="KJR1" s="11"/>
      <c r="KJS1" s="11"/>
      <c r="KJT1" s="11"/>
      <c r="KJU1" s="11"/>
      <c r="KJV1" s="11"/>
      <c r="KJW1" s="11"/>
      <c r="KJX1" s="11"/>
      <c r="KJY1" s="11"/>
      <c r="KJZ1" s="11"/>
      <c r="KKA1" s="11"/>
      <c r="KKB1" s="11"/>
      <c r="KKC1" s="11"/>
      <c r="KKD1" s="11"/>
      <c r="KKE1" s="11"/>
      <c r="KKF1" s="11"/>
      <c r="KKG1" s="11"/>
      <c r="KKH1" s="11"/>
      <c r="KKI1" s="11"/>
      <c r="KKJ1" s="11"/>
      <c r="KKK1" s="11"/>
      <c r="KKL1" s="11"/>
      <c r="KKM1" s="11"/>
      <c r="KKN1" s="11"/>
      <c r="KKO1" s="11"/>
      <c r="KKP1" s="11"/>
      <c r="KKQ1" s="11"/>
      <c r="KKR1" s="11"/>
      <c r="KKS1" s="11"/>
      <c r="KKT1" s="11"/>
      <c r="KKU1" s="11"/>
      <c r="KKV1" s="11"/>
      <c r="KKW1" s="11"/>
      <c r="KKX1" s="11"/>
      <c r="KKY1" s="11"/>
      <c r="KKZ1" s="11"/>
      <c r="KLA1" s="11"/>
      <c r="KLB1" s="11"/>
      <c r="KLC1" s="11"/>
      <c r="KLD1" s="11"/>
      <c r="KLE1" s="11"/>
      <c r="KLF1" s="11"/>
      <c r="KLG1" s="11"/>
      <c r="KLH1" s="11"/>
      <c r="KLI1" s="11"/>
      <c r="KLJ1" s="11"/>
      <c r="KLK1" s="11"/>
      <c r="KLL1" s="11"/>
      <c r="KLM1" s="11"/>
      <c r="KLN1" s="11"/>
      <c r="KLO1" s="11"/>
      <c r="KLP1" s="11"/>
      <c r="KLQ1" s="11"/>
      <c r="KLR1" s="11"/>
      <c r="KLS1" s="11"/>
      <c r="KLT1" s="11"/>
      <c r="KLU1" s="11"/>
      <c r="KLV1" s="11"/>
      <c r="KLW1" s="11"/>
      <c r="KLX1" s="11"/>
      <c r="KLY1" s="11"/>
      <c r="KLZ1" s="11"/>
      <c r="KMA1" s="11"/>
      <c r="KMB1" s="11"/>
      <c r="KMC1" s="11"/>
      <c r="KMD1" s="11"/>
      <c r="KME1" s="11"/>
      <c r="KMF1" s="11"/>
      <c r="KMG1" s="11"/>
      <c r="KMH1" s="11"/>
      <c r="KMI1" s="11"/>
      <c r="KMJ1" s="11"/>
      <c r="KMK1" s="11"/>
      <c r="KML1" s="11"/>
      <c r="KMM1" s="11"/>
      <c r="KMN1" s="11"/>
      <c r="KMO1" s="11"/>
      <c r="KMP1" s="11"/>
      <c r="KMQ1" s="11"/>
      <c r="KMR1" s="11"/>
      <c r="KMS1" s="11"/>
      <c r="KMT1" s="11"/>
      <c r="KMU1" s="11"/>
      <c r="KMV1" s="11"/>
      <c r="KMW1" s="11"/>
      <c r="KMX1" s="11"/>
      <c r="KMY1" s="11"/>
      <c r="KMZ1" s="11"/>
      <c r="KNA1" s="11"/>
      <c r="KNB1" s="11"/>
      <c r="KNC1" s="11"/>
      <c r="KND1" s="11"/>
      <c r="KNE1" s="11"/>
      <c r="KNF1" s="11"/>
      <c r="KNG1" s="11"/>
      <c r="KNH1" s="11"/>
      <c r="KNI1" s="11"/>
      <c r="KNJ1" s="11"/>
      <c r="KNK1" s="11"/>
      <c r="KNL1" s="11"/>
      <c r="KNM1" s="11"/>
      <c r="KNN1" s="11"/>
      <c r="KNO1" s="11"/>
      <c r="KNP1" s="11"/>
      <c r="KNQ1" s="11"/>
      <c r="KNR1" s="11"/>
      <c r="KNS1" s="11"/>
      <c r="KNT1" s="11"/>
      <c r="KNU1" s="11"/>
      <c r="KNV1" s="11"/>
      <c r="KNW1" s="11"/>
      <c r="KNX1" s="11"/>
      <c r="KNY1" s="11"/>
      <c r="KNZ1" s="11"/>
      <c r="KOA1" s="11"/>
      <c r="KOB1" s="11"/>
      <c r="KOC1" s="11"/>
      <c r="KOD1" s="11"/>
      <c r="KOE1" s="11"/>
      <c r="KOF1" s="11"/>
      <c r="KOG1" s="11"/>
      <c r="KOH1" s="11"/>
      <c r="KOI1" s="11"/>
      <c r="KOJ1" s="11"/>
      <c r="KOK1" s="11"/>
      <c r="KOL1" s="11"/>
      <c r="KOM1" s="11"/>
      <c r="KON1" s="11"/>
      <c r="KOO1" s="11"/>
      <c r="KOP1" s="11"/>
      <c r="KOQ1" s="11"/>
      <c r="KOR1" s="11"/>
      <c r="KOS1" s="11"/>
      <c r="KOT1" s="11"/>
      <c r="KOU1" s="11"/>
      <c r="KOV1" s="11"/>
      <c r="KOW1" s="11"/>
      <c r="KOX1" s="11"/>
      <c r="KOY1" s="11"/>
      <c r="KOZ1" s="11"/>
      <c r="KPA1" s="11"/>
      <c r="KPB1" s="11"/>
      <c r="KPC1" s="11"/>
      <c r="KPD1" s="11"/>
      <c r="KPE1" s="11"/>
      <c r="KPF1" s="11"/>
      <c r="KPG1" s="11"/>
      <c r="KPH1" s="11"/>
      <c r="KPI1" s="11"/>
      <c r="KPJ1" s="11"/>
      <c r="KPK1" s="11"/>
      <c r="KPL1" s="11"/>
      <c r="KPM1" s="11"/>
      <c r="KPN1" s="11"/>
      <c r="KPO1" s="11"/>
      <c r="KPP1" s="11"/>
      <c r="KPQ1" s="11"/>
      <c r="KPR1" s="11"/>
      <c r="KPS1" s="11"/>
      <c r="KPT1" s="11"/>
      <c r="KPU1" s="11"/>
      <c r="KPV1" s="11"/>
      <c r="KPW1" s="11"/>
      <c r="KPX1" s="11"/>
      <c r="KPY1" s="11"/>
      <c r="KPZ1" s="11"/>
      <c r="KQA1" s="11"/>
      <c r="KQB1" s="11"/>
      <c r="KQC1" s="11"/>
      <c r="KQD1" s="11"/>
      <c r="KQE1" s="11"/>
      <c r="KQF1" s="11"/>
      <c r="KQG1" s="11"/>
      <c r="KQH1" s="11"/>
      <c r="KQI1" s="11"/>
      <c r="KQJ1" s="11"/>
      <c r="KQK1" s="11"/>
      <c r="KQL1" s="11"/>
      <c r="KQM1" s="11"/>
      <c r="KQN1" s="11"/>
      <c r="KQO1" s="11"/>
      <c r="KQP1" s="11"/>
      <c r="KQQ1" s="11"/>
      <c r="KQR1" s="11"/>
      <c r="KQS1" s="11"/>
      <c r="KQT1" s="11"/>
      <c r="KQU1" s="11"/>
      <c r="KQV1" s="11"/>
      <c r="KQW1" s="11"/>
      <c r="KQX1" s="11"/>
      <c r="KQY1" s="11"/>
      <c r="KQZ1" s="11"/>
      <c r="KRA1" s="11"/>
      <c r="KRB1" s="11"/>
      <c r="KRC1" s="11"/>
      <c r="KRD1" s="11"/>
      <c r="KRE1" s="11"/>
      <c r="KRF1" s="11"/>
      <c r="KRG1" s="11"/>
      <c r="KRH1" s="11"/>
      <c r="KRI1" s="11"/>
      <c r="KRJ1" s="11"/>
      <c r="KRK1" s="11"/>
      <c r="KRL1" s="11"/>
      <c r="KRM1" s="11"/>
      <c r="KRN1" s="11"/>
      <c r="KRO1" s="11"/>
      <c r="KRP1" s="11"/>
      <c r="KRQ1" s="11"/>
      <c r="KRR1" s="11"/>
      <c r="KRS1" s="11"/>
      <c r="KRT1" s="11"/>
      <c r="KRU1" s="11"/>
      <c r="KRV1" s="11"/>
      <c r="KRW1" s="11"/>
      <c r="KRX1" s="11"/>
      <c r="KRY1" s="11"/>
      <c r="KRZ1" s="11"/>
      <c r="KSA1" s="11"/>
      <c r="KSB1" s="11"/>
      <c r="KSC1" s="11"/>
      <c r="KSD1" s="11"/>
      <c r="KSE1" s="11"/>
      <c r="KSF1" s="11"/>
      <c r="KSG1" s="11"/>
      <c r="KSH1" s="11"/>
      <c r="KSI1" s="11"/>
      <c r="KSJ1" s="11"/>
      <c r="KSK1" s="11"/>
      <c r="KSL1" s="11"/>
      <c r="KSM1" s="11"/>
      <c r="KSN1" s="11"/>
      <c r="KSO1" s="11"/>
      <c r="KSP1" s="11"/>
      <c r="KSQ1" s="11"/>
      <c r="KSR1" s="11"/>
      <c r="KSS1" s="11"/>
      <c r="KST1" s="11"/>
      <c r="KSU1" s="11"/>
      <c r="KSV1" s="11"/>
      <c r="KSW1" s="11"/>
      <c r="KSX1" s="11"/>
      <c r="KSY1" s="11"/>
      <c r="KSZ1" s="11"/>
      <c r="KTA1" s="11"/>
      <c r="KTB1" s="11"/>
      <c r="KTC1" s="11"/>
      <c r="KTD1" s="11"/>
      <c r="KTE1" s="11"/>
      <c r="KTF1" s="11"/>
      <c r="KTG1" s="11"/>
      <c r="KTH1" s="11"/>
      <c r="KTI1" s="11"/>
      <c r="KTJ1" s="11"/>
      <c r="KTK1" s="11"/>
      <c r="KTL1" s="11"/>
      <c r="KTM1" s="11"/>
      <c r="KTN1" s="11"/>
      <c r="KTO1" s="11"/>
      <c r="KTP1" s="11"/>
      <c r="KTQ1" s="11"/>
      <c r="KTR1" s="11"/>
      <c r="KTS1" s="11"/>
      <c r="KTT1" s="11"/>
      <c r="KTU1" s="11"/>
      <c r="KTV1" s="11"/>
      <c r="KTW1" s="11"/>
      <c r="KTX1" s="11"/>
      <c r="KTY1" s="11"/>
      <c r="KTZ1" s="11"/>
      <c r="KUA1" s="11"/>
      <c r="KUB1" s="11"/>
      <c r="KUC1" s="11"/>
      <c r="KUD1" s="11"/>
      <c r="KUE1" s="11"/>
      <c r="KUF1" s="11"/>
      <c r="KUG1" s="11"/>
      <c r="KUH1" s="11"/>
      <c r="KUI1" s="11"/>
      <c r="KUJ1" s="11"/>
      <c r="KUK1" s="11"/>
      <c r="KUL1" s="11"/>
      <c r="KUM1" s="11"/>
      <c r="KUN1" s="11"/>
      <c r="KUO1" s="11"/>
      <c r="KUP1" s="11"/>
      <c r="KUQ1" s="11"/>
      <c r="KUR1" s="11"/>
      <c r="KUS1" s="11"/>
      <c r="KUT1" s="11"/>
      <c r="KUU1" s="11"/>
      <c r="KUV1" s="11"/>
      <c r="KUW1" s="11"/>
      <c r="KUX1" s="11"/>
      <c r="KUY1" s="11"/>
      <c r="KUZ1" s="11"/>
      <c r="KVA1" s="11"/>
      <c r="KVB1" s="11"/>
      <c r="KVC1" s="11"/>
      <c r="KVD1" s="11"/>
      <c r="KVE1" s="11"/>
      <c r="KVF1" s="11"/>
      <c r="KVG1" s="11"/>
      <c r="KVH1" s="11"/>
      <c r="KVI1" s="11"/>
      <c r="KVJ1" s="11"/>
      <c r="KVK1" s="11"/>
      <c r="KVL1" s="11"/>
      <c r="KVM1" s="11"/>
      <c r="KVN1" s="11"/>
      <c r="KVO1" s="11"/>
      <c r="KVP1" s="11"/>
      <c r="KVQ1" s="11"/>
      <c r="KVR1" s="11"/>
      <c r="KVS1" s="11"/>
      <c r="KVT1" s="11"/>
      <c r="KVU1" s="11"/>
      <c r="KVV1" s="11"/>
      <c r="KVW1" s="11"/>
      <c r="KVX1" s="11"/>
      <c r="KVY1" s="11"/>
      <c r="KVZ1" s="11"/>
      <c r="KWA1" s="11"/>
      <c r="KWB1" s="11"/>
      <c r="KWC1" s="11"/>
      <c r="KWD1" s="11"/>
      <c r="KWE1" s="11"/>
      <c r="KWF1" s="11"/>
      <c r="KWG1" s="11"/>
      <c r="KWH1" s="11"/>
      <c r="KWI1" s="11"/>
      <c r="KWJ1" s="11"/>
      <c r="KWK1" s="11"/>
      <c r="KWL1" s="11"/>
      <c r="KWM1" s="11"/>
      <c r="KWN1" s="11"/>
      <c r="KWO1" s="11"/>
      <c r="KWP1" s="11"/>
      <c r="KWQ1" s="11"/>
      <c r="KWR1" s="11"/>
      <c r="KWS1" s="11"/>
      <c r="KWT1" s="11"/>
      <c r="KWU1" s="11"/>
      <c r="KWV1" s="11"/>
      <c r="KWW1" s="11"/>
      <c r="KWX1" s="11"/>
      <c r="KWY1" s="11"/>
      <c r="KWZ1" s="11"/>
      <c r="KXA1" s="11"/>
      <c r="KXB1" s="11"/>
      <c r="KXC1" s="11"/>
      <c r="KXD1" s="11"/>
      <c r="KXE1" s="11"/>
      <c r="KXF1" s="11"/>
      <c r="KXG1" s="11"/>
      <c r="KXH1" s="11"/>
      <c r="KXI1" s="11"/>
      <c r="KXJ1" s="11"/>
      <c r="KXK1" s="11"/>
      <c r="KXL1" s="11"/>
      <c r="KXM1" s="11"/>
      <c r="KXN1" s="11"/>
      <c r="KXO1" s="11"/>
      <c r="KXP1" s="11"/>
      <c r="KXQ1" s="11"/>
      <c r="KXR1" s="11"/>
      <c r="KXS1" s="11"/>
      <c r="KXT1" s="11"/>
      <c r="KXU1" s="11"/>
      <c r="KXV1" s="11"/>
      <c r="KXW1" s="11"/>
      <c r="KXX1" s="11"/>
      <c r="KXY1" s="11"/>
      <c r="KXZ1" s="11"/>
      <c r="KYA1" s="11"/>
      <c r="KYB1" s="11"/>
      <c r="KYC1" s="11"/>
      <c r="KYD1" s="11"/>
      <c r="KYE1" s="11"/>
      <c r="KYF1" s="11"/>
      <c r="KYG1" s="11"/>
      <c r="KYH1" s="11"/>
      <c r="KYI1" s="11"/>
      <c r="KYJ1" s="11"/>
      <c r="KYK1" s="11"/>
      <c r="KYL1" s="11"/>
      <c r="KYM1" s="11"/>
      <c r="KYN1" s="11"/>
      <c r="KYO1" s="11"/>
      <c r="KYP1" s="11"/>
      <c r="KYQ1" s="11"/>
      <c r="KYR1" s="11"/>
      <c r="KYS1" s="11"/>
      <c r="KYT1" s="11"/>
      <c r="KYU1" s="11"/>
      <c r="KYV1" s="11"/>
      <c r="KYW1" s="11"/>
      <c r="KYX1" s="11"/>
      <c r="KYY1" s="11"/>
      <c r="KYZ1" s="11"/>
      <c r="KZA1" s="11"/>
      <c r="KZB1" s="11"/>
      <c r="KZC1" s="11"/>
      <c r="KZD1" s="11"/>
      <c r="KZE1" s="11"/>
      <c r="KZF1" s="11"/>
      <c r="KZG1" s="11"/>
      <c r="KZH1" s="11"/>
      <c r="KZI1" s="11"/>
      <c r="KZJ1" s="11"/>
      <c r="KZK1" s="11"/>
      <c r="KZL1" s="11"/>
      <c r="KZM1" s="11"/>
      <c r="KZN1" s="11"/>
      <c r="KZO1" s="11"/>
      <c r="KZP1" s="11"/>
      <c r="KZQ1" s="11"/>
      <c r="KZR1" s="11"/>
      <c r="KZS1" s="11"/>
      <c r="KZT1" s="11"/>
      <c r="KZU1" s="11"/>
      <c r="KZV1" s="11"/>
      <c r="KZW1" s="11"/>
      <c r="KZX1" s="11"/>
      <c r="KZY1" s="11"/>
      <c r="KZZ1" s="11"/>
      <c r="LAA1" s="11"/>
      <c r="LAB1" s="11"/>
      <c r="LAC1" s="11"/>
      <c r="LAD1" s="11"/>
      <c r="LAE1" s="11"/>
      <c r="LAF1" s="11"/>
      <c r="LAG1" s="11"/>
      <c r="LAH1" s="11"/>
      <c r="LAI1" s="11"/>
      <c r="LAJ1" s="11"/>
      <c r="LAK1" s="11"/>
      <c r="LAL1" s="11"/>
      <c r="LAM1" s="11"/>
      <c r="LAN1" s="11"/>
      <c r="LAO1" s="11"/>
      <c r="LAP1" s="11"/>
      <c r="LAQ1" s="11"/>
      <c r="LAR1" s="11"/>
      <c r="LAS1" s="11"/>
      <c r="LAT1" s="11"/>
      <c r="LAU1" s="11"/>
      <c r="LAV1" s="11"/>
      <c r="LAW1" s="11"/>
      <c r="LAX1" s="11"/>
      <c r="LAY1" s="11"/>
      <c r="LAZ1" s="11"/>
      <c r="LBA1" s="11"/>
      <c r="LBB1" s="11"/>
      <c r="LBC1" s="11"/>
      <c r="LBD1" s="11"/>
      <c r="LBE1" s="11"/>
      <c r="LBF1" s="11"/>
      <c r="LBG1" s="11"/>
      <c r="LBH1" s="11"/>
      <c r="LBI1" s="11"/>
      <c r="LBJ1" s="11"/>
      <c r="LBK1" s="11"/>
      <c r="LBL1" s="11"/>
      <c r="LBM1" s="11"/>
      <c r="LBN1" s="11"/>
      <c r="LBO1" s="11"/>
      <c r="LBP1" s="11"/>
      <c r="LBQ1" s="11"/>
      <c r="LBR1" s="11"/>
      <c r="LBS1" s="11"/>
      <c r="LBT1" s="11"/>
      <c r="LBU1" s="11"/>
      <c r="LBV1" s="11"/>
      <c r="LBW1" s="11"/>
      <c r="LBX1" s="11"/>
      <c r="LBY1" s="11"/>
      <c r="LBZ1" s="11"/>
      <c r="LCA1" s="11"/>
      <c r="LCB1" s="11"/>
      <c r="LCC1" s="11"/>
      <c r="LCD1" s="11"/>
      <c r="LCE1" s="11"/>
      <c r="LCF1" s="11"/>
      <c r="LCG1" s="11"/>
      <c r="LCH1" s="11"/>
      <c r="LCI1" s="11"/>
      <c r="LCJ1" s="11"/>
      <c r="LCK1" s="11"/>
      <c r="LCL1" s="11"/>
      <c r="LCM1" s="11"/>
      <c r="LCN1" s="11"/>
      <c r="LCO1" s="11"/>
      <c r="LCP1" s="11"/>
      <c r="LCQ1" s="11"/>
      <c r="LCR1" s="11"/>
      <c r="LCS1" s="11"/>
      <c r="LCT1" s="11"/>
      <c r="LCU1" s="11"/>
      <c r="LCV1" s="11"/>
      <c r="LCW1" s="11"/>
      <c r="LCX1" s="11"/>
      <c r="LCY1" s="11"/>
      <c r="LCZ1" s="11"/>
      <c r="LDA1" s="11"/>
      <c r="LDB1" s="11"/>
      <c r="LDC1" s="11"/>
      <c r="LDD1" s="11"/>
      <c r="LDE1" s="11"/>
      <c r="LDF1" s="11"/>
      <c r="LDG1" s="11"/>
      <c r="LDH1" s="11"/>
      <c r="LDI1" s="11"/>
      <c r="LDJ1" s="11"/>
      <c r="LDK1" s="11"/>
      <c r="LDL1" s="11"/>
      <c r="LDM1" s="11"/>
      <c r="LDN1" s="11"/>
      <c r="LDO1" s="11"/>
      <c r="LDP1" s="11"/>
      <c r="LDQ1" s="11"/>
      <c r="LDR1" s="11"/>
      <c r="LDS1" s="11"/>
      <c r="LDT1" s="11"/>
      <c r="LDU1" s="11"/>
      <c r="LDV1" s="11"/>
      <c r="LDW1" s="11"/>
      <c r="LDX1" s="11"/>
      <c r="LDY1" s="11"/>
      <c r="LDZ1" s="11"/>
      <c r="LEA1" s="11"/>
      <c r="LEB1" s="11"/>
      <c r="LEC1" s="11"/>
      <c r="LED1" s="11"/>
      <c r="LEE1" s="11"/>
      <c r="LEF1" s="11"/>
      <c r="LEG1" s="11"/>
      <c r="LEH1" s="11"/>
      <c r="LEI1" s="11"/>
      <c r="LEJ1" s="11"/>
      <c r="LEK1" s="11"/>
      <c r="LEL1" s="11"/>
      <c r="LEM1" s="11"/>
      <c r="LEN1" s="11"/>
      <c r="LEO1" s="11"/>
      <c r="LEP1" s="11"/>
      <c r="LEQ1" s="11"/>
      <c r="LER1" s="11"/>
      <c r="LES1" s="11"/>
      <c r="LET1" s="11"/>
      <c r="LEU1" s="11"/>
      <c r="LEV1" s="11"/>
      <c r="LEW1" s="11"/>
      <c r="LEX1" s="11"/>
      <c r="LEY1" s="11"/>
      <c r="LEZ1" s="11"/>
      <c r="LFA1" s="11"/>
      <c r="LFB1" s="11"/>
      <c r="LFC1" s="11"/>
      <c r="LFD1" s="11"/>
      <c r="LFE1" s="11"/>
      <c r="LFF1" s="11"/>
      <c r="LFG1" s="11"/>
      <c r="LFH1" s="11"/>
      <c r="LFI1" s="11"/>
      <c r="LFJ1" s="11"/>
      <c r="LFK1" s="11"/>
      <c r="LFL1" s="11"/>
      <c r="LFM1" s="11"/>
      <c r="LFN1" s="11"/>
      <c r="LFO1" s="11"/>
      <c r="LFP1" s="11"/>
      <c r="LFQ1" s="11"/>
      <c r="LFR1" s="11"/>
      <c r="LFS1" s="11"/>
      <c r="LFT1" s="11"/>
      <c r="LFU1" s="11"/>
      <c r="LFV1" s="11"/>
      <c r="LFW1" s="11"/>
      <c r="LFX1" s="11"/>
      <c r="LFY1" s="11"/>
      <c r="LFZ1" s="11"/>
      <c r="LGA1" s="11"/>
      <c r="LGB1" s="11"/>
      <c r="LGC1" s="11"/>
      <c r="LGD1" s="11"/>
      <c r="LGE1" s="11"/>
      <c r="LGF1" s="11"/>
      <c r="LGG1" s="11"/>
      <c r="LGH1" s="11"/>
      <c r="LGI1" s="11"/>
      <c r="LGJ1" s="11"/>
      <c r="LGK1" s="11"/>
      <c r="LGL1" s="11"/>
      <c r="LGM1" s="11"/>
      <c r="LGN1" s="11"/>
      <c r="LGO1" s="11"/>
      <c r="LGP1" s="11"/>
      <c r="LGQ1" s="11"/>
      <c r="LGR1" s="11"/>
      <c r="LGS1" s="11"/>
      <c r="LGT1" s="11"/>
      <c r="LGU1" s="11"/>
      <c r="LGV1" s="11"/>
      <c r="LGW1" s="11"/>
      <c r="LGX1" s="11"/>
      <c r="LGY1" s="11"/>
      <c r="LGZ1" s="11"/>
      <c r="LHA1" s="11"/>
      <c r="LHB1" s="11"/>
      <c r="LHC1" s="11"/>
      <c r="LHD1" s="11"/>
      <c r="LHE1" s="11"/>
      <c r="LHF1" s="11"/>
      <c r="LHG1" s="11"/>
      <c r="LHH1" s="11"/>
      <c r="LHI1" s="11"/>
      <c r="LHJ1" s="11"/>
      <c r="LHK1" s="11"/>
      <c r="LHL1" s="11"/>
      <c r="LHM1" s="11"/>
      <c r="LHN1" s="11"/>
      <c r="LHO1" s="11"/>
      <c r="LHP1" s="11"/>
      <c r="LHQ1" s="11"/>
      <c r="LHR1" s="11"/>
      <c r="LHS1" s="11"/>
      <c r="LHT1" s="11"/>
      <c r="LHU1" s="11"/>
      <c r="LHV1" s="11"/>
      <c r="LHW1" s="11"/>
      <c r="LHX1" s="11"/>
      <c r="LHY1" s="11"/>
      <c r="LHZ1" s="11"/>
      <c r="LIA1" s="11"/>
      <c r="LIB1" s="11"/>
      <c r="LIC1" s="11"/>
      <c r="LID1" s="11"/>
      <c r="LIE1" s="11"/>
      <c r="LIF1" s="11"/>
      <c r="LIG1" s="11"/>
      <c r="LIH1" s="11"/>
      <c r="LII1" s="11"/>
      <c r="LIJ1" s="11"/>
      <c r="LIK1" s="11"/>
      <c r="LIL1" s="11"/>
      <c r="LIM1" s="11"/>
      <c r="LIN1" s="11"/>
      <c r="LIO1" s="11"/>
      <c r="LIP1" s="11"/>
      <c r="LIQ1" s="11"/>
      <c r="LIR1" s="11"/>
      <c r="LIS1" s="11"/>
      <c r="LIT1" s="11"/>
      <c r="LIU1" s="11"/>
      <c r="LIV1" s="11"/>
      <c r="LIW1" s="11"/>
      <c r="LIX1" s="11"/>
      <c r="LIY1" s="11"/>
      <c r="LIZ1" s="11"/>
      <c r="LJA1" s="11"/>
      <c r="LJB1" s="11"/>
      <c r="LJC1" s="11"/>
      <c r="LJD1" s="11"/>
      <c r="LJE1" s="11"/>
      <c r="LJF1" s="11"/>
      <c r="LJG1" s="11"/>
      <c r="LJH1" s="11"/>
      <c r="LJI1" s="11"/>
      <c r="LJJ1" s="11"/>
      <c r="LJK1" s="11"/>
      <c r="LJL1" s="11"/>
      <c r="LJM1" s="11"/>
      <c r="LJN1" s="11"/>
      <c r="LJO1" s="11"/>
      <c r="LJP1" s="11"/>
      <c r="LJQ1" s="11"/>
      <c r="LJR1" s="11"/>
      <c r="LJS1" s="11"/>
      <c r="LJT1" s="11"/>
      <c r="LJU1" s="11"/>
      <c r="LJV1" s="11"/>
      <c r="LJW1" s="11"/>
      <c r="LJX1" s="11"/>
      <c r="LJY1" s="11"/>
      <c r="LJZ1" s="11"/>
      <c r="LKA1" s="11"/>
      <c r="LKB1" s="11"/>
      <c r="LKC1" s="11"/>
      <c r="LKD1" s="11"/>
      <c r="LKE1" s="11"/>
      <c r="LKF1" s="11"/>
      <c r="LKG1" s="11"/>
      <c r="LKH1" s="11"/>
      <c r="LKI1" s="11"/>
      <c r="LKJ1" s="11"/>
      <c r="LKK1" s="11"/>
      <c r="LKL1" s="11"/>
      <c r="LKM1" s="11"/>
      <c r="LKN1" s="11"/>
      <c r="LKO1" s="11"/>
      <c r="LKP1" s="11"/>
      <c r="LKQ1" s="11"/>
      <c r="LKR1" s="11"/>
      <c r="LKS1" s="11"/>
      <c r="LKT1" s="11"/>
      <c r="LKU1" s="11"/>
      <c r="LKV1" s="11"/>
      <c r="LKW1" s="11"/>
      <c r="LKX1" s="11"/>
      <c r="LKY1" s="11"/>
      <c r="LKZ1" s="11"/>
      <c r="LLA1" s="11"/>
      <c r="LLB1" s="11"/>
      <c r="LLC1" s="11"/>
      <c r="LLD1" s="11"/>
      <c r="LLE1" s="11"/>
      <c r="LLF1" s="11"/>
      <c r="LLG1" s="11"/>
      <c r="LLH1" s="11"/>
      <c r="LLI1" s="11"/>
      <c r="LLJ1" s="11"/>
      <c r="LLK1" s="11"/>
      <c r="LLL1" s="11"/>
      <c r="LLM1" s="11"/>
      <c r="LLN1" s="11"/>
      <c r="LLO1" s="11"/>
      <c r="LLP1" s="11"/>
      <c r="LLQ1" s="11"/>
      <c r="LLR1" s="11"/>
      <c r="LLS1" s="11"/>
      <c r="LLT1" s="11"/>
      <c r="LLU1" s="11"/>
      <c r="LLV1" s="11"/>
      <c r="LLW1" s="11"/>
      <c r="LLX1" s="11"/>
      <c r="LLY1" s="11"/>
      <c r="LLZ1" s="11"/>
      <c r="LMA1" s="11"/>
      <c r="LMB1" s="11"/>
      <c r="LMC1" s="11"/>
      <c r="LMD1" s="11"/>
      <c r="LME1" s="11"/>
      <c r="LMF1" s="11"/>
      <c r="LMG1" s="11"/>
      <c r="LMH1" s="11"/>
      <c r="LMI1" s="11"/>
      <c r="LMJ1" s="11"/>
      <c r="LMK1" s="11"/>
      <c r="LML1" s="11"/>
      <c r="LMM1" s="11"/>
      <c r="LMN1" s="11"/>
      <c r="LMO1" s="11"/>
      <c r="LMP1" s="11"/>
      <c r="LMQ1" s="11"/>
      <c r="LMR1" s="11"/>
      <c r="LMS1" s="11"/>
      <c r="LMT1" s="11"/>
      <c r="LMU1" s="11"/>
      <c r="LMV1" s="11"/>
      <c r="LMW1" s="11"/>
      <c r="LMX1" s="11"/>
      <c r="LMY1" s="11"/>
      <c r="LMZ1" s="11"/>
      <c r="LNA1" s="11"/>
      <c r="LNB1" s="11"/>
      <c r="LNC1" s="11"/>
      <c r="LND1" s="11"/>
      <c r="LNE1" s="11"/>
      <c r="LNF1" s="11"/>
      <c r="LNG1" s="11"/>
      <c r="LNH1" s="11"/>
      <c r="LNI1" s="11"/>
      <c r="LNJ1" s="11"/>
      <c r="LNK1" s="11"/>
      <c r="LNL1" s="11"/>
      <c r="LNM1" s="11"/>
      <c r="LNN1" s="11"/>
      <c r="LNO1" s="11"/>
      <c r="LNP1" s="11"/>
      <c r="LNQ1" s="11"/>
      <c r="LNR1" s="11"/>
      <c r="LNS1" s="11"/>
      <c r="LNT1" s="11"/>
      <c r="LNU1" s="11"/>
      <c r="LNV1" s="11"/>
      <c r="LNW1" s="11"/>
      <c r="LNX1" s="11"/>
      <c r="LNY1" s="11"/>
      <c r="LNZ1" s="11"/>
      <c r="LOA1" s="11"/>
      <c r="LOB1" s="11"/>
      <c r="LOC1" s="11"/>
      <c r="LOD1" s="11"/>
      <c r="LOE1" s="11"/>
      <c r="LOF1" s="11"/>
      <c r="LOG1" s="11"/>
      <c r="LOH1" s="11"/>
      <c r="LOI1" s="11"/>
      <c r="LOJ1" s="11"/>
      <c r="LOK1" s="11"/>
      <c r="LOL1" s="11"/>
      <c r="LOM1" s="11"/>
      <c r="LON1" s="11"/>
      <c r="LOO1" s="11"/>
      <c r="LOP1" s="11"/>
      <c r="LOQ1" s="11"/>
      <c r="LOR1" s="11"/>
      <c r="LOS1" s="11"/>
      <c r="LOT1" s="11"/>
      <c r="LOU1" s="11"/>
      <c r="LOV1" s="11"/>
      <c r="LOW1" s="11"/>
      <c r="LOX1" s="11"/>
      <c r="LOY1" s="11"/>
      <c r="LOZ1" s="11"/>
      <c r="LPA1" s="11"/>
      <c r="LPB1" s="11"/>
      <c r="LPC1" s="11"/>
      <c r="LPD1" s="11"/>
      <c r="LPE1" s="11"/>
      <c r="LPF1" s="11"/>
      <c r="LPG1" s="11"/>
      <c r="LPH1" s="11"/>
      <c r="LPI1" s="11"/>
      <c r="LPJ1" s="11"/>
      <c r="LPK1" s="11"/>
      <c r="LPL1" s="11"/>
      <c r="LPM1" s="11"/>
      <c r="LPN1" s="11"/>
      <c r="LPO1" s="11"/>
      <c r="LPP1" s="11"/>
      <c r="LPQ1" s="11"/>
      <c r="LPR1" s="11"/>
      <c r="LPS1" s="11"/>
      <c r="LPT1" s="11"/>
      <c r="LPU1" s="11"/>
      <c r="LPV1" s="11"/>
      <c r="LPW1" s="11"/>
      <c r="LPX1" s="11"/>
      <c r="LPY1" s="11"/>
      <c r="LPZ1" s="11"/>
      <c r="LQA1" s="11"/>
      <c r="LQB1" s="11"/>
      <c r="LQC1" s="11"/>
      <c r="LQD1" s="11"/>
      <c r="LQE1" s="11"/>
      <c r="LQF1" s="11"/>
      <c r="LQG1" s="11"/>
      <c r="LQH1" s="11"/>
      <c r="LQI1" s="11"/>
      <c r="LQJ1" s="11"/>
      <c r="LQK1" s="11"/>
      <c r="LQL1" s="11"/>
      <c r="LQM1" s="11"/>
      <c r="LQN1" s="11"/>
      <c r="LQO1" s="11"/>
      <c r="LQP1" s="11"/>
      <c r="LQQ1" s="11"/>
      <c r="LQR1" s="11"/>
      <c r="LQS1" s="11"/>
      <c r="LQT1" s="11"/>
      <c r="LQU1" s="11"/>
      <c r="LQV1" s="11"/>
      <c r="LQW1" s="11"/>
      <c r="LQX1" s="11"/>
      <c r="LQY1" s="11"/>
      <c r="LQZ1" s="11"/>
      <c r="LRA1" s="11"/>
      <c r="LRB1" s="11"/>
      <c r="LRC1" s="11"/>
      <c r="LRD1" s="11"/>
      <c r="LRE1" s="11"/>
      <c r="LRF1" s="11"/>
      <c r="LRG1" s="11"/>
      <c r="LRH1" s="11"/>
      <c r="LRI1" s="11"/>
      <c r="LRJ1" s="11"/>
      <c r="LRK1" s="11"/>
      <c r="LRL1" s="11"/>
      <c r="LRM1" s="11"/>
      <c r="LRN1" s="11"/>
      <c r="LRO1" s="11"/>
      <c r="LRP1" s="11"/>
      <c r="LRQ1" s="11"/>
      <c r="LRR1" s="11"/>
      <c r="LRS1" s="11"/>
      <c r="LRT1" s="11"/>
      <c r="LRU1" s="11"/>
      <c r="LRV1" s="11"/>
      <c r="LRW1" s="11"/>
      <c r="LRX1" s="11"/>
      <c r="LRY1" s="11"/>
      <c r="LRZ1" s="11"/>
      <c r="LSA1" s="11"/>
      <c r="LSB1" s="11"/>
      <c r="LSC1" s="11"/>
      <c r="LSD1" s="11"/>
      <c r="LSE1" s="11"/>
      <c r="LSF1" s="11"/>
      <c r="LSG1" s="11"/>
      <c r="LSH1" s="11"/>
      <c r="LSI1" s="11"/>
      <c r="LSJ1" s="11"/>
      <c r="LSK1" s="11"/>
      <c r="LSL1" s="11"/>
      <c r="LSM1" s="11"/>
      <c r="LSN1" s="11"/>
      <c r="LSO1" s="11"/>
      <c r="LSP1" s="11"/>
      <c r="LSQ1" s="11"/>
      <c r="LSR1" s="11"/>
      <c r="LSS1" s="11"/>
      <c r="LST1" s="11"/>
      <c r="LSU1" s="11"/>
      <c r="LSV1" s="11"/>
      <c r="LSW1" s="11"/>
      <c r="LSX1" s="11"/>
      <c r="LSY1" s="11"/>
      <c r="LSZ1" s="11"/>
      <c r="LTA1" s="11"/>
      <c r="LTB1" s="11"/>
      <c r="LTC1" s="11"/>
      <c r="LTD1" s="11"/>
      <c r="LTE1" s="11"/>
      <c r="LTF1" s="11"/>
      <c r="LTG1" s="11"/>
      <c r="LTH1" s="11"/>
      <c r="LTI1" s="11"/>
      <c r="LTJ1" s="11"/>
      <c r="LTK1" s="11"/>
      <c r="LTL1" s="11"/>
      <c r="LTM1" s="11"/>
      <c r="LTN1" s="11"/>
      <c r="LTO1" s="11"/>
      <c r="LTP1" s="11"/>
      <c r="LTQ1" s="11"/>
      <c r="LTR1" s="11"/>
      <c r="LTS1" s="11"/>
      <c r="LTT1" s="11"/>
      <c r="LTU1" s="11"/>
      <c r="LTV1" s="11"/>
      <c r="LTW1" s="11"/>
      <c r="LTX1" s="11"/>
      <c r="LTY1" s="11"/>
      <c r="LTZ1" s="11"/>
      <c r="LUA1" s="11"/>
      <c r="LUB1" s="11"/>
      <c r="LUC1" s="11"/>
      <c r="LUD1" s="11"/>
      <c r="LUE1" s="11"/>
      <c r="LUF1" s="11"/>
      <c r="LUG1" s="11"/>
      <c r="LUH1" s="11"/>
      <c r="LUI1" s="11"/>
      <c r="LUJ1" s="11"/>
      <c r="LUK1" s="11"/>
      <c r="LUL1" s="11"/>
      <c r="LUM1" s="11"/>
      <c r="LUN1" s="11"/>
      <c r="LUO1" s="11"/>
      <c r="LUP1" s="11"/>
      <c r="LUQ1" s="11"/>
      <c r="LUR1" s="11"/>
      <c r="LUS1" s="11"/>
      <c r="LUT1" s="11"/>
      <c r="LUU1" s="11"/>
      <c r="LUV1" s="11"/>
      <c r="LUW1" s="11"/>
      <c r="LUX1" s="11"/>
      <c r="LUY1" s="11"/>
      <c r="LUZ1" s="11"/>
      <c r="LVA1" s="11"/>
      <c r="LVB1" s="11"/>
      <c r="LVC1" s="11"/>
      <c r="LVD1" s="11"/>
      <c r="LVE1" s="11"/>
      <c r="LVF1" s="11"/>
      <c r="LVG1" s="11"/>
      <c r="LVH1" s="11"/>
      <c r="LVI1" s="11"/>
      <c r="LVJ1" s="11"/>
      <c r="LVK1" s="11"/>
      <c r="LVL1" s="11"/>
      <c r="LVM1" s="11"/>
      <c r="LVN1" s="11"/>
      <c r="LVO1" s="11"/>
      <c r="LVP1" s="11"/>
      <c r="LVQ1" s="11"/>
      <c r="LVR1" s="11"/>
      <c r="LVS1" s="11"/>
      <c r="LVT1" s="11"/>
      <c r="LVU1" s="11"/>
      <c r="LVV1" s="11"/>
      <c r="LVW1" s="11"/>
      <c r="LVX1" s="11"/>
      <c r="LVY1" s="11"/>
      <c r="LVZ1" s="11"/>
      <c r="LWA1" s="11"/>
      <c r="LWB1" s="11"/>
      <c r="LWC1" s="11"/>
      <c r="LWD1" s="11"/>
      <c r="LWE1" s="11"/>
      <c r="LWF1" s="11"/>
      <c r="LWG1" s="11"/>
      <c r="LWH1" s="11"/>
      <c r="LWI1" s="11"/>
      <c r="LWJ1" s="11"/>
      <c r="LWK1" s="11"/>
      <c r="LWL1" s="11"/>
      <c r="LWM1" s="11"/>
      <c r="LWN1" s="11"/>
      <c r="LWO1" s="11"/>
      <c r="LWP1" s="11"/>
      <c r="LWQ1" s="11"/>
      <c r="LWR1" s="11"/>
      <c r="LWS1" s="11"/>
      <c r="LWT1" s="11"/>
      <c r="LWU1" s="11"/>
      <c r="LWV1" s="11"/>
      <c r="LWW1" s="11"/>
      <c r="LWX1" s="11"/>
      <c r="LWY1" s="11"/>
      <c r="LWZ1" s="11"/>
      <c r="LXA1" s="11"/>
      <c r="LXB1" s="11"/>
      <c r="LXC1" s="11"/>
      <c r="LXD1" s="11"/>
      <c r="LXE1" s="11"/>
      <c r="LXF1" s="11"/>
      <c r="LXG1" s="11"/>
      <c r="LXH1" s="11"/>
      <c r="LXI1" s="11"/>
      <c r="LXJ1" s="11"/>
      <c r="LXK1" s="11"/>
      <c r="LXL1" s="11"/>
      <c r="LXM1" s="11"/>
      <c r="LXN1" s="11"/>
      <c r="LXO1" s="11"/>
      <c r="LXP1" s="11"/>
      <c r="LXQ1" s="11"/>
      <c r="LXR1" s="11"/>
      <c r="LXS1" s="11"/>
      <c r="LXT1" s="11"/>
      <c r="LXU1" s="11"/>
      <c r="LXV1" s="11"/>
      <c r="LXW1" s="11"/>
      <c r="LXX1" s="11"/>
      <c r="LXY1" s="11"/>
      <c r="LXZ1" s="11"/>
      <c r="LYA1" s="11"/>
      <c r="LYB1" s="11"/>
      <c r="LYC1" s="11"/>
      <c r="LYD1" s="11"/>
      <c r="LYE1" s="11"/>
      <c r="LYF1" s="11"/>
      <c r="LYG1" s="11"/>
      <c r="LYH1" s="11"/>
      <c r="LYI1" s="11"/>
      <c r="LYJ1" s="11"/>
      <c r="LYK1" s="11"/>
      <c r="LYL1" s="11"/>
      <c r="LYM1" s="11"/>
      <c r="LYN1" s="11"/>
      <c r="LYO1" s="11"/>
      <c r="LYP1" s="11"/>
      <c r="LYQ1" s="11"/>
      <c r="LYR1" s="11"/>
      <c r="LYS1" s="11"/>
      <c r="LYT1" s="11"/>
      <c r="LYU1" s="11"/>
      <c r="LYV1" s="11"/>
      <c r="LYW1" s="11"/>
      <c r="LYX1" s="11"/>
      <c r="LYY1" s="11"/>
      <c r="LYZ1" s="11"/>
      <c r="LZA1" s="11"/>
      <c r="LZB1" s="11"/>
      <c r="LZC1" s="11"/>
      <c r="LZD1" s="11"/>
      <c r="LZE1" s="11"/>
      <c r="LZF1" s="11"/>
      <c r="LZG1" s="11"/>
      <c r="LZH1" s="11"/>
      <c r="LZI1" s="11"/>
      <c r="LZJ1" s="11"/>
      <c r="LZK1" s="11"/>
      <c r="LZL1" s="11"/>
      <c r="LZM1" s="11"/>
      <c r="LZN1" s="11"/>
      <c r="LZO1" s="11"/>
      <c r="LZP1" s="11"/>
      <c r="LZQ1" s="11"/>
      <c r="LZR1" s="11"/>
      <c r="LZS1" s="11"/>
      <c r="LZT1" s="11"/>
      <c r="LZU1" s="11"/>
      <c r="LZV1" s="11"/>
      <c r="LZW1" s="11"/>
      <c r="LZX1" s="11"/>
      <c r="LZY1" s="11"/>
      <c r="LZZ1" s="11"/>
      <c r="MAA1" s="11"/>
      <c r="MAB1" s="11"/>
      <c r="MAC1" s="11"/>
      <c r="MAD1" s="11"/>
      <c r="MAE1" s="11"/>
      <c r="MAF1" s="11"/>
      <c r="MAG1" s="11"/>
      <c r="MAH1" s="11"/>
      <c r="MAI1" s="11"/>
      <c r="MAJ1" s="11"/>
      <c r="MAK1" s="11"/>
      <c r="MAL1" s="11"/>
      <c r="MAM1" s="11"/>
      <c r="MAN1" s="11"/>
      <c r="MAO1" s="11"/>
      <c r="MAP1" s="11"/>
      <c r="MAQ1" s="11"/>
      <c r="MAR1" s="11"/>
      <c r="MAS1" s="11"/>
      <c r="MAT1" s="11"/>
      <c r="MAU1" s="11"/>
      <c r="MAV1" s="11"/>
      <c r="MAW1" s="11"/>
      <c r="MAX1" s="11"/>
      <c r="MAY1" s="11"/>
      <c r="MAZ1" s="11"/>
      <c r="MBA1" s="11"/>
      <c r="MBB1" s="11"/>
      <c r="MBC1" s="11"/>
      <c r="MBD1" s="11"/>
      <c r="MBE1" s="11"/>
      <c r="MBF1" s="11"/>
      <c r="MBG1" s="11"/>
      <c r="MBH1" s="11"/>
      <c r="MBI1" s="11"/>
      <c r="MBJ1" s="11"/>
      <c r="MBK1" s="11"/>
      <c r="MBL1" s="11"/>
      <c r="MBM1" s="11"/>
      <c r="MBN1" s="11"/>
      <c r="MBO1" s="11"/>
      <c r="MBP1" s="11"/>
      <c r="MBQ1" s="11"/>
      <c r="MBR1" s="11"/>
      <c r="MBS1" s="11"/>
      <c r="MBT1" s="11"/>
      <c r="MBU1" s="11"/>
      <c r="MBV1" s="11"/>
      <c r="MBW1" s="11"/>
      <c r="MBX1" s="11"/>
      <c r="MBY1" s="11"/>
      <c r="MBZ1" s="11"/>
      <c r="MCA1" s="11"/>
      <c r="MCB1" s="11"/>
      <c r="MCC1" s="11"/>
      <c r="MCD1" s="11"/>
      <c r="MCE1" s="11"/>
      <c r="MCF1" s="11"/>
      <c r="MCG1" s="11"/>
      <c r="MCH1" s="11"/>
      <c r="MCI1" s="11"/>
      <c r="MCJ1" s="11"/>
      <c r="MCK1" s="11"/>
      <c r="MCL1" s="11"/>
      <c r="MCM1" s="11"/>
      <c r="MCN1" s="11"/>
      <c r="MCO1" s="11"/>
      <c r="MCP1" s="11"/>
      <c r="MCQ1" s="11"/>
      <c r="MCR1" s="11"/>
      <c r="MCS1" s="11"/>
      <c r="MCT1" s="11"/>
      <c r="MCU1" s="11"/>
      <c r="MCV1" s="11"/>
      <c r="MCW1" s="11"/>
      <c r="MCX1" s="11"/>
      <c r="MCY1" s="11"/>
      <c r="MCZ1" s="11"/>
      <c r="MDA1" s="11"/>
      <c r="MDB1" s="11"/>
      <c r="MDC1" s="11"/>
      <c r="MDD1" s="11"/>
      <c r="MDE1" s="11"/>
      <c r="MDF1" s="11"/>
      <c r="MDG1" s="11"/>
      <c r="MDH1" s="11"/>
      <c r="MDI1" s="11"/>
      <c r="MDJ1" s="11"/>
      <c r="MDK1" s="11"/>
      <c r="MDL1" s="11"/>
      <c r="MDM1" s="11"/>
      <c r="MDN1" s="11"/>
      <c r="MDO1" s="11"/>
      <c r="MDP1" s="11"/>
      <c r="MDQ1" s="11"/>
      <c r="MDR1" s="11"/>
      <c r="MDS1" s="11"/>
      <c r="MDT1" s="11"/>
      <c r="MDU1" s="11"/>
      <c r="MDV1" s="11"/>
      <c r="MDW1" s="11"/>
      <c r="MDX1" s="11"/>
      <c r="MDY1" s="11"/>
      <c r="MDZ1" s="11"/>
      <c r="MEA1" s="11"/>
      <c r="MEB1" s="11"/>
      <c r="MEC1" s="11"/>
      <c r="MED1" s="11"/>
      <c r="MEE1" s="11"/>
      <c r="MEF1" s="11"/>
      <c r="MEG1" s="11"/>
      <c r="MEH1" s="11"/>
      <c r="MEI1" s="11"/>
      <c r="MEJ1" s="11"/>
      <c r="MEK1" s="11"/>
      <c r="MEL1" s="11"/>
      <c r="MEM1" s="11"/>
      <c r="MEN1" s="11"/>
      <c r="MEO1" s="11"/>
      <c r="MEP1" s="11"/>
      <c r="MEQ1" s="11"/>
      <c r="MER1" s="11"/>
      <c r="MES1" s="11"/>
      <c r="MET1" s="11"/>
      <c r="MEU1" s="11"/>
      <c r="MEV1" s="11"/>
      <c r="MEW1" s="11"/>
      <c r="MEX1" s="11"/>
      <c r="MEY1" s="11"/>
      <c r="MEZ1" s="11"/>
      <c r="MFA1" s="11"/>
      <c r="MFB1" s="11"/>
      <c r="MFC1" s="11"/>
      <c r="MFD1" s="11"/>
      <c r="MFE1" s="11"/>
      <c r="MFF1" s="11"/>
      <c r="MFG1" s="11"/>
      <c r="MFH1" s="11"/>
      <c r="MFI1" s="11"/>
      <c r="MFJ1" s="11"/>
      <c r="MFK1" s="11"/>
      <c r="MFL1" s="11"/>
      <c r="MFM1" s="11"/>
      <c r="MFN1" s="11"/>
      <c r="MFO1" s="11"/>
      <c r="MFP1" s="11"/>
      <c r="MFQ1" s="11"/>
      <c r="MFR1" s="11"/>
      <c r="MFS1" s="11"/>
      <c r="MFT1" s="11"/>
      <c r="MFU1" s="11"/>
      <c r="MFV1" s="11"/>
      <c r="MFW1" s="11"/>
      <c r="MFX1" s="11"/>
      <c r="MFY1" s="11"/>
      <c r="MFZ1" s="11"/>
      <c r="MGA1" s="11"/>
      <c r="MGB1" s="11"/>
      <c r="MGC1" s="11"/>
      <c r="MGD1" s="11"/>
      <c r="MGE1" s="11"/>
      <c r="MGF1" s="11"/>
      <c r="MGG1" s="11"/>
      <c r="MGH1" s="11"/>
      <c r="MGI1" s="11"/>
      <c r="MGJ1" s="11"/>
      <c r="MGK1" s="11"/>
      <c r="MGL1" s="11"/>
      <c r="MGM1" s="11"/>
      <c r="MGN1" s="11"/>
      <c r="MGO1" s="11"/>
      <c r="MGP1" s="11"/>
      <c r="MGQ1" s="11"/>
      <c r="MGR1" s="11"/>
      <c r="MGS1" s="11"/>
      <c r="MGT1" s="11"/>
      <c r="MGU1" s="11"/>
      <c r="MGV1" s="11"/>
      <c r="MGW1" s="11"/>
      <c r="MGX1" s="11"/>
      <c r="MGY1" s="11"/>
      <c r="MGZ1" s="11"/>
      <c r="MHA1" s="11"/>
      <c r="MHB1" s="11"/>
      <c r="MHC1" s="11"/>
      <c r="MHD1" s="11"/>
      <c r="MHE1" s="11"/>
      <c r="MHF1" s="11"/>
      <c r="MHG1" s="11"/>
      <c r="MHH1" s="11"/>
      <c r="MHI1" s="11"/>
      <c r="MHJ1" s="11"/>
      <c r="MHK1" s="11"/>
      <c r="MHL1" s="11"/>
      <c r="MHM1" s="11"/>
      <c r="MHN1" s="11"/>
      <c r="MHO1" s="11"/>
      <c r="MHP1" s="11"/>
      <c r="MHQ1" s="11"/>
      <c r="MHR1" s="11"/>
      <c r="MHS1" s="11"/>
      <c r="MHT1" s="11"/>
      <c r="MHU1" s="11"/>
      <c r="MHV1" s="11"/>
      <c r="MHW1" s="11"/>
      <c r="MHX1" s="11"/>
      <c r="MHY1" s="11"/>
      <c r="MHZ1" s="11"/>
      <c r="MIA1" s="11"/>
      <c r="MIB1" s="11"/>
      <c r="MIC1" s="11"/>
      <c r="MID1" s="11"/>
      <c r="MIE1" s="11"/>
      <c r="MIF1" s="11"/>
      <c r="MIG1" s="11"/>
      <c r="MIH1" s="11"/>
      <c r="MII1" s="11"/>
      <c r="MIJ1" s="11"/>
      <c r="MIK1" s="11"/>
      <c r="MIL1" s="11"/>
      <c r="MIM1" s="11"/>
      <c r="MIN1" s="11"/>
      <c r="MIO1" s="11"/>
      <c r="MIP1" s="11"/>
      <c r="MIQ1" s="11"/>
      <c r="MIR1" s="11"/>
      <c r="MIS1" s="11"/>
      <c r="MIT1" s="11"/>
      <c r="MIU1" s="11"/>
      <c r="MIV1" s="11"/>
      <c r="MIW1" s="11"/>
      <c r="MIX1" s="11"/>
      <c r="MIY1" s="11"/>
      <c r="MIZ1" s="11"/>
      <c r="MJA1" s="11"/>
      <c r="MJB1" s="11"/>
      <c r="MJC1" s="11"/>
      <c r="MJD1" s="11"/>
      <c r="MJE1" s="11"/>
      <c r="MJF1" s="11"/>
      <c r="MJG1" s="11"/>
      <c r="MJH1" s="11"/>
      <c r="MJI1" s="11"/>
      <c r="MJJ1" s="11"/>
      <c r="MJK1" s="11"/>
      <c r="MJL1" s="11"/>
      <c r="MJM1" s="11"/>
      <c r="MJN1" s="11"/>
      <c r="MJO1" s="11"/>
      <c r="MJP1" s="11"/>
      <c r="MJQ1" s="11"/>
      <c r="MJR1" s="11"/>
      <c r="MJS1" s="11"/>
      <c r="MJT1" s="11"/>
      <c r="MJU1" s="11"/>
      <c r="MJV1" s="11"/>
      <c r="MJW1" s="11"/>
      <c r="MJX1" s="11"/>
      <c r="MJY1" s="11"/>
      <c r="MJZ1" s="11"/>
      <c r="MKA1" s="11"/>
      <c r="MKB1" s="11"/>
      <c r="MKC1" s="11"/>
      <c r="MKD1" s="11"/>
      <c r="MKE1" s="11"/>
      <c r="MKF1" s="11"/>
      <c r="MKG1" s="11"/>
      <c r="MKH1" s="11"/>
      <c r="MKI1" s="11"/>
      <c r="MKJ1" s="11"/>
      <c r="MKK1" s="11"/>
      <c r="MKL1" s="11"/>
      <c r="MKM1" s="11"/>
      <c r="MKN1" s="11"/>
      <c r="MKO1" s="11"/>
      <c r="MKP1" s="11"/>
      <c r="MKQ1" s="11"/>
      <c r="MKR1" s="11"/>
      <c r="MKS1" s="11"/>
      <c r="MKT1" s="11"/>
      <c r="MKU1" s="11"/>
      <c r="MKV1" s="11"/>
      <c r="MKW1" s="11"/>
      <c r="MKX1" s="11"/>
      <c r="MKY1" s="11"/>
      <c r="MKZ1" s="11"/>
      <c r="MLA1" s="11"/>
      <c r="MLB1" s="11"/>
      <c r="MLC1" s="11"/>
      <c r="MLD1" s="11"/>
      <c r="MLE1" s="11"/>
      <c r="MLF1" s="11"/>
      <c r="MLG1" s="11"/>
      <c r="MLH1" s="11"/>
      <c r="MLI1" s="11"/>
      <c r="MLJ1" s="11"/>
      <c r="MLK1" s="11"/>
      <c r="MLL1" s="11"/>
      <c r="MLM1" s="11"/>
      <c r="MLN1" s="11"/>
      <c r="MLO1" s="11"/>
      <c r="MLP1" s="11"/>
      <c r="MLQ1" s="11"/>
      <c r="MLR1" s="11"/>
      <c r="MLS1" s="11"/>
      <c r="MLT1" s="11"/>
      <c r="MLU1" s="11"/>
      <c r="MLV1" s="11"/>
      <c r="MLW1" s="11"/>
      <c r="MLX1" s="11"/>
      <c r="MLY1" s="11"/>
      <c r="MLZ1" s="11"/>
      <c r="MMA1" s="11"/>
      <c r="MMB1" s="11"/>
      <c r="MMC1" s="11"/>
      <c r="MMD1" s="11"/>
      <c r="MME1" s="11"/>
      <c r="MMF1" s="11"/>
      <c r="MMG1" s="11"/>
      <c r="MMH1" s="11"/>
      <c r="MMI1" s="11"/>
      <c r="MMJ1" s="11"/>
      <c r="MMK1" s="11"/>
      <c r="MML1" s="11"/>
      <c r="MMM1" s="11"/>
      <c r="MMN1" s="11"/>
      <c r="MMO1" s="11"/>
      <c r="MMP1" s="11"/>
      <c r="MMQ1" s="11"/>
      <c r="MMR1" s="11"/>
      <c r="MMS1" s="11"/>
      <c r="MMT1" s="11"/>
      <c r="MMU1" s="11"/>
      <c r="MMV1" s="11"/>
      <c r="MMW1" s="11"/>
      <c r="MMX1" s="11"/>
      <c r="MMY1" s="11"/>
      <c r="MMZ1" s="11"/>
      <c r="MNA1" s="11"/>
      <c r="MNB1" s="11"/>
      <c r="MNC1" s="11"/>
      <c r="MND1" s="11"/>
      <c r="MNE1" s="11"/>
      <c r="MNF1" s="11"/>
      <c r="MNG1" s="11"/>
      <c r="MNH1" s="11"/>
      <c r="MNI1" s="11"/>
      <c r="MNJ1" s="11"/>
      <c r="MNK1" s="11"/>
      <c r="MNL1" s="11"/>
      <c r="MNM1" s="11"/>
      <c r="MNN1" s="11"/>
      <c r="MNO1" s="11"/>
      <c r="MNP1" s="11"/>
      <c r="MNQ1" s="11"/>
      <c r="MNR1" s="11"/>
      <c r="MNS1" s="11"/>
      <c r="MNT1" s="11"/>
      <c r="MNU1" s="11"/>
      <c r="MNV1" s="11"/>
      <c r="MNW1" s="11"/>
      <c r="MNX1" s="11"/>
      <c r="MNY1" s="11"/>
      <c r="MNZ1" s="11"/>
      <c r="MOA1" s="11"/>
      <c r="MOB1" s="11"/>
      <c r="MOC1" s="11"/>
      <c r="MOD1" s="11"/>
      <c r="MOE1" s="11"/>
      <c r="MOF1" s="11"/>
      <c r="MOG1" s="11"/>
      <c r="MOH1" s="11"/>
      <c r="MOI1" s="11"/>
      <c r="MOJ1" s="11"/>
      <c r="MOK1" s="11"/>
      <c r="MOL1" s="11"/>
      <c r="MOM1" s="11"/>
      <c r="MON1" s="11"/>
      <c r="MOO1" s="11"/>
      <c r="MOP1" s="11"/>
      <c r="MOQ1" s="11"/>
      <c r="MOR1" s="11"/>
      <c r="MOS1" s="11"/>
      <c r="MOT1" s="11"/>
      <c r="MOU1" s="11"/>
      <c r="MOV1" s="11"/>
      <c r="MOW1" s="11"/>
      <c r="MOX1" s="11"/>
      <c r="MOY1" s="11"/>
      <c r="MOZ1" s="11"/>
      <c r="MPA1" s="11"/>
      <c r="MPB1" s="11"/>
      <c r="MPC1" s="11"/>
      <c r="MPD1" s="11"/>
      <c r="MPE1" s="11"/>
      <c r="MPF1" s="11"/>
      <c r="MPG1" s="11"/>
      <c r="MPH1" s="11"/>
      <c r="MPI1" s="11"/>
      <c r="MPJ1" s="11"/>
      <c r="MPK1" s="11"/>
      <c r="MPL1" s="11"/>
      <c r="MPM1" s="11"/>
      <c r="MPN1" s="11"/>
      <c r="MPO1" s="11"/>
      <c r="MPP1" s="11"/>
      <c r="MPQ1" s="11"/>
      <c r="MPR1" s="11"/>
      <c r="MPS1" s="11"/>
      <c r="MPT1" s="11"/>
      <c r="MPU1" s="11"/>
      <c r="MPV1" s="11"/>
      <c r="MPW1" s="11"/>
      <c r="MPX1" s="11"/>
      <c r="MPY1" s="11"/>
      <c r="MPZ1" s="11"/>
      <c r="MQA1" s="11"/>
      <c r="MQB1" s="11"/>
      <c r="MQC1" s="11"/>
      <c r="MQD1" s="11"/>
      <c r="MQE1" s="11"/>
      <c r="MQF1" s="11"/>
      <c r="MQG1" s="11"/>
      <c r="MQH1" s="11"/>
      <c r="MQI1" s="11"/>
      <c r="MQJ1" s="11"/>
      <c r="MQK1" s="11"/>
      <c r="MQL1" s="11"/>
      <c r="MQM1" s="11"/>
      <c r="MQN1" s="11"/>
      <c r="MQO1" s="11"/>
      <c r="MQP1" s="11"/>
      <c r="MQQ1" s="11"/>
      <c r="MQR1" s="11"/>
      <c r="MQS1" s="11"/>
      <c r="MQT1" s="11"/>
      <c r="MQU1" s="11"/>
      <c r="MQV1" s="11"/>
      <c r="MQW1" s="11"/>
      <c r="MQX1" s="11"/>
      <c r="MQY1" s="11"/>
      <c r="MQZ1" s="11"/>
      <c r="MRA1" s="11"/>
      <c r="MRB1" s="11"/>
      <c r="MRC1" s="11"/>
      <c r="MRD1" s="11"/>
      <c r="MRE1" s="11"/>
      <c r="MRF1" s="11"/>
      <c r="MRG1" s="11"/>
      <c r="MRH1" s="11"/>
      <c r="MRI1" s="11"/>
      <c r="MRJ1" s="11"/>
      <c r="MRK1" s="11"/>
      <c r="MRL1" s="11"/>
      <c r="MRM1" s="11"/>
      <c r="MRN1" s="11"/>
      <c r="MRO1" s="11"/>
      <c r="MRP1" s="11"/>
      <c r="MRQ1" s="11"/>
      <c r="MRR1" s="11"/>
      <c r="MRS1" s="11"/>
      <c r="MRT1" s="11"/>
      <c r="MRU1" s="11"/>
      <c r="MRV1" s="11"/>
      <c r="MRW1" s="11"/>
      <c r="MRX1" s="11"/>
      <c r="MRY1" s="11"/>
      <c r="MRZ1" s="11"/>
      <c r="MSA1" s="11"/>
      <c r="MSB1" s="11"/>
      <c r="MSC1" s="11"/>
      <c r="MSD1" s="11"/>
      <c r="MSE1" s="11"/>
      <c r="MSF1" s="11"/>
      <c r="MSG1" s="11"/>
      <c r="MSH1" s="11"/>
      <c r="MSI1" s="11"/>
      <c r="MSJ1" s="11"/>
      <c r="MSK1" s="11"/>
      <c r="MSL1" s="11"/>
      <c r="MSM1" s="11"/>
      <c r="MSN1" s="11"/>
      <c r="MSO1" s="11"/>
      <c r="MSP1" s="11"/>
      <c r="MSQ1" s="11"/>
      <c r="MSR1" s="11"/>
      <c r="MSS1" s="11"/>
      <c r="MST1" s="11"/>
      <c r="MSU1" s="11"/>
      <c r="MSV1" s="11"/>
      <c r="MSW1" s="11"/>
      <c r="MSX1" s="11"/>
      <c r="MSY1" s="11"/>
      <c r="MSZ1" s="11"/>
      <c r="MTA1" s="11"/>
      <c r="MTB1" s="11"/>
      <c r="MTC1" s="11"/>
      <c r="MTD1" s="11"/>
      <c r="MTE1" s="11"/>
      <c r="MTF1" s="11"/>
      <c r="MTG1" s="11"/>
      <c r="MTH1" s="11"/>
      <c r="MTI1" s="11"/>
      <c r="MTJ1" s="11"/>
      <c r="MTK1" s="11"/>
      <c r="MTL1" s="11"/>
      <c r="MTM1" s="11"/>
      <c r="MTN1" s="11"/>
      <c r="MTO1" s="11"/>
      <c r="MTP1" s="11"/>
      <c r="MTQ1" s="11"/>
      <c r="MTR1" s="11"/>
      <c r="MTS1" s="11"/>
      <c r="MTT1" s="11"/>
      <c r="MTU1" s="11"/>
      <c r="MTV1" s="11"/>
      <c r="MTW1" s="11"/>
      <c r="MTX1" s="11"/>
      <c r="MTY1" s="11"/>
      <c r="MTZ1" s="11"/>
      <c r="MUA1" s="11"/>
      <c r="MUB1" s="11"/>
      <c r="MUC1" s="11"/>
      <c r="MUD1" s="11"/>
      <c r="MUE1" s="11"/>
      <c r="MUF1" s="11"/>
      <c r="MUG1" s="11"/>
      <c r="MUH1" s="11"/>
      <c r="MUI1" s="11"/>
      <c r="MUJ1" s="11"/>
      <c r="MUK1" s="11"/>
      <c r="MUL1" s="11"/>
      <c r="MUM1" s="11"/>
      <c r="MUN1" s="11"/>
      <c r="MUO1" s="11"/>
      <c r="MUP1" s="11"/>
      <c r="MUQ1" s="11"/>
      <c r="MUR1" s="11"/>
      <c r="MUS1" s="11"/>
      <c r="MUT1" s="11"/>
      <c r="MUU1" s="11"/>
      <c r="MUV1" s="11"/>
      <c r="MUW1" s="11"/>
      <c r="MUX1" s="11"/>
      <c r="MUY1" s="11"/>
      <c r="MUZ1" s="11"/>
      <c r="MVA1" s="11"/>
      <c r="MVB1" s="11"/>
      <c r="MVC1" s="11"/>
      <c r="MVD1" s="11"/>
      <c r="MVE1" s="11"/>
      <c r="MVF1" s="11"/>
      <c r="MVG1" s="11"/>
      <c r="MVH1" s="11"/>
      <c r="MVI1" s="11"/>
      <c r="MVJ1" s="11"/>
      <c r="MVK1" s="11"/>
      <c r="MVL1" s="11"/>
      <c r="MVM1" s="11"/>
      <c r="MVN1" s="11"/>
      <c r="MVO1" s="11"/>
      <c r="MVP1" s="11"/>
      <c r="MVQ1" s="11"/>
      <c r="MVR1" s="11"/>
      <c r="MVS1" s="11"/>
      <c r="MVT1" s="11"/>
      <c r="MVU1" s="11"/>
      <c r="MVV1" s="11"/>
      <c r="MVW1" s="11"/>
      <c r="MVX1" s="11"/>
      <c r="MVY1" s="11"/>
      <c r="MVZ1" s="11"/>
      <c r="MWA1" s="11"/>
      <c r="MWB1" s="11"/>
      <c r="MWC1" s="11"/>
      <c r="MWD1" s="11"/>
      <c r="MWE1" s="11"/>
      <c r="MWF1" s="11"/>
      <c r="MWG1" s="11"/>
      <c r="MWH1" s="11"/>
      <c r="MWI1" s="11"/>
      <c r="MWJ1" s="11"/>
      <c r="MWK1" s="11"/>
      <c r="MWL1" s="11"/>
      <c r="MWM1" s="11"/>
      <c r="MWN1" s="11"/>
      <c r="MWO1" s="11"/>
      <c r="MWP1" s="11"/>
      <c r="MWQ1" s="11"/>
      <c r="MWR1" s="11"/>
      <c r="MWS1" s="11"/>
      <c r="MWT1" s="11"/>
      <c r="MWU1" s="11"/>
      <c r="MWV1" s="11"/>
      <c r="MWW1" s="11"/>
      <c r="MWX1" s="11"/>
      <c r="MWY1" s="11"/>
      <c r="MWZ1" s="11"/>
      <c r="MXA1" s="11"/>
      <c r="MXB1" s="11"/>
      <c r="MXC1" s="11"/>
      <c r="MXD1" s="11"/>
      <c r="MXE1" s="11"/>
      <c r="MXF1" s="11"/>
      <c r="MXG1" s="11"/>
      <c r="MXH1" s="11"/>
      <c r="MXI1" s="11"/>
      <c r="MXJ1" s="11"/>
      <c r="MXK1" s="11"/>
      <c r="MXL1" s="11"/>
      <c r="MXM1" s="11"/>
      <c r="MXN1" s="11"/>
      <c r="MXO1" s="11"/>
      <c r="MXP1" s="11"/>
      <c r="MXQ1" s="11"/>
      <c r="MXR1" s="11"/>
      <c r="MXS1" s="11"/>
      <c r="MXT1" s="11"/>
      <c r="MXU1" s="11"/>
      <c r="MXV1" s="11"/>
      <c r="MXW1" s="11"/>
      <c r="MXX1" s="11"/>
      <c r="MXY1" s="11"/>
      <c r="MXZ1" s="11"/>
      <c r="MYA1" s="11"/>
      <c r="MYB1" s="11"/>
      <c r="MYC1" s="11"/>
      <c r="MYD1" s="11"/>
      <c r="MYE1" s="11"/>
      <c r="MYF1" s="11"/>
      <c r="MYG1" s="11"/>
      <c r="MYH1" s="11"/>
      <c r="MYI1" s="11"/>
      <c r="MYJ1" s="11"/>
      <c r="MYK1" s="11"/>
      <c r="MYL1" s="11"/>
      <c r="MYM1" s="11"/>
      <c r="MYN1" s="11"/>
      <c r="MYO1" s="11"/>
      <c r="MYP1" s="11"/>
      <c r="MYQ1" s="11"/>
      <c r="MYR1" s="11"/>
      <c r="MYS1" s="11"/>
      <c r="MYT1" s="11"/>
      <c r="MYU1" s="11"/>
      <c r="MYV1" s="11"/>
      <c r="MYW1" s="11"/>
      <c r="MYX1" s="11"/>
      <c r="MYY1" s="11"/>
      <c r="MYZ1" s="11"/>
      <c r="MZA1" s="11"/>
      <c r="MZB1" s="11"/>
      <c r="MZC1" s="11"/>
      <c r="MZD1" s="11"/>
      <c r="MZE1" s="11"/>
      <c r="MZF1" s="11"/>
      <c r="MZG1" s="11"/>
      <c r="MZH1" s="11"/>
      <c r="MZI1" s="11"/>
      <c r="MZJ1" s="11"/>
      <c r="MZK1" s="11"/>
      <c r="MZL1" s="11"/>
      <c r="MZM1" s="11"/>
      <c r="MZN1" s="11"/>
      <c r="MZO1" s="11"/>
      <c r="MZP1" s="11"/>
      <c r="MZQ1" s="11"/>
      <c r="MZR1" s="11"/>
      <c r="MZS1" s="11"/>
      <c r="MZT1" s="11"/>
      <c r="MZU1" s="11"/>
      <c r="MZV1" s="11"/>
      <c r="MZW1" s="11"/>
      <c r="MZX1" s="11"/>
      <c r="MZY1" s="11"/>
      <c r="MZZ1" s="11"/>
      <c r="NAA1" s="11"/>
      <c r="NAB1" s="11"/>
      <c r="NAC1" s="11"/>
      <c r="NAD1" s="11"/>
      <c r="NAE1" s="11"/>
      <c r="NAF1" s="11"/>
      <c r="NAG1" s="11"/>
      <c r="NAH1" s="11"/>
      <c r="NAI1" s="11"/>
      <c r="NAJ1" s="11"/>
      <c r="NAK1" s="11"/>
      <c r="NAL1" s="11"/>
      <c r="NAM1" s="11"/>
      <c r="NAN1" s="11"/>
      <c r="NAO1" s="11"/>
      <c r="NAP1" s="11"/>
      <c r="NAQ1" s="11"/>
      <c r="NAR1" s="11"/>
      <c r="NAS1" s="11"/>
      <c r="NAT1" s="11"/>
      <c r="NAU1" s="11"/>
      <c r="NAV1" s="11"/>
      <c r="NAW1" s="11"/>
      <c r="NAX1" s="11"/>
      <c r="NAY1" s="11"/>
      <c r="NAZ1" s="11"/>
      <c r="NBA1" s="11"/>
      <c r="NBB1" s="11"/>
      <c r="NBC1" s="11"/>
      <c r="NBD1" s="11"/>
      <c r="NBE1" s="11"/>
      <c r="NBF1" s="11"/>
      <c r="NBG1" s="11"/>
      <c r="NBH1" s="11"/>
      <c r="NBI1" s="11"/>
      <c r="NBJ1" s="11"/>
      <c r="NBK1" s="11"/>
      <c r="NBL1" s="11"/>
      <c r="NBM1" s="11"/>
      <c r="NBN1" s="11"/>
      <c r="NBO1" s="11"/>
      <c r="NBP1" s="11"/>
      <c r="NBQ1" s="11"/>
      <c r="NBR1" s="11"/>
      <c r="NBS1" s="11"/>
      <c r="NBT1" s="11"/>
      <c r="NBU1" s="11"/>
      <c r="NBV1" s="11"/>
      <c r="NBW1" s="11"/>
      <c r="NBX1" s="11"/>
      <c r="NBY1" s="11"/>
      <c r="NBZ1" s="11"/>
      <c r="NCA1" s="11"/>
      <c r="NCB1" s="11"/>
      <c r="NCC1" s="11"/>
      <c r="NCD1" s="11"/>
      <c r="NCE1" s="11"/>
      <c r="NCF1" s="11"/>
      <c r="NCG1" s="11"/>
      <c r="NCH1" s="11"/>
      <c r="NCI1" s="11"/>
      <c r="NCJ1" s="11"/>
      <c r="NCK1" s="11"/>
      <c r="NCL1" s="11"/>
      <c r="NCM1" s="11"/>
      <c r="NCN1" s="11"/>
      <c r="NCO1" s="11"/>
      <c r="NCP1" s="11"/>
      <c r="NCQ1" s="11"/>
      <c r="NCR1" s="11"/>
      <c r="NCS1" s="11"/>
      <c r="NCT1" s="11"/>
      <c r="NCU1" s="11"/>
      <c r="NCV1" s="11"/>
      <c r="NCW1" s="11"/>
      <c r="NCX1" s="11"/>
      <c r="NCY1" s="11"/>
      <c r="NCZ1" s="11"/>
      <c r="NDA1" s="11"/>
      <c r="NDB1" s="11"/>
      <c r="NDC1" s="11"/>
      <c r="NDD1" s="11"/>
      <c r="NDE1" s="11"/>
      <c r="NDF1" s="11"/>
      <c r="NDG1" s="11"/>
      <c r="NDH1" s="11"/>
      <c r="NDI1" s="11"/>
      <c r="NDJ1" s="11"/>
      <c r="NDK1" s="11"/>
      <c r="NDL1" s="11"/>
      <c r="NDM1" s="11"/>
      <c r="NDN1" s="11"/>
      <c r="NDO1" s="11"/>
      <c r="NDP1" s="11"/>
      <c r="NDQ1" s="11"/>
      <c r="NDR1" s="11"/>
      <c r="NDS1" s="11"/>
      <c r="NDT1" s="11"/>
      <c r="NDU1" s="11"/>
      <c r="NDV1" s="11"/>
      <c r="NDW1" s="11"/>
      <c r="NDX1" s="11"/>
      <c r="NDY1" s="11"/>
      <c r="NDZ1" s="11"/>
      <c r="NEA1" s="11"/>
      <c r="NEB1" s="11"/>
      <c r="NEC1" s="11"/>
      <c r="NED1" s="11"/>
      <c r="NEE1" s="11"/>
      <c r="NEF1" s="11"/>
      <c r="NEG1" s="11"/>
      <c r="NEH1" s="11"/>
      <c r="NEI1" s="11"/>
      <c r="NEJ1" s="11"/>
      <c r="NEK1" s="11"/>
      <c r="NEL1" s="11"/>
      <c r="NEM1" s="11"/>
      <c r="NEN1" s="11"/>
      <c r="NEO1" s="11"/>
      <c r="NEP1" s="11"/>
      <c r="NEQ1" s="11"/>
      <c r="NER1" s="11"/>
      <c r="NES1" s="11"/>
      <c r="NET1" s="11"/>
      <c r="NEU1" s="11"/>
      <c r="NEV1" s="11"/>
      <c r="NEW1" s="11"/>
      <c r="NEX1" s="11"/>
      <c r="NEY1" s="11"/>
      <c r="NEZ1" s="11"/>
      <c r="NFA1" s="11"/>
      <c r="NFB1" s="11"/>
      <c r="NFC1" s="11"/>
      <c r="NFD1" s="11"/>
      <c r="NFE1" s="11"/>
      <c r="NFF1" s="11"/>
      <c r="NFG1" s="11"/>
      <c r="NFH1" s="11"/>
      <c r="NFI1" s="11"/>
      <c r="NFJ1" s="11"/>
      <c r="NFK1" s="11"/>
      <c r="NFL1" s="11"/>
      <c r="NFM1" s="11"/>
      <c r="NFN1" s="11"/>
      <c r="NFO1" s="11"/>
      <c r="NFP1" s="11"/>
      <c r="NFQ1" s="11"/>
      <c r="NFR1" s="11"/>
      <c r="NFS1" s="11"/>
      <c r="NFT1" s="11"/>
      <c r="NFU1" s="11"/>
      <c r="NFV1" s="11"/>
      <c r="NFW1" s="11"/>
      <c r="NFX1" s="11"/>
      <c r="NFY1" s="11"/>
      <c r="NFZ1" s="11"/>
      <c r="NGA1" s="11"/>
      <c r="NGB1" s="11"/>
      <c r="NGC1" s="11"/>
      <c r="NGD1" s="11"/>
      <c r="NGE1" s="11"/>
      <c r="NGF1" s="11"/>
      <c r="NGG1" s="11"/>
      <c r="NGH1" s="11"/>
      <c r="NGI1" s="11"/>
      <c r="NGJ1" s="11"/>
      <c r="NGK1" s="11"/>
      <c r="NGL1" s="11"/>
      <c r="NGM1" s="11"/>
      <c r="NGN1" s="11"/>
      <c r="NGO1" s="11"/>
      <c r="NGP1" s="11"/>
      <c r="NGQ1" s="11"/>
      <c r="NGR1" s="11"/>
      <c r="NGS1" s="11"/>
      <c r="NGT1" s="11"/>
      <c r="NGU1" s="11"/>
      <c r="NGV1" s="11"/>
      <c r="NGW1" s="11"/>
      <c r="NGX1" s="11"/>
      <c r="NGY1" s="11"/>
      <c r="NGZ1" s="11"/>
      <c r="NHA1" s="11"/>
      <c r="NHB1" s="11"/>
      <c r="NHC1" s="11"/>
      <c r="NHD1" s="11"/>
      <c r="NHE1" s="11"/>
      <c r="NHF1" s="11"/>
      <c r="NHG1" s="11"/>
      <c r="NHH1" s="11"/>
      <c r="NHI1" s="11"/>
      <c r="NHJ1" s="11"/>
      <c r="NHK1" s="11"/>
      <c r="NHL1" s="11"/>
      <c r="NHM1" s="11"/>
      <c r="NHN1" s="11"/>
      <c r="NHO1" s="11"/>
      <c r="NHP1" s="11"/>
      <c r="NHQ1" s="11"/>
      <c r="NHR1" s="11"/>
      <c r="NHS1" s="11"/>
      <c r="NHT1" s="11"/>
      <c r="NHU1" s="11"/>
      <c r="NHV1" s="11"/>
      <c r="NHW1" s="11"/>
      <c r="NHX1" s="11"/>
      <c r="NHY1" s="11"/>
      <c r="NHZ1" s="11"/>
      <c r="NIA1" s="11"/>
      <c r="NIB1" s="11"/>
      <c r="NIC1" s="11"/>
      <c r="NID1" s="11"/>
      <c r="NIE1" s="11"/>
      <c r="NIF1" s="11"/>
      <c r="NIG1" s="11"/>
      <c r="NIH1" s="11"/>
      <c r="NII1" s="11"/>
      <c r="NIJ1" s="11"/>
      <c r="NIK1" s="11"/>
      <c r="NIL1" s="11"/>
      <c r="NIM1" s="11"/>
      <c r="NIN1" s="11"/>
      <c r="NIO1" s="11"/>
      <c r="NIP1" s="11"/>
      <c r="NIQ1" s="11"/>
      <c r="NIR1" s="11"/>
      <c r="NIS1" s="11"/>
      <c r="NIT1" s="11"/>
      <c r="NIU1" s="11"/>
      <c r="NIV1" s="11"/>
      <c r="NIW1" s="11"/>
      <c r="NIX1" s="11"/>
      <c r="NIY1" s="11"/>
      <c r="NIZ1" s="11"/>
      <c r="NJA1" s="11"/>
      <c r="NJB1" s="11"/>
      <c r="NJC1" s="11"/>
      <c r="NJD1" s="11"/>
      <c r="NJE1" s="11"/>
      <c r="NJF1" s="11"/>
      <c r="NJG1" s="11"/>
      <c r="NJH1" s="11"/>
      <c r="NJI1" s="11"/>
      <c r="NJJ1" s="11"/>
      <c r="NJK1" s="11"/>
      <c r="NJL1" s="11"/>
      <c r="NJM1" s="11"/>
      <c r="NJN1" s="11"/>
      <c r="NJO1" s="11"/>
      <c r="NJP1" s="11"/>
      <c r="NJQ1" s="11"/>
      <c r="NJR1" s="11"/>
      <c r="NJS1" s="11"/>
      <c r="NJT1" s="11"/>
      <c r="NJU1" s="11"/>
      <c r="NJV1" s="11"/>
      <c r="NJW1" s="11"/>
      <c r="NJX1" s="11"/>
      <c r="NJY1" s="11"/>
      <c r="NJZ1" s="11"/>
      <c r="NKA1" s="11"/>
      <c r="NKB1" s="11"/>
      <c r="NKC1" s="11"/>
      <c r="NKD1" s="11"/>
      <c r="NKE1" s="11"/>
      <c r="NKF1" s="11"/>
      <c r="NKG1" s="11"/>
      <c r="NKH1" s="11"/>
      <c r="NKI1" s="11"/>
      <c r="NKJ1" s="11"/>
      <c r="NKK1" s="11"/>
      <c r="NKL1" s="11"/>
      <c r="NKM1" s="11"/>
      <c r="NKN1" s="11"/>
      <c r="NKO1" s="11"/>
      <c r="NKP1" s="11"/>
      <c r="NKQ1" s="11"/>
      <c r="NKR1" s="11"/>
      <c r="NKS1" s="11"/>
      <c r="NKT1" s="11"/>
      <c r="NKU1" s="11"/>
      <c r="NKV1" s="11"/>
      <c r="NKW1" s="11"/>
      <c r="NKX1" s="11"/>
      <c r="NKY1" s="11"/>
      <c r="NKZ1" s="11"/>
      <c r="NLA1" s="11"/>
      <c r="NLB1" s="11"/>
      <c r="NLC1" s="11"/>
      <c r="NLD1" s="11"/>
      <c r="NLE1" s="11"/>
      <c r="NLF1" s="11"/>
      <c r="NLG1" s="11"/>
      <c r="NLH1" s="11"/>
      <c r="NLI1" s="11"/>
      <c r="NLJ1" s="11"/>
      <c r="NLK1" s="11"/>
      <c r="NLL1" s="11"/>
      <c r="NLM1" s="11"/>
      <c r="NLN1" s="11"/>
      <c r="NLO1" s="11"/>
      <c r="NLP1" s="11"/>
      <c r="NLQ1" s="11"/>
      <c r="NLR1" s="11"/>
      <c r="NLS1" s="11"/>
      <c r="NLT1" s="11"/>
      <c r="NLU1" s="11"/>
      <c r="NLV1" s="11"/>
      <c r="NLW1" s="11"/>
      <c r="NLX1" s="11"/>
      <c r="NLY1" s="11"/>
      <c r="NLZ1" s="11"/>
      <c r="NMA1" s="11"/>
      <c r="NMB1" s="11"/>
      <c r="NMC1" s="11"/>
      <c r="NMD1" s="11"/>
      <c r="NME1" s="11"/>
      <c r="NMF1" s="11"/>
      <c r="NMG1" s="11"/>
      <c r="NMH1" s="11"/>
      <c r="NMI1" s="11"/>
      <c r="NMJ1" s="11"/>
      <c r="NMK1" s="11"/>
      <c r="NML1" s="11"/>
      <c r="NMM1" s="11"/>
      <c r="NMN1" s="11"/>
      <c r="NMO1" s="11"/>
      <c r="NMP1" s="11"/>
      <c r="NMQ1" s="11"/>
      <c r="NMR1" s="11"/>
      <c r="NMS1" s="11"/>
      <c r="NMT1" s="11"/>
      <c r="NMU1" s="11"/>
      <c r="NMV1" s="11"/>
      <c r="NMW1" s="11"/>
      <c r="NMX1" s="11"/>
      <c r="NMY1" s="11"/>
      <c r="NMZ1" s="11"/>
      <c r="NNA1" s="11"/>
      <c r="NNB1" s="11"/>
      <c r="NNC1" s="11"/>
      <c r="NND1" s="11"/>
      <c r="NNE1" s="11"/>
      <c r="NNF1" s="11"/>
      <c r="NNG1" s="11"/>
      <c r="NNH1" s="11"/>
      <c r="NNI1" s="11"/>
      <c r="NNJ1" s="11"/>
      <c r="NNK1" s="11"/>
      <c r="NNL1" s="11"/>
      <c r="NNM1" s="11"/>
      <c r="NNN1" s="11"/>
      <c r="NNO1" s="11"/>
      <c r="NNP1" s="11"/>
      <c r="NNQ1" s="11"/>
      <c r="NNR1" s="11"/>
      <c r="NNS1" s="11"/>
      <c r="NNT1" s="11"/>
      <c r="NNU1" s="11"/>
      <c r="NNV1" s="11"/>
      <c r="NNW1" s="11"/>
      <c r="NNX1" s="11"/>
      <c r="NNY1" s="11"/>
      <c r="NNZ1" s="11"/>
      <c r="NOA1" s="11"/>
      <c r="NOB1" s="11"/>
      <c r="NOC1" s="11"/>
      <c r="NOD1" s="11"/>
      <c r="NOE1" s="11"/>
      <c r="NOF1" s="11"/>
      <c r="NOG1" s="11"/>
      <c r="NOH1" s="11"/>
      <c r="NOI1" s="11"/>
      <c r="NOJ1" s="11"/>
      <c r="NOK1" s="11"/>
      <c r="NOL1" s="11"/>
      <c r="NOM1" s="11"/>
      <c r="NON1" s="11"/>
      <c r="NOO1" s="11"/>
      <c r="NOP1" s="11"/>
      <c r="NOQ1" s="11"/>
      <c r="NOR1" s="11"/>
      <c r="NOS1" s="11"/>
      <c r="NOT1" s="11"/>
      <c r="NOU1" s="11"/>
      <c r="NOV1" s="11"/>
      <c r="NOW1" s="11"/>
      <c r="NOX1" s="11"/>
      <c r="NOY1" s="11"/>
      <c r="NOZ1" s="11"/>
      <c r="NPA1" s="11"/>
      <c r="NPB1" s="11"/>
      <c r="NPC1" s="11"/>
      <c r="NPD1" s="11"/>
      <c r="NPE1" s="11"/>
      <c r="NPF1" s="11"/>
      <c r="NPG1" s="11"/>
      <c r="NPH1" s="11"/>
      <c r="NPI1" s="11"/>
      <c r="NPJ1" s="11"/>
      <c r="NPK1" s="11"/>
      <c r="NPL1" s="11"/>
      <c r="NPM1" s="11"/>
      <c r="NPN1" s="11"/>
      <c r="NPO1" s="11"/>
      <c r="NPP1" s="11"/>
      <c r="NPQ1" s="11"/>
      <c r="NPR1" s="11"/>
      <c r="NPS1" s="11"/>
      <c r="NPT1" s="11"/>
      <c r="NPU1" s="11"/>
      <c r="NPV1" s="11"/>
      <c r="NPW1" s="11"/>
      <c r="NPX1" s="11"/>
      <c r="NPY1" s="11"/>
      <c r="NPZ1" s="11"/>
      <c r="NQA1" s="11"/>
      <c r="NQB1" s="11"/>
      <c r="NQC1" s="11"/>
      <c r="NQD1" s="11"/>
      <c r="NQE1" s="11"/>
      <c r="NQF1" s="11"/>
      <c r="NQG1" s="11"/>
      <c r="NQH1" s="11"/>
      <c r="NQI1" s="11"/>
      <c r="NQJ1" s="11"/>
      <c r="NQK1" s="11"/>
      <c r="NQL1" s="11"/>
      <c r="NQM1" s="11"/>
      <c r="NQN1" s="11"/>
      <c r="NQO1" s="11"/>
      <c r="NQP1" s="11"/>
      <c r="NQQ1" s="11"/>
      <c r="NQR1" s="11"/>
      <c r="NQS1" s="11"/>
      <c r="NQT1" s="11"/>
      <c r="NQU1" s="11"/>
      <c r="NQV1" s="11"/>
      <c r="NQW1" s="11"/>
      <c r="NQX1" s="11"/>
      <c r="NQY1" s="11"/>
      <c r="NQZ1" s="11"/>
      <c r="NRA1" s="11"/>
      <c r="NRB1" s="11"/>
      <c r="NRC1" s="11"/>
      <c r="NRD1" s="11"/>
      <c r="NRE1" s="11"/>
      <c r="NRF1" s="11"/>
      <c r="NRG1" s="11"/>
      <c r="NRH1" s="11"/>
      <c r="NRI1" s="11"/>
      <c r="NRJ1" s="11"/>
      <c r="NRK1" s="11"/>
      <c r="NRL1" s="11"/>
      <c r="NRM1" s="11"/>
      <c r="NRN1" s="11"/>
      <c r="NRO1" s="11"/>
      <c r="NRP1" s="11"/>
      <c r="NRQ1" s="11"/>
      <c r="NRR1" s="11"/>
      <c r="NRS1" s="11"/>
      <c r="NRT1" s="11"/>
      <c r="NRU1" s="11"/>
      <c r="NRV1" s="11"/>
      <c r="NRW1" s="11"/>
      <c r="NRX1" s="11"/>
      <c r="NRY1" s="11"/>
      <c r="NRZ1" s="11"/>
      <c r="NSA1" s="11"/>
      <c r="NSB1" s="11"/>
      <c r="NSC1" s="11"/>
      <c r="NSD1" s="11"/>
      <c r="NSE1" s="11"/>
      <c r="NSF1" s="11"/>
      <c r="NSG1" s="11"/>
      <c r="NSH1" s="11"/>
      <c r="NSI1" s="11"/>
      <c r="NSJ1" s="11"/>
      <c r="NSK1" s="11"/>
      <c r="NSL1" s="11"/>
      <c r="NSM1" s="11"/>
      <c r="NSN1" s="11"/>
      <c r="NSO1" s="11"/>
      <c r="NSP1" s="11"/>
      <c r="NSQ1" s="11"/>
      <c r="NSR1" s="11"/>
      <c r="NSS1" s="11"/>
      <c r="NST1" s="11"/>
      <c r="NSU1" s="11"/>
      <c r="NSV1" s="11"/>
      <c r="NSW1" s="11"/>
      <c r="NSX1" s="11"/>
      <c r="NSY1" s="11"/>
      <c r="NSZ1" s="11"/>
      <c r="NTA1" s="11"/>
      <c r="NTB1" s="11"/>
      <c r="NTC1" s="11"/>
      <c r="NTD1" s="11"/>
      <c r="NTE1" s="11"/>
      <c r="NTF1" s="11"/>
      <c r="NTG1" s="11"/>
      <c r="NTH1" s="11"/>
      <c r="NTI1" s="11"/>
      <c r="NTJ1" s="11"/>
      <c r="NTK1" s="11"/>
      <c r="NTL1" s="11"/>
      <c r="NTM1" s="11"/>
      <c r="NTN1" s="11"/>
      <c r="NTO1" s="11"/>
      <c r="NTP1" s="11"/>
      <c r="NTQ1" s="11"/>
      <c r="NTR1" s="11"/>
      <c r="NTS1" s="11"/>
      <c r="NTT1" s="11"/>
      <c r="NTU1" s="11"/>
      <c r="NTV1" s="11"/>
      <c r="NTW1" s="11"/>
      <c r="NTX1" s="11"/>
      <c r="NTY1" s="11"/>
      <c r="NTZ1" s="11"/>
      <c r="NUA1" s="11"/>
      <c r="NUB1" s="11"/>
      <c r="NUC1" s="11"/>
      <c r="NUD1" s="11"/>
      <c r="NUE1" s="11"/>
      <c r="NUF1" s="11"/>
      <c r="NUG1" s="11"/>
      <c r="NUH1" s="11"/>
      <c r="NUI1" s="11"/>
      <c r="NUJ1" s="11"/>
      <c r="NUK1" s="11"/>
      <c r="NUL1" s="11"/>
      <c r="NUM1" s="11"/>
      <c r="NUN1" s="11"/>
      <c r="NUO1" s="11"/>
      <c r="NUP1" s="11"/>
      <c r="NUQ1" s="11"/>
      <c r="NUR1" s="11"/>
      <c r="NUS1" s="11"/>
      <c r="NUT1" s="11"/>
      <c r="NUU1" s="11"/>
      <c r="NUV1" s="11"/>
      <c r="NUW1" s="11"/>
      <c r="NUX1" s="11"/>
      <c r="NUY1" s="11"/>
      <c r="NUZ1" s="11"/>
      <c r="NVA1" s="11"/>
      <c r="NVB1" s="11"/>
      <c r="NVC1" s="11"/>
      <c r="NVD1" s="11"/>
      <c r="NVE1" s="11"/>
      <c r="NVF1" s="11"/>
      <c r="NVG1" s="11"/>
      <c r="NVH1" s="11"/>
      <c r="NVI1" s="11"/>
      <c r="NVJ1" s="11"/>
      <c r="NVK1" s="11"/>
      <c r="NVL1" s="11"/>
      <c r="NVM1" s="11"/>
      <c r="NVN1" s="11"/>
      <c r="NVO1" s="11"/>
      <c r="NVP1" s="11"/>
      <c r="NVQ1" s="11"/>
      <c r="NVR1" s="11"/>
      <c r="NVS1" s="11"/>
      <c r="NVT1" s="11"/>
      <c r="NVU1" s="11"/>
      <c r="NVV1" s="11"/>
      <c r="NVW1" s="11"/>
      <c r="NVX1" s="11"/>
      <c r="NVY1" s="11"/>
      <c r="NVZ1" s="11"/>
      <c r="NWA1" s="11"/>
      <c r="NWB1" s="11"/>
      <c r="NWC1" s="11"/>
      <c r="NWD1" s="11"/>
      <c r="NWE1" s="11"/>
      <c r="NWF1" s="11"/>
      <c r="NWG1" s="11"/>
      <c r="NWH1" s="11"/>
      <c r="NWI1" s="11"/>
      <c r="NWJ1" s="11"/>
      <c r="NWK1" s="11"/>
      <c r="NWL1" s="11"/>
      <c r="NWM1" s="11"/>
      <c r="NWN1" s="11"/>
      <c r="NWO1" s="11"/>
      <c r="NWP1" s="11"/>
      <c r="NWQ1" s="11"/>
      <c r="NWR1" s="11"/>
      <c r="NWS1" s="11"/>
      <c r="NWT1" s="11"/>
      <c r="NWU1" s="11"/>
      <c r="NWV1" s="11"/>
      <c r="NWW1" s="11"/>
      <c r="NWX1" s="11"/>
      <c r="NWY1" s="11"/>
      <c r="NWZ1" s="11"/>
      <c r="NXA1" s="11"/>
      <c r="NXB1" s="11"/>
      <c r="NXC1" s="11"/>
      <c r="NXD1" s="11"/>
      <c r="NXE1" s="11"/>
      <c r="NXF1" s="11"/>
      <c r="NXG1" s="11"/>
      <c r="NXH1" s="11"/>
      <c r="NXI1" s="11"/>
      <c r="NXJ1" s="11"/>
      <c r="NXK1" s="11"/>
      <c r="NXL1" s="11"/>
      <c r="NXM1" s="11"/>
      <c r="NXN1" s="11"/>
      <c r="NXO1" s="11"/>
      <c r="NXP1" s="11"/>
      <c r="NXQ1" s="11"/>
      <c r="NXR1" s="11"/>
      <c r="NXS1" s="11"/>
      <c r="NXT1" s="11"/>
      <c r="NXU1" s="11"/>
      <c r="NXV1" s="11"/>
      <c r="NXW1" s="11"/>
      <c r="NXX1" s="11"/>
      <c r="NXY1" s="11"/>
      <c r="NXZ1" s="11"/>
      <c r="NYA1" s="11"/>
      <c r="NYB1" s="11"/>
      <c r="NYC1" s="11"/>
      <c r="NYD1" s="11"/>
      <c r="NYE1" s="11"/>
      <c r="NYF1" s="11"/>
      <c r="NYG1" s="11"/>
      <c r="NYH1" s="11"/>
      <c r="NYI1" s="11"/>
      <c r="NYJ1" s="11"/>
      <c r="NYK1" s="11"/>
      <c r="NYL1" s="11"/>
      <c r="NYM1" s="11"/>
      <c r="NYN1" s="11"/>
      <c r="NYO1" s="11"/>
      <c r="NYP1" s="11"/>
      <c r="NYQ1" s="11"/>
      <c r="NYR1" s="11"/>
      <c r="NYS1" s="11"/>
      <c r="NYT1" s="11"/>
      <c r="NYU1" s="11"/>
      <c r="NYV1" s="11"/>
      <c r="NYW1" s="11"/>
      <c r="NYX1" s="11"/>
      <c r="NYY1" s="11"/>
      <c r="NYZ1" s="11"/>
      <c r="NZA1" s="11"/>
      <c r="NZB1" s="11"/>
      <c r="NZC1" s="11"/>
      <c r="NZD1" s="11"/>
      <c r="NZE1" s="11"/>
      <c r="NZF1" s="11"/>
      <c r="NZG1" s="11"/>
      <c r="NZH1" s="11"/>
      <c r="NZI1" s="11"/>
      <c r="NZJ1" s="11"/>
      <c r="NZK1" s="11"/>
      <c r="NZL1" s="11"/>
      <c r="NZM1" s="11"/>
      <c r="NZN1" s="11"/>
      <c r="NZO1" s="11"/>
      <c r="NZP1" s="11"/>
      <c r="NZQ1" s="11"/>
      <c r="NZR1" s="11"/>
      <c r="NZS1" s="11"/>
      <c r="NZT1" s="11"/>
      <c r="NZU1" s="11"/>
      <c r="NZV1" s="11"/>
      <c r="NZW1" s="11"/>
      <c r="NZX1" s="11"/>
      <c r="NZY1" s="11"/>
      <c r="NZZ1" s="11"/>
      <c r="OAA1" s="11"/>
      <c r="OAB1" s="11"/>
      <c r="OAC1" s="11"/>
      <c r="OAD1" s="11"/>
      <c r="OAE1" s="11"/>
      <c r="OAF1" s="11"/>
      <c r="OAG1" s="11"/>
      <c r="OAH1" s="11"/>
      <c r="OAI1" s="11"/>
      <c r="OAJ1" s="11"/>
      <c r="OAK1" s="11"/>
      <c r="OAL1" s="11"/>
      <c r="OAM1" s="11"/>
      <c r="OAN1" s="11"/>
      <c r="OAO1" s="11"/>
      <c r="OAP1" s="11"/>
      <c r="OAQ1" s="11"/>
      <c r="OAR1" s="11"/>
      <c r="OAS1" s="11"/>
      <c r="OAT1" s="11"/>
      <c r="OAU1" s="11"/>
      <c r="OAV1" s="11"/>
      <c r="OAW1" s="11"/>
      <c r="OAX1" s="11"/>
      <c r="OAY1" s="11"/>
      <c r="OAZ1" s="11"/>
      <c r="OBA1" s="11"/>
      <c r="OBB1" s="11"/>
      <c r="OBC1" s="11"/>
      <c r="OBD1" s="11"/>
      <c r="OBE1" s="11"/>
      <c r="OBF1" s="11"/>
      <c r="OBG1" s="11"/>
      <c r="OBH1" s="11"/>
      <c r="OBI1" s="11"/>
      <c r="OBJ1" s="11"/>
      <c r="OBK1" s="11"/>
      <c r="OBL1" s="11"/>
      <c r="OBM1" s="11"/>
      <c r="OBN1" s="11"/>
      <c r="OBO1" s="11"/>
      <c r="OBP1" s="11"/>
      <c r="OBQ1" s="11"/>
      <c r="OBR1" s="11"/>
      <c r="OBS1" s="11"/>
      <c r="OBT1" s="11"/>
      <c r="OBU1" s="11"/>
      <c r="OBV1" s="11"/>
      <c r="OBW1" s="11"/>
      <c r="OBX1" s="11"/>
      <c r="OBY1" s="11"/>
      <c r="OBZ1" s="11"/>
      <c r="OCA1" s="11"/>
      <c r="OCB1" s="11"/>
      <c r="OCC1" s="11"/>
      <c r="OCD1" s="11"/>
      <c r="OCE1" s="11"/>
      <c r="OCF1" s="11"/>
      <c r="OCG1" s="11"/>
      <c r="OCH1" s="11"/>
      <c r="OCI1" s="11"/>
      <c r="OCJ1" s="11"/>
      <c r="OCK1" s="11"/>
      <c r="OCL1" s="11"/>
      <c r="OCM1" s="11"/>
      <c r="OCN1" s="11"/>
      <c r="OCO1" s="11"/>
      <c r="OCP1" s="11"/>
      <c r="OCQ1" s="11"/>
      <c r="OCR1" s="11"/>
      <c r="OCS1" s="11"/>
      <c r="OCT1" s="11"/>
      <c r="OCU1" s="11"/>
      <c r="OCV1" s="11"/>
      <c r="OCW1" s="11"/>
      <c r="OCX1" s="11"/>
      <c r="OCY1" s="11"/>
      <c r="OCZ1" s="11"/>
      <c r="ODA1" s="11"/>
      <c r="ODB1" s="11"/>
      <c r="ODC1" s="11"/>
      <c r="ODD1" s="11"/>
      <c r="ODE1" s="11"/>
      <c r="ODF1" s="11"/>
      <c r="ODG1" s="11"/>
      <c r="ODH1" s="11"/>
      <c r="ODI1" s="11"/>
      <c r="ODJ1" s="11"/>
      <c r="ODK1" s="11"/>
      <c r="ODL1" s="11"/>
      <c r="ODM1" s="11"/>
      <c r="ODN1" s="11"/>
      <c r="ODO1" s="11"/>
      <c r="ODP1" s="11"/>
      <c r="ODQ1" s="11"/>
      <c r="ODR1" s="11"/>
      <c r="ODS1" s="11"/>
      <c r="ODT1" s="11"/>
      <c r="ODU1" s="11"/>
      <c r="ODV1" s="11"/>
      <c r="ODW1" s="11"/>
      <c r="ODX1" s="11"/>
      <c r="ODY1" s="11"/>
      <c r="ODZ1" s="11"/>
      <c r="OEA1" s="11"/>
      <c r="OEB1" s="11"/>
      <c r="OEC1" s="11"/>
      <c r="OED1" s="11"/>
      <c r="OEE1" s="11"/>
      <c r="OEF1" s="11"/>
      <c r="OEG1" s="11"/>
      <c r="OEH1" s="11"/>
      <c r="OEI1" s="11"/>
      <c r="OEJ1" s="11"/>
      <c r="OEK1" s="11"/>
      <c r="OEL1" s="11"/>
      <c r="OEM1" s="11"/>
      <c r="OEN1" s="11"/>
      <c r="OEO1" s="11"/>
      <c r="OEP1" s="11"/>
      <c r="OEQ1" s="11"/>
      <c r="OER1" s="11"/>
      <c r="OES1" s="11"/>
      <c r="OET1" s="11"/>
      <c r="OEU1" s="11"/>
      <c r="OEV1" s="11"/>
      <c r="OEW1" s="11"/>
      <c r="OEX1" s="11"/>
      <c r="OEY1" s="11"/>
      <c r="OEZ1" s="11"/>
      <c r="OFA1" s="11"/>
      <c r="OFB1" s="11"/>
      <c r="OFC1" s="11"/>
      <c r="OFD1" s="11"/>
      <c r="OFE1" s="11"/>
      <c r="OFF1" s="11"/>
      <c r="OFG1" s="11"/>
      <c r="OFH1" s="11"/>
      <c r="OFI1" s="11"/>
      <c r="OFJ1" s="11"/>
      <c r="OFK1" s="11"/>
      <c r="OFL1" s="11"/>
      <c r="OFM1" s="11"/>
      <c r="OFN1" s="11"/>
      <c r="OFO1" s="11"/>
      <c r="OFP1" s="11"/>
      <c r="OFQ1" s="11"/>
      <c r="OFR1" s="11"/>
      <c r="OFS1" s="11"/>
      <c r="OFT1" s="11"/>
      <c r="OFU1" s="11"/>
      <c r="OFV1" s="11"/>
      <c r="OFW1" s="11"/>
      <c r="OFX1" s="11"/>
      <c r="OFY1" s="11"/>
      <c r="OFZ1" s="11"/>
      <c r="OGA1" s="11"/>
      <c r="OGB1" s="11"/>
      <c r="OGC1" s="11"/>
      <c r="OGD1" s="11"/>
      <c r="OGE1" s="11"/>
      <c r="OGF1" s="11"/>
      <c r="OGG1" s="11"/>
      <c r="OGH1" s="11"/>
      <c r="OGI1" s="11"/>
      <c r="OGJ1" s="11"/>
      <c r="OGK1" s="11"/>
      <c r="OGL1" s="11"/>
      <c r="OGM1" s="11"/>
      <c r="OGN1" s="11"/>
      <c r="OGO1" s="11"/>
      <c r="OGP1" s="11"/>
      <c r="OGQ1" s="11"/>
      <c r="OGR1" s="11"/>
      <c r="OGS1" s="11"/>
      <c r="OGT1" s="11"/>
      <c r="OGU1" s="11"/>
      <c r="OGV1" s="11"/>
      <c r="OGW1" s="11"/>
      <c r="OGX1" s="11"/>
      <c r="OGY1" s="11"/>
      <c r="OGZ1" s="11"/>
      <c r="OHA1" s="11"/>
      <c r="OHB1" s="11"/>
      <c r="OHC1" s="11"/>
      <c r="OHD1" s="11"/>
      <c r="OHE1" s="11"/>
      <c r="OHF1" s="11"/>
      <c r="OHG1" s="11"/>
      <c r="OHH1" s="11"/>
      <c r="OHI1" s="11"/>
      <c r="OHJ1" s="11"/>
      <c r="OHK1" s="11"/>
      <c r="OHL1" s="11"/>
      <c r="OHM1" s="11"/>
      <c r="OHN1" s="11"/>
      <c r="OHO1" s="11"/>
      <c r="OHP1" s="11"/>
      <c r="OHQ1" s="11"/>
      <c r="OHR1" s="11"/>
      <c r="OHS1" s="11"/>
      <c r="OHT1" s="11"/>
      <c r="OHU1" s="11"/>
      <c r="OHV1" s="11"/>
      <c r="OHW1" s="11"/>
      <c r="OHX1" s="11"/>
      <c r="OHY1" s="11"/>
      <c r="OHZ1" s="11"/>
      <c r="OIA1" s="11"/>
      <c r="OIB1" s="11"/>
      <c r="OIC1" s="11"/>
      <c r="OID1" s="11"/>
      <c r="OIE1" s="11"/>
      <c r="OIF1" s="11"/>
      <c r="OIG1" s="11"/>
      <c r="OIH1" s="11"/>
      <c r="OII1" s="11"/>
      <c r="OIJ1" s="11"/>
      <c r="OIK1" s="11"/>
      <c r="OIL1" s="11"/>
      <c r="OIM1" s="11"/>
      <c r="OIN1" s="11"/>
      <c r="OIO1" s="11"/>
      <c r="OIP1" s="11"/>
      <c r="OIQ1" s="11"/>
      <c r="OIR1" s="11"/>
      <c r="OIS1" s="11"/>
      <c r="OIT1" s="11"/>
      <c r="OIU1" s="11"/>
      <c r="OIV1" s="11"/>
      <c r="OIW1" s="11"/>
      <c r="OIX1" s="11"/>
      <c r="OIY1" s="11"/>
      <c r="OIZ1" s="11"/>
      <c r="OJA1" s="11"/>
      <c r="OJB1" s="11"/>
      <c r="OJC1" s="11"/>
      <c r="OJD1" s="11"/>
      <c r="OJE1" s="11"/>
      <c r="OJF1" s="11"/>
      <c r="OJG1" s="11"/>
      <c r="OJH1" s="11"/>
      <c r="OJI1" s="11"/>
      <c r="OJJ1" s="11"/>
      <c r="OJK1" s="11"/>
      <c r="OJL1" s="11"/>
      <c r="OJM1" s="11"/>
      <c r="OJN1" s="11"/>
      <c r="OJO1" s="11"/>
      <c r="OJP1" s="11"/>
      <c r="OJQ1" s="11"/>
      <c r="OJR1" s="11"/>
      <c r="OJS1" s="11"/>
      <c r="OJT1" s="11"/>
      <c r="OJU1" s="11"/>
      <c r="OJV1" s="11"/>
      <c r="OJW1" s="11"/>
      <c r="OJX1" s="11"/>
      <c r="OJY1" s="11"/>
      <c r="OJZ1" s="11"/>
      <c r="OKA1" s="11"/>
      <c r="OKB1" s="11"/>
      <c r="OKC1" s="11"/>
      <c r="OKD1" s="11"/>
      <c r="OKE1" s="11"/>
      <c r="OKF1" s="11"/>
      <c r="OKG1" s="11"/>
      <c r="OKH1" s="11"/>
      <c r="OKI1" s="11"/>
      <c r="OKJ1" s="11"/>
      <c r="OKK1" s="11"/>
      <c r="OKL1" s="11"/>
      <c r="OKM1" s="11"/>
      <c r="OKN1" s="11"/>
      <c r="OKO1" s="11"/>
      <c r="OKP1" s="11"/>
      <c r="OKQ1" s="11"/>
      <c r="OKR1" s="11"/>
      <c r="OKS1" s="11"/>
      <c r="OKT1" s="11"/>
      <c r="OKU1" s="11"/>
      <c r="OKV1" s="11"/>
      <c r="OKW1" s="11"/>
      <c r="OKX1" s="11"/>
      <c r="OKY1" s="11"/>
      <c r="OKZ1" s="11"/>
      <c r="OLA1" s="11"/>
      <c r="OLB1" s="11"/>
      <c r="OLC1" s="11"/>
      <c r="OLD1" s="11"/>
      <c r="OLE1" s="11"/>
      <c r="OLF1" s="11"/>
      <c r="OLG1" s="11"/>
      <c r="OLH1" s="11"/>
      <c r="OLI1" s="11"/>
      <c r="OLJ1" s="11"/>
      <c r="OLK1" s="11"/>
      <c r="OLL1" s="11"/>
      <c r="OLM1" s="11"/>
      <c r="OLN1" s="11"/>
      <c r="OLO1" s="11"/>
      <c r="OLP1" s="11"/>
      <c r="OLQ1" s="11"/>
      <c r="OLR1" s="11"/>
      <c r="OLS1" s="11"/>
      <c r="OLT1" s="11"/>
      <c r="OLU1" s="11"/>
      <c r="OLV1" s="11"/>
      <c r="OLW1" s="11"/>
      <c r="OLX1" s="11"/>
      <c r="OLY1" s="11"/>
      <c r="OLZ1" s="11"/>
      <c r="OMA1" s="11"/>
      <c r="OMB1" s="11"/>
      <c r="OMC1" s="11"/>
      <c r="OMD1" s="11"/>
      <c r="OME1" s="11"/>
      <c r="OMF1" s="11"/>
      <c r="OMG1" s="11"/>
      <c r="OMH1" s="11"/>
      <c r="OMI1" s="11"/>
      <c r="OMJ1" s="11"/>
      <c r="OMK1" s="11"/>
      <c r="OML1" s="11"/>
      <c r="OMM1" s="11"/>
      <c r="OMN1" s="11"/>
      <c r="OMO1" s="11"/>
      <c r="OMP1" s="11"/>
      <c r="OMQ1" s="11"/>
      <c r="OMR1" s="11"/>
      <c r="OMS1" s="11"/>
      <c r="OMT1" s="11"/>
      <c r="OMU1" s="11"/>
      <c r="OMV1" s="11"/>
      <c r="OMW1" s="11"/>
      <c r="OMX1" s="11"/>
      <c r="OMY1" s="11"/>
      <c r="OMZ1" s="11"/>
      <c r="ONA1" s="11"/>
      <c r="ONB1" s="11"/>
      <c r="ONC1" s="11"/>
      <c r="OND1" s="11"/>
      <c r="ONE1" s="11"/>
      <c r="ONF1" s="11"/>
      <c r="ONG1" s="11"/>
      <c r="ONH1" s="11"/>
      <c r="ONI1" s="11"/>
      <c r="ONJ1" s="11"/>
      <c r="ONK1" s="11"/>
      <c r="ONL1" s="11"/>
      <c r="ONM1" s="11"/>
      <c r="ONN1" s="11"/>
      <c r="ONO1" s="11"/>
      <c r="ONP1" s="11"/>
      <c r="ONQ1" s="11"/>
      <c r="ONR1" s="11"/>
      <c r="ONS1" s="11"/>
      <c r="ONT1" s="11"/>
      <c r="ONU1" s="11"/>
      <c r="ONV1" s="11"/>
      <c r="ONW1" s="11"/>
      <c r="ONX1" s="11"/>
      <c r="ONY1" s="11"/>
      <c r="ONZ1" s="11"/>
      <c r="OOA1" s="11"/>
      <c r="OOB1" s="11"/>
      <c r="OOC1" s="11"/>
      <c r="OOD1" s="11"/>
      <c r="OOE1" s="11"/>
      <c r="OOF1" s="11"/>
      <c r="OOG1" s="11"/>
      <c r="OOH1" s="11"/>
      <c r="OOI1" s="11"/>
      <c r="OOJ1" s="11"/>
      <c r="OOK1" s="11"/>
      <c r="OOL1" s="11"/>
      <c r="OOM1" s="11"/>
      <c r="OON1" s="11"/>
      <c r="OOO1" s="11"/>
      <c r="OOP1" s="11"/>
      <c r="OOQ1" s="11"/>
      <c r="OOR1" s="11"/>
      <c r="OOS1" s="11"/>
      <c r="OOT1" s="11"/>
      <c r="OOU1" s="11"/>
      <c r="OOV1" s="11"/>
      <c r="OOW1" s="11"/>
      <c r="OOX1" s="11"/>
      <c r="OOY1" s="11"/>
      <c r="OOZ1" s="11"/>
      <c r="OPA1" s="11"/>
      <c r="OPB1" s="11"/>
      <c r="OPC1" s="11"/>
      <c r="OPD1" s="11"/>
      <c r="OPE1" s="11"/>
      <c r="OPF1" s="11"/>
      <c r="OPG1" s="11"/>
      <c r="OPH1" s="11"/>
      <c r="OPI1" s="11"/>
      <c r="OPJ1" s="11"/>
      <c r="OPK1" s="11"/>
      <c r="OPL1" s="11"/>
      <c r="OPM1" s="11"/>
      <c r="OPN1" s="11"/>
      <c r="OPO1" s="11"/>
      <c r="OPP1" s="11"/>
      <c r="OPQ1" s="11"/>
      <c r="OPR1" s="11"/>
      <c r="OPS1" s="11"/>
      <c r="OPT1" s="11"/>
      <c r="OPU1" s="11"/>
      <c r="OPV1" s="11"/>
      <c r="OPW1" s="11"/>
      <c r="OPX1" s="11"/>
      <c r="OPY1" s="11"/>
      <c r="OPZ1" s="11"/>
      <c r="OQA1" s="11"/>
      <c r="OQB1" s="11"/>
      <c r="OQC1" s="11"/>
      <c r="OQD1" s="11"/>
      <c r="OQE1" s="11"/>
      <c r="OQF1" s="11"/>
      <c r="OQG1" s="11"/>
      <c r="OQH1" s="11"/>
      <c r="OQI1" s="11"/>
      <c r="OQJ1" s="11"/>
      <c r="OQK1" s="11"/>
      <c r="OQL1" s="11"/>
      <c r="OQM1" s="11"/>
      <c r="OQN1" s="11"/>
      <c r="OQO1" s="11"/>
      <c r="OQP1" s="11"/>
      <c r="OQQ1" s="11"/>
      <c r="OQR1" s="11"/>
      <c r="OQS1" s="11"/>
      <c r="OQT1" s="11"/>
      <c r="OQU1" s="11"/>
      <c r="OQV1" s="11"/>
      <c r="OQW1" s="11"/>
      <c r="OQX1" s="11"/>
      <c r="OQY1" s="11"/>
      <c r="OQZ1" s="11"/>
      <c r="ORA1" s="11"/>
      <c r="ORB1" s="11"/>
      <c r="ORC1" s="11"/>
      <c r="ORD1" s="11"/>
      <c r="ORE1" s="11"/>
      <c r="ORF1" s="11"/>
      <c r="ORG1" s="11"/>
      <c r="ORH1" s="11"/>
      <c r="ORI1" s="11"/>
      <c r="ORJ1" s="11"/>
      <c r="ORK1" s="11"/>
      <c r="ORL1" s="11"/>
      <c r="ORM1" s="11"/>
      <c r="ORN1" s="11"/>
      <c r="ORO1" s="11"/>
      <c r="ORP1" s="11"/>
      <c r="ORQ1" s="11"/>
      <c r="ORR1" s="11"/>
      <c r="ORS1" s="11"/>
      <c r="ORT1" s="11"/>
      <c r="ORU1" s="11"/>
      <c r="ORV1" s="11"/>
      <c r="ORW1" s="11"/>
      <c r="ORX1" s="11"/>
      <c r="ORY1" s="11"/>
      <c r="ORZ1" s="11"/>
      <c r="OSA1" s="11"/>
      <c r="OSB1" s="11"/>
      <c r="OSC1" s="11"/>
      <c r="OSD1" s="11"/>
      <c r="OSE1" s="11"/>
      <c r="OSF1" s="11"/>
      <c r="OSG1" s="11"/>
      <c r="OSH1" s="11"/>
      <c r="OSI1" s="11"/>
      <c r="OSJ1" s="11"/>
      <c r="OSK1" s="11"/>
      <c r="OSL1" s="11"/>
      <c r="OSM1" s="11"/>
      <c r="OSN1" s="11"/>
      <c r="OSO1" s="11"/>
      <c r="OSP1" s="11"/>
      <c r="OSQ1" s="11"/>
      <c r="OSR1" s="11"/>
      <c r="OSS1" s="11"/>
      <c r="OST1" s="11"/>
      <c r="OSU1" s="11"/>
      <c r="OSV1" s="11"/>
      <c r="OSW1" s="11"/>
      <c r="OSX1" s="11"/>
      <c r="OSY1" s="11"/>
      <c r="OSZ1" s="11"/>
      <c r="OTA1" s="11"/>
      <c r="OTB1" s="11"/>
      <c r="OTC1" s="11"/>
      <c r="OTD1" s="11"/>
      <c r="OTE1" s="11"/>
      <c r="OTF1" s="11"/>
      <c r="OTG1" s="11"/>
      <c r="OTH1" s="11"/>
      <c r="OTI1" s="11"/>
      <c r="OTJ1" s="11"/>
      <c r="OTK1" s="11"/>
      <c r="OTL1" s="11"/>
      <c r="OTM1" s="11"/>
      <c r="OTN1" s="11"/>
      <c r="OTO1" s="11"/>
      <c r="OTP1" s="11"/>
      <c r="OTQ1" s="11"/>
      <c r="OTR1" s="11"/>
      <c r="OTS1" s="11"/>
      <c r="OTT1" s="11"/>
      <c r="OTU1" s="11"/>
      <c r="OTV1" s="11"/>
      <c r="OTW1" s="11"/>
      <c r="OTX1" s="11"/>
      <c r="OTY1" s="11"/>
      <c r="OTZ1" s="11"/>
      <c r="OUA1" s="11"/>
      <c r="OUB1" s="11"/>
      <c r="OUC1" s="11"/>
      <c r="OUD1" s="11"/>
      <c r="OUE1" s="11"/>
      <c r="OUF1" s="11"/>
      <c r="OUG1" s="11"/>
      <c r="OUH1" s="11"/>
      <c r="OUI1" s="11"/>
      <c r="OUJ1" s="11"/>
      <c r="OUK1" s="11"/>
      <c r="OUL1" s="11"/>
      <c r="OUM1" s="11"/>
      <c r="OUN1" s="11"/>
      <c r="OUO1" s="11"/>
      <c r="OUP1" s="11"/>
      <c r="OUQ1" s="11"/>
      <c r="OUR1" s="11"/>
      <c r="OUS1" s="11"/>
      <c r="OUT1" s="11"/>
      <c r="OUU1" s="11"/>
      <c r="OUV1" s="11"/>
      <c r="OUW1" s="11"/>
      <c r="OUX1" s="11"/>
      <c r="OUY1" s="11"/>
      <c r="OUZ1" s="11"/>
      <c r="OVA1" s="11"/>
      <c r="OVB1" s="11"/>
      <c r="OVC1" s="11"/>
      <c r="OVD1" s="11"/>
      <c r="OVE1" s="11"/>
      <c r="OVF1" s="11"/>
      <c r="OVG1" s="11"/>
      <c r="OVH1" s="11"/>
      <c r="OVI1" s="11"/>
      <c r="OVJ1" s="11"/>
      <c r="OVK1" s="11"/>
      <c r="OVL1" s="11"/>
      <c r="OVM1" s="11"/>
      <c r="OVN1" s="11"/>
      <c r="OVO1" s="11"/>
      <c r="OVP1" s="11"/>
      <c r="OVQ1" s="11"/>
      <c r="OVR1" s="11"/>
      <c r="OVS1" s="11"/>
      <c r="OVT1" s="11"/>
      <c r="OVU1" s="11"/>
      <c r="OVV1" s="11"/>
      <c r="OVW1" s="11"/>
      <c r="OVX1" s="11"/>
      <c r="OVY1" s="11"/>
      <c r="OVZ1" s="11"/>
      <c r="OWA1" s="11"/>
      <c r="OWB1" s="11"/>
      <c r="OWC1" s="11"/>
      <c r="OWD1" s="11"/>
      <c r="OWE1" s="11"/>
      <c r="OWF1" s="11"/>
      <c r="OWG1" s="11"/>
      <c r="OWH1" s="11"/>
      <c r="OWI1" s="11"/>
      <c r="OWJ1" s="11"/>
      <c r="OWK1" s="11"/>
      <c r="OWL1" s="11"/>
      <c r="OWM1" s="11"/>
      <c r="OWN1" s="11"/>
      <c r="OWO1" s="11"/>
      <c r="OWP1" s="11"/>
      <c r="OWQ1" s="11"/>
      <c r="OWR1" s="11"/>
      <c r="OWS1" s="11"/>
      <c r="OWT1" s="11"/>
      <c r="OWU1" s="11"/>
      <c r="OWV1" s="11"/>
      <c r="OWW1" s="11"/>
      <c r="OWX1" s="11"/>
      <c r="OWY1" s="11"/>
      <c r="OWZ1" s="11"/>
      <c r="OXA1" s="11"/>
      <c r="OXB1" s="11"/>
      <c r="OXC1" s="11"/>
      <c r="OXD1" s="11"/>
      <c r="OXE1" s="11"/>
      <c r="OXF1" s="11"/>
      <c r="OXG1" s="11"/>
      <c r="OXH1" s="11"/>
      <c r="OXI1" s="11"/>
      <c r="OXJ1" s="11"/>
      <c r="OXK1" s="11"/>
      <c r="OXL1" s="11"/>
      <c r="OXM1" s="11"/>
      <c r="OXN1" s="11"/>
      <c r="OXO1" s="11"/>
      <c r="OXP1" s="11"/>
      <c r="OXQ1" s="11"/>
      <c r="OXR1" s="11"/>
      <c r="OXS1" s="11"/>
      <c r="OXT1" s="11"/>
      <c r="OXU1" s="11"/>
      <c r="OXV1" s="11"/>
      <c r="OXW1" s="11"/>
      <c r="OXX1" s="11"/>
      <c r="OXY1" s="11"/>
      <c r="OXZ1" s="11"/>
      <c r="OYA1" s="11"/>
      <c r="OYB1" s="11"/>
      <c r="OYC1" s="11"/>
      <c r="OYD1" s="11"/>
      <c r="OYE1" s="11"/>
      <c r="OYF1" s="11"/>
      <c r="OYG1" s="11"/>
      <c r="OYH1" s="11"/>
      <c r="OYI1" s="11"/>
      <c r="OYJ1" s="11"/>
      <c r="OYK1" s="11"/>
      <c r="OYL1" s="11"/>
      <c r="OYM1" s="11"/>
      <c r="OYN1" s="11"/>
      <c r="OYO1" s="11"/>
      <c r="OYP1" s="11"/>
      <c r="OYQ1" s="11"/>
      <c r="OYR1" s="11"/>
      <c r="OYS1" s="11"/>
      <c r="OYT1" s="11"/>
      <c r="OYU1" s="11"/>
      <c r="OYV1" s="11"/>
      <c r="OYW1" s="11"/>
      <c r="OYX1" s="11"/>
      <c r="OYY1" s="11"/>
      <c r="OYZ1" s="11"/>
      <c r="OZA1" s="11"/>
      <c r="OZB1" s="11"/>
      <c r="OZC1" s="11"/>
      <c r="OZD1" s="11"/>
      <c r="OZE1" s="11"/>
      <c r="OZF1" s="11"/>
      <c r="OZG1" s="11"/>
      <c r="OZH1" s="11"/>
      <c r="OZI1" s="11"/>
      <c r="OZJ1" s="11"/>
      <c r="OZK1" s="11"/>
      <c r="OZL1" s="11"/>
      <c r="OZM1" s="11"/>
      <c r="OZN1" s="11"/>
      <c r="OZO1" s="11"/>
      <c r="OZP1" s="11"/>
      <c r="OZQ1" s="11"/>
      <c r="OZR1" s="11"/>
      <c r="OZS1" s="11"/>
      <c r="OZT1" s="11"/>
      <c r="OZU1" s="11"/>
      <c r="OZV1" s="11"/>
      <c r="OZW1" s="11"/>
      <c r="OZX1" s="11"/>
      <c r="OZY1" s="11"/>
      <c r="OZZ1" s="11"/>
      <c r="PAA1" s="11"/>
      <c r="PAB1" s="11"/>
      <c r="PAC1" s="11"/>
      <c r="PAD1" s="11"/>
      <c r="PAE1" s="11"/>
      <c r="PAF1" s="11"/>
      <c r="PAG1" s="11"/>
      <c r="PAH1" s="11"/>
      <c r="PAI1" s="11"/>
      <c r="PAJ1" s="11"/>
      <c r="PAK1" s="11"/>
      <c r="PAL1" s="11"/>
      <c r="PAM1" s="11"/>
      <c r="PAN1" s="11"/>
      <c r="PAO1" s="11"/>
      <c r="PAP1" s="11"/>
      <c r="PAQ1" s="11"/>
      <c r="PAR1" s="11"/>
      <c r="PAS1" s="11"/>
      <c r="PAT1" s="11"/>
      <c r="PAU1" s="11"/>
      <c r="PAV1" s="11"/>
      <c r="PAW1" s="11"/>
      <c r="PAX1" s="11"/>
      <c r="PAY1" s="11"/>
      <c r="PAZ1" s="11"/>
      <c r="PBA1" s="11"/>
      <c r="PBB1" s="11"/>
      <c r="PBC1" s="11"/>
      <c r="PBD1" s="11"/>
      <c r="PBE1" s="11"/>
      <c r="PBF1" s="11"/>
      <c r="PBG1" s="11"/>
      <c r="PBH1" s="11"/>
      <c r="PBI1" s="11"/>
      <c r="PBJ1" s="11"/>
      <c r="PBK1" s="11"/>
      <c r="PBL1" s="11"/>
      <c r="PBM1" s="11"/>
      <c r="PBN1" s="11"/>
      <c r="PBO1" s="11"/>
      <c r="PBP1" s="11"/>
      <c r="PBQ1" s="11"/>
      <c r="PBR1" s="11"/>
      <c r="PBS1" s="11"/>
      <c r="PBT1" s="11"/>
      <c r="PBU1" s="11"/>
      <c r="PBV1" s="11"/>
      <c r="PBW1" s="11"/>
      <c r="PBX1" s="11"/>
      <c r="PBY1" s="11"/>
      <c r="PBZ1" s="11"/>
      <c r="PCA1" s="11"/>
      <c r="PCB1" s="11"/>
      <c r="PCC1" s="11"/>
      <c r="PCD1" s="11"/>
      <c r="PCE1" s="11"/>
      <c r="PCF1" s="11"/>
      <c r="PCG1" s="11"/>
      <c r="PCH1" s="11"/>
      <c r="PCI1" s="11"/>
      <c r="PCJ1" s="11"/>
      <c r="PCK1" s="11"/>
      <c r="PCL1" s="11"/>
      <c r="PCM1" s="11"/>
      <c r="PCN1" s="11"/>
      <c r="PCO1" s="11"/>
      <c r="PCP1" s="11"/>
      <c r="PCQ1" s="11"/>
      <c r="PCR1" s="11"/>
      <c r="PCS1" s="11"/>
      <c r="PCT1" s="11"/>
      <c r="PCU1" s="11"/>
      <c r="PCV1" s="11"/>
      <c r="PCW1" s="11"/>
      <c r="PCX1" s="11"/>
      <c r="PCY1" s="11"/>
      <c r="PCZ1" s="11"/>
      <c r="PDA1" s="11"/>
      <c r="PDB1" s="11"/>
      <c r="PDC1" s="11"/>
      <c r="PDD1" s="11"/>
      <c r="PDE1" s="11"/>
      <c r="PDF1" s="11"/>
      <c r="PDG1" s="11"/>
      <c r="PDH1" s="11"/>
      <c r="PDI1" s="11"/>
      <c r="PDJ1" s="11"/>
      <c r="PDK1" s="11"/>
      <c r="PDL1" s="11"/>
      <c r="PDM1" s="11"/>
      <c r="PDN1" s="11"/>
      <c r="PDO1" s="11"/>
      <c r="PDP1" s="11"/>
      <c r="PDQ1" s="11"/>
      <c r="PDR1" s="11"/>
      <c r="PDS1" s="11"/>
      <c r="PDT1" s="11"/>
      <c r="PDU1" s="11"/>
      <c r="PDV1" s="11"/>
      <c r="PDW1" s="11"/>
      <c r="PDX1" s="11"/>
      <c r="PDY1" s="11"/>
      <c r="PDZ1" s="11"/>
      <c r="PEA1" s="11"/>
      <c r="PEB1" s="11"/>
      <c r="PEC1" s="11"/>
      <c r="PED1" s="11"/>
      <c r="PEE1" s="11"/>
      <c r="PEF1" s="11"/>
      <c r="PEG1" s="11"/>
      <c r="PEH1" s="11"/>
      <c r="PEI1" s="11"/>
      <c r="PEJ1" s="11"/>
      <c r="PEK1" s="11"/>
      <c r="PEL1" s="11"/>
      <c r="PEM1" s="11"/>
      <c r="PEN1" s="11"/>
      <c r="PEO1" s="11"/>
      <c r="PEP1" s="11"/>
      <c r="PEQ1" s="11"/>
      <c r="PER1" s="11"/>
      <c r="PES1" s="11"/>
      <c r="PET1" s="11"/>
      <c r="PEU1" s="11"/>
      <c r="PEV1" s="11"/>
      <c r="PEW1" s="11"/>
      <c r="PEX1" s="11"/>
      <c r="PEY1" s="11"/>
      <c r="PEZ1" s="11"/>
      <c r="PFA1" s="11"/>
      <c r="PFB1" s="11"/>
      <c r="PFC1" s="11"/>
      <c r="PFD1" s="11"/>
      <c r="PFE1" s="11"/>
      <c r="PFF1" s="11"/>
      <c r="PFG1" s="11"/>
      <c r="PFH1" s="11"/>
      <c r="PFI1" s="11"/>
      <c r="PFJ1" s="11"/>
      <c r="PFK1" s="11"/>
      <c r="PFL1" s="11"/>
      <c r="PFM1" s="11"/>
      <c r="PFN1" s="11"/>
      <c r="PFO1" s="11"/>
      <c r="PFP1" s="11"/>
      <c r="PFQ1" s="11"/>
      <c r="PFR1" s="11"/>
      <c r="PFS1" s="11"/>
      <c r="PFT1" s="11"/>
      <c r="PFU1" s="11"/>
      <c r="PFV1" s="11"/>
      <c r="PFW1" s="11"/>
      <c r="PFX1" s="11"/>
      <c r="PFY1" s="11"/>
      <c r="PFZ1" s="11"/>
      <c r="PGA1" s="11"/>
      <c r="PGB1" s="11"/>
      <c r="PGC1" s="11"/>
      <c r="PGD1" s="11"/>
      <c r="PGE1" s="11"/>
      <c r="PGF1" s="11"/>
      <c r="PGG1" s="11"/>
      <c r="PGH1" s="11"/>
      <c r="PGI1" s="11"/>
      <c r="PGJ1" s="11"/>
      <c r="PGK1" s="11"/>
      <c r="PGL1" s="11"/>
      <c r="PGM1" s="11"/>
      <c r="PGN1" s="11"/>
      <c r="PGO1" s="11"/>
      <c r="PGP1" s="11"/>
      <c r="PGQ1" s="11"/>
      <c r="PGR1" s="11"/>
      <c r="PGS1" s="11"/>
      <c r="PGT1" s="11"/>
      <c r="PGU1" s="11"/>
      <c r="PGV1" s="11"/>
      <c r="PGW1" s="11"/>
      <c r="PGX1" s="11"/>
      <c r="PGY1" s="11"/>
      <c r="PGZ1" s="11"/>
      <c r="PHA1" s="11"/>
      <c r="PHB1" s="11"/>
      <c r="PHC1" s="11"/>
      <c r="PHD1" s="11"/>
      <c r="PHE1" s="11"/>
      <c r="PHF1" s="11"/>
      <c r="PHG1" s="11"/>
      <c r="PHH1" s="11"/>
      <c r="PHI1" s="11"/>
      <c r="PHJ1" s="11"/>
      <c r="PHK1" s="11"/>
      <c r="PHL1" s="11"/>
      <c r="PHM1" s="11"/>
      <c r="PHN1" s="11"/>
      <c r="PHO1" s="11"/>
      <c r="PHP1" s="11"/>
      <c r="PHQ1" s="11"/>
      <c r="PHR1" s="11"/>
      <c r="PHS1" s="11"/>
      <c r="PHT1" s="11"/>
      <c r="PHU1" s="11"/>
      <c r="PHV1" s="11"/>
      <c r="PHW1" s="11"/>
      <c r="PHX1" s="11"/>
      <c r="PHY1" s="11"/>
      <c r="PHZ1" s="11"/>
      <c r="PIA1" s="11"/>
      <c r="PIB1" s="11"/>
      <c r="PIC1" s="11"/>
      <c r="PID1" s="11"/>
      <c r="PIE1" s="11"/>
      <c r="PIF1" s="11"/>
      <c r="PIG1" s="11"/>
      <c r="PIH1" s="11"/>
      <c r="PII1" s="11"/>
      <c r="PIJ1" s="11"/>
      <c r="PIK1" s="11"/>
      <c r="PIL1" s="11"/>
      <c r="PIM1" s="11"/>
      <c r="PIN1" s="11"/>
      <c r="PIO1" s="11"/>
      <c r="PIP1" s="11"/>
      <c r="PIQ1" s="11"/>
      <c r="PIR1" s="11"/>
      <c r="PIS1" s="11"/>
      <c r="PIT1" s="11"/>
      <c r="PIU1" s="11"/>
      <c r="PIV1" s="11"/>
      <c r="PIW1" s="11"/>
      <c r="PIX1" s="11"/>
      <c r="PIY1" s="11"/>
      <c r="PIZ1" s="11"/>
      <c r="PJA1" s="11"/>
      <c r="PJB1" s="11"/>
      <c r="PJC1" s="11"/>
      <c r="PJD1" s="11"/>
      <c r="PJE1" s="11"/>
      <c r="PJF1" s="11"/>
      <c r="PJG1" s="11"/>
      <c r="PJH1" s="11"/>
      <c r="PJI1" s="11"/>
      <c r="PJJ1" s="11"/>
      <c r="PJK1" s="11"/>
      <c r="PJL1" s="11"/>
      <c r="PJM1" s="11"/>
      <c r="PJN1" s="11"/>
      <c r="PJO1" s="11"/>
      <c r="PJP1" s="11"/>
      <c r="PJQ1" s="11"/>
      <c r="PJR1" s="11"/>
      <c r="PJS1" s="11"/>
      <c r="PJT1" s="11"/>
      <c r="PJU1" s="11"/>
      <c r="PJV1" s="11"/>
      <c r="PJW1" s="11"/>
      <c r="PJX1" s="11"/>
      <c r="PJY1" s="11"/>
      <c r="PJZ1" s="11"/>
      <c r="PKA1" s="11"/>
      <c r="PKB1" s="11"/>
      <c r="PKC1" s="11"/>
      <c r="PKD1" s="11"/>
      <c r="PKE1" s="11"/>
      <c r="PKF1" s="11"/>
      <c r="PKG1" s="11"/>
      <c r="PKH1" s="11"/>
      <c r="PKI1" s="11"/>
      <c r="PKJ1" s="11"/>
      <c r="PKK1" s="11"/>
      <c r="PKL1" s="11"/>
      <c r="PKM1" s="11"/>
      <c r="PKN1" s="11"/>
      <c r="PKO1" s="11"/>
      <c r="PKP1" s="11"/>
      <c r="PKQ1" s="11"/>
      <c r="PKR1" s="11"/>
      <c r="PKS1" s="11"/>
      <c r="PKT1" s="11"/>
      <c r="PKU1" s="11"/>
      <c r="PKV1" s="11"/>
      <c r="PKW1" s="11"/>
      <c r="PKX1" s="11"/>
      <c r="PKY1" s="11"/>
      <c r="PKZ1" s="11"/>
      <c r="PLA1" s="11"/>
      <c r="PLB1" s="11"/>
      <c r="PLC1" s="11"/>
      <c r="PLD1" s="11"/>
      <c r="PLE1" s="11"/>
      <c r="PLF1" s="11"/>
      <c r="PLG1" s="11"/>
      <c r="PLH1" s="11"/>
      <c r="PLI1" s="11"/>
      <c r="PLJ1" s="11"/>
      <c r="PLK1" s="11"/>
      <c r="PLL1" s="11"/>
      <c r="PLM1" s="11"/>
      <c r="PLN1" s="11"/>
      <c r="PLO1" s="11"/>
      <c r="PLP1" s="11"/>
      <c r="PLQ1" s="11"/>
      <c r="PLR1" s="11"/>
      <c r="PLS1" s="11"/>
      <c r="PLT1" s="11"/>
      <c r="PLU1" s="11"/>
      <c r="PLV1" s="11"/>
      <c r="PLW1" s="11"/>
      <c r="PLX1" s="11"/>
      <c r="PLY1" s="11"/>
      <c r="PLZ1" s="11"/>
      <c r="PMA1" s="11"/>
      <c r="PMB1" s="11"/>
      <c r="PMC1" s="11"/>
      <c r="PMD1" s="11"/>
      <c r="PME1" s="11"/>
      <c r="PMF1" s="11"/>
      <c r="PMG1" s="11"/>
      <c r="PMH1" s="11"/>
      <c r="PMI1" s="11"/>
      <c r="PMJ1" s="11"/>
      <c r="PMK1" s="11"/>
      <c r="PML1" s="11"/>
      <c r="PMM1" s="11"/>
      <c r="PMN1" s="11"/>
      <c r="PMO1" s="11"/>
      <c r="PMP1" s="11"/>
      <c r="PMQ1" s="11"/>
      <c r="PMR1" s="11"/>
      <c r="PMS1" s="11"/>
      <c r="PMT1" s="11"/>
      <c r="PMU1" s="11"/>
      <c r="PMV1" s="11"/>
      <c r="PMW1" s="11"/>
      <c r="PMX1" s="11"/>
      <c r="PMY1" s="11"/>
      <c r="PMZ1" s="11"/>
      <c r="PNA1" s="11"/>
      <c r="PNB1" s="11"/>
      <c r="PNC1" s="11"/>
      <c r="PND1" s="11"/>
      <c r="PNE1" s="11"/>
      <c r="PNF1" s="11"/>
      <c r="PNG1" s="11"/>
      <c r="PNH1" s="11"/>
      <c r="PNI1" s="11"/>
      <c r="PNJ1" s="11"/>
      <c r="PNK1" s="11"/>
      <c r="PNL1" s="11"/>
      <c r="PNM1" s="11"/>
      <c r="PNN1" s="11"/>
      <c r="PNO1" s="11"/>
      <c r="PNP1" s="11"/>
      <c r="PNQ1" s="11"/>
      <c r="PNR1" s="11"/>
      <c r="PNS1" s="11"/>
      <c r="PNT1" s="11"/>
      <c r="PNU1" s="11"/>
      <c r="PNV1" s="11"/>
      <c r="PNW1" s="11"/>
      <c r="PNX1" s="11"/>
      <c r="PNY1" s="11"/>
      <c r="PNZ1" s="11"/>
      <c r="POA1" s="11"/>
      <c r="POB1" s="11"/>
      <c r="POC1" s="11"/>
      <c r="POD1" s="11"/>
      <c r="POE1" s="11"/>
      <c r="POF1" s="11"/>
      <c r="POG1" s="11"/>
      <c r="POH1" s="11"/>
      <c r="POI1" s="11"/>
      <c r="POJ1" s="11"/>
      <c r="POK1" s="11"/>
      <c r="POL1" s="11"/>
      <c r="POM1" s="11"/>
      <c r="PON1" s="11"/>
      <c r="POO1" s="11"/>
      <c r="POP1" s="11"/>
      <c r="POQ1" s="11"/>
      <c r="POR1" s="11"/>
      <c r="POS1" s="11"/>
      <c r="POT1" s="11"/>
      <c r="POU1" s="11"/>
      <c r="POV1" s="11"/>
      <c r="POW1" s="11"/>
      <c r="POX1" s="11"/>
      <c r="POY1" s="11"/>
      <c r="POZ1" s="11"/>
      <c r="PPA1" s="11"/>
      <c r="PPB1" s="11"/>
      <c r="PPC1" s="11"/>
      <c r="PPD1" s="11"/>
      <c r="PPE1" s="11"/>
      <c r="PPF1" s="11"/>
      <c r="PPG1" s="11"/>
      <c r="PPH1" s="11"/>
      <c r="PPI1" s="11"/>
      <c r="PPJ1" s="11"/>
      <c r="PPK1" s="11"/>
      <c r="PPL1" s="11"/>
      <c r="PPM1" s="11"/>
      <c r="PPN1" s="11"/>
      <c r="PPO1" s="11"/>
      <c r="PPP1" s="11"/>
      <c r="PPQ1" s="11"/>
      <c r="PPR1" s="11"/>
      <c r="PPS1" s="11"/>
      <c r="PPT1" s="11"/>
      <c r="PPU1" s="11"/>
      <c r="PPV1" s="11"/>
      <c r="PPW1" s="11"/>
      <c r="PPX1" s="11"/>
      <c r="PPY1" s="11"/>
      <c r="PPZ1" s="11"/>
      <c r="PQA1" s="11"/>
      <c r="PQB1" s="11"/>
      <c r="PQC1" s="11"/>
      <c r="PQD1" s="11"/>
      <c r="PQE1" s="11"/>
      <c r="PQF1" s="11"/>
      <c r="PQG1" s="11"/>
      <c r="PQH1" s="11"/>
      <c r="PQI1" s="11"/>
      <c r="PQJ1" s="11"/>
      <c r="PQK1" s="11"/>
      <c r="PQL1" s="11"/>
      <c r="PQM1" s="11"/>
      <c r="PQN1" s="11"/>
      <c r="PQO1" s="11"/>
      <c r="PQP1" s="11"/>
      <c r="PQQ1" s="11"/>
      <c r="PQR1" s="11"/>
      <c r="PQS1" s="11"/>
      <c r="PQT1" s="11"/>
      <c r="PQU1" s="11"/>
      <c r="PQV1" s="11"/>
      <c r="PQW1" s="11"/>
      <c r="PQX1" s="11"/>
      <c r="PQY1" s="11"/>
      <c r="PQZ1" s="11"/>
      <c r="PRA1" s="11"/>
      <c r="PRB1" s="11"/>
      <c r="PRC1" s="11"/>
      <c r="PRD1" s="11"/>
      <c r="PRE1" s="11"/>
      <c r="PRF1" s="11"/>
      <c r="PRG1" s="11"/>
      <c r="PRH1" s="11"/>
      <c r="PRI1" s="11"/>
      <c r="PRJ1" s="11"/>
      <c r="PRK1" s="11"/>
      <c r="PRL1" s="11"/>
      <c r="PRM1" s="11"/>
      <c r="PRN1" s="11"/>
      <c r="PRO1" s="11"/>
      <c r="PRP1" s="11"/>
      <c r="PRQ1" s="11"/>
      <c r="PRR1" s="11"/>
      <c r="PRS1" s="11"/>
      <c r="PRT1" s="11"/>
      <c r="PRU1" s="11"/>
      <c r="PRV1" s="11"/>
      <c r="PRW1" s="11"/>
      <c r="PRX1" s="11"/>
      <c r="PRY1" s="11"/>
      <c r="PRZ1" s="11"/>
      <c r="PSA1" s="11"/>
      <c r="PSB1" s="11"/>
      <c r="PSC1" s="11"/>
      <c r="PSD1" s="11"/>
      <c r="PSE1" s="11"/>
      <c r="PSF1" s="11"/>
      <c r="PSG1" s="11"/>
      <c r="PSH1" s="11"/>
      <c r="PSI1" s="11"/>
      <c r="PSJ1" s="11"/>
      <c r="PSK1" s="11"/>
      <c r="PSL1" s="11"/>
      <c r="PSM1" s="11"/>
      <c r="PSN1" s="11"/>
      <c r="PSO1" s="11"/>
      <c r="PSP1" s="11"/>
      <c r="PSQ1" s="11"/>
      <c r="PSR1" s="11"/>
      <c r="PSS1" s="11"/>
      <c r="PST1" s="11"/>
      <c r="PSU1" s="11"/>
      <c r="PSV1" s="11"/>
      <c r="PSW1" s="11"/>
      <c r="PSX1" s="11"/>
      <c r="PSY1" s="11"/>
      <c r="PSZ1" s="11"/>
      <c r="PTA1" s="11"/>
      <c r="PTB1" s="11"/>
      <c r="PTC1" s="11"/>
      <c r="PTD1" s="11"/>
      <c r="PTE1" s="11"/>
      <c r="PTF1" s="11"/>
      <c r="PTG1" s="11"/>
      <c r="PTH1" s="11"/>
      <c r="PTI1" s="11"/>
      <c r="PTJ1" s="11"/>
      <c r="PTK1" s="11"/>
      <c r="PTL1" s="11"/>
      <c r="PTM1" s="11"/>
      <c r="PTN1" s="11"/>
      <c r="PTO1" s="11"/>
      <c r="PTP1" s="11"/>
      <c r="PTQ1" s="11"/>
      <c r="PTR1" s="11"/>
      <c r="PTS1" s="11"/>
      <c r="PTT1" s="11"/>
      <c r="PTU1" s="11"/>
      <c r="PTV1" s="11"/>
      <c r="PTW1" s="11"/>
      <c r="PTX1" s="11"/>
      <c r="PTY1" s="11"/>
      <c r="PTZ1" s="11"/>
      <c r="PUA1" s="11"/>
      <c r="PUB1" s="11"/>
      <c r="PUC1" s="11"/>
      <c r="PUD1" s="11"/>
      <c r="PUE1" s="11"/>
      <c r="PUF1" s="11"/>
      <c r="PUG1" s="11"/>
      <c r="PUH1" s="11"/>
      <c r="PUI1" s="11"/>
      <c r="PUJ1" s="11"/>
      <c r="PUK1" s="11"/>
      <c r="PUL1" s="11"/>
      <c r="PUM1" s="11"/>
      <c r="PUN1" s="11"/>
      <c r="PUO1" s="11"/>
      <c r="PUP1" s="11"/>
      <c r="PUQ1" s="11"/>
      <c r="PUR1" s="11"/>
      <c r="PUS1" s="11"/>
      <c r="PUT1" s="11"/>
      <c r="PUU1" s="11"/>
      <c r="PUV1" s="11"/>
      <c r="PUW1" s="11"/>
      <c r="PUX1" s="11"/>
      <c r="PUY1" s="11"/>
      <c r="PUZ1" s="11"/>
      <c r="PVA1" s="11"/>
      <c r="PVB1" s="11"/>
      <c r="PVC1" s="11"/>
      <c r="PVD1" s="11"/>
      <c r="PVE1" s="11"/>
      <c r="PVF1" s="11"/>
      <c r="PVG1" s="11"/>
      <c r="PVH1" s="11"/>
      <c r="PVI1" s="11"/>
      <c r="PVJ1" s="11"/>
      <c r="PVK1" s="11"/>
      <c r="PVL1" s="11"/>
      <c r="PVM1" s="11"/>
      <c r="PVN1" s="11"/>
      <c r="PVO1" s="11"/>
      <c r="PVP1" s="11"/>
      <c r="PVQ1" s="11"/>
      <c r="PVR1" s="11"/>
      <c r="PVS1" s="11"/>
      <c r="PVT1" s="11"/>
      <c r="PVU1" s="11"/>
      <c r="PVV1" s="11"/>
      <c r="PVW1" s="11"/>
      <c r="PVX1" s="11"/>
      <c r="PVY1" s="11"/>
      <c r="PVZ1" s="11"/>
      <c r="PWA1" s="11"/>
      <c r="PWB1" s="11"/>
      <c r="PWC1" s="11"/>
      <c r="PWD1" s="11"/>
      <c r="PWE1" s="11"/>
      <c r="PWF1" s="11"/>
      <c r="PWG1" s="11"/>
      <c r="PWH1" s="11"/>
      <c r="PWI1" s="11"/>
      <c r="PWJ1" s="11"/>
      <c r="PWK1" s="11"/>
      <c r="PWL1" s="11"/>
      <c r="PWM1" s="11"/>
      <c r="PWN1" s="11"/>
      <c r="PWO1" s="11"/>
      <c r="PWP1" s="11"/>
      <c r="PWQ1" s="11"/>
      <c r="PWR1" s="11"/>
      <c r="PWS1" s="11"/>
      <c r="PWT1" s="11"/>
      <c r="PWU1" s="11"/>
      <c r="PWV1" s="11"/>
      <c r="PWW1" s="11"/>
      <c r="PWX1" s="11"/>
      <c r="PWY1" s="11"/>
      <c r="PWZ1" s="11"/>
      <c r="PXA1" s="11"/>
      <c r="PXB1" s="11"/>
      <c r="PXC1" s="11"/>
      <c r="PXD1" s="11"/>
      <c r="PXE1" s="11"/>
      <c r="PXF1" s="11"/>
      <c r="PXG1" s="11"/>
      <c r="PXH1" s="11"/>
      <c r="PXI1" s="11"/>
      <c r="PXJ1" s="11"/>
      <c r="PXK1" s="11"/>
      <c r="PXL1" s="11"/>
      <c r="PXM1" s="11"/>
      <c r="PXN1" s="11"/>
      <c r="PXO1" s="11"/>
      <c r="PXP1" s="11"/>
      <c r="PXQ1" s="11"/>
      <c r="PXR1" s="11"/>
      <c r="PXS1" s="11"/>
      <c r="PXT1" s="11"/>
      <c r="PXU1" s="11"/>
      <c r="PXV1" s="11"/>
      <c r="PXW1" s="11"/>
      <c r="PXX1" s="11"/>
      <c r="PXY1" s="11"/>
      <c r="PXZ1" s="11"/>
      <c r="PYA1" s="11"/>
      <c r="PYB1" s="11"/>
      <c r="PYC1" s="11"/>
      <c r="PYD1" s="11"/>
      <c r="PYE1" s="11"/>
      <c r="PYF1" s="11"/>
      <c r="PYG1" s="11"/>
      <c r="PYH1" s="11"/>
      <c r="PYI1" s="11"/>
      <c r="PYJ1" s="11"/>
      <c r="PYK1" s="11"/>
      <c r="PYL1" s="11"/>
      <c r="PYM1" s="11"/>
      <c r="PYN1" s="11"/>
      <c r="PYO1" s="11"/>
      <c r="PYP1" s="11"/>
      <c r="PYQ1" s="11"/>
      <c r="PYR1" s="11"/>
      <c r="PYS1" s="11"/>
      <c r="PYT1" s="11"/>
      <c r="PYU1" s="11"/>
      <c r="PYV1" s="11"/>
      <c r="PYW1" s="11"/>
      <c r="PYX1" s="11"/>
      <c r="PYY1" s="11"/>
      <c r="PYZ1" s="11"/>
      <c r="PZA1" s="11"/>
      <c r="PZB1" s="11"/>
      <c r="PZC1" s="11"/>
      <c r="PZD1" s="11"/>
      <c r="PZE1" s="11"/>
      <c r="PZF1" s="11"/>
      <c r="PZG1" s="11"/>
      <c r="PZH1" s="11"/>
      <c r="PZI1" s="11"/>
      <c r="PZJ1" s="11"/>
      <c r="PZK1" s="11"/>
      <c r="PZL1" s="11"/>
      <c r="PZM1" s="11"/>
      <c r="PZN1" s="11"/>
      <c r="PZO1" s="11"/>
      <c r="PZP1" s="11"/>
      <c r="PZQ1" s="11"/>
      <c r="PZR1" s="11"/>
      <c r="PZS1" s="11"/>
      <c r="PZT1" s="11"/>
      <c r="PZU1" s="11"/>
      <c r="PZV1" s="11"/>
      <c r="PZW1" s="11"/>
      <c r="PZX1" s="11"/>
      <c r="PZY1" s="11"/>
      <c r="PZZ1" s="11"/>
      <c r="QAA1" s="11"/>
      <c r="QAB1" s="11"/>
      <c r="QAC1" s="11"/>
      <c r="QAD1" s="11"/>
      <c r="QAE1" s="11"/>
      <c r="QAF1" s="11"/>
      <c r="QAG1" s="11"/>
      <c r="QAH1" s="11"/>
      <c r="QAI1" s="11"/>
      <c r="QAJ1" s="11"/>
      <c r="QAK1" s="11"/>
      <c r="QAL1" s="11"/>
      <c r="QAM1" s="11"/>
      <c r="QAN1" s="11"/>
      <c r="QAO1" s="11"/>
      <c r="QAP1" s="11"/>
      <c r="QAQ1" s="11"/>
      <c r="QAR1" s="11"/>
      <c r="QAS1" s="11"/>
      <c r="QAT1" s="11"/>
      <c r="QAU1" s="11"/>
      <c r="QAV1" s="11"/>
      <c r="QAW1" s="11"/>
      <c r="QAX1" s="11"/>
      <c r="QAY1" s="11"/>
      <c r="QAZ1" s="11"/>
      <c r="QBA1" s="11"/>
      <c r="QBB1" s="11"/>
      <c r="QBC1" s="11"/>
      <c r="QBD1" s="11"/>
      <c r="QBE1" s="11"/>
      <c r="QBF1" s="11"/>
      <c r="QBG1" s="11"/>
      <c r="QBH1" s="11"/>
      <c r="QBI1" s="11"/>
      <c r="QBJ1" s="11"/>
      <c r="QBK1" s="11"/>
      <c r="QBL1" s="11"/>
      <c r="QBM1" s="11"/>
      <c r="QBN1" s="11"/>
      <c r="QBO1" s="11"/>
      <c r="QBP1" s="11"/>
      <c r="QBQ1" s="11"/>
      <c r="QBR1" s="11"/>
      <c r="QBS1" s="11"/>
      <c r="QBT1" s="11"/>
      <c r="QBU1" s="11"/>
      <c r="QBV1" s="11"/>
      <c r="QBW1" s="11"/>
      <c r="QBX1" s="11"/>
      <c r="QBY1" s="11"/>
      <c r="QBZ1" s="11"/>
      <c r="QCA1" s="11"/>
      <c r="QCB1" s="11"/>
      <c r="QCC1" s="11"/>
      <c r="QCD1" s="11"/>
      <c r="QCE1" s="11"/>
      <c r="QCF1" s="11"/>
      <c r="QCG1" s="11"/>
      <c r="QCH1" s="11"/>
      <c r="QCI1" s="11"/>
      <c r="QCJ1" s="11"/>
      <c r="QCK1" s="11"/>
      <c r="QCL1" s="11"/>
      <c r="QCM1" s="11"/>
      <c r="QCN1" s="11"/>
      <c r="QCO1" s="11"/>
      <c r="QCP1" s="11"/>
      <c r="QCQ1" s="11"/>
      <c r="QCR1" s="11"/>
      <c r="QCS1" s="11"/>
      <c r="QCT1" s="11"/>
      <c r="QCU1" s="11"/>
      <c r="QCV1" s="11"/>
      <c r="QCW1" s="11"/>
      <c r="QCX1" s="11"/>
      <c r="QCY1" s="11"/>
      <c r="QCZ1" s="11"/>
      <c r="QDA1" s="11"/>
      <c r="QDB1" s="11"/>
      <c r="QDC1" s="11"/>
      <c r="QDD1" s="11"/>
      <c r="QDE1" s="11"/>
      <c r="QDF1" s="11"/>
      <c r="QDG1" s="11"/>
      <c r="QDH1" s="11"/>
      <c r="QDI1" s="11"/>
      <c r="QDJ1" s="11"/>
      <c r="QDK1" s="11"/>
      <c r="QDL1" s="11"/>
      <c r="QDM1" s="11"/>
      <c r="QDN1" s="11"/>
      <c r="QDO1" s="11"/>
      <c r="QDP1" s="11"/>
      <c r="QDQ1" s="11"/>
      <c r="QDR1" s="11"/>
      <c r="QDS1" s="11"/>
      <c r="QDT1" s="11"/>
      <c r="QDU1" s="11"/>
      <c r="QDV1" s="11"/>
      <c r="QDW1" s="11"/>
      <c r="QDX1" s="11"/>
      <c r="QDY1" s="11"/>
      <c r="QDZ1" s="11"/>
      <c r="QEA1" s="11"/>
      <c r="QEB1" s="11"/>
      <c r="QEC1" s="11"/>
      <c r="QED1" s="11"/>
      <c r="QEE1" s="11"/>
      <c r="QEF1" s="11"/>
      <c r="QEG1" s="11"/>
      <c r="QEH1" s="11"/>
      <c r="QEI1" s="11"/>
      <c r="QEJ1" s="11"/>
      <c r="QEK1" s="11"/>
      <c r="QEL1" s="11"/>
      <c r="QEM1" s="11"/>
      <c r="QEN1" s="11"/>
      <c r="QEO1" s="11"/>
      <c r="QEP1" s="11"/>
      <c r="QEQ1" s="11"/>
      <c r="QER1" s="11"/>
      <c r="QES1" s="11"/>
      <c r="QET1" s="11"/>
      <c r="QEU1" s="11"/>
      <c r="QEV1" s="11"/>
      <c r="QEW1" s="11"/>
      <c r="QEX1" s="11"/>
      <c r="QEY1" s="11"/>
      <c r="QEZ1" s="11"/>
      <c r="QFA1" s="11"/>
      <c r="QFB1" s="11"/>
      <c r="QFC1" s="11"/>
      <c r="QFD1" s="11"/>
      <c r="QFE1" s="11"/>
      <c r="QFF1" s="11"/>
      <c r="QFG1" s="11"/>
      <c r="QFH1" s="11"/>
      <c r="QFI1" s="11"/>
      <c r="QFJ1" s="11"/>
      <c r="QFK1" s="11"/>
      <c r="QFL1" s="11"/>
      <c r="QFM1" s="11"/>
      <c r="QFN1" s="11"/>
      <c r="QFO1" s="11"/>
      <c r="QFP1" s="11"/>
      <c r="QFQ1" s="11"/>
      <c r="QFR1" s="11"/>
      <c r="QFS1" s="11"/>
      <c r="QFT1" s="11"/>
      <c r="QFU1" s="11"/>
      <c r="QFV1" s="11"/>
      <c r="QFW1" s="11"/>
      <c r="QFX1" s="11"/>
      <c r="QFY1" s="11"/>
      <c r="QFZ1" s="11"/>
      <c r="QGA1" s="11"/>
      <c r="QGB1" s="11"/>
      <c r="QGC1" s="11"/>
      <c r="QGD1" s="11"/>
      <c r="QGE1" s="11"/>
      <c r="QGF1" s="11"/>
      <c r="QGG1" s="11"/>
      <c r="QGH1" s="11"/>
      <c r="QGI1" s="11"/>
      <c r="QGJ1" s="11"/>
      <c r="QGK1" s="11"/>
      <c r="QGL1" s="11"/>
      <c r="QGM1" s="11"/>
      <c r="QGN1" s="11"/>
      <c r="QGO1" s="11"/>
      <c r="QGP1" s="11"/>
      <c r="QGQ1" s="11"/>
      <c r="QGR1" s="11"/>
      <c r="QGS1" s="11"/>
      <c r="QGT1" s="11"/>
      <c r="QGU1" s="11"/>
      <c r="QGV1" s="11"/>
      <c r="QGW1" s="11"/>
      <c r="QGX1" s="11"/>
      <c r="QGY1" s="11"/>
      <c r="QGZ1" s="11"/>
      <c r="QHA1" s="11"/>
      <c r="QHB1" s="11"/>
      <c r="QHC1" s="11"/>
      <c r="QHD1" s="11"/>
      <c r="QHE1" s="11"/>
      <c r="QHF1" s="11"/>
      <c r="QHG1" s="11"/>
      <c r="QHH1" s="11"/>
      <c r="QHI1" s="11"/>
      <c r="QHJ1" s="11"/>
      <c r="QHK1" s="11"/>
      <c r="QHL1" s="11"/>
      <c r="QHM1" s="11"/>
      <c r="QHN1" s="11"/>
      <c r="QHO1" s="11"/>
      <c r="QHP1" s="11"/>
      <c r="QHQ1" s="11"/>
      <c r="QHR1" s="11"/>
      <c r="QHS1" s="11"/>
      <c r="QHT1" s="11"/>
      <c r="QHU1" s="11"/>
      <c r="QHV1" s="11"/>
      <c r="QHW1" s="11"/>
      <c r="QHX1" s="11"/>
      <c r="QHY1" s="11"/>
      <c r="QHZ1" s="11"/>
      <c r="QIA1" s="11"/>
      <c r="QIB1" s="11"/>
      <c r="QIC1" s="11"/>
      <c r="QID1" s="11"/>
      <c r="QIE1" s="11"/>
      <c r="QIF1" s="11"/>
      <c r="QIG1" s="11"/>
      <c r="QIH1" s="11"/>
      <c r="QII1" s="11"/>
      <c r="QIJ1" s="11"/>
      <c r="QIK1" s="11"/>
      <c r="QIL1" s="11"/>
      <c r="QIM1" s="11"/>
      <c r="QIN1" s="11"/>
      <c r="QIO1" s="11"/>
      <c r="QIP1" s="11"/>
      <c r="QIQ1" s="11"/>
      <c r="QIR1" s="11"/>
      <c r="QIS1" s="11"/>
      <c r="QIT1" s="11"/>
      <c r="QIU1" s="11"/>
      <c r="QIV1" s="11"/>
      <c r="QIW1" s="11"/>
      <c r="QIX1" s="11"/>
      <c r="QIY1" s="11"/>
      <c r="QIZ1" s="11"/>
      <c r="QJA1" s="11"/>
      <c r="QJB1" s="11"/>
      <c r="QJC1" s="11"/>
      <c r="QJD1" s="11"/>
      <c r="QJE1" s="11"/>
      <c r="QJF1" s="11"/>
      <c r="QJG1" s="11"/>
      <c r="QJH1" s="11"/>
      <c r="QJI1" s="11"/>
      <c r="QJJ1" s="11"/>
      <c r="QJK1" s="11"/>
      <c r="QJL1" s="11"/>
      <c r="QJM1" s="11"/>
      <c r="QJN1" s="11"/>
      <c r="QJO1" s="11"/>
      <c r="QJP1" s="11"/>
      <c r="QJQ1" s="11"/>
      <c r="QJR1" s="11"/>
      <c r="QJS1" s="11"/>
      <c r="QJT1" s="11"/>
      <c r="QJU1" s="11"/>
      <c r="QJV1" s="11"/>
      <c r="QJW1" s="11"/>
      <c r="QJX1" s="11"/>
      <c r="QJY1" s="11"/>
      <c r="QJZ1" s="11"/>
      <c r="QKA1" s="11"/>
      <c r="QKB1" s="11"/>
      <c r="QKC1" s="11"/>
      <c r="QKD1" s="11"/>
      <c r="QKE1" s="11"/>
      <c r="QKF1" s="11"/>
      <c r="QKG1" s="11"/>
      <c r="QKH1" s="11"/>
      <c r="QKI1" s="11"/>
      <c r="QKJ1" s="11"/>
      <c r="QKK1" s="11"/>
      <c r="QKL1" s="11"/>
      <c r="QKM1" s="11"/>
      <c r="QKN1" s="11"/>
      <c r="QKO1" s="11"/>
      <c r="QKP1" s="11"/>
      <c r="QKQ1" s="11"/>
      <c r="QKR1" s="11"/>
      <c r="QKS1" s="11"/>
      <c r="QKT1" s="11"/>
      <c r="QKU1" s="11"/>
      <c r="QKV1" s="11"/>
      <c r="QKW1" s="11"/>
      <c r="QKX1" s="11"/>
      <c r="QKY1" s="11"/>
      <c r="QKZ1" s="11"/>
      <c r="QLA1" s="11"/>
      <c r="QLB1" s="11"/>
      <c r="QLC1" s="11"/>
      <c r="QLD1" s="11"/>
      <c r="QLE1" s="11"/>
      <c r="QLF1" s="11"/>
      <c r="QLG1" s="11"/>
      <c r="QLH1" s="11"/>
      <c r="QLI1" s="11"/>
      <c r="QLJ1" s="11"/>
      <c r="QLK1" s="11"/>
      <c r="QLL1" s="11"/>
      <c r="QLM1" s="11"/>
      <c r="QLN1" s="11"/>
      <c r="QLO1" s="11"/>
      <c r="QLP1" s="11"/>
      <c r="QLQ1" s="11"/>
      <c r="QLR1" s="11"/>
      <c r="QLS1" s="11"/>
      <c r="QLT1" s="11"/>
      <c r="QLU1" s="11"/>
      <c r="QLV1" s="11"/>
      <c r="QLW1" s="11"/>
      <c r="QLX1" s="11"/>
      <c r="QLY1" s="11"/>
      <c r="QLZ1" s="11"/>
      <c r="QMA1" s="11"/>
      <c r="QMB1" s="11"/>
      <c r="QMC1" s="11"/>
      <c r="QMD1" s="11"/>
      <c r="QME1" s="11"/>
      <c r="QMF1" s="11"/>
      <c r="QMG1" s="11"/>
      <c r="QMH1" s="11"/>
      <c r="QMI1" s="11"/>
      <c r="QMJ1" s="11"/>
      <c r="QMK1" s="11"/>
      <c r="QML1" s="11"/>
      <c r="QMM1" s="11"/>
      <c r="QMN1" s="11"/>
      <c r="QMO1" s="11"/>
      <c r="QMP1" s="11"/>
      <c r="QMQ1" s="11"/>
      <c r="QMR1" s="11"/>
      <c r="QMS1" s="11"/>
      <c r="QMT1" s="11"/>
      <c r="QMU1" s="11"/>
      <c r="QMV1" s="11"/>
      <c r="QMW1" s="11"/>
      <c r="QMX1" s="11"/>
      <c r="QMY1" s="11"/>
      <c r="QMZ1" s="11"/>
      <c r="QNA1" s="11"/>
      <c r="QNB1" s="11"/>
      <c r="QNC1" s="11"/>
      <c r="QND1" s="11"/>
      <c r="QNE1" s="11"/>
      <c r="QNF1" s="11"/>
      <c r="QNG1" s="11"/>
      <c r="QNH1" s="11"/>
      <c r="QNI1" s="11"/>
      <c r="QNJ1" s="11"/>
      <c r="QNK1" s="11"/>
      <c r="QNL1" s="11"/>
      <c r="QNM1" s="11"/>
      <c r="QNN1" s="11"/>
      <c r="QNO1" s="11"/>
      <c r="QNP1" s="11"/>
      <c r="QNQ1" s="11"/>
      <c r="QNR1" s="11"/>
      <c r="QNS1" s="11"/>
      <c r="QNT1" s="11"/>
      <c r="QNU1" s="11"/>
      <c r="QNV1" s="11"/>
      <c r="QNW1" s="11"/>
      <c r="QNX1" s="11"/>
      <c r="QNY1" s="11"/>
      <c r="QNZ1" s="11"/>
      <c r="QOA1" s="11"/>
      <c r="QOB1" s="11"/>
      <c r="QOC1" s="11"/>
      <c r="QOD1" s="11"/>
      <c r="QOE1" s="11"/>
      <c r="QOF1" s="11"/>
      <c r="QOG1" s="11"/>
      <c r="QOH1" s="11"/>
      <c r="QOI1" s="11"/>
      <c r="QOJ1" s="11"/>
      <c r="QOK1" s="11"/>
      <c r="QOL1" s="11"/>
      <c r="QOM1" s="11"/>
      <c r="QON1" s="11"/>
      <c r="QOO1" s="11"/>
      <c r="QOP1" s="11"/>
      <c r="QOQ1" s="11"/>
      <c r="QOR1" s="11"/>
      <c r="QOS1" s="11"/>
      <c r="QOT1" s="11"/>
      <c r="QOU1" s="11"/>
      <c r="QOV1" s="11"/>
      <c r="QOW1" s="11"/>
      <c r="QOX1" s="11"/>
      <c r="QOY1" s="11"/>
      <c r="QOZ1" s="11"/>
      <c r="QPA1" s="11"/>
      <c r="QPB1" s="11"/>
      <c r="QPC1" s="11"/>
      <c r="QPD1" s="11"/>
      <c r="QPE1" s="11"/>
      <c r="QPF1" s="11"/>
      <c r="QPG1" s="11"/>
      <c r="QPH1" s="11"/>
      <c r="QPI1" s="11"/>
      <c r="QPJ1" s="11"/>
      <c r="QPK1" s="11"/>
      <c r="QPL1" s="11"/>
      <c r="QPM1" s="11"/>
      <c r="QPN1" s="11"/>
      <c r="QPO1" s="11"/>
      <c r="QPP1" s="11"/>
      <c r="QPQ1" s="11"/>
      <c r="QPR1" s="11"/>
      <c r="QPS1" s="11"/>
      <c r="QPT1" s="11"/>
      <c r="QPU1" s="11"/>
      <c r="QPV1" s="11"/>
      <c r="QPW1" s="11"/>
      <c r="QPX1" s="11"/>
      <c r="QPY1" s="11"/>
      <c r="QPZ1" s="11"/>
      <c r="QQA1" s="11"/>
      <c r="QQB1" s="11"/>
      <c r="QQC1" s="11"/>
      <c r="QQD1" s="11"/>
      <c r="QQE1" s="11"/>
      <c r="QQF1" s="11"/>
      <c r="QQG1" s="11"/>
      <c r="QQH1" s="11"/>
      <c r="QQI1" s="11"/>
      <c r="QQJ1" s="11"/>
      <c r="QQK1" s="11"/>
      <c r="QQL1" s="11"/>
      <c r="QQM1" s="11"/>
      <c r="QQN1" s="11"/>
      <c r="QQO1" s="11"/>
      <c r="QQP1" s="11"/>
      <c r="QQQ1" s="11"/>
      <c r="QQR1" s="11"/>
      <c r="QQS1" s="11"/>
      <c r="QQT1" s="11"/>
      <c r="QQU1" s="11"/>
      <c r="QQV1" s="11"/>
      <c r="QQW1" s="11"/>
      <c r="QQX1" s="11"/>
      <c r="QQY1" s="11"/>
      <c r="QQZ1" s="11"/>
      <c r="QRA1" s="11"/>
      <c r="QRB1" s="11"/>
      <c r="QRC1" s="11"/>
      <c r="QRD1" s="11"/>
      <c r="QRE1" s="11"/>
      <c r="QRF1" s="11"/>
      <c r="QRG1" s="11"/>
      <c r="QRH1" s="11"/>
      <c r="QRI1" s="11"/>
      <c r="QRJ1" s="11"/>
      <c r="QRK1" s="11"/>
      <c r="QRL1" s="11"/>
      <c r="QRM1" s="11"/>
      <c r="QRN1" s="11"/>
      <c r="QRO1" s="11"/>
      <c r="QRP1" s="11"/>
      <c r="QRQ1" s="11"/>
      <c r="QRR1" s="11"/>
      <c r="QRS1" s="11"/>
      <c r="QRT1" s="11"/>
      <c r="QRU1" s="11"/>
      <c r="QRV1" s="11"/>
      <c r="QRW1" s="11"/>
      <c r="QRX1" s="11"/>
      <c r="QRY1" s="11"/>
      <c r="QRZ1" s="11"/>
      <c r="QSA1" s="11"/>
      <c r="QSB1" s="11"/>
      <c r="QSC1" s="11"/>
      <c r="QSD1" s="11"/>
      <c r="QSE1" s="11"/>
      <c r="QSF1" s="11"/>
      <c r="QSG1" s="11"/>
      <c r="QSH1" s="11"/>
      <c r="QSI1" s="11"/>
      <c r="QSJ1" s="11"/>
      <c r="QSK1" s="11"/>
      <c r="QSL1" s="11"/>
      <c r="QSM1" s="11"/>
      <c r="QSN1" s="11"/>
      <c r="QSO1" s="11"/>
      <c r="QSP1" s="11"/>
      <c r="QSQ1" s="11"/>
      <c r="QSR1" s="11"/>
      <c r="QSS1" s="11"/>
      <c r="QST1" s="11"/>
      <c r="QSU1" s="11"/>
      <c r="QSV1" s="11"/>
      <c r="QSW1" s="11"/>
      <c r="QSX1" s="11"/>
      <c r="QSY1" s="11"/>
      <c r="QSZ1" s="11"/>
      <c r="QTA1" s="11"/>
      <c r="QTB1" s="11"/>
      <c r="QTC1" s="11"/>
      <c r="QTD1" s="11"/>
      <c r="QTE1" s="11"/>
      <c r="QTF1" s="11"/>
      <c r="QTG1" s="11"/>
      <c r="QTH1" s="11"/>
      <c r="QTI1" s="11"/>
      <c r="QTJ1" s="11"/>
      <c r="QTK1" s="11"/>
      <c r="QTL1" s="11"/>
      <c r="QTM1" s="11"/>
      <c r="QTN1" s="11"/>
      <c r="QTO1" s="11"/>
      <c r="QTP1" s="11"/>
      <c r="QTQ1" s="11"/>
      <c r="QTR1" s="11"/>
      <c r="QTS1" s="11"/>
      <c r="QTT1" s="11"/>
      <c r="QTU1" s="11"/>
      <c r="QTV1" s="11"/>
      <c r="QTW1" s="11"/>
      <c r="QTX1" s="11"/>
      <c r="QTY1" s="11"/>
      <c r="QTZ1" s="11"/>
      <c r="QUA1" s="11"/>
      <c r="QUB1" s="11"/>
      <c r="QUC1" s="11"/>
      <c r="QUD1" s="11"/>
      <c r="QUE1" s="11"/>
      <c r="QUF1" s="11"/>
      <c r="QUG1" s="11"/>
      <c r="QUH1" s="11"/>
      <c r="QUI1" s="11"/>
      <c r="QUJ1" s="11"/>
      <c r="QUK1" s="11"/>
      <c r="QUL1" s="11"/>
      <c r="QUM1" s="11"/>
      <c r="QUN1" s="11"/>
      <c r="QUO1" s="11"/>
      <c r="QUP1" s="11"/>
      <c r="QUQ1" s="11"/>
      <c r="QUR1" s="11"/>
      <c r="QUS1" s="11"/>
      <c r="QUT1" s="11"/>
      <c r="QUU1" s="11"/>
      <c r="QUV1" s="11"/>
      <c r="QUW1" s="11"/>
      <c r="QUX1" s="11"/>
      <c r="QUY1" s="11"/>
      <c r="QUZ1" s="11"/>
      <c r="QVA1" s="11"/>
      <c r="QVB1" s="11"/>
      <c r="QVC1" s="11"/>
      <c r="QVD1" s="11"/>
      <c r="QVE1" s="11"/>
      <c r="QVF1" s="11"/>
      <c r="QVG1" s="11"/>
      <c r="QVH1" s="11"/>
      <c r="QVI1" s="11"/>
      <c r="QVJ1" s="11"/>
      <c r="QVK1" s="11"/>
      <c r="QVL1" s="11"/>
      <c r="QVM1" s="11"/>
      <c r="QVN1" s="11"/>
      <c r="QVO1" s="11"/>
      <c r="QVP1" s="11"/>
      <c r="QVQ1" s="11"/>
      <c r="QVR1" s="11"/>
      <c r="QVS1" s="11"/>
      <c r="QVT1" s="11"/>
      <c r="QVU1" s="11"/>
      <c r="QVV1" s="11"/>
      <c r="QVW1" s="11"/>
      <c r="QVX1" s="11"/>
      <c r="QVY1" s="11"/>
      <c r="QVZ1" s="11"/>
      <c r="QWA1" s="11"/>
      <c r="QWB1" s="11"/>
      <c r="QWC1" s="11"/>
      <c r="QWD1" s="11"/>
      <c r="QWE1" s="11"/>
      <c r="QWF1" s="11"/>
      <c r="QWG1" s="11"/>
      <c r="QWH1" s="11"/>
      <c r="QWI1" s="11"/>
      <c r="QWJ1" s="11"/>
      <c r="QWK1" s="11"/>
      <c r="QWL1" s="11"/>
      <c r="QWM1" s="11"/>
      <c r="QWN1" s="11"/>
      <c r="QWO1" s="11"/>
      <c r="QWP1" s="11"/>
      <c r="QWQ1" s="11"/>
      <c r="QWR1" s="11"/>
      <c r="QWS1" s="11"/>
      <c r="QWT1" s="11"/>
      <c r="QWU1" s="11"/>
      <c r="QWV1" s="11"/>
      <c r="QWW1" s="11"/>
      <c r="QWX1" s="11"/>
      <c r="QWY1" s="11"/>
      <c r="QWZ1" s="11"/>
      <c r="QXA1" s="11"/>
      <c r="QXB1" s="11"/>
      <c r="QXC1" s="11"/>
      <c r="QXD1" s="11"/>
      <c r="QXE1" s="11"/>
      <c r="QXF1" s="11"/>
      <c r="QXG1" s="11"/>
      <c r="QXH1" s="11"/>
      <c r="QXI1" s="11"/>
      <c r="QXJ1" s="11"/>
      <c r="QXK1" s="11"/>
      <c r="QXL1" s="11"/>
      <c r="QXM1" s="11"/>
      <c r="QXN1" s="11"/>
      <c r="QXO1" s="11"/>
      <c r="QXP1" s="11"/>
      <c r="QXQ1" s="11"/>
      <c r="QXR1" s="11"/>
      <c r="QXS1" s="11"/>
      <c r="QXT1" s="11"/>
      <c r="QXU1" s="11"/>
      <c r="QXV1" s="11"/>
      <c r="QXW1" s="11"/>
      <c r="QXX1" s="11"/>
      <c r="QXY1" s="11"/>
      <c r="QXZ1" s="11"/>
      <c r="QYA1" s="11"/>
      <c r="QYB1" s="11"/>
      <c r="QYC1" s="11"/>
      <c r="QYD1" s="11"/>
      <c r="QYE1" s="11"/>
      <c r="QYF1" s="11"/>
      <c r="QYG1" s="11"/>
      <c r="QYH1" s="11"/>
      <c r="QYI1" s="11"/>
      <c r="QYJ1" s="11"/>
      <c r="QYK1" s="11"/>
      <c r="QYL1" s="11"/>
      <c r="QYM1" s="11"/>
      <c r="QYN1" s="11"/>
      <c r="QYO1" s="11"/>
      <c r="QYP1" s="11"/>
      <c r="QYQ1" s="11"/>
      <c r="QYR1" s="11"/>
      <c r="QYS1" s="11"/>
      <c r="QYT1" s="11"/>
      <c r="QYU1" s="11"/>
      <c r="QYV1" s="11"/>
      <c r="QYW1" s="11"/>
      <c r="QYX1" s="11"/>
      <c r="QYY1" s="11"/>
      <c r="QYZ1" s="11"/>
      <c r="QZA1" s="11"/>
      <c r="QZB1" s="11"/>
      <c r="QZC1" s="11"/>
      <c r="QZD1" s="11"/>
      <c r="QZE1" s="11"/>
      <c r="QZF1" s="11"/>
      <c r="QZG1" s="11"/>
      <c r="QZH1" s="11"/>
      <c r="QZI1" s="11"/>
      <c r="QZJ1" s="11"/>
      <c r="QZK1" s="11"/>
      <c r="QZL1" s="11"/>
      <c r="QZM1" s="11"/>
      <c r="QZN1" s="11"/>
      <c r="QZO1" s="11"/>
      <c r="QZP1" s="11"/>
      <c r="QZQ1" s="11"/>
      <c r="QZR1" s="11"/>
      <c r="QZS1" s="11"/>
      <c r="QZT1" s="11"/>
      <c r="QZU1" s="11"/>
      <c r="QZV1" s="11"/>
      <c r="QZW1" s="11"/>
      <c r="QZX1" s="11"/>
      <c r="QZY1" s="11"/>
      <c r="QZZ1" s="11"/>
      <c r="RAA1" s="11"/>
      <c r="RAB1" s="11"/>
      <c r="RAC1" s="11"/>
      <c r="RAD1" s="11"/>
      <c r="RAE1" s="11"/>
      <c r="RAF1" s="11"/>
      <c r="RAG1" s="11"/>
      <c r="RAH1" s="11"/>
      <c r="RAI1" s="11"/>
      <c r="RAJ1" s="11"/>
      <c r="RAK1" s="11"/>
      <c r="RAL1" s="11"/>
      <c r="RAM1" s="11"/>
      <c r="RAN1" s="11"/>
      <c r="RAO1" s="11"/>
      <c r="RAP1" s="11"/>
      <c r="RAQ1" s="11"/>
      <c r="RAR1" s="11"/>
      <c r="RAS1" s="11"/>
      <c r="RAT1" s="11"/>
      <c r="RAU1" s="11"/>
      <c r="RAV1" s="11"/>
      <c r="RAW1" s="11"/>
      <c r="RAX1" s="11"/>
      <c r="RAY1" s="11"/>
      <c r="RAZ1" s="11"/>
      <c r="RBA1" s="11"/>
      <c r="RBB1" s="11"/>
      <c r="RBC1" s="11"/>
      <c r="RBD1" s="11"/>
      <c r="RBE1" s="11"/>
      <c r="RBF1" s="11"/>
      <c r="RBG1" s="11"/>
      <c r="RBH1" s="11"/>
      <c r="RBI1" s="11"/>
      <c r="RBJ1" s="11"/>
      <c r="RBK1" s="11"/>
      <c r="RBL1" s="11"/>
      <c r="RBM1" s="11"/>
      <c r="RBN1" s="11"/>
      <c r="RBO1" s="11"/>
      <c r="RBP1" s="11"/>
      <c r="RBQ1" s="11"/>
      <c r="RBR1" s="11"/>
      <c r="RBS1" s="11"/>
      <c r="RBT1" s="11"/>
      <c r="RBU1" s="11"/>
      <c r="RBV1" s="11"/>
      <c r="RBW1" s="11"/>
      <c r="RBX1" s="11"/>
      <c r="RBY1" s="11"/>
      <c r="RBZ1" s="11"/>
      <c r="RCA1" s="11"/>
      <c r="RCB1" s="11"/>
      <c r="RCC1" s="11"/>
      <c r="RCD1" s="11"/>
      <c r="RCE1" s="11"/>
      <c r="RCF1" s="11"/>
      <c r="RCG1" s="11"/>
      <c r="RCH1" s="11"/>
      <c r="RCI1" s="11"/>
      <c r="RCJ1" s="11"/>
      <c r="RCK1" s="11"/>
      <c r="RCL1" s="11"/>
      <c r="RCM1" s="11"/>
      <c r="RCN1" s="11"/>
      <c r="RCO1" s="11"/>
      <c r="RCP1" s="11"/>
      <c r="RCQ1" s="11"/>
      <c r="RCR1" s="11"/>
      <c r="RCS1" s="11"/>
      <c r="RCT1" s="11"/>
      <c r="RCU1" s="11"/>
      <c r="RCV1" s="11"/>
      <c r="RCW1" s="11"/>
      <c r="RCX1" s="11"/>
      <c r="RCY1" s="11"/>
      <c r="RCZ1" s="11"/>
      <c r="RDA1" s="11"/>
      <c r="RDB1" s="11"/>
      <c r="RDC1" s="11"/>
      <c r="RDD1" s="11"/>
      <c r="RDE1" s="11"/>
      <c r="RDF1" s="11"/>
      <c r="RDG1" s="11"/>
      <c r="RDH1" s="11"/>
      <c r="RDI1" s="11"/>
      <c r="RDJ1" s="11"/>
      <c r="RDK1" s="11"/>
      <c r="RDL1" s="11"/>
      <c r="RDM1" s="11"/>
      <c r="RDN1" s="11"/>
      <c r="RDO1" s="11"/>
      <c r="RDP1" s="11"/>
      <c r="RDQ1" s="11"/>
      <c r="RDR1" s="11"/>
      <c r="RDS1" s="11"/>
      <c r="RDT1" s="11"/>
      <c r="RDU1" s="11"/>
      <c r="RDV1" s="11"/>
      <c r="RDW1" s="11"/>
      <c r="RDX1" s="11"/>
      <c r="RDY1" s="11"/>
      <c r="RDZ1" s="11"/>
      <c r="REA1" s="11"/>
      <c r="REB1" s="11"/>
      <c r="REC1" s="11"/>
      <c r="RED1" s="11"/>
      <c r="REE1" s="11"/>
      <c r="REF1" s="11"/>
      <c r="REG1" s="11"/>
      <c r="REH1" s="11"/>
      <c r="REI1" s="11"/>
      <c r="REJ1" s="11"/>
      <c r="REK1" s="11"/>
      <c r="REL1" s="11"/>
      <c r="REM1" s="11"/>
      <c r="REN1" s="11"/>
      <c r="REO1" s="11"/>
      <c r="REP1" s="11"/>
      <c r="REQ1" s="11"/>
      <c r="RER1" s="11"/>
      <c r="RES1" s="11"/>
      <c r="RET1" s="11"/>
      <c r="REU1" s="11"/>
      <c r="REV1" s="11"/>
      <c r="REW1" s="11"/>
      <c r="REX1" s="11"/>
      <c r="REY1" s="11"/>
      <c r="REZ1" s="11"/>
      <c r="RFA1" s="11"/>
      <c r="RFB1" s="11"/>
      <c r="RFC1" s="11"/>
      <c r="RFD1" s="11"/>
      <c r="RFE1" s="11"/>
      <c r="RFF1" s="11"/>
      <c r="RFG1" s="11"/>
      <c r="RFH1" s="11"/>
      <c r="RFI1" s="11"/>
      <c r="RFJ1" s="11"/>
      <c r="RFK1" s="11"/>
      <c r="RFL1" s="11"/>
      <c r="RFM1" s="11"/>
      <c r="RFN1" s="11"/>
      <c r="RFO1" s="11"/>
      <c r="RFP1" s="11"/>
      <c r="RFQ1" s="11"/>
      <c r="RFR1" s="11"/>
      <c r="RFS1" s="11"/>
      <c r="RFT1" s="11"/>
      <c r="RFU1" s="11"/>
      <c r="RFV1" s="11"/>
      <c r="RFW1" s="11"/>
      <c r="RFX1" s="11"/>
      <c r="RFY1" s="11"/>
      <c r="RFZ1" s="11"/>
      <c r="RGA1" s="11"/>
      <c r="RGB1" s="11"/>
      <c r="RGC1" s="11"/>
      <c r="RGD1" s="11"/>
      <c r="RGE1" s="11"/>
      <c r="RGF1" s="11"/>
      <c r="RGG1" s="11"/>
      <c r="RGH1" s="11"/>
      <c r="RGI1" s="11"/>
      <c r="RGJ1" s="11"/>
      <c r="RGK1" s="11"/>
      <c r="RGL1" s="11"/>
      <c r="RGM1" s="11"/>
      <c r="RGN1" s="11"/>
      <c r="RGO1" s="11"/>
      <c r="RGP1" s="11"/>
      <c r="RGQ1" s="11"/>
      <c r="RGR1" s="11"/>
      <c r="RGS1" s="11"/>
      <c r="RGT1" s="11"/>
      <c r="RGU1" s="11"/>
      <c r="RGV1" s="11"/>
      <c r="RGW1" s="11"/>
      <c r="RGX1" s="11"/>
      <c r="RGY1" s="11"/>
      <c r="RGZ1" s="11"/>
      <c r="RHA1" s="11"/>
      <c r="RHB1" s="11"/>
      <c r="RHC1" s="11"/>
      <c r="RHD1" s="11"/>
      <c r="RHE1" s="11"/>
      <c r="RHF1" s="11"/>
      <c r="RHG1" s="11"/>
      <c r="RHH1" s="11"/>
      <c r="RHI1" s="11"/>
      <c r="RHJ1" s="11"/>
      <c r="RHK1" s="11"/>
      <c r="RHL1" s="11"/>
      <c r="RHM1" s="11"/>
      <c r="RHN1" s="11"/>
      <c r="RHO1" s="11"/>
      <c r="RHP1" s="11"/>
      <c r="RHQ1" s="11"/>
      <c r="RHR1" s="11"/>
      <c r="RHS1" s="11"/>
      <c r="RHT1" s="11"/>
      <c r="RHU1" s="11"/>
      <c r="RHV1" s="11"/>
      <c r="RHW1" s="11"/>
      <c r="RHX1" s="11"/>
      <c r="RHY1" s="11"/>
      <c r="RHZ1" s="11"/>
      <c r="RIA1" s="11"/>
      <c r="RIB1" s="11"/>
      <c r="RIC1" s="11"/>
      <c r="RID1" s="11"/>
      <c r="RIE1" s="11"/>
      <c r="RIF1" s="11"/>
      <c r="RIG1" s="11"/>
      <c r="RIH1" s="11"/>
      <c r="RII1" s="11"/>
      <c r="RIJ1" s="11"/>
      <c r="RIK1" s="11"/>
      <c r="RIL1" s="11"/>
      <c r="RIM1" s="11"/>
      <c r="RIN1" s="11"/>
      <c r="RIO1" s="11"/>
      <c r="RIP1" s="11"/>
      <c r="RIQ1" s="11"/>
      <c r="RIR1" s="11"/>
      <c r="RIS1" s="11"/>
      <c r="RIT1" s="11"/>
      <c r="RIU1" s="11"/>
      <c r="RIV1" s="11"/>
      <c r="RIW1" s="11"/>
      <c r="RIX1" s="11"/>
      <c r="RIY1" s="11"/>
      <c r="RIZ1" s="11"/>
      <c r="RJA1" s="11"/>
      <c r="RJB1" s="11"/>
      <c r="RJC1" s="11"/>
      <c r="RJD1" s="11"/>
      <c r="RJE1" s="11"/>
      <c r="RJF1" s="11"/>
      <c r="RJG1" s="11"/>
      <c r="RJH1" s="11"/>
      <c r="RJI1" s="11"/>
      <c r="RJJ1" s="11"/>
      <c r="RJK1" s="11"/>
      <c r="RJL1" s="11"/>
      <c r="RJM1" s="11"/>
      <c r="RJN1" s="11"/>
      <c r="RJO1" s="11"/>
      <c r="RJP1" s="11"/>
      <c r="RJQ1" s="11"/>
      <c r="RJR1" s="11"/>
      <c r="RJS1" s="11"/>
      <c r="RJT1" s="11"/>
      <c r="RJU1" s="11"/>
      <c r="RJV1" s="11"/>
      <c r="RJW1" s="11"/>
      <c r="RJX1" s="11"/>
      <c r="RJY1" s="11"/>
      <c r="RJZ1" s="11"/>
      <c r="RKA1" s="11"/>
      <c r="RKB1" s="11"/>
      <c r="RKC1" s="11"/>
      <c r="RKD1" s="11"/>
      <c r="RKE1" s="11"/>
      <c r="RKF1" s="11"/>
      <c r="RKG1" s="11"/>
      <c r="RKH1" s="11"/>
      <c r="RKI1" s="11"/>
      <c r="RKJ1" s="11"/>
      <c r="RKK1" s="11"/>
      <c r="RKL1" s="11"/>
      <c r="RKM1" s="11"/>
      <c r="RKN1" s="11"/>
      <c r="RKO1" s="11"/>
      <c r="RKP1" s="11"/>
      <c r="RKQ1" s="11"/>
      <c r="RKR1" s="11"/>
      <c r="RKS1" s="11"/>
      <c r="RKT1" s="11"/>
      <c r="RKU1" s="11"/>
      <c r="RKV1" s="11"/>
      <c r="RKW1" s="11"/>
      <c r="RKX1" s="11"/>
      <c r="RKY1" s="11"/>
      <c r="RKZ1" s="11"/>
      <c r="RLA1" s="11"/>
      <c r="RLB1" s="11"/>
      <c r="RLC1" s="11"/>
      <c r="RLD1" s="11"/>
      <c r="RLE1" s="11"/>
      <c r="RLF1" s="11"/>
      <c r="RLG1" s="11"/>
      <c r="RLH1" s="11"/>
      <c r="RLI1" s="11"/>
      <c r="RLJ1" s="11"/>
      <c r="RLK1" s="11"/>
      <c r="RLL1" s="11"/>
      <c r="RLM1" s="11"/>
      <c r="RLN1" s="11"/>
      <c r="RLO1" s="11"/>
      <c r="RLP1" s="11"/>
      <c r="RLQ1" s="11"/>
      <c r="RLR1" s="11"/>
      <c r="RLS1" s="11"/>
      <c r="RLT1" s="11"/>
      <c r="RLU1" s="11"/>
      <c r="RLV1" s="11"/>
      <c r="RLW1" s="11"/>
      <c r="RLX1" s="11"/>
      <c r="RLY1" s="11"/>
      <c r="RLZ1" s="11"/>
      <c r="RMA1" s="11"/>
      <c r="RMB1" s="11"/>
      <c r="RMC1" s="11"/>
      <c r="RMD1" s="11"/>
      <c r="RME1" s="11"/>
      <c r="RMF1" s="11"/>
      <c r="RMG1" s="11"/>
      <c r="RMH1" s="11"/>
      <c r="RMI1" s="11"/>
      <c r="RMJ1" s="11"/>
      <c r="RMK1" s="11"/>
      <c r="RML1" s="11"/>
      <c r="RMM1" s="11"/>
      <c r="RMN1" s="11"/>
      <c r="RMO1" s="11"/>
      <c r="RMP1" s="11"/>
      <c r="RMQ1" s="11"/>
      <c r="RMR1" s="11"/>
      <c r="RMS1" s="11"/>
      <c r="RMT1" s="11"/>
      <c r="RMU1" s="11"/>
      <c r="RMV1" s="11"/>
      <c r="RMW1" s="11"/>
      <c r="RMX1" s="11"/>
      <c r="RMY1" s="11"/>
      <c r="RMZ1" s="11"/>
      <c r="RNA1" s="11"/>
      <c r="RNB1" s="11"/>
      <c r="RNC1" s="11"/>
      <c r="RND1" s="11"/>
      <c r="RNE1" s="11"/>
      <c r="RNF1" s="11"/>
      <c r="RNG1" s="11"/>
      <c r="RNH1" s="11"/>
      <c r="RNI1" s="11"/>
      <c r="RNJ1" s="11"/>
      <c r="RNK1" s="11"/>
      <c r="RNL1" s="11"/>
      <c r="RNM1" s="11"/>
      <c r="RNN1" s="11"/>
      <c r="RNO1" s="11"/>
      <c r="RNP1" s="11"/>
      <c r="RNQ1" s="11"/>
      <c r="RNR1" s="11"/>
      <c r="RNS1" s="11"/>
      <c r="RNT1" s="11"/>
      <c r="RNU1" s="11"/>
      <c r="RNV1" s="11"/>
      <c r="RNW1" s="11"/>
      <c r="RNX1" s="11"/>
      <c r="RNY1" s="11"/>
      <c r="RNZ1" s="11"/>
      <c r="ROA1" s="11"/>
      <c r="ROB1" s="11"/>
      <c r="ROC1" s="11"/>
      <c r="ROD1" s="11"/>
      <c r="ROE1" s="11"/>
      <c r="ROF1" s="11"/>
      <c r="ROG1" s="11"/>
      <c r="ROH1" s="11"/>
      <c r="ROI1" s="11"/>
      <c r="ROJ1" s="11"/>
      <c r="ROK1" s="11"/>
      <c r="ROL1" s="11"/>
      <c r="ROM1" s="11"/>
      <c r="RON1" s="11"/>
      <c r="ROO1" s="11"/>
      <c r="ROP1" s="11"/>
      <c r="ROQ1" s="11"/>
      <c r="ROR1" s="11"/>
      <c r="ROS1" s="11"/>
      <c r="ROT1" s="11"/>
      <c r="ROU1" s="11"/>
      <c r="ROV1" s="11"/>
      <c r="ROW1" s="11"/>
      <c r="ROX1" s="11"/>
      <c r="ROY1" s="11"/>
      <c r="ROZ1" s="11"/>
      <c r="RPA1" s="11"/>
      <c r="RPB1" s="11"/>
      <c r="RPC1" s="11"/>
      <c r="RPD1" s="11"/>
      <c r="RPE1" s="11"/>
      <c r="RPF1" s="11"/>
      <c r="RPG1" s="11"/>
      <c r="RPH1" s="11"/>
      <c r="RPI1" s="11"/>
      <c r="RPJ1" s="11"/>
      <c r="RPK1" s="11"/>
      <c r="RPL1" s="11"/>
      <c r="RPM1" s="11"/>
      <c r="RPN1" s="11"/>
      <c r="RPO1" s="11"/>
      <c r="RPP1" s="11"/>
      <c r="RPQ1" s="11"/>
      <c r="RPR1" s="11"/>
      <c r="RPS1" s="11"/>
      <c r="RPT1" s="11"/>
      <c r="RPU1" s="11"/>
      <c r="RPV1" s="11"/>
      <c r="RPW1" s="11"/>
      <c r="RPX1" s="11"/>
      <c r="RPY1" s="11"/>
      <c r="RPZ1" s="11"/>
      <c r="RQA1" s="11"/>
      <c r="RQB1" s="11"/>
      <c r="RQC1" s="11"/>
      <c r="RQD1" s="11"/>
      <c r="RQE1" s="11"/>
      <c r="RQF1" s="11"/>
      <c r="RQG1" s="11"/>
      <c r="RQH1" s="11"/>
      <c r="RQI1" s="11"/>
      <c r="RQJ1" s="11"/>
      <c r="RQK1" s="11"/>
      <c r="RQL1" s="11"/>
      <c r="RQM1" s="11"/>
      <c r="RQN1" s="11"/>
      <c r="RQO1" s="11"/>
      <c r="RQP1" s="11"/>
      <c r="RQQ1" s="11"/>
      <c r="RQR1" s="11"/>
      <c r="RQS1" s="11"/>
      <c r="RQT1" s="11"/>
      <c r="RQU1" s="11"/>
      <c r="RQV1" s="11"/>
      <c r="RQW1" s="11"/>
      <c r="RQX1" s="11"/>
      <c r="RQY1" s="11"/>
      <c r="RQZ1" s="11"/>
      <c r="RRA1" s="11"/>
      <c r="RRB1" s="11"/>
      <c r="RRC1" s="11"/>
      <c r="RRD1" s="11"/>
      <c r="RRE1" s="11"/>
      <c r="RRF1" s="11"/>
      <c r="RRG1" s="11"/>
      <c r="RRH1" s="11"/>
      <c r="RRI1" s="11"/>
      <c r="RRJ1" s="11"/>
      <c r="RRK1" s="11"/>
      <c r="RRL1" s="11"/>
      <c r="RRM1" s="11"/>
      <c r="RRN1" s="11"/>
      <c r="RRO1" s="11"/>
      <c r="RRP1" s="11"/>
      <c r="RRQ1" s="11"/>
      <c r="RRR1" s="11"/>
      <c r="RRS1" s="11"/>
      <c r="RRT1" s="11"/>
      <c r="RRU1" s="11"/>
      <c r="RRV1" s="11"/>
      <c r="RRW1" s="11"/>
      <c r="RRX1" s="11"/>
      <c r="RRY1" s="11"/>
      <c r="RRZ1" s="11"/>
      <c r="RSA1" s="11"/>
      <c r="RSB1" s="11"/>
      <c r="RSC1" s="11"/>
      <c r="RSD1" s="11"/>
      <c r="RSE1" s="11"/>
      <c r="RSF1" s="11"/>
      <c r="RSG1" s="11"/>
      <c r="RSH1" s="11"/>
      <c r="RSI1" s="11"/>
      <c r="RSJ1" s="11"/>
      <c r="RSK1" s="11"/>
      <c r="RSL1" s="11"/>
      <c r="RSM1" s="11"/>
      <c r="RSN1" s="11"/>
      <c r="RSO1" s="11"/>
      <c r="RSP1" s="11"/>
      <c r="RSQ1" s="11"/>
      <c r="RSR1" s="11"/>
      <c r="RSS1" s="11"/>
      <c r="RST1" s="11"/>
      <c r="RSU1" s="11"/>
      <c r="RSV1" s="11"/>
      <c r="RSW1" s="11"/>
      <c r="RSX1" s="11"/>
      <c r="RSY1" s="11"/>
      <c r="RSZ1" s="11"/>
      <c r="RTA1" s="11"/>
      <c r="RTB1" s="11"/>
      <c r="RTC1" s="11"/>
      <c r="RTD1" s="11"/>
      <c r="RTE1" s="11"/>
      <c r="RTF1" s="11"/>
      <c r="RTG1" s="11"/>
      <c r="RTH1" s="11"/>
      <c r="RTI1" s="11"/>
      <c r="RTJ1" s="11"/>
      <c r="RTK1" s="11"/>
      <c r="RTL1" s="11"/>
      <c r="RTM1" s="11"/>
      <c r="RTN1" s="11"/>
      <c r="RTO1" s="11"/>
      <c r="RTP1" s="11"/>
      <c r="RTQ1" s="11"/>
      <c r="RTR1" s="11"/>
      <c r="RTS1" s="11"/>
      <c r="RTT1" s="11"/>
      <c r="RTU1" s="11"/>
      <c r="RTV1" s="11"/>
      <c r="RTW1" s="11"/>
      <c r="RTX1" s="11"/>
      <c r="RTY1" s="11"/>
      <c r="RTZ1" s="11"/>
      <c r="RUA1" s="11"/>
      <c r="RUB1" s="11"/>
      <c r="RUC1" s="11"/>
      <c r="RUD1" s="11"/>
      <c r="RUE1" s="11"/>
      <c r="RUF1" s="11"/>
      <c r="RUG1" s="11"/>
      <c r="RUH1" s="11"/>
      <c r="RUI1" s="11"/>
      <c r="RUJ1" s="11"/>
      <c r="RUK1" s="11"/>
      <c r="RUL1" s="11"/>
      <c r="RUM1" s="11"/>
      <c r="RUN1" s="11"/>
      <c r="RUO1" s="11"/>
      <c r="RUP1" s="11"/>
      <c r="RUQ1" s="11"/>
      <c r="RUR1" s="11"/>
      <c r="RUS1" s="11"/>
      <c r="RUT1" s="11"/>
      <c r="RUU1" s="11"/>
      <c r="RUV1" s="11"/>
      <c r="RUW1" s="11"/>
      <c r="RUX1" s="11"/>
      <c r="RUY1" s="11"/>
      <c r="RUZ1" s="11"/>
      <c r="RVA1" s="11"/>
      <c r="RVB1" s="11"/>
      <c r="RVC1" s="11"/>
      <c r="RVD1" s="11"/>
      <c r="RVE1" s="11"/>
      <c r="RVF1" s="11"/>
      <c r="RVG1" s="11"/>
      <c r="RVH1" s="11"/>
      <c r="RVI1" s="11"/>
      <c r="RVJ1" s="11"/>
      <c r="RVK1" s="11"/>
      <c r="RVL1" s="11"/>
      <c r="RVM1" s="11"/>
      <c r="RVN1" s="11"/>
      <c r="RVO1" s="11"/>
      <c r="RVP1" s="11"/>
      <c r="RVQ1" s="11"/>
      <c r="RVR1" s="11"/>
      <c r="RVS1" s="11"/>
      <c r="RVT1" s="11"/>
      <c r="RVU1" s="11"/>
      <c r="RVV1" s="11"/>
      <c r="RVW1" s="11"/>
      <c r="RVX1" s="11"/>
      <c r="RVY1" s="11"/>
      <c r="RVZ1" s="11"/>
      <c r="RWA1" s="11"/>
      <c r="RWB1" s="11"/>
      <c r="RWC1" s="11"/>
      <c r="RWD1" s="11"/>
      <c r="RWE1" s="11"/>
      <c r="RWF1" s="11"/>
      <c r="RWG1" s="11"/>
      <c r="RWH1" s="11"/>
      <c r="RWI1" s="11"/>
      <c r="RWJ1" s="11"/>
      <c r="RWK1" s="11"/>
      <c r="RWL1" s="11"/>
      <c r="RWM1" s="11"/>
      <c r="RWN1" s="11"/>
      <c r="RWO1" s="11"/>
      <c r="RWP1" s="11"/>
      <c r="RWQ1" s="11"/>
      <c r="RWR1" s="11"/>
      <c r="RWS1" s="11"/>
      <c r="RWT1" s="11"/>
      <c r="RWU1" s="11"/>
      <c r="RWV1" s="11"/>
      <c r="RWW1" s="11"/>
      <c r="RWX1" s="11"/>
      <c r="RWY1" s="11"/>
      <c r="RWZ1" s="11"/>
      <c r="RXA1" s="11"/>
      <c r="RXB1" s="11"/>
      <c r="RXC1" s="11"/>
      <c r="RXD1" s="11"/>
      <c r="RXE1" s="11"/>
      <c r="RXF1" s="11"/>
      <c r="RXG1" s="11"/>
      <c r="RXH1" s="11"/>
      <c r="RXI1" s="11"/>
      <c r="RXJ1" s="11"/>
      <c r="RXK1" s="11"/>
      <c r="RXL1" s="11"/>
      <c r="RXM1" s="11"/>
      <c r="RXN1" s="11"/>
      <c r="RXO1" s="11"/>
      <c r="RXP1" s="11"/>
      <c r="RXQ1" s="11"/>
      <c r="RXR1" s="11"/>
      <c r="RXS1" s="11"/>
      <c r="RXT1" s="11"/>
      <c r="RXU1" s="11"/>
      <c r="RXV1" s="11"/>
      <c r="RXW1" s="11"/>
      <c r="RXX1" s="11"/>
      <c r="RXY1" s="11"/>
      <c r="RXZ1" s="11"/>
      <c r="RYA1" s="11"/>
      <c r="RYB1" s="11"/>
      <c r="RYC1" s="11"/>
      <c r="RYD1" s="11"/>
      <c r="RYE1" s="11"/>
      <c r="RYF1" s="11"/>
      <c r="RYG1" s="11"/>
      <c r="RYH1" s="11"/>
      <c r="RYI1" s="11"/>
      <c r="RYJ1" s="11"/>
      <c r="RYK1" s="11"/>
      <c r="RYL1" s="11"/>
      <c r="RYM1" s="11"/>
      <c r="RYN1" s="11"/>
      <c r="RYO1" s="11"/>
      <c r="RYP1" s="11"/>
      <c r="RYQ1" s="11"/>
      <c r="RYR1" s="11"/>
      <c r="RYS1" s="11"/>
      <c r="RYT1" s="11"/>
      <c r="RYU1" s="11"/>
      <c r="RYV1" s="11"/>
      <c r="RYW1" s="11"/>
      <c r="RYX1" s="11"/>
      <c r="RYY1" s="11"/>
      <c r="RYZ1" s="11"/>
      <c r="RZA1" s="11"/>
      <c r="RZB1" s="11"/>
      <c r="RZC1" s="11"/>
      <c r="RZD1" s="11"/>
      <c r="RZE1" s="11"/>
      <c r="RZF1" s="11"/>
      <c r="RZG1" s="11"/>
      <c r="RZH1" s="11"/>
      <c r="RZI1" s="11"/>
      <c r="RZJ1" s="11"/>
      <c r="RZK1" s="11"/>
      <c r="RZL1" s="11"/>
      <c r="RZM1" s="11"/>
      <c r="RZN1" s="11"/>
      <c r="RZO1" s="11"/>
      <c r="RZP1" s="11"/>
      <c r="RZQ1" s="11"/>
      <c r="RZR1" s="11"/>
      <c r="RZS1" s="11"/>
      <c r="RZT1" s="11"/>
      <c r="RZU1" s="11"/>
      <c r="RZV1" s="11"/>
      <c r="RZW1" s="11"/>
      <c r="RZX1" s="11"/>
      <c r="RZY1" s="11"/>
      <c r="RZZ1" s="11"/>
      <c r="SAA1" s="11"/>
      <c r="SAB1" s="11"/>
      <c r="SAC1" s="11"/>
      <c r="SAD1" s="11"/>
      <c r="SAE1" s="11"/>
      <c r="SAF1" s="11"/>
      <c r="SAG1" s="11"/>
      <c r="SAH1" s="11"/>
      <c r="SAI1" s="11"/>
      <c r="SAJ1" s="11"/>
      <c r="SAK1" s="11"/>
      <c r="SAL1" s="11"/>
      <c r="SAM1" s="11"/>
      <c r="SAN1" s="11"/>
      <c r="SAO1" s="11"/>
      <c r="SAP1" s="11"/>
      <c r="SAQ1" s="11"/>
      <c r="SAR1" s="11"/>
      <c r="SAS1" s="11"/>
      <c r="SAT1" s="11"/>
      <c r="SAU1" s="11"/>
      <c r="SAV1" s="11"/>
      <c r="SAW1" s="11"/>
      <c r="SAX1" s="11"/>
      <c r="SAY1" s="11"/>
      <c r="SAZ1" s="11"/>
      <c r="SBA1" s="11"/>
      <c r="SBB1" s="11"/>
      <c r="SBC1" s="11"/>
      <c r="SBD1" s="11"/>
      <c r="SBE1" s="11"/>
      <c r="SBF1" s="11"/>
      <c r="SBG1" s="11"/>
      <c r="SBH1" s="11"/>
      <c r="SBI1" s="11"/>
      <c r="SBJ1" s="11"/>
      <c r="SBK1" s="11"/>
      <c r="SBL1" s="11"/>
      <c r="SBM1" s="11"/>
      <c r="SBN1" s="11"/>
      <c r="SBO1" s="11"/>
      <c r="SBP1" s="11"/>
      <c r="SBQ1" s="11"/>
      <c r="SBR1" s="11"/>
      <c r="SBS1" s="11"/>
      <c r="SBT1" s="11"/>
      <c r="SBU1" s="11"/>
      <c r="SBV1" s="11"/>
      <c r="SBW1" s="11"/>
      <c r="SBX1" s="11"/>
      <c r="SBY1" s="11"/>
      <c r="SBZ1" s="11"/>
      <c r="SCA1" s="11"/>
      <c r="SCB1" s="11"/>
      <c r="SCC1" s="11"/>
      <c r="SCD1" s="11"/>
      <c r="SCE1" s="11"/>
      <c r="SCF1" s="11"/>
      <c r="SCG1" s="11"/>
      <c r="SCH1" s="11"/>
      <c r="SCI1" s="11"/>
      <c r="SCJ1" s="11"/>
      <c r="SCK1" s="11"/>
      <c r="SCL1" s="11"/>
      <c r="SCM1" s="11"/>
      <c r="SCN1" s="11"/>
      <c r="SCO1" s="11"/>
      <c r="SCP1" s="11"/>
      <c r="SCQ1" s="11"/>
      <c r="SCR1" s="11"/>
      <c r="SCS1" s="11"/>
      <c r="SCT1" s="11"/>
      <c r="SCU1" s="11"/>
      <c r="SCV1" s="11"/>
      <c r="SCW1" s="11"/>
      <c r="SCX1" s="11"/>
      <c r="SCY1" s="11"/>
      <c r="SCZ1" s="11"/>
      <c r="SDA1" s="11"/>
      <c r="SDB1" s="11"/>
      <c r="SDC1" s="11"/>
      <c r="SDD1" s="11"/>
      <c r="SDE1" s="11"/>
      <c r="SDF1" s="11"/>
      <c r="SDG1" s="11"/>
      <c r="SDH1" s="11"/>
      <c r="SDI1" s="11"/>
      <c r="SDJ1" s="11"/>
      <c r="SDK1" s="11"/>
      <c r="SDL1" s="11"/>
      <c r="SDM1" s="11"/>
      <c r="SDN1" s="11"/>
      <c r="SDO1" s="11"/>
      <c r="SDP1" s="11"/>
      <c r="SDQ1" s="11"/>
      <c r="SDR1" s="11"/>
      <c r="SDS1" s="11"/>
      <c r="SDT1" s="11"/>
      <c r="SDU1" s="11"/>
      <c r="SDV1" s="11"/>
      <c r="SDW1" s="11"/>
      <c r="SDX1" s="11"/>
      <c r="SDY1" s="11"/>
      <c r="SDZ1" s="11"/>
      <c r="SEA1" s="11"/>
      <c r="SEB1" s="11"/>
      <c r="SEC1" s="11"/>
      <c r="SED1" s="11"/>
      <c r="SEE1" s="11"/>
      <c r="SEF1" s="11"/>
      <c r="SEG1" s="11"/>
      <c r="SEH1" s="11"/>
      <c r="SEI1" s="11"/>
      <c r="SEJ1" s="11"/>
      <c r="SEK1" s="11"/>
      <c r="SEL1" s="11"/>
      <c r="SEM1" s="11"/>
      <c r="SEN1" s="11"/>
      <c r="SEO1" s="11"/>
      <c r="SEP1" s="11"/>
      <c r="SEQ1" s="11"/>
      <c r="SER1" s="11"/>
      <c r="SES1" s="11"/>
      <c r="SET1" s="11"/>
      <c r="SEU1" s="11"/>
      <c r="SEV1" s="11"/>
      <c r="SEW1" s="11"/>
      <c r="SEX1" s="11"/>
      <c r="SEY1" s="11"/>
      <c r="SEZ1" s="11"/>
      <c r="SFA1" s="11"/>
      <c r="SFB1" s="11"/>
      <c r="SFC1" s="11"/>
      <c r="SFD1" s="11"/>
      <c r="SFE1" s="11"/>
      <c r="SFF1" s="11"/>
      <c r="SFG1" s="11"/>
      <c r="SFH1" s="11"/>
      <c r="SFI1" s="11"/>
      <c r="SFJ1" s="11"/>
      <c r="SFK1" s="11"/>
      <c r="SFL1" s="11"/>
      <c r="SFM1" s="11"/>
      <c r="SFN1" s="11"/>
      <c r="SFO1" s="11"/>
      <c r="SFP1" s="11"/>
      <c r="SFQ1" s="11"/>
      <c r="SFR1" s="11"/>
      <c r="SFS1" s="11"/>
      <c r="SFT1" s="11"/>
      <c r="SFU1" s="11"/>
      <c r="SFV1" s="11"/>
      <c r="SFW1" s="11"/>
      <c r="SFX1" s="11"/>
      <c r="SFY1" s="11"/>
      <c r="SFZ1" s="11"/>
      <c r="SGA1" s="11"/>
      <c r="SGB1" s="11"/>
      <c r="SGC1" s="11"/>
      <c r="SGD1" s="11"/>
      <c r="SGE1" s="11"/>
      <c r="SGF1" s="11"/>
      <c r="SGG1" s="11"/>
      <c r="SGH1" s="11"/>
      <c r="SGI1" s="11"/>
      <c r="SGJ1" s="11"/>
      <c r="SGK1" s="11"/>
      <c r="SGL1" s="11"/>
      <c r="SGM1" s="11"/>
      <c r="SGN1" s="11"/>
      <c r="SGO1" s="11"/>
      <c r="SGP1" s="11"/>
      <c r="SGQ1" s="11"/>
      <c r="SGR1" s="11"/>
      <c r="SGS1" s="11"/>
      <c r="SGT1" s="11"/>
      <c r="SGU1" s="11"/>
      <c r="SGV1" s="11"/>
      <c r="SGW1" s="11"/>
      <c r="SGX1" s="11"/>
      <c r="SGY1" s="11"/>
      <c r="SGZ1" s="11"/>
      <c r="SHA1" s="11"/>
      <c r="SHB1" s="11"/>
      <c r="SHC1" s="11"/>
      <c r="SHD1" s="11"/>
      <c r="SHE1" s="11"/>
      <c r="SHF1" s="11"/>
      <c r="SHG1" s="11"/>
      <c r="SHH1" s="11"/>
      <c r="SHI1" s="11"/>
      <c r="SHJ1" s="11"/>
      <c r="SHK1" s="11"/>
      <c r="SHL1" s="11"/>
      <c r="SHM1" s="11"/>
      <c r="SHN1" s="11"/>
      <c r="SHO1" s="11"/>
      <c r="SHP1" s="11"/>
      <c r="SHQ1" s="11"/>
      <c r="SHR1" s="11"/>
      <c r="SHS1" s="11"/>
      <c r="SHT1" s="11"/>
      <c r="SHU1" s="11"/>
      <c r="SHV1" s="11"/>
      <c r="SHW1" s="11"/>
      <c r="SHX1" s="11"/>
      <c r="SHY1" s="11"/>
      <c r="SHZ1" s="11"/>
      <c r="SIA1" s="11"/>
      <c r="SIB1" s="11"/>
      <c r="SIC1" s="11"/>
      <c r="SID1" s="11"/>
      <c r="SIE1" s="11"/>
      <c r="SIF1" s="11"/>
      <c r="SIG1" s="11"/>
      <c r="SIH1" s="11"/>
      <c r="SII1" s="11"/>
      <c r="SIJ1" s="11"/>
      <c r="SIK1" s="11"/>
      <c r="SIL1" s="11"/>
      <c r="SIM1" s="11"/>
      <c r="SIN1" s="11"/>
      <c r="SIO1" s="11"/>
      <c r="SIP1" s="11"/>
      <c r="SIQ1" s="11"/>
      <c r="SIR1" s="11"/>
      <c r="SIS1" s="11"/>
      <c r="SIT1" s="11"/>
      <c r="SIU1" s="11"/>
      <c r="SIV1" s="11"/>
      <c r="SIW1" s="11"/>
      <c r="SIX1" s="11"/>
      <c r="SIY1" s="11"/>
      <c r="SIZ1" s="11"/>
      <c r="SJA1" s="11"/>
      <c r="SJB1" s="11"/>
      <c r="SJC1" s="11"/>
      <c r="SJD1" s="11"/>
      <c r="SJE1" s="11"/>
      <c r="SJF1" s="11"/>
      <c r="SJG1" s="11"/>
      <c r="SJH1" s="11"/>
      <c r="SJI1" s="11"/>
      <c r="SJJ1" s="11"/>
      <c r="SJK1" s="11"/>
      <c r="SJL1" s="11"/>
      <c r="SJM1" s="11"/>
      <c r="SJN1" s="11"/>
      <c r="SJO1" s="11"/>
      <c r="SJP1" s="11"/>
      <c r="SJQ1" s="11"/>
      <c r="SJR1" s="11"/>
      <c r="SJS1" s="11"/>
      <c r="SJT1" s="11"/>
      <c r="SJU1" s="11"/>
      <c r="SJV1" s="11"/>
      <c r="SJW1" s="11"/>
      <c r="SJX1" s="11"/>
      <c r="SJY1" s="11"/>
      <c r="SJZ1" s="11"/>
      <c r="SKA1" s="11"/>
      <c r="SKB1" s="11"/>
      <c r="SKC1" s="11"/>
      <c r="SKD1" s="11"/>
      <c r="SKE1" s="11"/>
      <c r="SKF1" s="11"/>
      <c r="SKG1" s="11"/>
      <c r="SKH1" s="11"/>
      <c r="SKI1" s="11"/>
      <c r="SKJ1" s="11"/>
      <c r="SKK1" s="11"/>
      <c r="SKL1" s="11"/>
      <c r="SKM1" s="11"/>
      <c r="SKN1" s="11"/>
      <c r="SKO1" s="11"/>
      <c r="SKP1" s="11"/>
      <c r="SKQ1" s="11"/>
      <c r="SKR1" s="11"/>
      <c r="SKS1" s="11"/>
      <c r="SKT1" s="11"/>
      <c r="SKU1" s="11"/>
      <c r="SKV1" s="11"/>
      <c r="SKW1" s="11"/>
      <c r="SKX1" s="11"/>
      <c r="SKY1" s="11"/>
      <c r="SKZ1" s="11"/>
      <c r="SLA1" s="11"/>
      <c r="SLB1" s="11"/>
      <c r="SLC1" s="11"/>
      <c r="SLD1" s="11"/>
      <c r="SLE1" s="11"/>
      <c r="SLF1" s="11"/>
      <c r="SLG1" s="11"/>
      <c r="SLH1" s="11"/>
      <c r="SLI1" s="11"/>
      <c r="SLJ1" s="11"/>
      <c r="SLK1" s="11"/>
      <c r="SLL1" s="11"/>
      <c r="SLM1" s="11"/>
      <c r="SLN1" s="11"/>
      <c r="SLO1" s="11"/>
      <c r="SLP1" s="11"/>
      <c r="SLQ1" s="11"/>
      <c r="SLR1" s="11"/>
      <c r="SLS1" s="11"/>
      <c r="SLT1" s="11"/>
      <c r="SLU1" s="11"/>
      <c r="SLV1" s="11"/>
      <c r="SLW1" s="11"/>
      <c r="SLX1" s="11"/>
      <c r="SLY1" s="11"/>
      <c r="SLZ1" s="11"/>
      <c r="SMA1" s="11"/>
      <c r="SMB1" s="11"/>
      <c r="SMC1" s="11"/>
      <c r="SMD1" s="11"/>
      <c r="SME1" s="11"/>
      <c r="SMF1" s="11"/>
      <c r="SMG1" s="11"/>
      <c r="SMH1" s="11"/>
      <c r="SMI1" s="11"/>
      <c r="SMJ1" s="11"/>
      <c r="SMK1" s="11"/>
      <c r="SML1" s="11"/>
      <c r="SMM1" s="11"/>
      <c r="SMN1" s="11"/>
      <c r="SMO1" s="11"/>
      <c r="SMP1" s="11"/>
      <c r="SMQ1" s="11"/>
      <c r="SMR1" s="11"/>
      <c r="SMS1" s="11"/>
      <c r="SMT1" s="11"/>
      <c r="SMU1" s="11"/>
      <c r="SMV1" s="11"/>
      <c r="SMW1" s="11"/>
      <c r="SMX1" s="11"/>
      <c r="SMY1" s="11"/>
      <c r="SMZ1" s="11"/>
      <c r="SNA1" s="11"/>
      <c r="SNB1" s="11"/>
      <c r="SNC1" s="11"/>
      <c r="SND1" s="11"/>
      <c r="SNE1" s="11"/>
      <c r="SNF1" s="11"/>
      <c r="SNG1" s="11"/>
      <c r="SNH1" s="11"/>
      <c r="SNI1" s="11"/>
      <c r="SNJ1" s="11"/>
      <c r="SNK1" s="11"/>
      <c r="SNL1" s="11"/>
      <c r="SNM1" s="11"/>
      <c r="SNN1" s="11"/>
      <c r="SNO1" s="11"/>
      <c r="SNP1" s="11"/>
      <c r="SNQ1" s="11"/>
      <c r="SNR1" s="11"/>
      <c r="SNS1" s="11"/>
      <c r="SNT1" s="11"/>
      <c r="SNU1" s="11"/>
      <c r="SNV1" s="11"/>
      <c r="SNW1" s="11"/>
      <c r="SNX1" s="11"/>
      <c r="SNY1" s="11"/>
      <c r="SNZ1" s="11"/>
      <c r="SOA1" s="11"/>
      <c r="SOB1" s="11"/>
      <c r="SOC1" s="11"/>
      <c r="SOD1" s="11"/>
      <c r="SOE1" s="11"/>
      <c r="SOF1" s="11"/>
      <c r="SOG1" s="11"/>
      <c r="SOH1" s="11"/>
      <c r="SOI1" s="11"/>
      <c r="SOJ1" s="11"/>
      <c r="SOK1" s="11"/>
      <c r="SOL1" s="11"/>
      <c r="SOM1" s="11"/>
      <c r="SON1" s="11"/>
      <c r="SOO1" s="11"/>
      <c r="SOP1" s="11"/>
      <c r="SOQ1" s="11"/>
      <c r="SOR1" s="11"/>
      <c r="SOS1" s="11"/>
      <c r="SOT1" s="11"/>
      <c r="SOU1" s="11"/>
      <c r="SOV1" s="11"/>
      <c r="SOW1" s="11"/>
      <c r="SOX1" s="11"/>
      <c r="SOY1" s="11"/>
      <c r="SOZ1" s="11"/>
      <c r="SPA1" s="11"/>
      <c r="SPB1" s="11"/>
      <c r="SPC1" s="11"/>
      <c r="SPD1" s="11"/>
      <c r="SPE1" s="11"/>
      <c r="SPF1" s="11"/>
      <c r="SPG1" s="11"/>
      <c r="SPH1" s="11"/>
      <c r="SPI1" s="11"/>
      <c r="SPJ1" s="11"/>
      <c r="SPK1" s="11"/>
      <c r="SPL1" s="11"/>
      <c r="SPM1" s="11"/>
      <c r="SPN1" s="11"/>
      <c r="SPO1" s="11"/>
      <c r="SPP1" s="11"/>
      <c r="SPQ1" s="11"/>
      <c r="SPR1" s="11"/>
      <c r="SPS1" s="11"/>
      <c r="SPT1" s="11"/>
      <c r="SPU1" s="11"/>
      <c r="SPV1" s="11"/>
      <c r="SPW1" s="11"/>
      <c r="SPX1" s="11"/>
      <c r="SPY1" s="11"/>
      <c r="SPZ1" s="11"/>
      <c r="SQA1" s="11"/>
      <c r="SQB1" s="11"/>
      <c r="SQC1" s="11"/>
      <c r="SQD1" s="11"/>
      <c r="SQE1" s="11"/>
      <c r="SQF1" s="11"/>
      <c r="SQG1" s="11"/>
      <c r="SQH1" s="11"/>
      <c r="SQI1" s="11"/>
      <c r="SQJ1" s="11"/>
      <c r="SQK1" s="11"/>
      <c r="SQL1" s="11"/>
      <c r="SQM1" s="11"/>
      <c r="SQN1" s="11"/>
      <c r="SQO1" s="11"/>
      <c r="SQP1" s="11"/>
      <c r="SQQ1" s="11"/>
      <c r="SQR1" s="11"/>
      <c r="SQS1" s="11"/>
      <c r="SQT1" s="11"/>
      <c r="SQU1" s="11"/>
      <c r="SQV1" s="11"/>
      <c r="SQW1" s="11"/>
      <c r="SQX1" s="11"/>
      <c r="SQY1" s="11"/>
      <c r="SQZ1" s="11"/>
      <c r="SRA1" s="11"/>
      <c r="SRB1" s="11"/>
      <c r="SRC1" s="11"/>
      <c r="SRD1" s="11"/>
      <c r="SRE1" s="11"/>
      <c r="SRF1" s="11"/>
      <c r="SRG1" s="11"/>
      <c r="SRH1" s="11"/>
      <c r="SRI1" s="11"/>
      <c r="SRJ1" s="11"/>
      <c r="SRK1" s="11"/>
      <c r="SRL1" s="11"/>
      <c r="SRM1" s="11"/>
      <c r="SRN1" s="11"/>
      <c r="SRO1" s="11"/>
      <c r="SRP1" s="11"/>
      <c r="SRQ1" s="11"/>
      <c r="SRR1" s="11"/>
      <c r="SRS1" s="11"/>
      <c r="SRT1" s="11"/>
      <c r="SRU1" s="11"/>
      <c r="SRV1" s="11"/>
      <c r="SRW1" s="11"/>
      <c r="SRX1" s="11"/>
      <c r="SRY1" s="11"/>
      <c r="SRZ1" s="11"/>
      <c r="SSA1" s="11"/>
      <c r="SSB1" s="11"/>
      <c r="SSC1" s="11"/>
      <c r="SSD1" s="11"/>
      <c r="SSE1" s="11"/>
      <c r="SSF1" s="11"/>
      <c r="SSG1" s="11"/>
      <c r="SSH1" s="11"/>
      <c r="SSI1" s="11"/>
      <c r="SSJ1" s="11"/>
      <c r="SSK1" s="11"/>
      <c r="SSL1" s="11"/>
      <c r="SSM1" s="11"/>
      <c r="SSN1" s="11"/>
      <c r="SSO1" s="11"/>
      <c r="SSP1" s="11"/>
      <c r="SSQ1" s="11"/>
      <c r="SSR1" s="11"/>
      <c r="SSS1" s="11"/>
      <c r="SST1" s="11"/>
      <c r="SSU1" s="11"/>
      <c r="SSV1" s="11"/>
      <c r="SSW1" s="11"/>
      <c r="SSX1" s="11"/>
      <c r="SSY1" s="11"/>
      <c r="SSZ1" s="11"/>
      <c r="STA1" s="11"/>
      <c r="STB1" s="11"/>
      <c r="STC1" s="11"/>
      <c r="STD1" s="11"/>
      <c r="STE1" s="11"/>
      <c r="STF1" s="11"/>
      <c r="STG1" s="11"/>
      <c r="STH1" s="11"/>
      <c r="STI1" s="11"/>
      <c r="STJ1" s="11"/>
      <c r="STK1" s="11"/>
      <c r="STL1" s="11"/>
      <c r="STM1" s="11"/>
      <c r="STN1" s="11"/>
      <c r="STO1" s="11"/>
      <c r="STP1" s="11"/>
      <c r="STQ1" s="11"/>
      <c r="STR1" s="11"/>
      <c r="STS1" s="11"/>
      <c r="STT1" s="11"/>
      <c r="STU1" s="11"/>
      <c r="STV1" s="11"/>
      <c r="STW1" s="11"/>
      <c r="STX1" s="11"/>
      <c r="STY1" s="11"/>
      <c r="STZ1" s="11"/>
      <c r="SUA1" s="11"/>
      <c r="SUB1" s="11"/>
      <c r="SUC1" s="11"/>
      <c r="SUD1" s="11"/>
      <c r="SUE1" s="11"/>
      <c r="SUF1" s="11"/>
      <c r="SUG1" s="11"/>
      <c r="SUH1" s="11"/>
      <c r="SUI1" s="11"/>
      <c r="SUJ1" s="11"/>
      <c r="SUK1" s="11"/>
      <c r="SUL1" s="11"/>
      <c r="SUM1" s="11"/>
      <c r="SUN1" s="11"/>
      <c r="SUO1" s="11"/>
      <c r="SUP1" s="11"/>
      <c r="SUQ1" s="11"/>
      <c r="SUR1" s="11"/>
      <c r="SUS1" s="11"/>
      <c r="SUT1" s="11"/>
      <c r="SUU1" s="11"/>
      <c r="SUV1" s="11"/>
      <c r="SUW1" s="11"/>
      <c r="SUX1" s="11"/>
      <c r="SUY1" s="11"/>
      <c r="SUZ1" s="11"/>
      <c r="SVA1" s="11"/>
      <c r="SVB1" s="11"/>
      <c r="SVC1" s="11"/>
      <c r="SVD1" s="11"/>
      <c r="SVE1" s="11"/>
      <c r="SVF1" s="11"/>
      <c r="SVG1" s="11"/>
      <c r="SVH1" s="11"/>
      <c r="SVI1" s="11"/>
      <c r="SVJ1" s="11"/>
      <c r="SVK1" s="11"/>
      <c r="SVL1" s="11"/>
      <c r="SVM1" s="11"/>
      <c r="SVN1" s="11"/>
      <c r="SVO1" s="11"/>
      <c r="SVP1" s="11"/>
      <c r="SVQ1" s="11"/>
      <c r="SVR1" s="11"/>
      <c r="SVS1" s="11"/>
      <c r="SVT1" s="11"/>
      <c r="SVU1" s="11"/>
      <c r="SVV1" s="11"/>
      <c r="SVW1" s="11"/>
      <c r="SVX1" s="11"/>
      <c r="SVY1" s="11"/>
      <c r="SVZ1" s="11"/>
      <c r="SWA1" s="11"/>
      <c r="SWB1" s="11"/>
      <c r="SWC1" s="11"/>
      <c r="SWD1" s="11"/>
      <c r="SWE1" s="11"/>
      <c r="SWF1" s="11"/>
      <c r="SWG1" s="11"/>
      <c r="SWH1" s="11"/>
      <c r="SWI1" s="11"/>
      <c r="SWJ1" s="11"/>
      <c r="SWK1" s="11"/>
      <c r="SWL1" s="11"/>
      <c r="SWM1" s="11"/>
      <c r="SWN1" s="11"/>
      <c r="SWO1" s="11"/>
      <c r="SWP1" s="11"/>
      <c r="SWQ1" s="11"/>
      <c r="SWR1" s="11"/>
      <c r="SWS1" s="11"/>
      <c r="SWT1" s="11"/>
      <c r="SWU1" s="11"/>
      <c r="SWV1" s="11"/>
      <c r="SWW1" s="11"/>
      <c r="SWX1" s="11"/>
      <c r="SWY1" s="11"/>
      <c r="SWZ1" s="11"/>
      <c r="SXA1" s="11"/>
      <c r="SXB1" s="11"/>
      <c r="SXC1" s="11"/>
      <c r="SXD1" s="11"/>
      <c r="SXE1" s="11"/>
      <c r="SXF1" s="11"/>
      <c r="SXG1" s="11"/>
      <c r="SXH1" s="11"/>
      <c r="SXI1" s="11"/>
      <c r="SXJ1" s="11"/>
      <c r="SXK1" s="11"/>
      <c r="SXL1" s="11"/>
      <c r="SXM1" s="11"/>
      <c r="SXN1" s="11"/>
      <c r="SXO1" s="11"/>
      <c r="SXP1" s="11"/>
      <c r="SXQ1" s="11"/>
      <c r="SXR1" s="11"/>
      <c r="SXS1" s="11"/>
      <c r="SXT1" s="11"/>
      <c r="SXU1" s="11"/>
      <c r="SXV1" s="11"/>
      <c r="SXW1" s="11"/>
      <c r="SXX1" s="11"/>
      <c r="SXY1" s="11"/>
      <c r="SXZ1" s="11"/>
      <c r="SYA1" s="11"/>
      <c r="SYB1" s="11"/>
      <c r="SYC1" s="11"/>
      <c r="SYD1" s="11"/>
      <c r="SYE1" s="11"/>
      <c r="SYF1" s="11"/>
      <c r="SYG1" s="11"/>
      <c r="SYH1" s="11"/>
      <c r="SYI1" s="11"/>
      <c r="SYJ1" s="11"/>
      <c r="SYK1" s="11"/>
      <c r="SYL1" s="11"/>
      <c r="SYM1" s="11"/>
      <c r="SYN1" s="11"/>
      <c r="SYO1" s="11"/>
      <c r="SYP1" s="11"/>
      <c r="SYQ1" s="11"/>
      <c r="SYR1" s="11"/>
      <c r="SYS1" s="11"/>
      <c r="SYT1" s="11"/>
      <c r="SYU1" s="11"/>
      <c r="SYV1" s="11"/>
      <c r="SYW1" s="11"/>
      <c r="SYX1" s="11"/>
      <c r="SYY1" s="11"/>
      <c r="SYZ1" s="11"/>
      <c r="SZA1" s="11"/>
      <c r="SZB1" s="11"/>
      <c r="SZC1" s="11"/>
      <c r="SZD1" s="11"/>
      <c r="SZE1" s="11"/>
      <c r="SZF1" s="11"/>
      <c r="SZG1" s="11"/>
      <c r="SZH1" s="11"/>
      <c r="SZI1" s="11"/>
      <c r="SZJ1" s="11"/>
      <c r="SZK1" s="11"/>
      <c r="SZL1" s="11"/>
      <c r="SZM1" s="11"/>
      <c r="SZN1" s="11"/>
      <c r="SZO1" s="11"/>
      <c r="SZP1" s="11"/>
      <c r="SZQ1" s="11"/>
      <c r="SZR1" s="11"/>
      <c r="SZS1" s="11"/>
      <c r="SZT1" s="11"/>
      <c r="SZU1" s="11"/>
      <c r="SZV1" s="11"/>
      <c r="SZW1" s="11"/>
      <c r="SZX1" s="11"/>
      <c r="SZY1" s="11"/>
      <c r="SZZ1" s="11"/>
      <c r="TAA1" s="11"/>
      <c r="TAB1" s="11"/>
      <c r="TAC1" s="11"/>
      <c r="TAD1" s="11"/>
      <c r="TAE1" s="11"/>
      <c r="TAF1" s="11"/>
      <c r="TAG1" s="11"/>
      <c r="TAH1" s="11"/>
      <c r="TAI1" s="11"/>
      <c r="TAJ1" s="11"/>
      <c r="TAK1" s="11"/>
      <c r="TAL1" s="11"/>
      <c r="TAM1" s="11"/>
      <c r="TAN1" s="11"/>
      <c r="TAO1" s="11"/>
      <c r="TAP1" s="11"/>
      <c r="TAQ1" s="11"/>
      <c r="TAR1" s="11"/>
      <c r="TAS1" s="11"/>
      <c r="TAT1" s="11"/>
      <c r="TAU1" s="11"/>
      <c r="TAV1" s="11"/>
      <c r="TAW1" s="11"/>
      <c r="TAX1" s="11"/>
      <c r="TAY1" s="11"/>
      <c r="TAZ1" s="11"/>
      <c r="TBA1" s="11"/>
      <c r="TBB1" s="11"/>
      <c r="TBC1" s="11"/>
      <c r="TBD1" s="11"/>
      <c r="TBE1" s="11"/>
      <c r="TBF1" s="11"/>
      <c r="TBG1" s="11"/>
      <c r="TBH1" s="11"/>
      <c r="TBI1" s="11"/>
      <c r="TBJ1" s="11"/>
      <c r="TBK1" s="11"/>
      <c r="TBL1" s="11"/>
      <c r="TBM1" s="11"/>
      <c r="TBN1" s="11"/>
      <c r="TBO1" s="11"/>
      <c r="TBP1" s="11"/>
      <c r="TBQ1" s="11"/>
      <c r="TBR1" s="11"/>
      <c r="TBS1" s="11"/>
      <c r="TBT1" s="11"/>
      <c r="TBU1" s="11"/>
      <c r="TBV1" s="11"/>
      <c r="TBW1" s="11"/>
      <c r="TBX1" s="11"/>
      <c r="TBY1" s="11"/>
      <c r="TBZ1" s="11"/>
      <c r="TCA1" s="11"/>
      <c r="TCB1" s="11"/>
      <c r="TCC1" s="11"/>
      <c r="TCD1" s="11"/>
      <c r="TCE1" s="11"/>
      <c r="TCF1" s="11"/>
      <c r="TCG1" s="11"/>
      <c r="TCH1" s="11"/>
      <c r="TCI1" s="11"/>
      <c r="TCJ1" s="11"/>
      <c r="TCK1" s="11"/>
      <c r="TCL1" s="11"/>
      <c r="TCM1" s="11"/>
      <c r="TCN1" s="11"/>
      <c r="TCO1" s="11"/>
      <c r="TCP1" s="11"/>
      <c r="TCQ1" s="11"/>
      <c r="TCR1" s="11"/>
      <c r="TCS1" s="11"/>
      <c r="TCT1" s="11"/>
      <c r="TCU1" s="11"/>
      <c r="TCV1" s="11"/>
      <c r="TCW1" s="11"/>
      <c r="TCX1" s="11"/>
      <c r="TCY1" s="11"/>
      <c r="TCZ1" s="11"/>
      <c r="TDA1" s="11"/>
      <c r="TDB1" s="11"/>
      <c r="TDC1" s="11"/>
      <c r="TDD1" s="11"/>
      <c r="TDE1" s="11"/>
      <c r="TDF1" s="11"/>
      <c r="TDG1" s="11"/>
      <c r="TDH1" s="11"/>
      <c r="TDI1" s="11"/>
      <c r="TDJ1" s="11"/>
      <c r="TDK1" s="11"/>
      <c r="TDL1" s="11"/>
      <c r="TDM1" s="11"/>
      <c r="TDN1" s="11"/>
      <c r="TDO1" s="11"/>
      <c r="TDP1" s="11"/>
      <c r="TDQ1" s="11"/>
      <c r="TDR1" s="11"/>
      <c r="TDS1" s="11"/>
      <c r="TDT1" s="11"/>
      <c r="TDU1" s="11"/>
      <c r="TDV1" s="11"/>
      <c r="TDW1" s="11"/>
      <c r="TDX1" s="11"/>
      <c r="TDY1" s="11"/>
      <c r="TDZ1" s="11"/>
      <c r="TEA1" s="11"/>
      <c r="TEB1" s="11"/>
      <c r="TEC1" s="11"/>
      <c r="TED1" s="11"/>
      <c r="TEE1" s="11"/>
      <c r="TEF1" s="11"/>
      <c r="TEG1" s="11"/>
      <c r="TEH1" s="11"/>
      <c r="TEI1" s="11"/>
      <c r="TEJ1" s="11"/>
      <c r="TEK1" s="11"/>
      <c r="TEL1" s="11"/>
      <c r="TEM1" s="11"/>
      <c r="TEN1" s="11"/>
      <c r="TEO1" s="11"/>
      <c r="TEP1" s="11"/>
      <c r="TEQ1" s="11"/>
      <c r="TER1" s="11"/>
      <c r="TES1" s="11"/>
      <c r="TET1" s="11"/>
      <c r="TEU1" s="11"/>
      <c r="TEV1" s="11"/>
      <c r="TEW1" s="11"/>
      <c r="TEX1" s="11"/>
      <c r="TEY1" s="11"/>
      <c r="TEZ1" s="11"/>
      <c r="TFA1" s="11"/>
      <c r="TFB1" s="11"/>
      <c r="TFC1" s="11"/>
      <c r="TFD1" s="11"/>
      <c r="TFE1" s="11"/>
      <c r="TFF1" s="11"/>
      <c r="TFG1" s="11"/>
      <c r="TFH1" s="11"/>
      <c r="TFI1" s="11"/>
      <c r="TFJ1" s="11"/>
      <c r="TFK1" s="11"/>
      <c r="TFL1" s="11"/>
      <c r="TFM1" s="11"/>
      <c r="TFN1" s="11"/>
      <c r="TFO1" s="11"/>
      <c r="TFP1" s="11"/>
      <c r="TFQ1" s="11"/>
      <c r="TFR1" s="11"/>
      <c r="TFS1" s="11"/>
      <c r="TFT1" s="11"/>
      <c r="TFU1" s="11"/>
      <c r="TFV1" s="11"/>
      <c r="TFW1" s="11"/>
      <c r="TFX1" s="11"/>
      <c r="TFY1" s="11"/>
      <c r="TFZ1" s="11"/>
      <c r="TGA1" s="11"/>
      <c r="TGB1" s="11"/>
      <c r="TGC1" s="11"/>
      <c r="TGD1" s="11"/>
      <c r="TGE1" s="11"/>
      <c r="TGF1" s="11"/>
      <c r="TGG1" s="11"/>
      <c r="TGH1" s="11"/>
      <c r="TGI1" s="11"/>
      <c r="TGJ1" s="11"/>
      <c r="TGK1" s="11"/>
      <c r="TGL1" s="11"/>
      <c r="TGM1" s="11"/>
      <c r="TGN1" s="11"/>
      <c r="TGO1" s="11"/>
      <c r="TGP1" s="11"/>
      <c r="TGQ1" s="11"/>
      <c r="TGR1" s="11"/>
      <c r="TGS1" s="11"/>
      <c r="TGT1" s="11"/>
      <c r="TGU1" s="11"/>
      <c r="TGV1" s="11"/>
      <c r="TGW1" s="11"/>
      <c r="TGX1" s="11"/>
      <c r="TGY1" s="11"/>
      <c r="TGZ1" s="11"/>
      <c r="THA1" s="11"/>
      <c r="THB1" s="11"/>
      <c r="THC1" s="11"/>
      <c r="THD1" s="11"/>
      <c r="THE1" s="11"/>
      <c r="THF1" s="11"/>
      <c r="THG1" s="11"/>
      <c r="THH1" s="11"/>
      <c r="THI1" s="11"/>
      <c r="THJ1" s="11"/>
      <c r="THK1" s="11"/>
      <c r="THL1" s="11"/>
      <c r="THM1" s="11"/>
      <c r="THN1" s="11"/>
      <c r="THO1" s="11"/>
      <c r="THP1" s="11"/>
      <c r="THQ1" s="11"/>
      <c r="THR1" s="11"/>
      <c r="THS1" s="11"/>
      <c r="THT1" s="11"/>
      <c r="THU1" s="11"/>
      <c r="THV1" s="11"/>
      <c r="THW1" s="11"/>
      <c r="THX1" s="11"/>
      <c r="THY1" s="11"/>
      <c r="THZ1" s="11"/>
      <c r="TIA1" s="11"/>
      <c r="TIB1" s="11"/>
      <c r="TIC1" s="11"/>
      <c r="TID1" s="11"/>
      <c r="TIE1" s="11"/>
      <c r="TIF1" s="11"/>
      <c r="TIG1" s="11"/>
      <c r="TIH1" s="11"/>
      <c r="TII1" s="11"/>
      <c r="TIJ1" s="11"/>
      <c r="TIK1" s="11"/>
      <c r="TIL1" s="11"/>
      <c r="TIM1" s="11"/>
      <c r="TIN1" s="11"/>
      <c r="TIO1" s="11"/>
      <c r="TIP1" s="11"/>
      <c r="TIQ1" s="11"/>
      <c r="TIR1" s="11"/>
      <c r="TIS1" s="11"/>
      <c r="TIT1" s="11"/>
      <c r="TIU1" s="11"/>
      <c r="TIV1" s="11"/>
      <c r="TIW1" s="11"/>
      <c r="TIX1" s="11"/>
      <c r="TIY1" s="11"/>
      <c r="TIZ1" s="11"/>
      <c r="TJA1" s="11"/>
      <c r="TJB1" s="11"/>
      <c r="TJC1" s="11"/>
      <c r="TJD1" s="11"/>
      <c r="TJE1" s="11"/>
      <c r="TJF1" s="11"/>
      <c r="TJG1" s="11"/>
      <c r="TJH1" s="11"/>
      <c r="TJI1" s="11"/>
      <c r="TJJ1" s="11"/>
      <c r="TJK1" s="11"/>
      <c r="TJL1" s="11"/>
      <c r="TJM1" s="11"/>
      <c r="TJN1" s="11"/>
      <c r="TJO1" s="11"/>
      <c r="TJP1" s="11"/>
      <c r="TJQ1" s="11"/>
      <c r="TJR1" s="11"/>
      <c r="TJS1" s="11"/>
      <c r="TJT1" s="11"/>
      <c r="TJU1" s="11"/>
      <c r="TJV1" s="11"/>
      <c r="TJW1" s="11"/>
      <c r="TJX1" s="11"/>
      <c r="TJY1" s="11"/>
      <c r="TJZ1" s="11"/>
      <c r="TKA1" s="11"/>
      <c r="TKB1" s="11"/>
      <c r="TKC1" s="11"/>
      <c r="TKD1" s="11"/>
      <c r="TKE1" s="11"/>
      <c r="TKF1" s="11"/>
      <c r="TKG1" s="11"/>
      <c r="TKH1" s="11"/>
      <c r="TKI1" s="11"/>
      <c r="TKJ1" s="11"/>
      <c r="TKK1" s="11"/>
      <c r="TKL1" s="11"/>
      <c r="TKM1" s="11"/>
      <c r="TKN1" s="11"/>
      <c r="TKO1" s="11"/>
      <c r="TKP1" s="11"/>
      <c r="TKQ1" s="11"/>
      <c r="TKR1" s="11"/>
      <c r="TKS1" s="11"/>
      <c r="TKT1" s="11"/>
      <c r="TKU1" s="11"/>
      <c r="TKV1" s="11"/>
      <c r="TKW1" s="11"/>
      <c r="TKX1" s="11"/>
      <c r="TKY1" s="11"/>
      <c r="TKZ1" s="11"/>
      <c r="TLA1" s="11"/>
      <c r="TLB1" s="11"/>
      <c r="TLC1" s="11"/>
      <c r="TLD1" s="11"/>
      <c r="TLE1" s="11"/>
      <c r="TLF1" s="11"/>
      <c r="TLG1" s="11"/>
      <c r="TLH1" s="11"/>
      <c r="TLI1" s="11"/>
      <c r="TLJ1" s="11"/>
      <c r="TLK1" s="11"/>
      <c r="TLL1" s="11"/>
      <c r="TLM1" s="11"/>
      <c r="TLN1" s="11"/>
      <c r="TLO1" s="11"/>
      <c r="TLP1" s="11"/>
      <c r="TLQ1" s="11"/>
      <c r="TLR1" s="11"/>
      <c r="TLS1" s="11"/>
      <c r="TLT1" s="11"/>
      <c r="TLU1" s="11"/>
      <c r="TLV1" s="11"/>
      <c r="TLW1" s="11"/>
      <c r="TLX1" s="11"/>
      <c r="TLY1" s="11"/>
      <c r="TLZ1" s="11"/>
      <c r="TMA1" s="11"/>
      <c r="TMB1" s="11"/>
      <c r="TMC1" s="11"/>
      <c r="TMD1" s="11"/>
      <c r="TME1" s="11"/>
      <c r="TMF1" s="11"/>
      <c r="TMG1" s="11"/>
      <c r="TMH1" s="11"/>
      <c r="TMI1" s="11"/>
      <c r="TMJ1" s="11"/>
      <c r="TMK1" s="11"/>
      <c r="TML1" s="11"/>
      <c r="TMM1" s="11"/>
      <c r="TMN1" s="11"/>
      <c r="TMO1" s="11"/>
      <c r="TMP1" s="11"/>
      <c r="TMQ1" s="11"/>
      <c r="TMR1" s="11"/>
      <c r="TMS1" s="11"/>
      <c r="TMT1" s="11"/>
      <c r="TMU1" s="11"/>
      <c r="TMV1" s="11"/>
      <c r="TMW1" s="11"/>
      <c r="TMX1" s="11"/>
      <c r="TMY1" s="11"/>
      <c r="TMZ1" s="11"/>
      <c r="TNA1" s="11"/>
      <c r="TNB1" s="11"/>
      <c r="TNC1" s="11"/>
      <c r="TND1" s="11"/>
      <c r="TNE1" s="11"/>
      <c r="TNF1" s="11"/>
      <c r="TNG1" s="11"/>
      <c r="TNH1" s="11"/>
      <c r="TNI1" s="11"/>
      <c r="TNJ1" s="11"/>
      <c r="TNK1" s="11"/>
      <c r="TNL1" s="11"/>
      <c r="TNM1" s="11"/>
      <c r="TNN1" s="11"/>
      <c r="TNO1" s="11"/>
      <c r="TNP1" s="11"/>
      <c r="TNQ1" s="11"/>
      <c r="TNR1" s="11"/>
      <c r="TNS1" s="11"/>
      <c r="TNT1" s="11"/>
      <c r="TNU1" s="11"/>
      <c r="TNV1" s="11"/>
      <c r="TNW1" s="11"/>
      <c r="TNX1" s="11"/>
      <c r="TNY1" s="11"/>
      <c r="TNZ1" s="11"/>
      <c r="TOA1" s="11"/>
      <c r="TOB1" s="11"/>
      <c r="TOC1" s="11"/>
      <c r="TOD1" s="11"/>
      <c r="TOE1" s="11"/>
      <c r="TOF1" s="11"/>
      <c r="TOG1" s="11"/>
      <c r="TOH1" s="11"/>
      <c r="TOI1" s="11"/>
      <c r="TOJ1" s="11"/>
      <c r="TOK1" s="11"/>
      <c r="TOL1" s="11"/>
      <c r="TOM1" s="11"/>
      <c r="TON1" s="11"/>
      <c r="TOO1" s="11"/>
      <c r="TOP1" s="11"/>
      <c r="TOQ1" s="11"/>
      <c r="TOR1" s="11"/>
      <c r="TOS1" s="11"/>
      <c r="TOT1" s="11"/>
      <c r="TOU1" s="11"/>
      <c r="TOV1" s="11"/>
      <c r="TOW1" s="11"/>
      <c r="TOX1" s="11"/>
      <c r="TOY1" s="11"/>
      <c r="TOZ1" s="11"/>
      <c r="TPA1" s="11"/>
      <c r="TPB1" s="11"/>
      <c r="TPC1" s="11"/>
      <c r="TPD1" s="11"/>
      <c r="TPE1" s="11"/>
      <c r="TPF1" s="11"/>
      <c r="TPG1" s="11"/>
      <c r="TPH1" s="11"/>
      <c r="TPI1" s="11"/>
      <c r="TPJ1" s="11"/>
      <c r="TPK1" s="11"/>
      <c r="TPL1" s="11"/>
      <c r="TPM1" s="11"/>
      <c r="TPN1" s="11"/>
      <c r="TPO1" s="11"/>
      <c r="TPP1" s="11"/>
      <c r="TPQ1" s="11"/>
      <c r="TPR1" s="11"/>
      <c r="TPS1" s="11"/>
      <c r="TPT1" s="11"/>
      <c r="TPU1" s="11"/>
      <c r="TPV1" s="11"/>
      <c r="TPW1" s="11"/>
      <c r="TPX1" s="11"/>
      <c r="TPY1" s="11"/>
      <c r="TPZ1" s="11"/>
      <c r="TQA1" s="11"/>
      <c r="TQB1" s="11"/>
      <c r="TQC1" s="11"/>
      <c r="TQD1" s="11"/>
      <c r="TQE1" s="11"/>
      <c r="TQF1" s="11"/>
      <c r="TQG1" s="11"/>
      <c r="TQH1" s="11"/>
      <c r="TQI1" s="11"/>
      <c r="TQJ1" s="11"/>
      <c r="TQK1" s="11"/>
      <c r="TQL1" s="11"/>
      <c r="TQM1" s="11"/>
      <c r="TQN1" s="11"/>
      <c r="TQO1" s="11"/>
      <c r="TQP1" s="11"/>
      <c r="TQQ1" s="11"/>
      <c r="TQR1" s="11"/>
      <c r="TQS1" s="11"/>
      <c r="TQT1" s="11"/>
      <c r="TQU1" s="11"/>
      <c r="TQV1" s="11"/>
      <c r="TQW1" s="11"/>
      <c r="TQX1" s="11"/>
      <c r="TQY1" s="11"/>
      <c r="TQZ1" s="11"/>
      <c r="TRA1" s="11"/>
      <c r="TRB1" s="11"/>
      <c r="TRC1" s="11"/>
      <c r="TRD1" s="11"/>
      <c r="TRE1" s="11"/>
      <c r="TRF1" s="11"/>
      <c r="TRG1" s="11"/>
      <c r="TRH1" s="11"/>
      <c r="TRI1" s="11"/>
      <c r="TRJ1" s="11"/>
      <c r="TRK1" s="11"/>
      <c r="TRL1" s="11"/>
      <c r="TRM1" s="11"/>
      <c r="TRN1" s="11"/>
      <c r="TRO1" s="11"/>
      <c r="TRP1" s="11"/>
      <c r="TRQ1" s="11"/>
      <c r="TRR1" s="11"/>
      <c r="TRS1" s="11"/>
      <c r="TRT1" s="11"/>
      <c r="TRU1" s="11"/>
      <c r="TRV1" s="11"/>
      <c r="TRW1" s="11"/>
      <c r="TRX1" s="11"/>
      <c r="TRY1" s="11"/>
      <c r="TRZ1" s="11"/>
      <c r="TSA1" s="11"/>
      <c r="TSB1" s="11"/>
      <c r="TSC1" s="11"/>
      <c r="TSD1" s="11"/>
      <c r="TSE1" s="11"/>
      <c r="TSF1" s="11"/>
      <c r="TSG1" s="11"/>
      <c r="TSH1" s="11"/>
      <c r="TSI1" s="11"/>
      <c r="TSJ1" s="11"/>
      <c r="TSK1" s="11"/>
      <c r="TSL1" s="11"/>
      <c r="TSM1" s="11"/>
      <c r="TSN1" s="11"/>
      <c r="TSO1" s="11"/>
      <c r="TSP1" s="11"/>
      <c r="TSQ1" s="11"/>
      <c r="TSR1" s="11"/>
      <c r="TSS1" s="11"/>
      <c r="TST1" s="11"/>
      <c r="TSU1" s="11"/>
      <c r="TSV1" s="11"/>
      <c r="TSW1" s="11"/>
      <c r="TSX1" s="11"/>
      <c r="TSY1" s="11"/>
      <c r="TSZ1" s="11"/>
      <c r="TTA1" s="11"/>
      <c r="TTB1" s="11"/>
      <c r="TTC1" s="11"/>
      <c r="TTD1" s="11"/>
      <c r="TTE1" s="11"/>
      <c r="TTF1" s="11"/>
      <c r="TTG1" s="11"/>
      <c r="TTH1" s="11"/>
      <c r="TTI1" s="11"/>
      <c r="TTJ1" s="11"/>
      <c r="TTK1" s="11"/>
      <c r="TTL1" s="11"/>
      <c r="TTM1" s="11"/>
      <c r="TTN1" s="11"/>
      <c r="TTO1" s="11"/>
      <c r="TTP1" s="11"/>
      <c r="TTQ1" s="11"/>
      <c r="TTR1" s="11"/>
      <c r="TTS1" s="11"/>
      <c r="TTT1" s="11"/>
      <c r="TTU1" s="11"/>
      <c r="TTV1" s="11"/>
      <c r="TTW1" s="11"/>
      <c r="TTX1" s="11"/>
      <c r="TTY1" s="11"/>
      <c r="TTZ1" s="11"/>
      <c r="TUA1" s="11"/>
      <c r="TUB1" s="11"/>
      <c r="TUC1" s="11"/>
      <c r="TUD1" s="11"/>
      <c r="TUE1" s="11"/>
      <c r="TUF1" s="11"/>
      <c r="TUG1" s="11"/>
      <c r="TUH1" s="11"/>
      <c r="TUI1" s="11"/>
      <c r="TUJ1" s="11"/>
      <c r="TUK1" s="11"/>
      <c r="TUL1" s="11"/>
      <c r="TUM1" s="11"/>
      <c r="TUN1" s="11"/>
      <c r="TUO1" s="11"/>
      <c r="TUP1" s="11"/>
      <c r="TUQ1" s="11"/>
      <c r="TUR1" s="11"/>
      <c r="TUS1" s="11"/>
      <c r="TUT1" s="11"/>
      <c r="TUU1" s="11"/>
      <c r="TUV1" s="11"/>
      <c r="TUW1" s="11"/>
      <c r="TUX1" s="11"/>
      <c r="TUY1" s="11"/>
      <c r="TUZ1" s="11"/>
      <c r="TVA1" s="11"/>
      <c r="TVB1" s="11"/>
      <c r="TVC1" s="11"/>
      <c r="TVD1" s="11"/>
      <c r="TVE1" s="11"/>
      <c r="TVF1" s="11"/>
      <c r="TVG1" s="11"/>
      <c r="TVH1" s="11"/>
      <c r="TVI1" s="11"/>
      <c r="TVJ1" s="11"/>
      <c r="TVK1" s="11"/>
      <c r="TVL1" s="11"/>
      <c r="TVM1" s="11"/>
      <c r="TVN1" s="11"/>
      <c r="TVO1" s="11"/>
      <c r="TVP1" s="11"/>
      <c r="TVQ1" s="11"/>
      <c r="TVR1" s="11"/>
      <c r="TVS1" s="11"/>
      <c r="TVT1" s="11"/>
      <c r="TVU1" s="11"/>
      <c r="TVV1" s="11"/>
      <c r="TVW1" s="11"/>
      <c r="TVX1" s="11"/>
      <c r="TVY1" s="11"/>
      <c r="TVZ1" s="11"/>
      <c r="TWA1" s="11"/>
      <c r="TWB1" s="11"/>
      <c r="TWC1" s="11"/>
      <c r="TWD1" s="11"/>
      <c r="TWE1" s="11"/>
      <c r="TWF1" s="11"/>
      <c r="TWG1" s="11"/>
      <c r="TWH1" s="11"/>
      <c r="TWI1" s="11"/>
      <c r="TWJ1" s="11"/>
      <c r="TWK1" s="11"/>
      <c r="TWL1" s="11"/>
      <c r="TWM1" s="11"/>
      <c r="TWN1" s="11"/>
      <c r="TWO1" s="11"/>
      <c r="TWP1" s="11"/>
      <c r="TWQ1" s="11"/>
      <c r="TWR1" s="11"/>
      <c r="TWS1" s="11"/>
      <c r="TWT1" s="11"/>
      <c r="TWU1" s="11"/>
      <c r="TWV1" s="11"/>
      <c r="TWW1" s="11"/>
      <c r="TWX1" s="11"/>
      <c r="TWY1" s="11"/>
      <c r="TWZ1" s="11"/>
      <c r="TXA1" s="11"/>
      <c r="TXB1" s="11"/>
      <c r="TXC1" s="11"/>
      <c r="TXD1" s="11"/>
      <c r="TXE1" s="11"/>
      <c r="TXF1" s="11"/>
      <c r="TXG1" s="11"/>
      <c r="TXH1" s="11"/>
      <c r="TXI1" s="11"/>
      <c r="TXJ1" s="11"/>
      <c r="TXK1" s="11"/>
      <c r="TXL1" s="11"/>
      <c r="TXM1" s="11"/>
      <c r="TXN1" s="11"/>
      <c r="TXO1" s="11"/>
      <c r="TXP1" s="11"/>
      <c r="TXQ1" s="11"/>
      <c r="TXR1" s="11"/>
      <c r="TXS1" s="11"/>
      <c r="TXT1" s="11"/>
      <c r="TXU1" s="11"/>
      <c r="TXV1" s="11"/>
      <c r="TXW1" s="11"/>
      <c r="TXX1" s="11"/>
      <c r="TXY1" s="11"/>
      <c r="TXZ1" s="11"/>
      <c r="TYA1" s="11"/>
      <c r="TYB1" s="11"/>
      <c r="TYC1" s="11"/>
      <c r="TYD1" s="11"/>
      <c r="TYE1" s="11"/>
      <c r="TYF1" s="11"/>
      <c r="TYG1" s="11"/>
      <c r="TYH1" s="11"/>
      <c r="TYI1" s="11"/>
      <c r="TYJ1" s="11"/>
      <c r="TYK1" s="11"/>
      <c r="TYL1" s="11"/>
      <c r="TYM1" s="11"/>
      <c r="TYN1" s="11"/>
      <c r="TYO1" s="11"/>
      <c r="TYP1" s="11"/>
      <c r="TYQ1" s="11"/>
      <c r="TYR1" s="11"/>
      <c r="TYS1" s="11"/>
      <c r="TYT1" s="11"/>
      <c r="TYU1" s="11"/>
      <c r="TYV1" s="11"/>
      <c r="TYW1" s="11"/>
      <c r="TYX1" s="11"/>
      <c r="TYY1" s="11"/>
      <c r="TYZ1" s="11"/>
      <c r="TZA1" s="11"/>
      <c r="TZB1" s="11"/>
      <c r="TZC1" s="11"/>
      <c r="TZD1" s="11"/>
      <c r="TZE1" s="11"/>
      <c r="TZF1" s="11"/>
      <c r="TZG1" s="11"/>
      <c r="TZH1" s="11"/>
      <c r="TZI1" s="11"/>
      <c r="TZJ1" s="11"/>
      <c r="TZK1" s="11"/>
      <c r="TZL1" s="11"/>
      <c r="TZM1" s="11"/>
      <c r="TZN1" s="11"/>
      <c r="TZO1" s="11"/>
      <c r="TZP1" s="11"/>
      <c r="TZQ1" s="11"/>
      <c r="TZR1" s="11"/>
      <c r="TZS1" s="11"/>
      <c r="TZT1" s="11"/>
      <c r="TZU1" s="11"/>
      <c r="TZV1" s="11"/>
      <c r="TZW1" s="11"/>
      <c r="TZX1" s="11"/>
      <c r="TZY1" s="11"/>
      <c r="TZZ1" s="11"/>
      <c r="UAA1" s="11"/>
      <c r="UAB1" s="11"/>
      <c r="UAC1" s="11"/>
      <c r="UAD1" s="11"/>
      <c r="UAE1" s="11"/>
      <c r="UAF1" s="11"/>
      <c r="UAG1" s="11"/>
      <c r="UAH1" s="11"/>
      <c r="UAI1" s="11"/>
      <c r="UAJ1" s="11"/>
      <c r="UAK1" s="11"/>
      <c r="UAL1" s="11"/>
      <c r="UAM1" s="11"/>
      <c r="UAN1" s="11"/>
      <c r="UAO1" s="11"/>
      <c r="UAP1" s="11"/>
      <c r="UAQ1" s="11"/>
      <c r="UAR1" s="11"/>
      <c r="UAS1" s="11"/>
      <c r="UAT1" s="11"/>
      <c r="UAU1" s="11"/>
      <c r="UAV1" s="11"/>
      <c r="UAW1" s="11"/>
      <c r="UAX1" s="11"/>
      <c r="UAY1" s="11"/>
      <c r="UAZ1" s="11"/>
      <c r="UBA1" s="11"/>
      <c r="UBB1" s="11"/>
      <c r="UBC1" s="11"/>
      <c r="UBD1" s="11"/>
      <c r="UBE1" s="11"/>
      <c r="UBF1" s="11"/>
      <c r="UBG1" s="11"/>
      <c r="UBH1" s="11"/>
      <c r="UBI1" s="11"/>
      <c r="UBJ1" s="11"/>
      <c r="UBK1" s="11"/>
      <c r="UBL1" s="11"/>
      <c r="UBM1" s="11"/>
      <c r="UBN1" s="11"/>
      <c r="UBO1" s="11"/>
      <c r="UBP1" s="11"/>
      <c r="UBQ1" s="11"/>
      <c r="UBR1" s="11"/>
      <c r="UBS1" s="11"/>
      <c r="UBT1" s="11"/>
      <c r="UBU1" s="11"/>
      <c r="UBV1" s="11"/>
      <c r="UBW1" s="11"/>
      <c r="UBX1" s="11"/>
      <c r="UBY1" s="11"/>
      <c r="UBZ1" s="11"/>
      <c r="UCA1" s="11"/>
      <c r="UCB1" s="11"/>
      <c r="UCC1" s="11"/>
      <c r="UCD1" s="11"/>
      <c r="UCE1" s="11"/>
      <c r="UCF1" s="11"/>
      <c r="UCG1" s="11"/>
      <c r="UCH1" s="11"/>
      <c r="UCI1" s="11"/>
      <c r="UCJ1" s="11"/>
      <c r="UCK1" s="11"/>
      <c r="UCL1" s="11"/>
      <c r="UCM1" s="11"/>
      <c r="UCN1" s="11"/>
      <c r="UCO1" s="11"/>
      <c r="UCP1" s="11"/>
      <c r="UCQ1" s="11"/>
      <c r="UCR1" s="11"/>
      <c r="UCS1" s="11"/>
      <c r="UCT1" s="11"/>
      <c r="UCU1" s="11"/>
      <c r="UCV1" s="11"/>
      <c r="UCW1" s="11"/>
      <c r="UCX1" s="11"/>
      <c r="UCY1" s="11"/>
      <c r="UCZ1" s="11"/>
      <c r="UDA1" s="11"/>
      <c r="UDB1" s="11"/>
      <c r="UDC1" s="11"/>
      <c r="UDD1" s="11"/>
      <c r="UDE1" s="11"/>
      <c r="UDF1" s="11"/>
      <c r="UDG1" s="11"/>
      <c r="UDH1" s="11"/>
      <c r="UDI1" s="11"/>
      <c r="UDJ1" s="11"/>
      <c r="UDK1" s="11"/>
      <c r="UDL1" s="11"/>
      <c r="UDM1" s="11"/>
      <c r="UDN1" s="11"/>
      <c r="UDO1" s="11"/>
      <c r="UDP1" s="11"/>
      <c r="UDQ1" s="11"/>
      <c r="UDR1" s="11"/>
      <c r="UDS1" s="11"/>
      <c r="UDT1" s="11"/>
      <c r="UDU1" s="11"/>
      <c r="UDV1" s="11"/>
      <c r="UDW1" s="11"/>
      <c r="UDX1" s="11"/>
      <c r="UDY1" s="11"/>
      <c r="UDZ1" s="11"/>
      <c r="UEA1" s="11"/>
      <c r="UEB1" s="11"/>
      <c r="UEC1" s="11"/>
      <c r="UED1" s="11"/>
      <c r="UEE1" s="11"/>
      <c r="UEF1" s="11"/>
      <c r="UEG1" s="11"/>
      <c r="UEH1" s="11"/>
      <c r="UEI1" s="11"/>
      <c r="UEJ1" s="11"/>
      <c r="UEK1" s="11"/>
      <c r="UEL1" s="11"/>
      <c r="UEM1" s="11"/>
      <c r="UEN1" s="11"/>
      <c r="UEO1" s="11"/>
      <c r="UEP1" s="11"/>
      <c r="UEQ1" s="11"/>
      <c r="UER1" s="11"/>
      <c r="UES1" s="11"/>
      <c r="UET1" s="11"/>
      <c r="UEU1" s="11"/>
      <c r="UEV1" s="11"/>
      <c r="UEW1" s="11"/>
      <c r="UEX1" s="11"/>
      <c r="UEY1" s="11"/>
      <c r="UEZ1" s="11"/>
      <c r="UFA1" s="11"/>
      <c r="UFB1" s="11"/>
      <c r="UFC1" s="11"/>
      <c r="UFD1" s="11"/>
      <c r="UFE1" s="11"/>
      <c r="UFF1" s="11"/>
      <c r="UFG1" s="11"/>
      <c r="UFH1" s="11"/>
      <c r="UFI1" s="11"/>
      <c r="UFJ1" s="11"/>
      <c r="UFK1" s="11"/>
      <c r="UFL1" s="11"/>
      <c r="UFM1" s="11"/>
      <c r="UFN1" s="11"/>
      <c r="UFO1" s="11"/>
      <c r="UFP1" s="11"/>
      <c r="UFQ1" s="11"/>
      <c r="UFR1" s="11"/>
      <c r="UFS1" s="11"/>
      <c r="UFT1" s="11"/>
      <c r="UFU1" s="11"/>
      <c r="UFV1" s="11"/>
      <c r="UFW1" s="11"/>
      <c r="UFX1" s="11"/>
      <c r="UFY1" s="11"/>
      <c r="UFZ1" s="11"/>
      <c r="UGA1" s="11"/>
      <c r="UGB1" s="11"/>
      <c r="UGC1" s="11"/>
      <c r="UGD1" s="11"/>
      <c r="UGE1" s="11"/>
      <c r="UGF1" s="11"/>
      <c r="UGG1" s="11"/>
      <c r="UGH1" s="11"/>
      <c r="UGI1" s="11"/>
      <c r="UGJ1" s="11"/>
      <c r="UGK1" s="11"/>
      <c r="UGL1" s="11"/>
      <c r="UGM1" s="11"/>
      <c r="UGN1" s="11"/>
      <c r="UGO1" s="11"/>
      <c r="UGP1" s="11"/>
      <c r="UGQ1" s="11"/>
      <c r="UGR1" s="11"/>
      <c r="UGS1" s="11"/>
      <c r="UGT1" s="11"/>
      <c r="UGU1" s="11"/>
      <c r="UGV1" s="11"/>
      <c r="UGW1" s="11"/>
      <c r="UGX1" s="11"/>
      <c r="UGY1" s="11"/>
      <c r="UGZ1" s="11"/>
      <c r="UHA1" s="11"/>
      <c r="UHB1" s="11"/>
      <c r="UHC1" s="11"/>
      <c r="UHD1" s="11"/>
      <c r="UHE1" s="11"/>
      <c r="UHF1" s="11"/>
      <c r="UHG1" s="11"/>
      <c r="UHH1" s="11"/>
      <c r="UHI1" s="11"/>
      <c r="UHJ1" s="11"/>
      <c r="UHK1" s="11"/>
      <c r="UHL1" s="11"/>
      <c r="UHM1" s="11"/>
      <c r="UHN1" s="11"/>
      <c r="UHO1" s="11"/>
      <c r="UHP1" s="11"/>
      <c r="UHQ1" s="11"/>
      <c r="UHR1" s="11"/>
      <c r="UHS1" s="11"/>
      <c r="UHT1" s="11"/>
      <c r="UHU1" s="11"/>
      <c r="UHV1" s="11"/>
      <c r="UHW1" s="11"/>
      <c r="UHX1" s="11"/>
      <c r="UHY1" s="11"/>
      <c r="UHZ1" s="11"/>
      <c r="UIA1" s="11"/>
      <c r="UIB1" s="11"/>
      <c r="UIC1" s="11"/>
      <c r="UID1" s="11"/>
      <c r="UIE1" s="11"/>
      <c r="UIF1" s="11"/>
      <c r="UIG1" s="11"/>
      <c r="UIH1" s="11"/>
      <c r="UII1" s="11"/>
      <c r="UIJ1" s="11"/>
      <c r="UIK1" s="11"/>
      <c r="UIL1" s="11"/>
      <c r="UIM1" s="11"/>
      <c r="UIN1" s="11"/>
      <c r="UIO1" s="11"/>
      <c r="UIP1" s="11"/>
      <c r="UIQ1" s="11"/>
      <c r="UIR1" s="11"/>
      <c r="UIS1" s="11"/>
      <c r="UIT1" s="11"/>
      <c r="UIU1" s="11"/>
      <c r="UIV1" s="11"/>
      <c r="UIW1" s="11"/>
      <c r="UIX1" s="11"/>
      <c r="UIY1" s="11"/>
      <c r="UIZ1" s="11"/>
      <c r="UJA1" s="11"/>
      <c r="UJB1" s="11"/>
      <c r="UJC1" s="11"/>
      <c r="UJD1" s="11"/>
      <c r="UJE1" s="11"/>
      <c r="UJF1" s="11"/>
      <c r="UJG1" s="11"/>
      <c r="UJH1" s="11"/>
      <c r="UJI1" s="11"/>
      <c r="UJJ1" s="11"/>
      <c r="UJK1" s="11"/>
      <c r="UJL1" s="11"/>
      <c r="UJM1" s="11"/>
      <c r="UJN1" s="11"/>
      <c r="UJO1" s="11"/>
      <c r="UJP1" s="11"/>
      <c r="UJQ1" s="11"/>
      <c r="UJR1" s="11"/>
      <c r="UJS1" s="11"/>
      <c r="UJT1" s="11"/>
      <c r="UJU1" s="11"/>
      <c r="UJV1" s="11"/>
      <c r="UJW1" s="11"/>
      <c r="UJX1" s="11"/>
      <c r="UJY1" s="11"/>
      <c r="UJZ1" s="11"/>
      <c r="UKA1" s="11"/>
      <c r="UKB1" s="11"/>
      <c r="UKC1" s="11"/>
      <c r="UKD1" s="11"/>
      <c r="UKE1" s="11"/>
      <c r="UKF1" s="11"/>
      <c r="UKG1" s="11"/>
      <c r="UKH1" s="11"/>
      <c r="UKI1" s="11"/>
      <c r="UKJ1" s="11"/>
      <c r="UKK1" s="11"/>
      <c r="UKL1" s="11"/>
      <c r="UKM1" s="11"/>
      <c r="UKN1" s="11"/>
      <c r="UKO1" s="11"/>
      <c r="UKP1" s="11"/>
      <c r="UKQ1" s="11"/>
      <c r="UKR1" s="11"/>
      <c r="UKS1" s="11"/>
      <c r="UKT1" s="11"/>
      <c r="UKU1" s="11"/>
      <c r="UKV1" s="11"/>
      <c r="UKW1" s="11"/>
      <c r="UKX1" s="11"/>
      <c r="UKY1" s="11"/>
      <c r="UKZ1" s="11"/>
      <c r="ULA1" s="11"/>
      <c r="ULB1" s="11"/>
      <c r="ULC1" s="11"/>
      <c r="ULD1" s="11"/>
      <c r="ULE1" s="11"/>
      <c r="ULF1" s="11"/>
      <c r="ULG1" s="11"/>
      <c r="ULH1" s="11"/>
      <c r="ULI1" s="11"/>
      <c r="ULJ1" s="11"/>
      <c r="ULK1" s="11"/>
      <c r="ULL1" s="11"/>
      <c r="ULM1" s="11"/>
      <c r="ULN1" s="11"/>
      <c r="ULO1" s="11"/>
      <c r="ULP1" s="11"/>
      <c r="ULQ1" s="11"/>
      <c r="ULR1" s="11"/>
      <c r="ULS1" s="11"/>
      <c r="ULT1" s="11"/>
      <c r="ULU1" s="11"/>
      <c r="ULV1" s="11"/>
      <c r="ULW1" s="11"/>
      <c r="ULX1" s="11"/>
      <c r="ULY1" s="11"/>
      <c r="ULZ1" s="11"/>
      <c r="UMA1" s="11"/>
      <c r="UMB1" s="11"/>
      <c r="UMC1" s="11"/>
      <c r="UMD1" s="11"/>
      <c r="UME1" s="11"/>
      <c r="UMF1" s="11"/>
      <c r="UMG1" s="11"/>
      <c r="UMH1" s="11"/>
      <c r="UMI1" s="11"/>
      <c r="UMJ1" s="11"/>
      <c r="UMK1" s="11"/>
      <c r="UML1" s="11"/>
      <c r="UMM1" s="11"/>
      <c r="UMN1" s="11"/>
      <c r="UMO1" s="11"/>
      <c r="UMP1" s="11"/>
      <c r="UMQ1" s="11"/>
      <c r="UMR1" s="11"/>
      <c r="UMS1" s="11"/>
      <c r="UMT1" s="11"/>
      <c r="UMU1" s="11"/>
      <c r="UMV1" s="11"/>
      <c r="UMW1" s="11"/>
      <c r="UMX1" s="11"/>
      <c r="UMY1" s="11"/>
      <c r="UMZ1" s="11"/>
      <c r="UNA1" s="11"/>
      <c r="UNB1" s="11"/>
      <c r="UNC1" s="11"/>
      <c r="UND1" s="11"/>
      <c r="UNE1" s="11"/>
      <c r="UNF1" s="11"/>
      <c r="UNG1" s="11"/>
      <c r="UNH1" s="11"/>
      <c r="UNI1" s="11"/>
      <c r="UNJ1" s="11"/>
      <c r="UNK1" s="11"/>
      <c r="UNL1" s="11"/>
      <c r="UNM1" s="11"/>
      <c r="UNN1" s="11"/>
      <c r="UNO1" s="11"/>
      <c r="UNP1" s="11"/>
      <c r="UNQ1" s="11"/>
      <c r="UNR1" s="11"/>
      <c r="UNS1" s="11"/>
      <c r="UNT1" s="11"/>
      <c r="UNU1" s="11"/>
      <c r="UNV1" s="11"/>
      <c r="UNW1" s="11"/>
      <c r="UNX1" s="11"/>
      <c r="UNY1" s="11"/>
      <c r="UNZ1" s="11"/>
      <c r="UOA1" s="11"/>
      <c r="UOB1" s="11"/>
      <c r="UOC1" s="11"/>
      <c r="UOD1" s="11"/>
      <c r="UOE1" s="11"/>
      <c r="UOF1" s="11"/>
      <c r="UOG1" s="11"/>
      <c r="UOH1" s="11"/>
      <c r="UOI1" s="11"/>
      <c r="UOJ1" s="11"/>
      <c r="UOK1" s="11"/>
      <c r="UOL1" s="11"/>
      <c r="UOM1" s="11"/>
      <c r="UON1" s="11"/>
      <c r="UOO1" s="11"/>
      <c r="UOP1" s="11"/>
      <c r="UOQ1" s="11"/>
      <c r="UOR1" s="11"/>
      <c r="UOS1" s="11"/>
      <c r="UOT1" s="11"/>
      <c r="UOU1" s="11"/>
      <c r="UOV1" s="11"/>
      <c r="UOW1" s="11"/>
      <c r="UOX1" s="11"/>
      <c r="UOY1" s="11"/>
      <c r="UOZ1" s="11"/>
      <c r="UPA1" s="11"/>
      <c r="UPB1" s="11"/>
      <c r="UPC1" s="11"/>
      <c r="UPD1" s="11"/>
      <c r="UPE1" s="11"/>
      <c r="UPF1" s="11"/>
      <c r="UPG1" s="11"/>
      <c r="UPH1" s="11"/>
      <c r="UPI1" s="11"/>
      <c r="UPJ1" s="11"/>
      <c r="UPK1" s="11"/>
      <c r="UPL1" s="11"/>
      <c r="UPM1" s="11"/>
      <c r="UPN1" s="11"/>
      <c r="UPO1" s="11"/>
      <c r="UPP1" s="11"/>
      <c r="UPQ1" s="11"/>
      <c r="UPR1" s="11"/>
      <c r="UPS1" s="11"/>
      <c r="UPT1" s="11"/>
      <c r="UPU1" s="11"/>
      <c r="UPV1" s="11"/>
      <c r="UPW1" s="11"/>
      <c r="UPX1" s="11"/>
      <c r="UPY1" s="11"/>
      <c r="UPZ1" s="11"/>
      <c r="UQA1" s="11"/>
      <c r="UQB1" s="11"/>
      <c r="UQC1" s="11"/>
      <c r="UQD1" s="11"/>
      <c r="UQE1" s="11"/>
      <c r="UQF1" s="11"/>
      <c r="UQG1" s="11"/>
      <c r="UQH1" s="11"/>
      <c r="UQI1" s="11"/>
      <c r="UQJ1" s="11"/>
      <c r="UQK1" s="11"/>
      <c r="UQL1" s="11"/>
      <c r="UQM1" s="11"/>
      <c r="UQN1" s="11"/>
      <c r="UQO1" s="11"/>
      <c r="UQP1" s="11"/>
      <c r="UQQ1" s="11"/>
      <c r="UQR1" s="11"/>
      <c r="UQS1" s="11"/>
      <c r="UQT1" s="11"/>
      <c r="UQU1" s="11"/>
      <c r="UQV1" s="11"/>
      <c r="UQW1" s="11"/>
      <c r="UQX1" s="11"/>
      <c r="UQY1" s="11"/>
      <c r="UQZ1" s="11"/>
      <c r="URA1" s="11"/>
      <c r="URB1" s="11"/>
      <c r="URC1" s="11"/>
      <c r="URD1" s="11"/>
      <c r="URE1" s="11"/>
      <c r="URF1" s="11"/>
      <c r="URG1" s="11"/>
      <c r="URH1" s="11"/>
      <c r="URI1" s="11"/>
      <c r="URJ1" s="11"/>
      <c r="URK1" s="11"/>
      <c r="URL1" s="11"/>
      <c r="URM1" s="11"/>
      <c r="URN1" s="11"/>
      <c r="URO1" s="11"/>
      <c r="URP1" s="11"/>
      <c r="URQ1" s="11"/>
      <c r="URR1" s="11"/>
      <c r="URS1" s="11"/>
      <c r="URT1" s="11"/>
      <c r="URU1" s="11"/>
      <c r="URV1" s="11"/>
      <c r="URW1" s="11"/>
      <c r="URX1" s="11"/>
      <c r="URY1" s="11"/>
      <c r="URZ1" s="11"/>
      <c r="USA1" s="11"/>
      <c r="USB1" s="11"/>
      <c r="USC1" s="11"/>
      <c r="USD1" s="11"/>
      <c r="USE1" s="11"/>
      <c r="USF1" s="11"/>
      <c r="USG1" s="11"/>
      <c r="USH1" s="11"/>
      <c r="USI1" s="11"/>
      <c r="USJ1" s="11"/>
      <c r="USK1" s="11"/>
      <c r="USL1" s="11"/>
      <c r="USM1" s="11"/>
      <c r="USN1" s="11"/>
      <c r="USO1" s="11"/>
      <c r="USP1" s="11"/>
      <c r="USQ1" s="11"/>
      <c r="USR1" s="11"/>
      <c r="USS1" s="11"/>
      <c r="UST1" s="11"/>
      <c r="USU1" s="11"/>
      <c r="USV1" s="11"/>
      <c r="USW1" s="11"/>
      <c r="USX1" s="11"/>
      <c r="USY1" s="11"/>
      <c r="USZ1" s="11"/>
      <c r="UTA1" s="11"/>
      <c r="UTB1" s="11"/>
      <c r="UTC1" s="11"/>
      <c r="UTD1" s="11"/>
      <c r="UTE1" s="11"/>
      <c r="UTF1" s="11"/>
      <c r="UTG1" s="11"/>
      <c r="UTH1" s="11"/>
      <c r="UTI1" s="11"/>
      <c r="UTJ1" s="11"/>
      <c r="UTK1" s="11"/>
      <c r="UTL1" s="11"/>
      <c r="UTM1" s="11"/>
      <c r="UTN1" s="11"/>
      <c r="UTO1" s="11"/>
      <c r="UTP1" s="11"/>
      <c r="UTQ1" s="11"/>
      <c r="UTR1" s="11"/>
      <c r="UTS1" s="11"/>
      <c r="UTT1" s="11"/>
      <c r="UTU1" s="11"/>
      <c r="UTV1" s="11"/>
      <c r="UTW1" s="11"/>
      <c r="UTX1" s="11"/>
      <c r="UTY1" s="11"/>
      <c r="UTZ1" s="11"/>
      <c r="UUA1" s="11"/>
      <c r="UUB1" s="11"/>
      <c r="UUC1" s="11"/>
      <c r="UUD1" s="11"/>
      <c r="UUE1" s="11"/>
      <c r="UUF1" s="11"/>
      <c r="UUG1" s="11"/>
      <c r="UUH1" s="11"/>
      <c r="UUI1" s="11"/>
      <c r="UUJ1" s="11"/>
      <c r="UUK1" s="11"/>
      <c r="UUL1" s="11"/>
      <c r="UUM1" s="11"/>
      <c r="UUN1" s="11"/>
      <c r="UUO1" s="11"/>
      <c r="UUP1" s="11"/>
      <c r="UUQ1" s="11"/>
      <c r="UUR1" s="11"/>
      <c r="UUS1" s="11"/>
      <c r="UUT1" s="11"/>
      <c r="UUU1" s="11"/>
      <c r="UUV1" s="11"/>
      <c r="UUW1" s="11"/>
      <c r="UUX1" s="11"/>
      <c r="UUY1" s="11"/>
      <c r="UUZ1" s="11"/>
      <c r="UVA1" s="11"/>
      <c r="UVB1" s="11"/>
      <c r="UVC1" s="11"/>
      <c r="UVD1" s="11"/>
      <c r="UVE1" s="11"/>
      <c r="UVF1" s="11"/>
      <c r="UVG1" s="11"/>
      <c r="UVH1" s="11"/>
      <c r="UVI1" s="11"/>
      <c r="UVJ1" s="11"/>
      <c r="UVK1" s="11"/>
      <c r="UVL1" s="11"/>
      <c r="UVM1" s="11"/>
      <c r="UVN1" s="11"/>
      <c r="UVO1" s="11"/>
      <c r="UVP1" s="11"/>
      <c r="UVQ1" s="11"/>
      <c r="UVR1" s="11"/>
      <c r="UVS1" s="11"/>
      <c r="UVT1" s="11"/>
      <c r="UVU1" s="11"/>
      <c r="UVV1" s="11"/>
      <c r="UVW1" s="11"/>
      <c r="UVX1" s="11"/>
      <c r="UVY1" s="11"/>
      <c r="UVZ1" s="11"/>
      <c r="UWA1" s="11"/>
      <c r="UWB1" s="11"/>
      <c r="UWC1" s="11"/>
      <c r="UWD1" s="11"/>
      <c r="UWE1" s="11"/>
      <c r="UWF1" s="11"/>
      <c r="UWG1" s="11"/>
      <c r="UWH1" s="11"/>
      <c r="UWI1" s="11"/>
      <c r="UWJ1" s="11"/>
      <c r="UWK1" s="11"/>
      <c r="UWL1" s="11"/>
      <c r="UWM1" s="11"/>
      <c r="UWN1" s="11"/>
      <c r="UWO1" s="11"/>
      <c r="UWP1" s="11"/>
      <c r="UWQ1" s="11"/>
      <c r="UWR1" s="11"/>
      <c r="UWS1" s="11"/>
      <c r="UWT1" s="11"/>
      <c r="UWU1" s="11"/>
      <c r="UWV1" s="11"/>
      <c r="UWW1" s="11"/>
      <c r="UWX1" s="11"/>
      <c r="UWY1" s="11"/>
      <c r="UWZ1" s="11"/>
      <c r="UXA1" s="11"/>
      <c r="UXB1" s="11"/>
      <c r="UXC1" s="11"/>
      <c r="UXD1" s="11"/>
      <c r="UXE1" s="11"/>
      <c r="UXF1" s="11"/>
      <c r="UXG1" s="11"/>
      <c r="UXH1" s="11"/>
      <c r="UXI1" s="11"/>
      <c r="UXJ1" s="11"/>
      <c r="UXK1" s="11"/>
      <c r="UXL1" s="11"/>
      <c r="UXM1" s="11"/>
      <c r="UXN1" s="11"/>
      <c r="UXO1" s="11"/>
      <c r="UXP1" s="11"/>
      <c r="UXQ1" s="11"/>
      <c r="UXR1" s="11"/>
      <c r="UXS1" s="11"/>
      <c r="UXT1" s="11"/>
      <c r="UXU1" s="11"/>
      <c r="UXV1" s="11"/>
      <c r="UXW1" s="11"/>
      <c r="UXX1" s="11"/>
      <c r="UXY1" s="11"/>
      <c r="UXZ1" s="11"/>
      <c r="UYA1" s="11"/>
      <c r="UYB1" s="11"/>
      <c r="UYC1" s="11"/>
      <c r="UYD1" s="11"/>
      <c r="UYE1" s="11"/>
      <c r="UYF1" s="11"/>
      <c r="UYG1" s="11"/>
      <c r="UYH1" s="11"/>
      <c r="UYI1" s="11"/>
      <c r="UYJ1" s="11"/>
      <c r="UYK1" s="11"/>
      <c r="UYL1" s="11"/>
      <c r="UYM1" s="11"/>
      <c r="UYN1" s="11"/>
      <c r="UYO1" s="11"/>
      <c r="UYP1" s="11"/>
      <c r="UYQ1" s="11"/>
      <c r="UYR1" s="11"/>
      <c r="UYS1" s="11"/>
      <c r="UYT1" s="11"/>
      <c r="UYU1" s="11"/>
      <c r="UYV1" s="11"/>
      <c r="UYW1" s="11"/>
      <c r="UYX1" s="11"/>
      <c r="UYY1" s="11"/>
      <c r="UYZ1" s="11"/>
      <c r="UZA1" s="11"/>
      <c r="UZB1" s="11"/>
      <c r="UZC1" s="11"/>
      <c r="UZD1" s="11"/>
      <c r="UZE1" s="11"/>
      <c r="UZF1" s="11"/>
      <c r="UZG1" s="11"/>
      <c r="UZH1" s="11"/>
      <c r="UZI1" s="11"/>
      <c r="UZJ1" s="11"/>
      <c r="UZK1" s="11"/>
      <c r="UZL1" s="11"/>
      <c r="UZM1" s="11"/>
      <c r="UZN1" s="11"/>
      <c r="UZO1" s="11"/>
      <c r="UZP1" s="11"/>
      <c r="UZQ1" s="11"/>
      <c r="UZR1" s="11"/>
      <c r="UZS1" s="11"/>
      <c r="UZT1" s="11"/>
      <c r="UZU1" s="11"/>
      <c r="UZV1" s="11"/>
      <c r="UZW1" s="11"/>
      <c r="UZX1" s="11"/>
      <c r="UZY1" s="11"/>
      <c r="UZZ1" s="11"/>
      <c r="VAA1" s="11"/>
      <c r="VAB1" s="11"/>
      <c r="VAC1" s="11"/>
      <c r="VAD1" s="11"/>
      <c r="VAE1" s="11"/>
      <c r="VAF1" s="11"/>
      <c r="VAG1" s="11"/>
      <c r="VAH1" s="11"/>
      <c r="VAI1" s="11"/>
      <c r="VAJ1" s="11"/>
      <c r="VAK1" s="11"/>
      <c r="VAL1" s="11"/>
      <c r="VAM1" s="11"/>
      <c r="VAN1" s="11"/>
      <c r="VAO1" s="11"/>
      <c r="VAP1" s="11"/>
      <c r="VAQ1" s="11"/>
      <c r="VAR1" s="11"/>
      <c r="VAS1" s="11"/>
      <c r="VAT1" s="11"/>
      <c r="VAU1" s="11"/>
      <c r="VAV1" s="11"/>
      <c r="VAW1" s="11"/>
      <c r="VAX1" s="11"/>
      <c r="VAY1" s="11"/>
      <c r="VAZ1" s="11"/>
      <c r="VBA1" s="11"/>
      <c r="VBB1" s="11"/>
      <c r="VBC1" s="11"/>
      <c r="VBD1" s="11"/>
      <c r="VBE1" s="11"/>
      <c r="VBF1" s="11"/>
      <c r="VBG1" s="11"/>
      <c r="VBH1" s="11"/>
      <c r="VBI1" s="11"/>
      <c r="VBJ1" s="11"/>
      <c r="VBK1" s="11"/>
      <c r="VBL1" s="11"/>
      <c r="VBM1" s="11"/>
      <c r="VBN1" s="11"/>
      <c r="VBO1" s="11"/>
      <c r="VBP1" s="11"/>
      <c r="VBQ1" s="11"/>
      <c r="VBR1" s="11"/>
      <c r="VBS1" s="11"/>
      <c r="VBT1" s="11"/>
      <c r="VBU1" s="11"/>
      <c r="VBV1" s="11"/>
      <c r="VBW1" s="11"/>
      <c r="VBX1" s="11"/>
      <c r="VBY1" s="11"/>
      <c r="VBZ1" s="11"/>
      <c r="VCA1" s="11"/>
      <c r="VCB1" s="11"/>
      <c r="VCC1" s="11"/>
      <c r="VCD1" s="11"/>
      <c r="VCE1" s="11"/>
      <c r="VCF1" s="11"/>
      <c r="VCG1" s="11"/>
      <c r="VCH1" s="11"/>
      <c r="VCI1" s="11"/>
      <c r="VCJ1" s="11"/>
      <c r="VCK1" s="11"/>
      <c r="VCL1" s="11"/>
      <c r="VCM1" s="11"/>
      <c r="VCN1" s="11"/>
      <c r="VCO1" s="11"/>
      <c r="VCP1" s="11"/>
      <c r="VCQ1" s="11"/>
      <c r="VCR1" s="11"/>
      <c r="VCS1" s="11"/>
      <c r="VCT1" s="11"/>
      <c r="VCU1" s="11"/>
      <c r="VCV1" s="11"/>
      <c r="VCW1" s="11"/>
      <c r="VCX1" s="11"/>
      <c r="VCY1" s="11"/>
      <c r="VCZ1" s="11"/>
      <c r="VDA1" s="11"/>
      <c r="VDB1" s="11"/>
      <c r="VDC1" s="11"/>
      <c r="VDD1" s="11"/>
      <c r="VDE1" s="11"/>
      <c r="VDF1" s="11"/>
      <c r="VDG1" s="11"/>
      <c r="VDH1" s="11"/>
      <c r="VDI1" s="11"/>
      <c r="VDJ1" s="11"/>
      <c r="VDK1" s="11"/>
      <c r="VDL1" s="11"/>
      <c r="VDM1" s="11"/>
      <c r="VDN1" s="11"/>
      <c r="VDO1" s="11"/>
      <c r="VDP1" s="11"/>
      <c r="VDQ1" s="11"/>
      <c r="VDR1" s="11"/>
      <c r="VDS1" s="11"/>
      <c r="VDT1" s="11"/>
      <c r="VDU1" s="11"/>
      <c r="VDV1" s="11"/>
      <c r="VDW1" s="11"/>
      <c r="VDX1" s="11"/>
      <c r="VDY1" s="11"/>
      <c r="VDZ1" s="11"/>
      <c r="VEA1" s="11"/>
      <c r="VEB1" s="11"/>
      <c r="VEC1" s="11"/>
      <c r="VED1" s="11"/>
      <c r="VEE1" s="11"/>
      <c r="VEF1" s="11"/>
      <c r="VEG1" s="11"/>
      <c r="VEH1" s="11"/>
      <c r="VEI1" s="11"/>
      <c r="VEJ1" s="11"/>
      <c r="VEK1" s="11"/>
      <c r="VEL1" s="11"/>
      <c r="VEM1" s="11"/>
      <c r="VEN1" s="11"/>
      <c r="VEO1" s="11"/>
      <c r="VEP1" s="11"/>
      <c r="VEQ1" s="11"/>
      <c r="VER1" s="11"/>
      <c r="VES1" s="11"/>
      <c r="VET1" s="11"/>
      <c r="VEU1" s="11"/>
      <c r="VEV1" s="11"/>
      <c r="VEW1" s="11"/>
      <c r="VEX1" s="11"/>
      <c r="VEY1" s="11"/>
      <c r="VEZ1" s="11"/>
      <c r="VFA1" s="11"/>
      <c r="VFB1" s="11"/>
      <c r="VFC1" s="11"/>
      <c r="VFD1" s="11"/>
      <c r="VFE1" s="11"/>
      <c r="VFF1" s="11"/>
      <c r="VFG1" s="11"/>
      <c r="VFH1" s="11"/>
      <c r="VFI1" s="11"/>
      <c r="VFJ1" s="11"/>
      <c r="VFK1" s="11"/>
      <c r="VFL1" s="11"/>
      <c r="VFM1" s="11"/>
      <c r="VFN1" s="11"/>
      <c r="VFO1" s="11"/>
      <c r="VFP1" s="11"/>
      <c r="VFQ1" s="11"/>
      <c r="VFR1" s="11"/>
      <c r="VFS1" s="11"/>
      <c r="VFT1" s="11"/>
      <c r="VFU1" s="11"/>
      <c r="VFV1" s="11"/>
      <c r="VFW1" s="11"/>
      <c r="VFX1" s="11"/>
      <c r="VFY1" s="11"/>
      <c r="VFZ1" s="11"/>
      <c r="VGA1" s="11"/>
      <c r="VGB1" s="11"/>
      <c r="VGC1" s="11"/>
      <c r="VGD1" s="11"/>
      <c r="VGE1" s="11"/>
      <c r="VGF1" s="11"/>
      <c r="VGG1" s="11"/>
      <c r="VGH1" s="11"/>
      <c r="VGI1" s="11"/>
      <c r="VGJ1" s="11"/>
      <c r="VGK1" s="11"/>
      <c r="VGL1" s="11"/>
      <c r="VGM1" s="11"/>
      <c r="VGN1" s="11"/>
      <c r="VGO1" s="11"/>
      <c r="VGP1" s="11"/>
      <c r="VGQ1" s="11"/>
      <c r="VGR1" s="11"/>
      <c r="VGS1" s="11"/>
      <c r="VGT1" s="11"/>
      <c r="VGU1" s="11"/>
      <c r="VGV1" s="11"/>
      <c r="VGW1" s="11"/>
      <c r="VGX1" s="11"/>
      <c r="VGY1" s="11"/>
      <c r="VGZ1" s="11"/>
      <c r="VHA1" s="11"/>
      <c r="VHB1" s="11"/>
      <c r="VHC1" s="11"/>
      <c r="VHD1" s="11"/>
      <c r="VHE1" s="11"/>
      <c r="VHF1" s="11"/>
      <c r="VHG1" s="11"/>
      <c r="VHH1" s="11"/>
      <c r="VHI1" s="11"/>
      <c r="VHJ1" s="11"/>
      <c r="VHK1" s="11"/>
      <c r="VHL1" s="11"/>
      <c r="VHM1" s="11"/>
      <c r="VHN1" s="11"/>
      <c r="VHO1" s="11"/>
      <c r="VHP1" s="11"/>
      <c r="VHQ1" s="11"/>
      <c r="VHR1" s="11"/>
      <c r="VHS1" s="11"/>
      <c r="VHT1" s="11"/>
      <c r="VHU1" s="11"/>
      <c r="VHV1" s="11"/>
      <c r="VHW1" s="11"/>
      <c r="VHX1" s="11"/>
      <c r="VHY1" s="11"/>
      <c r="VHZ1" s="11"/>
      <c r="VIA1" s="11"/>
      <c r="VIB1" s="11"/>
      <c r="VIC1" s="11"/>
      <c r="VID1" s="11"/>
      <c r="VIE1" s="11"/>
      <c r="VIF1" s="11"/>
      <c r="VIG1" s="11"/>
      <c r="VIH1" s="11"/>
      <c r="VII1" s="11"/>
      <c r="VIJ1" s="11"/>
      <c r="VIK1" s="11"/>
      <c r="VIL1" s="11"/>
      <c r="VIM1" s="11"/>
      <c r="VIN1" s="11"/>
      <c r="VIO1" s="11"/>
      <c r="VIP1" s="11"/>
      <c r="VIQ1" s="11"/>
      <c r="VIR1" s="11"/>
      <c r="VIS1" s="11"/>
      <c r="VIT1" s="11"/>
      <c r="VIU1" s="11"/>
      <c r="VIV1" s="11"/>
      <c r="VIW1" s="11"/>
      <c r="VIX1" s="11"/>
      <c r="VIY1" s="11"/>
      <c r="VIZ1" s="11"/>
      <c r="VJA1" s="11"/>
      <c r="VJB1" s="11"/>
      <c r="VJC1" s="11"/>
      <c r="VJD1" s="11"/>
      <c r="VJE1" s="11"/>
      <c r="VJF1" s="11"/>
      <c r="VJG1" s="11"/>
      <c r="VJH1" s="11"/>
      <c r="VJI1" s="11"/>
      <c r="VJJ1" s="11"/>
      <c r="VJK1" s="11"/>
      <c r="VJL1" s="11"/>
      <c r="VJM1" s="11"/>
      <c r="VJN1" s="11"/>
      <c r="VJO1" s="11"/>
      <c r="VJP1" s="11"/>
      <c r="VJQ1" s="11"/>
      <c r="VJR1" s="11"/>
      <c r="VJS1" s="11"/>
      <c r="VJT1" s="11"/>
      <c r="VJU1" s="11"/>
      <c r="VJV1" s="11"/>
      <c r="VJW1" s="11"/>
      <c r="VJX1" s="11"/>
      <c r="VJY1" s="11"/>
      <c r="VJZ1" s="11"/>
      <c r="VKA1" s="11"/>
      <c r="VKB1" s="11"/>
      <c r="VKC1" s="11"/>
      <c r="VKD1" s="11"/>
      <c r="VKE1" s="11"/>
      <c r="VKF1" s="11"/>
      <c r="VKG1" s="11"/>
      <c r="VKH1" s="11"/>
      <c r="VKI1" s="11"/>
      <c r="VKJ1" s="11"/>
      <c r="VKK1" s="11"/>
      <c r="VKL1" s="11"/>
      <c r="VKM1" s="11"/>
      <c r="VKN1" s="11"/>
      <c r="VKO1" s="11"/>
      <c r="VKP1" s="11"/>
      <c r="VKQ1" s="11"/>
      <c r="VKR1" s="11"/>
      <c r="VKS1" s="11"/>
      <c r="VKT1" s="11"/>
      <c r="VKU1" s="11"/>
      <c r="VKV1" s="11"/>
      <c r="VKW1" s="11"/>
      <c r="VKX1" s="11"/>
      <c r="VKY1" s="11"/>
      <c r="VKZ1" s="11"/>
      <c r="VLA1" s="11"/>
      <c r="VLB1" s="11"/>
      <c r="VLC1" s="11"/>
      <c r="VLD1" s="11"/>
      <c r="VLE1" s="11"/>
      <c r="VLF1" s="11"/>
      <c r="VLG1" s="11"/>
      <c r="VLH1" s="11"/>
      <c r="VLI1" s="11"/>
      <c r="VLJ1" s="11"/>
      <c r="VLK1" s="11"/>
      <c r="VLL1" s="11"/>
      <c r="VLM1" s="11"/>
      <c r="VLN1" s="11"/>
      <c r="VLO1" s="11"/>
      <c r="VLP1" s="11"/>
      <c r="VLQ1" s="11"/>
      <c r="VLR1" s="11"/>
      <c r="VLS1" s="11"/>
      <c r="VLT1" s="11"/>
      <c r="VLU1" s="11"/>
      <c r="VLV1" s="11"/>
      <c r="VLW1" s="11"/>
      <c r="VLX1" s="11"/>
      <c r="VLY1" s="11"/>
      <c r="VLZ1" s="11"/>
      <c r="VMA1" s="11"/>
      <c r="VMB1" s="11"/>
      <c r="VMC1" s="11"/>
      <c r="VMD1" s="11"/>
      <c r="VME1" s="11"/>
      <c r="VMF1" s="11"/>
      <c r="VMG1" s="11"/>
      <c r="VMH1" s="11"/>
      <c r="VMI1" s="11"/>
      <c r="VMJ1" s="11"/>
      <c r="VMK1" s="11"/>
      <c r="VML1" s="11"/>
      <c r="VMM1" s="11"/>
      <c r="VMN1" s="11"/>
      <c r="VMO1" s="11"/>
      <c r="VMP1" s="11"/>
      <c r="VMQ1" s="11"/>
      <c r="VMR1" s="11"/>
      <c r="VMS1" s="11"/>
      <c r="VMT1" s="11"/>
      <c r="VMU1" s="11"/>
      <c r="VMV1" s="11"/>
      <c r="VMW1" s="11"/>
      <c r="VMX1" s="11"/>
      <c r="VMY1" s="11"/>
      <c r="VMZ1" s="11"/>
      <c r="VNA1" s="11"/>
      <c r="VNB1" s="11"/>
      <c r="VNC1" s="11"/>
      <c r="VND1" s="11"/>
      <c r="VNE1" s="11"/>
      <c r="VNF1" s="11"/>
      <c r="VNG1" s="11"/>
      <c r="VNH1" s="11"/>
      <c r="VNI1" s="11"/>
      <c r="VNJ1" s="11"/>
      <c r="VNK1" s="11"/>
      <c r="VNL1" s="11"/>
      <c r="VNM1" s="11"/>
      <c r="VNN1" s="11"/>
      <c r="VNO1" s="11"/>
      <c r="VNP1" s="11"/>
      <c r="VNQ1" s="11"/>
      <c r="VNR1" s="11"/>
      <c r="VNS1" s="11"/>
      <c r="VNT1" s="11"/>
      <c r="VNU1" s="11"/>
      <c r="VNV1" s="11"/>
      <c r="VNW1" s="11"/>
      <c r="VNX1" s="11"/>
      <c r="VNY1" s="11"/>
      <c r="VNZ1" s="11"/>
      <c r="VOA1" s="11"/>
      <c r="VOB1" s="11"/>
      <c r="VOC1" s="11"/>
      <c r="VOD1" s="11"/>
      <c r="VOE1" s="11"/>
      <c r="VOF1" s="11"/>
      <c r="VOG1" s="11"/>
      <c r="VOH1" s="11"/>
      <c r="VOI1" s="11"/>
      <c r="VOJ1" s="11"/>
      <c r="VOK1" s="11"/>
      <c r="VOL1" s="11"/>
      <c r="VOM1" s="11"/>
      <c r="VON1" s="11"/>
      <c r="VOO1" s="11"/>
      <c r="VOP1" s="11"/>
      <c r="VOQ1" s="11"/>
      <c r="VOR1" s="11"/>
      <c r="VOS1" s="11"/>
      <c r="VOT1" s="11"/>
      <c r="VOU1" s="11"/>
      <c r="VOV1" s="11"/>
      <c r="VOW1" s="11"/>
      <c r="VOX1" s="11"/>
      <c r="VOY1" s="11"/>
      <c r="VOZ1" s="11"/>
      <c r="VPA1" s="11"/>
      <c r="VPB1" s="11"/>
      <c r="VPC1" s="11"/>
      <c r="VPD1" s="11"/>
      <c r="VPE1" s="11"/>
      <c r="VPF1" s="11"/>
      <c r="VPG1" s="11"/>
      <c r="VPH1" s="11"/>
      <c r="VPI1" s="11"/>
      <c r="VPJ1" s="11"/>
      <c r="VPK1" s="11"/>
      <c r="VPL1" s="11"/>
      <c r="VPM1" s="11"/>
      <c r="VPN1" s="11"/>
      <c r="VPO1" s="11"/>
      <c r="VPP1" s="11"/>
      <c r="VPQ1" s="11"/>
      <c r="VPR1" s="11"/>
      <c r="VPS1" s="11"/>
      <c r="VPT1" s="11"/>
      <c r="VPU1" s="11"/>
      <c r="VPV1" s="11"/>
      <c r="VPW1" s="11"/>
      <c r="VPX1" s="11"/>
      <c r="VPY1" s="11"/>
      <c r="VPZ1" s="11"/>
      <c r="VQA1" s="11"/>
      <c r="VQB1" s="11"/>
      <c r="VQC1" s="11"/>
      <c r="VQD1" s="11"/>
      <c r="VQE1" s="11"/>
      <c r="VQF1" s="11"/>
      <c r="VQG1" s="11"/>
      <c r="VQH1" s="11"/>
      <c r="VQI1" s="11"/>
      <c r="VQJ1" s="11"/>
      <c r="VQK1" s="11"/>
      <c r="VQL1" s="11"/>
      <c r="VQM1" s="11"/>
      <c r="VQN1" s="11"/>
      <c r="VQO1" s="11"/>
      <c r="VQP1" s="11"/>
      <c r="VQQ1" s="11"/>
      <c r="VQR1" s="11"/>
      <c r="VQS1" s="11"/>
      <c r="VQT1" s="11"/>
      <c r="VQU1" s="11"/>
      <c r="VQV1" s="11"/>
      <c r="VQW1" s="11"/>
      <c r="VQX1" s="11"/>
      <c r="VQY1" s="11"/>
      <c r="VQZ1" s="11"/>
      <c r="VRA1" s="11"/>
      <c r="VRB1" s="11"/>
      <c r="VRC1" s="11"/>
      <c r="VRD1" s="11"/>
      <c r="VRE1" s="11"/>
      <c r="VRF1" s="11"/>
      <c r="VRG1" s="11"/>
      <c r="VRH1" s="11"/>
      <c r="VRI1" s="11"/>
      <c r="VRJ1" s="11"/>
      <c r="VRK1" s="11"/>
      <c r="VRL1" s="11"/>
      <c r="VRM1" s="11"/>
      <c r="VRN1" s="11"/>
      <c r="VRO1" s="11"/>
      <c r="VRP1" s="11"/>
      <c r="VRQ1" s="11"/>
      <c r="VRR1" s="11"/>
      <c r="VRS1" s="11"/>
      <c r="VRT1" s="11"/>
      <c r="VRU1" s="11"/>
      <c r="VRV1" s="11"/>
      <c r="VRW1" s="11"/>
      <c r="VRX1" s="11"/>
      <c r="VRY1" s="11"/>
      <c r="VRZ1" s="11"/>
      <c r="VSA1" s="11"/>
      <c r="VSB1" s="11"/>
      <c r="VSC1" s="11"/>
      <c r="VSD1" s="11"/>
      <c r="VSE1" s="11"/>
      <c r="VSF1" s="11"/>
      <c r="VSG1" s="11"/>
      <c r="VSH1" s="11"/>
      <c r="VSI1" s="11"/>
      <c r="VSJ1" s="11"/>
      <c r="VSK1" s="11"/>
      <c r="VSL1" s="11"/>
      <c r="VSM1" s="11"/>
      <c r="VSN1" s="11"/>
      <c r="VSO1" s="11"/>
      <c r="VSP1" s="11"/>
      <c r="VSQ1" s="11"/>
      <c r="VSR1" s="11"/>
      <c r="VSS1" s="11"/>
      <c r="VST1" s="11"/>
      <c r="VSU1" s="11"/>
      <c r="VSV1" s="11"/>
      <c r="VSW1" s="11"/>
      <c r="VSX1" s="11"/>
      <c r="VSY1" s="11"/>
      <c r="VSZ1" s="11"/>
      <c r="VTA1" s="11"/>
      <c r="VTB1" s="11"/>
      <c r="VTC1" s="11"/>
      <c r="VTD1" s="11"/>
      <c r="VTE1" s="11"/>
      <c r="VTF1" s="11"/>
      <c r="VTG1" s="11"/>
      <c r="VTH1" s="11"/>
      <c r="VTI1" s="11"/>
      <c r="VTJ1" s="11"/>
      <c r="VTK1" s="11"/>
      <c r="VTL1" s="11"/>
      <c r="VTM1" s="11"/>
      <c r="VTN1" s="11"/>
      <c r="VTO1" s="11"/>
      <c r="VTP1" s="11"/>
      <c r="VTQ1" s="11"/>
      <c r="VTR1" s="11"/>
      <c r="VTS1" s="11"/>
      <c r="VTT1" s="11"/>
      <c r="VTU1" s="11"/>
      <c r="VTV1" s="11"/>
      <c r="VTW1" s="11"/>
      <c r="VTX1" s="11"/>
      <c r="VTY1" s="11"/>
      <c r="VTZ1" s="11"/>
      <c r="VUA1" s="11"/>
      <c r="VUB1" s="11"/>
      <c r="VUC1" s="11"/>
      <c r="VUD1" s="11"/>
      <c r="VUE1" s="11"/>
      <c r="VUF1" s="11"/>
      <c r="VUG1" s="11"/>
      <c r="VUH1" s="11"/>
      <c r="VUI1" s="11"/>
      <c r="VUJ1" s="11"/>
      <c r="VUK1" s="11"/>
      <c r="VUL1" s="11"/>
      <c r="VUM1" s="11"/>
      <c r="VUN1" s="11"/>
      <c r="VUO1" s="11"/>
      <c r="VUP1" s="11"/>
      <c r="VUQ1" s="11"/>
      <c r="VUR1" s="11"/>
      <c r="VUS1" s="11"/>
      <c r="VUT1" s="11"/>
      <c r="VUU1" s="11"/>
      <c r="VUV1" s="11"/>
      <c r="VUW1" s="11"/>
      <c r="VUX1" s="11"/>
      <c r="VUY1" s="11"/>
      <c r="VUZ1" s="11"/>
      <c r="VVA1" s="11"/>
      <c r="VVB1" s="11"/>
      <c r="VVC1" s="11"/>
      <c r="VVD1" s="11"/>
      <c r="VVE1" s="11"/>
      <c r="VVF1" s="11"/>
      <c r="VVG1" s="11"/>
      <c r="VVH1" s="11"/>
      <c r="VVI1" s="11"/>
      <c r="VVJ1" s="11"/>
      <c r="VVK1" s="11"/>
      <c r="VVL1" s="11"/>
      <c r="VVM1" s="11"/>
      <c r="VVN1" s="11"/>
      <c r="VVO1" s="11"/>
      <c r="VVP1" s="11"/>
      <c r="VVQ1" s="11"/>
      <c r="VVR1" s="11"/>
      <c r="VVS1" s="11"/>
      <c r="VVT1" s="11"/>
      <c r="VVU1" s="11"/>
      <c r="VVV1" s="11"/>
      <c r="VVW1" s="11"/>
      <c r="VVX1" s="11"/>
      <c r="VVY1" s="11"/>
      <c r="VVZ1" s="11"/>
      <c r="VWA1" s="11"/>
      <c r="VWB1" s="11"/>
      <c r="VWC1" s="11"/>
      <c r="VWD1" s="11"/>
      <c r="VWE1" s="11"/>
      <c r="VWF1" s="11"/>
      <c r="VWG1" s="11"/>
      <c r="VWH1" s="11"/>
      <c r="VWI1" s="11"/>
      <c r="VWJ1" s="11"/>
      <c r="VWK1" s="11"/>
      <c r="VWL1" s="11"/>
      <c r="VWM1" s="11"/>
      <c r="VWN1" s="11"/>
      <c r="VWO1" s="11"/>
      <c r="VWP1" s="11"/>
      <c r="VWQ1" s="11"/>
      <c r="VWR1" s="11"/>
      <c r="VWS1" s="11"/>
      <c r="VWT1" s="11"/>
      <c r="VWU1" s="11"/>
      <c r="VWV1" s="11"/>
      <c r="VWW1" s="11"/>
      <c r="VWX1" s="11"/>
      <c r="VWY1" s="11"/>
      <c r="VWZ1" s="11"/>
      <c r="VXA1" s="11"/>
      <c r="VXB1" s="11"/>
      <c r="VXC1" s="11"/>
      <c r="VXD1" s="11"/>
      <c r="VXE1" s="11"/>
      <c r="VXF1" s="11"/>
      <c r="VXG1" s="11"/>
      <c r="VXH1" s="11"/>
      <c r="VXI1" s="11"/>
      <c r="VXJ1" s="11"/>
      <c r="VXK1" s="11"/>
      <c r="VXL1" s="11"/>
      <c r="VXM1" s="11"/>
      <c r="VXN1" s="11"/>
      <c r="VXO1" s="11"/>
      <c r="VXP1" s="11"/>
      <c r="VXQ1" s="11"/>
      <c r="VXR1" s="11"/>
      <c r="VXS1" s="11"/>
      <c r="VXT1" s="11"/>
      <c r="VXU1" s="11"/>
      <c r="VXV1" s="11"/>
      <c r="VXW1" s="11"/>
      <c r="VXX1" s="11"/>
      <c r="VXY1" s="11"/>
      <c r="VXZ1" s="11"/>
      <c r="VYA1" s="11"/>
      <c r="VYB1" s="11"/>
      <c r="VYC1" s="11"/>
      <c r="VYD1" s="11"/>
      <c r="VYE1" s="11"/>
      <c r="VYF1" s="11"/>
      <c r="VYG1" s="11"/>
      <c r="VYH1" s="11"/>
      <c r="VYI1" s="11"/>
      <c r="VYJ1" s="11"/>
      <c r="VYK1" s="11"/>
      <c r="VYL1" s="11"/>
      <c r="VYM1" s="11"/>
      <c r="VYN1" s="11"/>
      <c r="VYO1" s="11"/>
      <c r="VYP1" s="11"/>
      <c r="VYQ1" s="11"/>
      <c r="VYR1" s="11"/>
      <c r="VYS1" s="11"/>
      <c r="VYT1" s="11"/>
      <c r="VYU1" s="11"/>
      <c r="VYV1" s="11"/>
      <c r="VYW1" s="11"/>
      <c r="VYX1" s="11"/>
      <c r="VYY1" s="11"/>
      <c r="VYZ1" s="11"/>
      <c r="VZA1" s="11"/>
      <c r="VZB1" s="11"/>
      <c r="VZC1" s="11"/>
      <c r="VZD1" s="11"/>
      <c r="VZE1" s="11"/>
      <c r="VZF1" s="11"/>
      <c r="VZG1" s="11"/>
      <c r="VZH1" s="11"/>
      <c r="VZI1" s="11"/>
      <c r="VZJ1" s="11"/>
      <c r="VZK1" s="11"/>
      <c r="VZL1" s="11"/>
      <c r="VZM1" s="11"/>
      <c r="VZN1" s="11"/>
      <c r="VZO1" s="11"/>
      <c r="VZP1" s="11"/>
      <c r="VZQ1" s="11"/>
      <c r="VZR1" s="11"/>
      <c r="VZS1" s="11"/>
      <c r="VZT1" s="11"/>
      <c r="VZU1" s="11"/>
      <c r="VZV1" s="11"/>
      <c r="VZW1" s="11"/>
      <c r="VZX1" s="11"/>
      <c r="VZY1" s="11"/>
      <c r="VZZ1" s="11"/>
      <c r="WAA1" s="11"/>
      <c r="WAB1" s="11"/>
      <c r="WAC1" s="11"/>
      <c r="WAD1" s="11"/>
      <c r="WAE1" s="11"/>
      <c r="WAF1" s="11"/>
      <c r="WAG1" s="11"/>
      <c r="WAH1" s="11"/>
      <c r="WAI1" s="11"/>
      <c r="WAJ1" s="11"/>
      <c r="WAK1" s="11"/>
      <c r="WAL1" s="11"/>
      <c r="WAM1" s="11"/>
      <c r="WAN1" s="11"/>
      <c r="WAO1" s="11"/>
      <c r="WAP1" s="11"/>
      <c r="WAQ1" s="11"/>
      <c r="WAR1" s="11"/>
      <c r="WAS1" s="11"/>
      <c r="WAT1" s="11"/>
      <c r="WAU1" s="11"/>
      <c r="WAV1" s="11"/>
      <c r="WAW1" s="11"/>
      <c r="WAX1" s="11"/>
      <c r="WAY1" s="11"/>
      <c r="WAZ1" s="11"/>
      <c r="WBA1" s="11"/>
      <c r="WBB1" s="11"/>
      <c r="WBC1" s="11"/>
      <c r="WBD1" s="11"/>
      <c r="WBE1" s="11"/>
      <c r="WBF1" s="11"/>
      <c r="WBG1" s="11"/>
      <c r="WBH1" s="11"/>
      <c r="WBI1" s="11"/>
      <c r="WBJ1" s="11"/>
      <c r="WBK1" s="11"/>
      <c r="WBL1" s="11"/>
      <c r="WBM1" s="11"/>
      <c r="WBN1" s="11"/>
      <c r="WBO1" s="11"/>
      <c r="WBP1" s="11"/>
      <c r="WBQ1" s="11"/>
      <c r="WBR1" s="11"/>
      <c r="WBS1" s="11"/>
      <c r="WBT1" s="11"/>
      <c r="WBU1" s="11"/>
      <c r="WBV1" s="11"/>
      <c r="WBW1" s="11"/>
      <c r="WBX1" s="11"/>
      <c r="WBY1" s="11"/>
      <c r="WBZ1" s="11"/>
      <c r="WCA1" s="11"/>
      <c r="WCB1" s="11"/>
      <c r="WCC1" s="11"/>
      <c r="WCD1" s="11"/>
      <c r="WCE1" s="11"/>
      <c r="WCF1" s="11"/>
      <c r="WCG1" s="11"/>
      <c r="WCH1" s="11"/>
      <c r="WCI1" s="11"/>
      <c r="WCJ1" s="11"/>
      <c r="WCK1" s="11"/>
      <c r="WCL1" s="11"/>
      <c r="WCM1" s="11"/>
      <c r="WCN1" s="11"/>
      <c r="WCO1" s="11"/>
      <c r="WCP1" s="11"/>
      <c r="WCQ1" s="11"/>
      <c r="WCR1" s="11"/>
      <c r="WCS1" s="11"/>
      <c r="WCT1" s="11"/>
      <c r="WCU1" s="11"/>
      <c r="WCV1" s="11"/>
      <c r="WCW1" s="11"/>
      <c r="WCX1" s="11"/>
      <c r="WCY1" s="11"/>
      <c r="WCZ1" s="11"/>
      <c r="WDA1" s="11"/>
      <c r="WDB1" s="11"/>
      <c r="WDC1" s="11"/>
      <c r="WDD1" s="11"/>
      <c r="WDE1" s="11"/>
      <c r="WDF1" s="11"/>
      <c r="WDG1" s="11"/>
      <c r="WDH1" s="11"/>
      <c r="WDI1" s="11"/>
      <c r="WDJ1" s="11"/>
      <c r="WDK1" s="11"/>
      <c r="WDL1" s="11"/>
      <c r="WDM1" s="11"/>
      <c r="WDN1" s="11"/>
      <c r="WDO1" s="11"/>
      <c r="WDP1" s="11"/>
      <c r="WDQ1" s="11"/>
      <c r="WDR1" s="11"/>
      <c r="WDS1" s="11"/>
      <c r="WDT1" s="11"/>
      <c r="WDU1" s="11"/>
      <c r="WDV1" s="11"/>
      <c r="WDW1" s="11"/>
      <c r="WDX1" s="11"/>
      <c r="WDY1" s="11"/>
      <c r="WDZ1" s="11"/>
      <c r="WEA1" s="11"/>
      <c r="WEB1" s="11"/>
      <c r="WEC1" s="11"/>
      <c r="WED1" s="11"/>
      <c r="WEE1" s="11"/>
      <c r="WEF1" s="11"/>
      <c r="WEG1" s="11"/>
      <c r="WEH1" s="11"/>
      <c r="WEI1" s="11"/>
      <c r="WEJ1" s="11"/>
      <c r="WEK1" s="11"/>
      <c r="WEL1" s="11"/>
      <c r="WEM1" s="11"/>
      <c r="WEN1" s="11"/>
      <c r="WEO1" s="11"/>
      <c r="WEP1" s="11"/>
      <c r="WEQ1" s="11"/>
      <c r="WER1" s="11"/>
      <c r="WES1" s="11"/>
      <c r="WET1" s="11"/>
      <c r="WEU1" s="11"/>
      <c r="WEV1" s="11"/>
      <c r="WEW1" s="11"/>
      <c r="WEX1" s="11"/>
      <c r="WEY1" s="11"/>
      <c r="WEZ1" s="11"/>
      <c r="WFA1" s="11"/>
      <c r="WFB1" s="11"/>
      <c r="WFC1" s="11"/>
      <c r="WFD1" s="11"/>
      <c r="WFE1" s="11"/>
      <c r="WFF1" s="11"/>
      <c r="WFG1" s="11"/>
      <c r="WFH1" s="11"/>
      <c r="WFI1" s="11"/>
      <c r="WFJ1" s="11"/>
      <c r="WFK1" s="11"/>
      <c r="WFL1" s="11"/>
      <c r="WFM1" s="11"/>
      <c r="WFN1" s="11"/>
      <c r="WFO1" s="11"/>
      <c r="WFP1" s="11"/>
      <c r="WFQ1" s="11"/>
      <c r="WFR1" s="11"/>
      <c r="WFS1" s="11"/>
      <c r="WFT1" s="11"/>
      <c r="WFU1" s="11"/>
      <c r="WFV1" s="11"/>
      <c r="WFW1" s="11"/>
      <c r="WFX1" s="11"/>
      <c r="WFY1" s="11"/>
      <c r="WFZ1" s="11"/>
      <c r="WGA1" s="11"/>
      <c r="WGB1" s="11"/>
      <c r="WGC1" s="11"/>
      <c r="WGD1" s="11"/>
      <c r="WGE1" s="11"/>
      <c r="WGF1" s="11"/>
      <c r="WGG1" s="11"/>
      <c r="WGH1" s="11"/>
      <c r="WGI1" s="11"/>
      <c r="WGJ1" s="11"/>
      <c r="WGK1" s="11"/>
      <c r="WGL1" s="11"/>
      <c r="WGM1" s="11"/>
      <c r="WGN1" s="11"/>
      <c r="WGO1" s="11"/>
      <c r="WGP1" s="11"/>
      <c r="WGQ1" s="11"/>
      <c r="WGR1" s="11"/>
      <c r="WGS1" s="11"/>
      <c r="WGT1" s="11"/>
      <c r="WGU1" s="11"/>
      <c r="WGV1" s="11"/>
      <c r="WGW1" s="11"/>
      <c r="WGX1" s="11"/>
      <c r="WGY1" s="11"/>
      <c r="WGZ1" s="11"/>
      <c r="WHA1" s="11"/>
      <c r="WHB1" s="11"/>
      <c r="WHC1" s="11"/>
      <c r="WHD1" s="11"/>
      <c r="WHE1" s="11"/>
      <c r="WHF1" s="11"/>
      <c r="WHG1" s="11"/>
      <c r="WHH1" s="11"/>
      <c r="WHI1" s="11"/>
      <c r="WHJ1" s="11"/>
      <c r="WHK1" s="11"/>
      <c r="WHL1" s="11"/>
      <c r="WHM1" s="11"/>
      <c r="WHN1" s="11"/>
      <c r="WHO1" s="11"/>
      <c r="WHP1" s="11"/>
      <c r="WHQ1" s="11"/>
      <c r="WHR1" s="11"/>
      <c r="WHS1" s="11"/>
      <c r="WHT1" s="11"/>
      <c r="WHU1" s="11"/>
      <c r="WHV1" s="11"/>
      <c r="WHW1" s="11"/>
      <c r="WHX1" s="11"/>
      <c r="WHY1" s="11"/>
      <c r="WHZ1" s="11"/>
      <c r="WIA1" s="11"/>
      <c r="WIB1" s="11"/>
      <c r="WIC1" s="11"/>
      <c r="WID1" s="11"/>
      <c r="WIE1" s="11"/>
      <c r="WIF1" s="11"/>
      <c r="WIG1" s="11"/>
      <c r="WIH1" s="11"/>
      <c r="WII1" s="11"/>
      <c r="WIJ1" s="11"/>
      <c r="WIK1" s="11"/>
      <c r="WIL1" s="11"/>
      <c r="WIM1" s="11"/>
      <c r="WIN1" s="11"/>
      <c r="WIO1" s="11"/>
      <c r="WIP1" s="11"/>
      <c r="WIQ1" s="11"/>
      <c r="WIR1" s="11"/>
      <c r="WIS1" s="11"/>
      <c r="WIT1" s="11"/>
      <c r="WIU1" s="11"/>
      <c r="WIV1" s="11"/>
      <c r="WIW1" s="11"/>
      <c r="WIX1" s="11"/>
      <c r="WIY1" s="11"/>
      <c r="WIZ1" s="11"/>
      <c r="WJA1" s="11"/>
      <c r="WJB1" s="11"/>
      <c r="WJC1" s="11"/>
      <c r="WJD1" s="11"/>
      <c r="WJE1" s="11"/>
      <c r="WJF1" s="11"/>
      <c r="WJG1" s="11"/>
      <c r="WJH1" s="11"/>
      <c r="WJI1" s="11"/>
      <c r="WJJ1" s="11"/>
      <c r="WJK1" s="11"/>
      <c r="WJL1" s="11"/>
      <c r="WJM1" s="11"/>
      <c r="WJN1" s="11"/>
      <c r="WJO1" s="11"/>
      <c r="WJP1" s="11"/>
      <c r="WJQ1" s="11"/>
      <c r="WJR1" s="11"/>
      <c r="WJS1" s="11"/>
      <c r="WJT1" s="11"/>
      <c r="WJU1" s="11"/>
      <c r="WJV1" s="11"/>
      <c r="WJW1" s="11"/>
      <c r="WJX1" s="11"/>
      <c r="WJY1" s="11"/>
      <c r="WJZ1" s="11"/>
      <c r="WKA1" s="11"/>
      <c r="WKB1" s="11"/>
      <c r="WKC1" s="11"/>
      <c r="WKD1" s="11"/>
      <c r="WKE1" s="11"/>
      <c r="WKF1" s="11"/>
      <c r="WKG1" s="11"/>
      <c r="WKH1" s="11"/>
      <c r="WKI1" s="11"/>
      <c r="WKJ1" s="11"/>
      <c r="WKK1" s="11"/>
      <c r="WKL1" s="11"/>
      <c r="WKM1" s="11"/>
      <c r="WKN1" s="11"/>
      <c r="WKO1" s="11"/>
      <c r="WKP1" s="11"/>
      <c r="WKQ1" s="11"/>
      <c r="WKR1" s="11"/>
      <c r="WKS1" s="11"/>
      <c r="WKT1" s="11"/>
      <c r="WKU1" s="11"/>
      <c r="WKV1" s="11"/>
      <c r="WKW1" s="11"/>
      <c r="WKX1" s="11"/>
      <c r="WKY1" s="11"/>
      <c r="WKZ1" s="11"/>
      <c r="WLA1" s="11"/>
      <c r="WLB1" s="11"/>
      <c r="WLC1" s="11"/>
      <c r="WLD1" s="11"/>
      <c r="WLE1" s="11"/>
      <c r="WLF1" s="11"/>
      <c r="WLG1" s="11"/>
      <c r="WLH1" s="11"/>
      <c r="WLI1" s="11"/>
      <c r="WLJ1" s="11"/>
      <c r="WLK1" s="11"/>
      <c r="WLL1" s="11"/>
      <c r="WLM1" s="11"/>
      <c r="WLN1" s="11"/>
      <c r="WLO1" s="11"/>
      <c r="WLP1" s="11"/>
      <c r="WLQ1" s="11"/>
      <c r="WLR1" s="11"/>
      <c r="WLS1" s="11"/>
      <c r="WLT1" s="11"/>
      <c r="WLU1" s="11"/>
      <c r="WLV1" s="11"/>
      <c r="WLW1" s="11"/>
      <c r="WLX1" s="11"/>
      <c r="WLY1" s="11"/>
      <c r="WLZ1" s="11"/>
      <c r="WMA1" s="11"/>
      <c r="WMB1" s="11"/>
      <c r="WMC1" s="11"/>
      <c r="WMD1" s="11"/>
      <c r="WME1" s="11"/>
      <c r="WMF1" s="11"/>
      <c r="WMG1" s="11"/>
      <c r="WMH1" s="11"/>
      <c r="WMI1" s="11"/>
      <c r="WMJ1" s="11"/>
      <c r="WMK1" s="11"/>
      <c r="WML1" s="11"/>
      <c r="WMM1" s="11"/>
      <c r="WMN1" s="11"/>
      <c r="WMO1" s="11"/>
      <c r="WMP1" s="11"/>
      <c r="WMQ1" s="11"/>
      <c r="WMR1" s="11"/>
      <c r="WMS1" s="11"/>
      <c r="WMT1" s="11"/>
      <c r="WMU1" s="11"/>
      <c r="WMV1" s="11"/>
      <c r="WMW1" s="11"/>
      <c r="WMX1" s="11"/>
      <c r="WMY1" s="11"/>
      <c r="WMZ1" s="11"/>
      <c r="WNA1" s="11"/>
      <c r="WNB1" s="11"/>
      <c r="WNC1" s="11"/>
      <c r="WND1" s="11"/>
      <c r="WNE1" s="11"/>
      <c r="WNF1" s="11"/>
      <c r="WNG1" s="11"/>
      <c r="WNH1" s="11"/>
      <c r="WNI1" s="11"/>
      <c r="WNJ1" s="11"/>
      <c r="WNK1" s="11"/>
      <c r="WNL1" s="11"/>
      <c r="WNM1" s="11"/>
      <c r="WNN1" s="11"/>
      <c r="WNO1" s="11"/>
      <c r="WNP1" s="11"/>
      <c r="WNQ1" s="11"/>
      <c r="WNR1" s="11"/>
      <c r="WNS1" s="11"/>
      <c r="WNT1" s="11"/>
      <c r="WNU1" s="11"/>
      <c r="WNV1" s="11"/>
      <c r="WNW1" s="11"/>
      <c r="WNX1" s="11"/>
      <c r="WNY1" s="11"/>
      <c r="WNZ1" s="11"/>
      <c r="WOA1" s="11"/>
      <c r="WOB1" s="11"/>
      <c r="WOC1" s="11"/>
      <c r="WOD1" s="11"/>
      <c r="WOE1" s="11"/>
      <c r="WOF1" s="11"/>
      <c r="WOG1" s="11"/>
      <c r="WOH1" s="11"/>
      <c r="WOI1" s="11"/>
      <c r="WOJ1" s="11"/>
      <c r="WOK1" s="11"/>
      <c r="WOL1" s="11"/>
      <c r="WOM1" s="11"/>
      <c r="WON1" s="11"/>
      <c r="WOO1" s="11"/>
      <c r="WOP1" s="11"/>
      <c r="WOQ1" s="11"/>
      <c r="WOR1" s="11"/>
      <c r="WOS1" s="11"/>
      <c r="WOT1" s="11"/>
      <c r="WOU1" s="11"/>
      <c r="WOV1" s="11"/>
      <c r="WOW1" s="11"/>
      <c r="WOX1" s="11"/>
      <c r="WOY1" s="11"/>
      <c r="WOZ1" s="11"/>
      <c r="WPA1" s="11"/>
      <c r="WPB1" s="11"/>
      <c r="WPC1" s="11"/>
      <c r="WPD1" s="11"/>
      <c r="WPE1" s="11"/>
      <c r="WPF1" s="11"/>
      <c r="WPG1" s="11"/>
      <c r="WPH1" s="11"/>
      <c r="WPI1" s="11"/>
      <c r="WPJ1" s="11"/>
      <c r="WPK1" s="11"/>
      <c r="WPL1" s="11"/>
      <c r="WPM1" s="11"/>
      <c r="WPN1" s="11"/>
      <c r="WPO1" s="11"/>
      <c r="WPP1" s="11"/>
      <c r="WPQ1" s="11"/>
      <c r="WPR1" s="11"/>
      <c r="WPS1" s="11"/>
      <c r="WPT1" s="11"/>
      <c r="WPU1" s="11"/>
      <c r="WPV1" s="11"/>
      <c r="WPW1" s="11"/>
      <c r="WPX1" s="11"/>
      <c r="WPY1" s="11"/>
      <c r="WPZ1" s="11"/>
      <c r="WQA1" s="11"/>
      <c r="WQB1" s="11"/>
      <c r="WQC1" s="11"/>
      <c r="WQD1" s="11"/>
      <c r="WQE1" s="11"/>
      <c r="WQF1" s="11"/>
      <c r="WQG1" s="11"/>
      <c r="WQH1" s="11"/>
      <c r="WQI1" s="11"/>
      <c r="WQJ1" s="11"/>
      <c r="WQK1" s="11"/>
      <c r="WQL1" s="11"/>
      <c r="WQM1" s="11"/>
      <c r="WQN1" s="11"/>
      <c r="WQO1" s="11"/>
      <c r="WQP1" s="11"/>
      <c r="WQQ1" s="11"/>
      <c r="WQR1" s="11"/>
      <c r="WQS1" s="11"/>
      <c r="WQT1" s="11"/>
      <c r="WQU1" s="11"/>
      <c r="WQV1" s="11"/>
      <c r="WQW1" s="11"/>
      <c r="WQX1" s="11"/>
      <c r="WQY1" s="11"/>
      <c r="WQZ1" s="11"/>
      <c r="WRA1" s="11"/>
      <c r="WRB1" s="11"/>
      <c r="WRC1" s="11"/>
      <c r="WRD1" s="11"/>
      <c r="WRE1" s="11"/>
      <c r="WRF1" s="11"/>
      <c r="WRG1" s="11"/>
      <c r="WRH1" s="11"/>
      <c r="WRI1" s="11"/>
      <c r="WRJ1" s="11"/>
      <c r="WRK1" s="11"/>
      <c r="WRL1" s="11"/>
      <c r="WRM1" s="11"/>
      <c r="WRN1" s="11"/>
      <c r="WRO1" s="11"/>
      <c r="WRP1" s="11"/>
      <c r="WRQ1" s="11"/>
      <c r="WRR1" s="11"/>
      <c r="WRS1" s="11"/>
      <c r="WRT1" s="11"/>
      <c r="WRU1" s="11"/>
      <c r="WRV1" s="11"/>
      <c r="WRW1" s="11"/>
      <c r="WRX1" s="11"/>
      <c r="WRY1" s="11"/>
      <c r="WRZ1" s="11"/>
      <c r="WSA1" s="11"/>
      <c r="WSB1" s="11"/>
      <c r="WSC1" s="11"/>
      <c r="WSD1" s="11"/>
      <c r="WSE1" s="11"/>
      <c r="WSF1" s="11"/>
      <c r="WSG1" s="11"/>
      <c r="WSH1" s="11"/>
      <c r="WSI1" s="11"/>
      <c r="WSJ1" s="11"/>
      <c r="WSK1" s="11"/>
      <c r="WSL1" s="11"/>
      <c r="WSM1" s="11"/>
      <c r="WSN1" s="11"/>
      <c r="WSO1" s="11"/>
      <c r="WSP1" s="11"/>
      <c r="WSQ1" s="11"/>
      <c r="WSR1" s="11"/>
      <c r="WSS1" s="11"/>
      <c r="WST1" s="11"/>
      <c r="WSU1" s="11"/>
      <c r="WSV1" s="11"/>
      <c r="WSW1" s="11"/>
      <c r="WSX1" s="11"/>
      <c r="WSY1" s="11"/>
      <c r="WSZ1" s="11"/>
      <c r="WTA1" s="11"/>
      <c r="WTB1" s="11"/>
      <c r="WTC1" s="11"/>
      <c r="WTD1" s="11"/>
      <c r="WTE1" s="11"/>
      <c r="WTF1" s="11"/>
      <c r="WTG1" s="11"/>
      <c r="WTH1" s="11"/>
      <c r="WTI1" s="11"/>
      <c r="WTJ1" s="11"/>
      <c r="WTK1" s="11"/>
      <c r="WTL1" s="11"/>
      <c r="WTM1" s="11"/>
      <c r="WTN1" s="11"/>
      <c r="WTO1" s="11"/>
      <c r="WTP1" s="11"/>
      <c r="WTQ1" s="11"/>
      <c r="WTR1" s="11"/>
      <c r="WTS1" s="11"/>
      <c r="WTT1" s="11"/>
      <c r="WTU1" s="11"/>
      <c r="WTV1" s="11"/>
      <c r="WTW1" s="11"/>
      <c r="WTX1" s="11"/>
      <c r="WTY1" s="11"/>
      <c r="WTZ1" s="11"/>
      <c r="WUA1" s="11"/>
      <c r="WUB1" s="11"/>
      <c r="WUC1" s="11"/>
      <c r="WUD1" s="11"/>
      <c r="WUE1" s="11"/>
      <c r="WUF1" s="11"/>
      <c r="WUG1" s="11"/>
      <c r="WUH1" s="11"/>
      <c r="WUI1" s="11"/>
      <c r="WUJ1" s="11"/>
      <c r="WUK1" s="11"/>
      <c r="WUL1" s="11"/>
      <c r="WUM1" s="11"/>
      <c r="WUN1" s="11"/>
      <c r="WUO1" s="11"/>
      <c r="WUP1" s="11"/>
      <c r="WUQ1" s="11"/>
      <c r="WUR1" s="11"/>
      <c r="WUS1" s="11"/>
      <c r="WUT1" s="11"/>
      <c r="WUU1" s="11"/>
      <c r="WUV1" s="11"/>
      <c r="WUW1" s="11"/>
      <c r="WUX1" s="11"/>
      <c r="WUY1" s="11"/>
      <c r="WUZ1" s="11"/>
      <c r="WVA1" s="11"/>
      <c r="WVB1" s="11"/>
      <c r="WVC1" s="11"/>
      <c r="WVD1" s="11"/>
      <c r="WVE1" s="11"/>
      <c r="WVF1" s="11"/>
      <c r="WVG1" s="11"/>
      <c r="WVH1" s="11"/>
      <c r="WVI1" s="11"/>
      <c r="WVJ1" s="11"/>
      <c r="WVK1" s="11"/>
      <c r="WVL1" s="11"/>
      <c r="WVM1" s="11"/>
      <c r="WVN1" s="11"/>
      <c r="WVO1" s="11"/>
      <c r="WVP1" s="11"/>
      <c r="WVQ1" s="11"/>
      <c r="WVR1" s="11"/>
      <c r="WVS1" s="11"/>
      <c r="WVT1" s="11"/>
      <c r="WVU1" s="11"/>
      <c r="WVV1" s="11"/>
      <c r="WVW1" s="11"/>
      <c r="WVX1" s="11"/>
      <c r="WVY1" s="11"/>
      <c r="WVZ1" s="11"/>
      <c r="WWA1" s="11"/>
      <c r="WWB1" s="11"/>
      <c r="WWC1" s="11"/>
      <c r="WWD1" s="11"/>
      <c r="WWE1" s="11"/>
      <c r="WWF1" s="11"/>
      <c r="WWG1" s="11"/>
      <c r="WWH1" s="11"/>
      <c r="WWI1" s="11"/>
      <c r="WWJ1" s="11"/>
      <c r="WWK1" s="11"/>
      <c r="WWL1" s="11"/>
      <c r="WWM1" s="11"/>
      <c r="WWN1" s="11"/>
      <c r="WWO1" s="11"/>
      <c r="WWP1" s="11"/>
      <c r="WWQ1" s="11"/>
      <c r="WWR1" s="11"/>
      <c r="WWS1" s="11"/>
      <c r="WWT1" s="11"/>
      <c r="WWU1" s="11"/>
      <c r="WWV1" s="11"/>
      <c r="WWW1" s="11"/>
      <c r="WWX1" s="11"/>
      <c r="WWY1" s="11"/>
      <c r="WWZ1" s="11"/>
      <c r="WXA1" s="11"/>
      <c r="WXB1" s="11"/>
      <c r="WXC1" s="11"/>
      <c r="WXD1" s="11"/>
      <c r="WXE1" s="11"/>
      <c r="WXF1" s="11"/>
      <c r="WXG1" s="11"/>
      <c r="WXH1" s="11"/>
      <c r="WXI1" s="11"/>
      <c r="WXJ1" s="11"/>
      <c r="WXK1" s="11"/>
      <c r="WXL1" s="11"/>
      <c r="WXM1" s="11"/>
      <c r="WXN1" s="11"/>
      <c r="WXO1" s="11"/>
      <c r="WXP1" s="11"/>
      <c r="WXQ1" s="11"/>
      <c r="WXR1" s="11"/>
      <c r="WXS1" s="11"/>
      <c r="WXT1" s="11"/>
      <c r="WXU1" s="11"/>
      <c r="WXV1" s="11"/>
      <c r="WXW1" s="11"/>
      <c r="WXX1" s="11"/>
      <c r="WXY1" s="11"/>
      <c r="WXZ1" s="11"/>
      <c r="WYA1" s="11"/>
      <c r="WYB1" s="11"/>
      <c r="WYC1" s="11"/>
      <c r="WYD1" s="11"/>
      <c r="WYE1" s="11"/>
      <c r="WYF1" s="11"/>
      <c r="WYG1" s="11"/>
      <c r="WYH1" s="11"/>
      <c r="WYI1" s="11"/>
      <c r="WYJ1" s="11"/>
      <c r="WYK1" s="11"/>
      <c r="WYL1" s="11"/>
      <c r="WYM1" s="11"/>
      <c r="WYN1" s="11"/>
      <c r="WYO1" s="11"/>
      <c r="WYP1" s="11"/>
      <c r="WYQ1" s="11"/>
      <c r="WYR1" s="11"/>
      <c r="WYS1" s="11"/>
      <c r="WYT1" s="11"/>
      <c r="WYU1" s="11"/>
      <c r="WYV1" s="11"/>
      <c r="WYW1" s="11"/>
      <c r="WYX1" s="11"/>
      <c r="WYY1" s="11"/>
      <c r="WYZ1" s="11"/>
      <c r="WZA1" s="11"/>
      <c r="WZB1" s="11"/>
      <c r="WZC1" s="11"/>
      <c r="WZD1" s="11"/>
      <c r="WZE1" s="11"/>
      <c r="WZF1" s="11"/>
      <c r="WZG1" s="11"/>
      <c r="WZH1" s="11"/>
      <c r="WZI1" s="11"/>
      <c r="WZJ1" s="11"/>
      <c r="WZK1" s="11"/>
      <c r="WZL1" s="11"/>
      <c r="WZM1" s="11"/>
      <c r="WZN1" s="11"/>
      <c r="WZO1" s="11"/>
      <c r="WZP1" s="11"/>
      <c r="WZQ1" s="11"/>
      <c r="WZR1" s="11"/>
      <c r="WZS1" s="11"/>
      <c r="WZT1" s="11"/>
      <c r="WZU1" s="11"/>
      <c r="WZV1" s="11"/>
      <c r="WZW1" s="11"/>
      <c r="WZX1" s="11"/>
      <c r="WZY1" s="11"/>
      <c r="WZZ1" s="11"/>
      <c r="XAA1" s="11"/>
      <c r="XAB1" s="11"/>
      <c r="XAC1" s="11"/>
      <c r="XAD1" s="11"/>
      <c r="XAE1" s="11"/>
      <c r="XAF1" s="11"/>
      <c r="XAG1" s="11"/>
      <c r="XAH1" s="11"/>
      <c r="XAI1" s="11"/>
      <c r="XAJ1" s="11"/>
      <c r="XAK1" s="11"/>
      <c r="XAL1" s="11"/>
      <c r="XAM1" s="11"/>
      <c r="XAN1" s="11"/>
      <c r="XAO1" s="11"/>
      <c r="XAP1" s="11"/>
      <c r="XAQ1" s="11"/>
      <c r="XAR1" s="11"/>
      <c r="XAS1" s="11"/>
      <c r="XAT1" s="11"/>
      <c r="XAU1" s="11"/>
      <c r="XAV1" s="11"/>
      <c r="XAW1" s="11"/>
      <c r="XAX1" s="11"/>
      <c r="XAY1" s="11"/>
      <c r="XAZ1" s="11"/>
      <c r="XBA1" s="11"/>
      <c r="XBB1" s="11"/>
      <c r="XBC1" s="11"/>
      <c r="XBD1" s="11"/>
      <c r="XBE1" s="11"/>
      <c r="XBF1" s="11"/>
      <c r="XBG1" s="11"/>
      <c r="XBH1" s="11"/>
      <c r="XBI1" s="11"/>
      <c r="XBJ1" s="11"/>
      <c r="XBK1" s="11"/>
      <c r="XBL1" s="11"/>
      <c r="XBM1" s="11"/>
      <c r="XBN1" s="11"/>
      <c r="XBO1" s="11"/>
      <c r="XBP1" s="11"/>
      <c r="XBQ1" s="11"/>
      <c r="XBR1" s="11"/>
      <c r="XBS1" s="11"/>
      <c r="XBT1" s="11"/>
      <c r="XBU1" s="11"/>
      <c r="XBV1" s="11"/>
      <c r="XBW1" s="11"/>
      <c r="XBX1" s="11"/>
      <c r="XBY1" s="11"/>
      <c r="XBZ1" s="11"/>
      <c r="XCA1" s="11"/>
      <c r="XCB1" s="11"/>
      <c r="XCC1" s="11"/>
      <c r="XCD1" s="11"/>
      <c r="XCE1" s="11"/>
      <c r="XCF1" s="11"/>
      <c r="XCG1" s="11"/>
      <c r="XCH1" s="11"/>
      <c r="XCI1" s="11"/>
      <c r="XCJ1" s="11"/>
      <c r="XCK1" s="11"/>
      <c r="XCL1" s="11"/>
      <c r="XCM1" s="11"/>
      <c r="XCN1" s="11"/>
      <c r="XCO1" s="11"/>
      <c r="XCP1" s="11"/>
      <c r="XCQ1" s="11"/>
      <c r="XCR1" s="11"/>
      <c r="XCS1" s="11"/>
      <c r="XCT1" s="11"/>
      <c r="XCU1" s="11"/>
      <c r="XCV1" s="11"/>
      <c r="XCW1" s="11"/>
      <c r="XCX1" s="11"/>
      <c r="XCY1" s="11"/>
      <c r="XCZ1" s="11"/>
      <c r="XDA1" s="11"/>
      <c r="XDB1" s="11"/>
    </row>
    <row r="2" s="2" customFormat="1" ht="23" customHeight="1" spans="1:10">
      <c r="A2" s="2" t="s">
        <v>4035</v>
      </c>
      <c r="B2" s="13" t="s">
        <v>2084</v>
      </c>
      <c r="C2" s="13" t="s">
        <v>1857</v>
      </c>
      <c r="D2" s="14" t="s">
        <v>1858</v>
      </c>
      <c r="E2" s="14"/>
      <c r="F2" s="2">
        <v>800</v>
      </c>
      <c r="G2" s="15">
        <v>1230.77</v>
      </c>
      <c r="H2" s="15">
        <f>G2*1.17</f>
        <v>1440.0009</v>
      </c>
      <c r="I2" s="2">
        <f>H2*0.9314572</f>
        <v>1341.29920631148</v>
      </c>
      <c r="J2" s="2">
        <f>I2/F2</f>
        <v>1.67662400788935</v>
      </c>
    </row>
    <row r="3" s="3" customFormat="1" ht="23" customHeight="1" spans="1:10">
      <c r="A3" s="3" t="s">
        <v>4036</v>
      </c>
      <c r="B3" s="16" t="s">
        <v>2084</v>
      </c>
      <c r="C3" s="16" t="s">
        <v>2090</v>
      </c>
      <c r="D3" s="17" t="s">
        <v>2091</v>
      </c>
      <c r="E3" s="17"/>
      <c r="F3" s="1">
        <v>300</v>
      </c>
      <c r="G3" s="12">
        <v>2000</v>
      </c>
      <c r="H3" s="12">
        <f>G3*1.17</f>
        <v>2340</v>
      </c>
      <c r="I3" s="2">
        <f t="shared" ref="I3:I66" si="0">H3*0.9314572</f>
        <v>2179.609848</v>
      </c>
      <c r="J3" s="2">
        <f t="shared" ref="J3:J66" si="1">I3/F3</f>
        <v>7.26536616</v>
      </c>
    </row>
    <row r="4" s="3" customFormat="1" ht="23" customHeight="1" spans="1:10">
      <c r="A4" s="3" t="s">
        <v>4035</v>
      </c>
      <c r="B4" s="16" t="s">
        <v>2084</v>
      </c>
      <c r="C4" s="16" t="s">
        <v>1857</v>
      </c>
      <c r="D4" s="17" t="s">
        <v>1858</v>
      </c>
      <c r="E4" s="17"/>
      <c r="F4" s="1">
        <v>1000</v>
      </c>
      <c r="G4" s="12">
        <v>1538.46</v>
      </c>
      <c r="H4" s="12">
        <f>G4*1.17</f>
        <v>1799.9982</v>
      </c>
      <c r="I4" s="2">
        <f t="shared" si="0"/>
        <v>1676.62128337704</v>
      </c>
      <c r="J4" s="2">
        <f t="shared" si="1"/>
        <v>1.67662128337704</v>
      </c>
    </row>
    <row r="5" s="3" customFormat="1" ht="23" customHeight="1" spans="1:10">
      <c r="A5" s="3" t="s">
        <v>4036</v>
      </c>
      <c r="B5" s="16" t="s">
        <v>2092</v>
      </c>
      <c r="C5" s="16" t="s">
        <v>2659</v>
      </c>
      <c r="D5" s="17" t="s">
        <v>2660</v>
      </c>
      <c r="E5" s="17" t="s">
        <v>2661</v>
      </c>
      <c r="F5" s="1">
        <v>20</v>
      </c>
      <c r="G5" s="12">
        <f t="shared" ref="G5:G68" si="2">H5/1.17</f>
        <v>191.452991452991</v>
      </c>
      <c r="H5" s="12">
        <v>224</v>
      </c>
      <c r="I5" s="2">
        <f t="shared" si="0"/>
        <v>208.6464128</v>
      </c>
      <c r="J5" s="2">
        <f t="shared" si="1"/>
        <v>10.43232064</v>
      </c>
    </row>
    <row r="6" s="3" customFormat="1" ht="23" customHeight="1" spans="1:10">
      <c r="A6" s="3" t="s">
        <v>2507</v>
      </c>
      <c r="B6" s="16" t="s">
        <v>2092</v>
      </c>
      <c r="C6" s="16" t="s">
        <v>986</v>
      </c>
      <c r="D6" s="17" t="s">
        <v>987</v>
      </c>
      <c r="E6" s="17" t="s">
        <v>410</v>
      </c>
      <c r="F6" s="1">
        <v>40</v>
      </c>
      <c r="G6" s="12">
        <f t="shared" si="2"/>
        <v>683.760683760684</v>
      </c>
      <c r="H6" s="12">
        <v>800</v>
      </c>
      <c r="I6" s="2">
        <f t="shared" si="0"/>
        <v>745.16576</v>
      </c>
      <c r="J6" s="2">
        <f t="shared" si="1"/>
        <v>18.629144</v>
      </c>
    </row>
    <row r="7" s="3" customFormat="1" ht="23" customHeight="1" spans="1:10">
      <c r="A7" s="3" t="s">
        <v>4037</v>
      </c>
      <c r="B7" s="16" t="s">
        <v>2092</v>
      </c>
      <c r="C7" s="16" t="s">
        <v>870</v>
      </c>
      <c r="D7" s="17" t="s">
        <v>687</v>
      </c>
      <c r="E7" s="17" t="s">
        <v>2662</v>
      </c>
      <c r="F7" s="1">
        <v>1200</v>
      </c>
      <c r="G7" s="12">
        <f t="shared" si="2"/>
        <v>25938.4615384615</v>
      </c>
      <c r="H7" s="12">
        <v>30348</v>
      </c>
      <c r="I7" s="2">
        <f t="shared" si="0"/>
        <v>28267.8631056</v>
      </c>
      <c r="J7" s="2">
        <f t="shared" si="1"/>
        <v>23.556552588</v>
      </c>
    </row>
    <row r="8" s="3" customFormat="1" ht="23" customHeight="1" spans="1:10">
      <c r="A8" s="3" t="s">
        <v>4038</v>
      </c>
      <c r="B8" s="16" t="s">
        <v>2092</v>
      </c>
      <c r="C8" s="16" t="s">
        <v>2120</v>
      </c>
      <c r="D8" s="17" t="s">
        <v>79</v>
      </c>
      <c r="E8" s="17" t="s">
        <v>548</v>
      </c>
      <c r="F8" s="1">
        <v>100</v>
      </c>
      <c r="G8" s="12">
        <f t="shared" si="2"/>
        <v>239.316239316239</v>
      </c>
      <c r="H8" s="12">
        <v>280</v>
      </c>
      <c r="I8" s="2">
        <f t="shared" si="0"/>
        <v>260.808016</v>
      </c>
      <c r="J8" s="2">
        <f t="shared" si="1"/>
        <v>2.60808016</v>
      </c>
    </row>
    <row r="9" s="3" customFormat="1" ht="23" customHeight="1" spans="1:10">
      <c r="A9" s="3" t="s">
        <v>4038</v>
      </c>
      <c r="B9" s="16" t="s">
        <v>2092</v>
      </c>
      <c r="C9" s="16" t="s">
        <v>2197</v>
      </c>
      <c r="D9" s="17" t="s">
        <v>912</v>
      </c>
      <c r="E9" s="17" t="s">
        <v>2105</v>
      </c>
      <c r="F9" s="1">
        <v>200</v>
      </c>
      <c r="G9" s="12">
        <f t="shared" si="2"/>
        <v>8627.35042735043</v>
      </c>
      <c r="H9" s="12">
        <v>10094</v>
      </c>
      <c r="I9" s="2">
        <f t="shared" si="0"/>
        <v>9402.1289768</v>
      </c>
      <c r="J9" s="2">
        <f t="shared" si="1"/>
        <v>47.010644884</v>
      </c>
    </row>
    <row r="10" s="3" customFormat="1" ht="23" customHeight="1" spans="1:10">
      <c r="A10" s="3" t="s">
        <v>4036</v>
      </c>
      <c r="B10" s="16" t="s">
        <v>2092</v>
      </c>
      <c r="C10" s="16" t="s">
        <v>2663</v>
      </c>
      <c r="D10" s="17" t="s">
        <v>2091</v>
      </c>
      <c r="E10" s="17" t="s">
        <v>1972</v>
      </c>
      <c r="F10" s="1">
        <v>50</v>
      </c>
      <c r="G10" s="12">
        <f t="shared" si="2"/>
        <v>326.923076923077</v>
      </c>
      <c r="H10" s="12">
        <v>382.5</v>
      </c>
      <c r="I10" s="2">
        <f t="shared" si="0"/>
        <v>356.282379</v>
      </c>
      <c r="J10" s="2">
        <f t="shared" si="1"/>
        <v>7.12564758</v>
      </c>
    </row>
    <row r="11" s="3" customFormat="1" ht="23" customHeight="1" spans="1:10">
      <c r="A11" s="3" t="s">
        <v>4036</v>
      </c>
      <c r="B11" s="16" t="s">
        <v>2092</v>
      </c>
      <c r="C11" s="16" t="s">
        <v>2114</v>
      </c>
      <c r="D11" s="17" t="s">
        <v>2048</v>
      </c>
      <c r="E11" s="17" t="s">
        <v>2115</v>
      </c>
      <c r="F11" s="1">
        <v>50</v>
      </c>
      <c r="G11" s="12">
        <f t="shared" si="2"/>
        <v>431.196581196581</v>
      </c>
      <c r="H11" s="12">
        <v>504.5</v>
      </c>
      <c r="I11" s="2">
        <f t="shared" si="0"/>
        <v>469.9201574</v>
      </c>
      <c r="J11" s="2">
        <f t="shared" si="1"/>
        <v>9.398403148</v>
      </c>
    </row>
    <row r="12" s="3" customFormat="1" ht="23" customHeight="1" spans="1:10">
      <c r="A12" s="3" t="s">
        <v>1489</v>
      </c>
      <c r="B12" s="16" t="s">
        <v>2092</v>
      </c>
      <c r="C12" s="16" t="s">
        <v>2135</v>
      </c>
      <c r="D12" s="17" t="s">
        <v>754</v>
      </c>
      <c r="E12" s="17" t="s">
        <v>1161</v>
      </c>
      <c r="F12" s="1">
        <v>100</v>
      </c>
      <c r="G12" s="12">
        <f t="shared" si="2"/>
        <v>512.820512820513</v>
      </c>
      <c r="H12" s="12">
        <v>600</v>
      </c>
      <c r="I12" s="2">
        <f t="shared" si="0"/>
        <v>558.87432</v>
      </c>
      <c r="J12" s="2">
        <f t="shared" si="1"/>
        <v>5.5887432</v>
      </c>
    </row>
    <row r="13" s="3" customFormat="1" ht="23" customHeight="1" spans="1:10">
      <c r="A13" s="3" t="s">
        <v>4038</v>
      </c>
      <c r="B13" s="16" t="s">
        <v>2092</v>
      </c>
      <c r="C13" s="16" t="s">
        <v>1650</v>
      </c>
      <c r="D13" s="17" t="s">
        <v>395</v>
      </c>
      <c r="E13" s="17" t="s">
        <v>2118</v>
      </c>
      <c r="F13" s="1">
        <v>400</v>
      </c>
      <c r="G13" s="12">
        <f t="shared" si="2"/>
        <v>11429.0598290598</v>
      </c>
      <c r="H13" s="12">
        <v>13372</v>
      </c>
      <c r="I13" s="2">
        <f t="shared" si="0"/>
        <v>12455.4456784</v>
      </c>
      <c r="J13" s="2">
        <f t="shared" si="1"/>
        <v>31.138614196</v>
      </c>
    </row>
    <row r="14" s="3" customFormat="1" ht="23" customHeight="1" spans="1:10">
      <c r="A14" s="3" t="s">
        <v>4038</v>
      </c>
      <c r="B14" s="16" t="s">
        <v>2092</v>
      </c>
      <c r="C14" s="16" t="s">
        <v>2593</v>
      </c>
      <c r="D14" s="17" t="s">
        <v>764</v>
      </c>
      <c r="E14" s="17" t="s">
        <v>31</v>
      </c>
      <c r="F14" s="1">
        <v>30</v>
      </c>
      <c r="G14" s="12">
        <f t="shared" si="2"/>
        <v>656.153846153846</v>
      </c>
      <c r="H14" s="12">
        <v>767.7</v>
      </c>
      <c r="I14" s="2">
        <f t="shared" si="0"/>
        <v>715.07969244</v>
      </c>
      <c r="J14" s="2">
        <f t="shared" si="1"/>
        <v>23.835989748</v>
      </c>
    </row>
    <row r="15" s="3" customFormat="1" ht="23" customHeight="1" spans="1:10">
      <c r="A15" s="3" t="s">
        <v>2507</v>
      </c>
      <c r="B15" s="16" t="s">
        <v>2092</v>
      </c>
      <c r="C15" s="16" t="s">
        <v>2664</v>
      </c>
      <c r="D15" s="17" t="s">
        <v>1504</v>
      </c>
      <c r="E15" s="17" t="s">
        <v>63</v>
      </c>
      <c r="F15" s="1">
        <v>30</v>
      </c>
      <c r="G15" s="12">
        <f t="shared" si="2"/>
        <v>82.0512820512821</v>
      </c>
      <c r="H15" s="12">
        <v>96</v>
      </c>
      <c r="I15" s="2">
        <f t="shared" si="0"/>
        <v>89.4198912</v>
      </c>
      <c r="J15" s="2">
        <f t="shared" si="1"/>
        <v>2.98066304</v>
      </c>
    </row>
    <row r="16" s="3" customFormat="1" ht="23" customHeight="1" spans="1:10">
      <c r="A16" s="3" t="s">
        <v>4039</v>
      </c>
      <c r="B16" s="16" t="s">
        <v>2092</v>
      </c>
      <c r="C16" s="16" t="s">
        <v>2096</v>
      </c>
      <c r="D16" s="17" t="s">
        <v>481</v>
      </c>
      <c r="E16" s="17" t="s">
        <v>2097</v>
      </c>
      <c r="F16" s="1">
        <v>500</v>
      </c>
      <c r="G16" s="12">
        <f t="shared" si="2"/>
        <v>15867.5213675214</v>
      </c>
      <c r="H16" s="12">
        <v>18565</v>
      </c>
      <c r="I16" s="2">
        <f t="shared" si="0"/>
        <v>17292.502918</v>
      </c>
      <c r="J16" s="2">
        <f t="shared" si="1"/>
        <v>34.585005836</v>
      </c>
    </row>
    <row r="17" s="3" customFormat="1" ht="23" customHeight="1" spans="1:10">
      <c r="A17" s="3" t="s">
        <v>4036</v>
      </c>
      <c r="B17" s="16" t="s">
        <v>2092</v>
      </c>
      <c r="C17" s="16" t="s">
        <v>2100</v>
      </c>
      <c r="D17" s="17" t="s">
        <v>1143</v>
      </c>
      <c r="E17" s="17" t="s">
        <v>548</v>
      </c>
      <c r="F17" s="1">
        <v>360</v>
      </c>
      <c r="G17" s="12">
        <f t="shared" si="2"/>
        <v>600</v>
      </c>
      <c r="H17" s="12">
        <v>702</v>
      </c>
      <c r="I17" s="2">
        <f t="shared" si="0"/>
        <v>653.8829544</v>
      </c>
      <c r="J17" s="2">
        <f t="shared" si="1"/>
        <v>1.81634154</v>
      </c>
    </row>
    <row r="18" s="3" customFormat="1" ht="23" customHeight="1" spans="1:10">
      <c r="A18" s="3" t="s">
        <v>2507</v>
      </c>
      <c r="B18" s="16" t="s">
        <v>2092</v>
      </c>
      <c r="C18" s="16" t="s">
        <v>1878</v>
      </c>
      <c r="D18" s="17" t="s">
        <v>48</v>
      </c>
      <c r="E18" s="17" t="s">
        <v>1879</v>
      </c>
      <c r="F18" s="1">
        <v>100</v>
      </c>
      <c r="G18" s="12">
        <f t="shared" si="2"/>
        <v>817.948717948718</v>
      </c>
      <c r="H18" s="12">
        <v>957</v>
      </c>
      <c r="I18" s="2">
        <f t="shared" si="0"/>
        <v>891.4045404</v>
      </c>
      <c r="J18" s="2">
        <f t="shared" si="1"/>
        <v>8.914045404</v>
      </c>
    </row>
    <row r="19" s="3" customFormat="1" ht="23" customHeight="1" spans="1:10">
      <c r="A19" s="3" t="s">
        <v>4038</v>
      </c>
      <c r="B19" s="16" t="s">
        <v>2092</v>
      </c>
      <c r="C19" s="16" t="s">
        <v>1650</v>
      </c>
      <c r="D19" s="17" t="s">
        <v>395</v>
      </c>
      <c r="E19" s="17" t="s">
        <v>2118</v>
      </c>
      <c r="F19" s="1">
        <v>200</v>
      </c>
      <c r="G19" s="12">
        <f t="shared" si="2"/>
        <v>5714.52991452992</v>
      </c>
      <c r="H19" s="12">
        <v>6686</v>
      </c>
      <c r="I19" s="2">
        <f t="shared" si="0"/>
        <v>6227.7228392</v>
      </c>
      <c r="J19" s="2">
        <f t="shared" si="1"/>
        <v>31.138614196</v>
      </c>
    </row>
    <row r="20" s="3" customFormat="1" ht="23" customHeight="1" spans="1:10">
      <c r="A20" s="3" t="s">
        <v>4038</v>
      </c>
      <c r="B20" s="16" t="s">
        <v>2092</v>
      </c>
      <c r="C20" s="16" t="s">
        <v>2665</v>
      </c>
      <c r="D20" s="17" t="s">
        <v>2666</v>
      </c>
      <c r="E20" s="17" t="s">
        <v>1410</v>
      </c>
      <c r="F20" s="1">
        <v>100</v>
      </c>
      <c r="G20" s="12">
        <f t="shared" si="2"/>
        <v>1910.25641025641</v>
      </c>
      <c r="H20" s="12">
        <v>2235</v>
      </c>
      <c r="I20" s="2">
        <f t="shared" si="0"/>
        <v>2081.806842</v>
      </c>
      <c r="J20" s="2">
        <f t="shared" si="1"/>
        <v>20.81806842</v>
      </c>
    </row>
    <row r="21" s="3" customFormat="1" ht="23" customHeight="1" spans="1:10">
      <c r="A21" s="3" t="s">
        <v>4039</v>
      </c>
      <c r="B21" s="16" t="s">
        <v>2092</v>
      </c>
      <c r="C21" s="16" t="s">
        <v>460</v>
      </c>
      <c r="D21" s="17" t="s">
        <v>2175</v>
      </c>
      <c r="E21" s="17" t="s">
        <v>63</v>
      </c>
      <c r="F21" s="1">
        <v>100</v>
      </c>
      <c r="G21" s="12">
        <f t="shared" si="2"/>
        <v>303.418803418803</v>
      </c>
      <c r="H21" s="12">
        <v>355</v>
      </c>
      <c r="I21" s="2">
        <f t="shared" si="0"/>
        <v>330.667306</v>
      </c>
      <c r="J21" s="2">
        <f t="shared" si="1"/>
        <v>3.30667306</v>
      </c>
    </row>
    <row r="22" s="3" customFormat="1" ht="23" customHeight="1" spans="1:10">
      <c r="A22" s="3" t="s">
        <v>4040</v>
      </c>
      <c r="B22" s="16" t="s">
        <v>2092</v>
      </c>
      <c r="C22" s="16" t="s">
        <v>597</v>
      </c>
      <c r="D22" s="17" t="s">
        <v>461</v>
      </c>
      <c r="E22" s="17" t="s">
        <v>63</v>
      </c>
      <c r="F22" s="1">
        <v>200</v>
      </c>
      <c r="G22" s="12">
        <f t="shared" si="2"/>
        <v>5610.25641025641</v>
      </c>
      <c r="H22" s="12">
        <v>6564</v>
      </c>
      <c r="I22" s="2">
        <f t="shared" si="0"/>
        <v>6114.0850608</v>
      </c>
      <c r="J22" s="2">
        <f t="shared" si="1"/>
        <v>30.570425304</v>
      </c>
    </row>
    <row r="23" s="3" customFormat="1" ht="23" customHeight="1" spans="1:10">
      <c r="A23" s="3" t="s">
        <v>2507</v>
      </c>
      <c r="B23" s="16" t="s">
        <v>2092</v>
      </c>
      <c r="C23" s="16" t="s">
        <v>429</v>
      </c>
      <c r="D23" s="17" t="s">
        <v>1169</v>
      </c>
      <c r="E23" s="17" t="s">
        <v>828</v>
      </c>
      <c r="F23" s="1">
        <v>50</v>
      </c>
      <c r="G23" s="12">
        <f t="shared" si="2"/>
        <v>269.230769230769</v>
      </c>
      <c r="H23" s="12">
        <v>315</v>
      </c>
      <c r="I23" s="2">
        <f t="shared" si="0"/>
        <v>293.409018</v>
      </c>
      <c r="J23" s="2">
        <f t="shared" si="1"/>
        <v>5.86818036</v>
      </c>
    </row>
    <row r="24" s="3" customFormat="1" ht="23" customHeight="1" spans="1:10">
      <c r="A24" s="3" t="s">
        <v>2507</v>
      </c>
      <c r="B24" s="16" t="s">
        <v>2092</v>
      </c>
      <c r="C24" s="16" t="s">
        <v>630</v>
      </c>
      <c r="D24" s="17" t="s">
        <v>1437</v>
      </c>
      <c r="E24" s="17" t="s">
        <v>662</v>
      </c>
      <c r="F24" s="1">
        <v>20</v>
      </c>
      <c r="G24" s="12">
        <f t="shared" si="2"/>
        <v>99.1452991452991</v>
      </c>
      <c r="H24" s="12">
        <v>116</v>
      </c>
      <c r="I24" s="2">
        <f t="shared" si="0"/>
        <v>108.0490352</v>
      </c>
      <c r="J24" s="2">
        <f t="shared" si="1"/>
        <v>5.40245176</v>
      </c>
    </row>
    <row r="25" s="3" customFormat="1" ht="23" customHeight="1" spans="1:10">
      <c r="A25" s="3" t="s">
        <v>2507</v>
      </c>
      <c r="B25" s="16" t="s">
        <v>2092</v>
      </c>
      <c r="C25" s="16" t="s">
        <v>2667</v>
      </c>
      <c r="D25" s="17" t="s">
        <v>309</v>
      </c>
      <c r="E25" s="17" t="s">
        <v>2158</v>
      </c>
      <c r="F25" s="1">
        <v>40</v>
      </c>
      <c r="G25" s="12">
        <f t="shared" si="2"/>
        <v>119.65811965812</v>
      </c>
      <c r="H25" s="12">
        <v>140</v>
      </c>
      <c r="I25" s="2">
        <f t="shared" si="0"/>
        <v>130.404008</v>
      </c>
      <c r="J25" s="2">
        <f t="shared" si="1"/>
        <v>3.2601002</v>
      </c>
    </row>
    <row r="26" s="3" customFormat="1" ht="23" customHeight="1" spans="1:10">
      <c r="A26" s="3" t="s">
        <v>4038</v>
      </c>
      <c r="B26" s="16" t="s">
        <v>2092</v>
      </c>
      <c r="C26" s="16" t="s">
        <v>2128</v>
      </c>
      <c r="D26" s="17" t="s">
        <v>2129</v>
      </c>
      <c r="E26" s="17" t="s">
        <v>2130</v>
      </c>
      <c r="F26" s="1">
        <v>400</v>
      </c>
      <c r="G26" s="12">
        <f t="shared" si="2"/>
        <v>1770.94017094017</v>
      </c>
      <c r="H26" s="12">
        <v>2072</v>
      </c>
      <c r="I26" s="2">
        <f t="shared" si="0"/>
        <v>1929.9793184</v>
      </c>
      <c r="J26" s="2">
        <f t="shared" si="1"/>
        <v>4.824948296</v>
      </c>
    </row>
    <row r="27" s="3" customFormat="1" ht="23" customHeight="1" spans="1:10">
      <c r="A27" s="3" t="s">
        <v>2507</v>
      </c>
      <c r="B27" s="16" t="s">
        <v>2092</v>
      </c>
      <c r="C27" s="16" t="s">
        <v>2172</v>
      </c>
      <c r="D27" s="17" t="s">
        <v>1040</v>
      </c>
      <c r="E27" s="17" t="s">
        <v>1928</v>
      </c>
      <c r="F27" s="1">
        <v>10</v>
      </c>
      <c r="G27" s="12">
        <f t="shared" si="2"/>
        <v>365.811965811966</v>
      </c>
      <c r="H27" s="12">
        <v>428</v>
      </c>
      <c r="I27" s="2">
        <f t="shared" si="0"/>
        <v>398.6636816</v>
      </c>
      <c r="J27" s="2">
        <f t="shared" si="1"/>
        <v>39.86636816</v>
      </c>
    </row>
    <row r="28" s="3" customFormat="1" ht="23" customHeight="1" spans="1:10">
      <c r="A28" s="3" t="s">
        <v>2507</v>
      </c>
      <c r="B28" s="16" t="s">
        <v>2092</v>
      </c>
      <c r="C28" s="16" t="s">
        <v>2668</v>
      </c>
      <c r="D28" s="17" t="s">
        <v>2669</v>
      </c>
      <c r="E28" s="17" t="s">
        <v>2586</v>
      </c>
      <c r="F28" s="1">
        <v>8</v>
      </c>
      <c r="G28" s="12">
        <f t="shared" si="2"/>
        <v>126.495726495727</v>
      </c>
      <c r="H28" s="12">
        <v>148</v>
      </c>
      <c r="I28" s="2">
        <f t="shared" si="0"/>
        <v>137.8556656</v>
      </c>
      <c r="J28" s="2">
        <f t="shared" si="1"/>
        <v>17.2319582</v>
      </c>
    </row>
    <row r="29" s="3" customFormat="1" ht="23" customHeight="1" spans="1:10">
      <c r="A29" s="3" t="s">
        <v>2507</v>
      </c>
      <c r="B29" s="16" t="s">
        <v>2092</v>
      </c>
      <c r="C29" s="16" t="s">
        <v>2670</v>
      </c>
      <c r="D29" s="17" t="s">
        <v>2671</v>
      </c>
      <c r="E29" s="17" t="s">
        <v>2672</v>
      </c>
      <c r="F29" s="1">
        <v>20</v>
      </c>
      <c r="G29" s="12">
        <f t="shared" si="2"/>
        <v>239.316239316239</v>
      </c>
      <c r="H29" s="12">
        <v>280</v>
      </c>
      <c r="I29" s="2">
        <f t="shared" si="0"/>
        <v>260.808016</v>
      </c>
      <c r="J29" s="2">
        <f t="shared" si="1"/>
        <v>13.0404008</v>
      </c>
    </row>
    <row r="30" s="3" customFormat="1" ht="23" customHeight="1" spans="1:10">
      <c r="A30" s="3" t="s">
        <v>2507</v>
      </c>
      <c r="B30" s="16" t="s">
        <v>2092</v>
      </c>
      <c r="C30" s="16" t="s">
        <v>2673</v>
      </c>
      <c r="D30" s="17" t="s">
        <v>1172</v>
      </c>
      <c r="E30" s="17" t="s">
        <v>2674</v>
      </c>
      <c r="F30" s="1">
        <v>30</v>
      </c>
      <c r="G30" s="12">
        <f t="shared" si="2"/>
        <v>635.897435897436</v>
      </c>
      <c r="H30" s="12">
        <v>744</v>
      </c>
      <c r="I30" s="2">
        <f t="shared" si="0"/>
        <v>693.0041568</v>
      </c>
      <c r="J30" s="2">
        <f t="shared" si="1"/>
        <v>23.10013856</v>
      </c>
    </row>
    <row r="31" s="3" customFormat="1" ht="23" customHeight="1" spans="1:10">
      <c r="A31" s="3" t="s">
        <v>4041</v>
      </c>
      <c r="B31" s="16" t="s">
        <v>2092</v>
      </c>
      <c r="C31" s="16" t="s">
        <v>693</v>
      </c>
      <c r="D31" s="17" t="s">
        <v>694</v>
      </c>
      <c r="E31" s="17" t="s">
        <v>1466</v>
      </c>
      <c r="F31" s="1">
        <v>10</v>
      </c>
      <c r="G31" s="12">
        <f t="shared" si="2"/>
        <v>104.017094017094</v>
      </c>
      <c r="H31" s="12">
        <v>121.7</v>
      </c>
      <c r="I31" s="2">
        <f t="shared" si="0"/>
        <v>113.35834124</v>
      </c>
      <c r="J31" s="2">
        <f t="shared" si="1"/>
        <v>11.335834124</v>
      </c>
    </row>
    <row r="32" s="3" customFormat="1" ht="23" customHeight="1" spans="1:10">
      <c r="A32" s="3" t="s">
        <v>2507</v>
      </c>
      <c r="B32" s="16" t="s">
        <v>2092</v>
      </c>
      <c r="C32" s="16" t="s">
        <v>2157</v>
      </c>
      <c r="D32" s="17" t="s">
        <v>2675</v>
      </c>
      <c r="E32" s="17" t="s">
        <v>1123</v>
      </c>
      <c r="F32" s="1">
        <v>30</v>
      </c>
      <c r="G32" s="12">
        <f t="shared" si="2"/>
        <v>53.8461538461538</v>
      </c>
      <c r="H32" s="12">
        <v>63</v>
      </c>
      <c r="I32" s="2">
        <f t="shared" si="0"/>
        <v>58.6818036</v>
      </c>
      <c r="J32" s="2">
        <f t="shared" si="1"/>
        <v>1.95606012</v>
      </c>
    </row>
    <row r="33" s="3" customFormat="1" ht="23" customHeight="1" spans="1:10">
      <c r="A33" s="3" t="s">
        <v>1489</v>
      </c>
      <c r="B33" s="16" t="s">
        <v>2092</v>
      </c>
      <c r="C33" s="16" t="s">
        <v>2193</v>
      </c>
      <c r="D33" s="17" t="s">
        <v>1390</v>
      </c>
      <c r="E33" s="17" t="s">
        <v>2676</v>
      </c>
      <c r="F33" s="1">
        <v>100</v>
      </c>
      <c r="G33" s="12">
        <f t="shared" si="2"/>
        <v>429.059829059829</v>
      </c>
      <c r="H33" s="12">
        <v>502</v>
      </c>
      <c r="I33" s="2">
        <f t="shared" si="0"/>
        <v>467.5915144</v>
      </c>
      <c r="J33" s="2">
        <f t="shared" si="1"/>
        <v>4.675915144</v>
      </c>
    </row>
    <row r="34" s="3" customFormat="1" ht="23" customHeight="1" spans="1:10">
      <c r="A34" s="3" t="s">
        <v>4038</v>
      </c>
      <c r="B34" s="16" t="s">
        <v>2092</v>
      </c>
      <c r="C34" s="16" t="s">
        <v>2197</v>
      </c>
      <c r="D34" s="17" t="s">
        <v>912</v>
      </c>
      <c r="E34" s="17" t="s">
        <v>2105</v>
      </c>
      <c r="F34" s="1">
        <v>200</v>
      </c>
      <c r="G34" s="12">
        <f t="shared" si="2"/>
        <v>8627.35042735043</v>
      </c>
      <c r="H34" s="12">
        <v>10094</v>
      </c>
      <c r="I34" s="2">
        <f t="shared" si="0"/>
        <v>9402.1289768</v>
      </c>
      <c r="J34" s="2">
        <f t="shared" si="1"/>
        <v>47.010644884</v>
      </c>
    </row>
    <row r="35" s="3" customFormat="1" ht="23" customHeight="1" spans="1:10">
      <c r="A35" s="3" t="s">
        <v>2507</v>
      </c>
      <c r="B35" s="16" t="s">
        <v>2092</v>
      </c>
      <c r="C35" s="16" t="s">
        <v>2567</v>
      </c>
      <c r="D35" s="17" t="s">
        <v>1932</v>
      </c>
      <c r="E35" s="17" t="s">
        <v>2568</v>
      </c>
      <c r="F35" s="1">
        <v>50</v>
      </c>
      <c r="G35" s="12">
        <f t="shared" si="2"/>
        <v>632.478632478633</v>
      </c>
      <c r="H35" s="12">
        <v>740</v>
      </c>
      <c r="I35" s="2">
        <f t="shared" si="0"/>
        <v>689.278328</v>
      </c>
      <c r="J35" s="2">
        <f t="shared" si="1"/>
        <v>13.78556656</v>
      </c>
    </row>
    <row r="36" s="3" customFormat="1" ht="23" customHeight="1" spans="1:10">
      <c r="A36" s="3" t="s">
        <v>2507</v>
      </c>
      <c r="B36" s="16" t="s">
        <v>2092</v>
      </c>
      <c r="C36" s="16" t="s">
        <v>2149</v>
      </c>
      <c r="D36" s="17" t="s">
        <v>144</v>
      </c>
      <c r="E36" s="17" t="s">
        <v>2677</v>
      </c>
      <c r="F36" s="1">
        <v>30</v>
      </c>
      <c r="G36" s="12">
        <f t="shared" si="2"/>
        <v>158.974358974359</v>
      </c>
      <c r="H36" s="12">
        <v>186</v>
      </c>
      <c r="I36" s="2">
        <f t="shared" si="0"/>
        <v>173.2510392</v>
      </c>
      <c r="J36" s="2">
        <f t="shared" si="1"/>
        <v>5.77503464</v>
      </c>
    </row>
    <row r="37" s="3" customFormat="1" ht="23" customHeight="1" spans="1:10">
      <c r="A37" s="3" t="s">
        <v>4042</v>
      </c>
      <c r="B37" s="16" t="s">
        <v>2092</v>
      </c>
      <c r="C37" s="16" t="s">
        <v>140</v>
      </c>
      <c r="D37" s="17" t="s">
        <v>141</v>
      </c>
      <c r="E37" s="17" t="s">
        <v>142</v>
      </c>
      <c r="F37" s="1">
        <v>100</v>
      </c>
      <c r="G37" s="12">
        <f t="shared" si="2"/>
        <v>1723.93162393162</v>
      </c>
      <c r="H37" s="12">
        <v>2017</v>
      </c>
      <c r="I37" s="2">
        <f t="shared" si="0"/>
        <v>1878.7491724</v>
      </c>
      <c r="J37" s="2">
        <f t="shared" si="1"/>
        <v>18.787491724</v>
      </c>
    </row>
    <row r="38" s="3" customFormat="1" ht="23" customHeight="1" spans="1:10">
      <c r="A38" s="3" t="s">
        <v>4043</v>
      </c>
      <c r="B38" s="16" t="s">
        <v>2092</v>
      </c>
      <c r="C38" s="16" t="s">
        <v>768</v>
      </c>
      <c r="D38" s="17" t="s">
        <v>2191</v>
      </c>
      <c r="E38" s="17" t="s">
        <v>770</v>
      </c>
      <c r="F38" s="1">
        <v>20</v>
      </c>
      <c r="G38" s="12">
        <f t="shared" si="2"/>
        <v>435.897435897436</v>
      </c>
      <c r="H38" s="12">
        <v>510</v>
      </c>
      <c r="I38" s="2">
        <f t="shared" si="0"/>
        <v>475.043172</v>
      </c>
      <c r="J38" s="2">
        <f t="shared" si="1"/>
        <v>23.7521586</v>
      </c>
    </row>
    <row r="39" s="3" customFormat="1" ht="23" customHeight="1" spans="1:10">
      <c r="A39" s="3" t="s">
        <v>4038</v>
      </c>
      <c r="B39" s="16" t="s">
        <v>2092</v>
      </c>
      <c r="C39" s="16" t="s">
        <v>2678</v>
      </c>
      <c r="D39" s="17" t="s">
        <v>954</v>
      </c>
      <c r="E39" s="17" t="s">
        <v>2679</v>
      </c>
      <c r="F39" s="1">
        <v>200</v>
      </c>
      <c r="G39" s="12">
        <f t="shared" si="2"/>
        <v>3396.5811965812</v>
      </c>
      <c r="H39" s="12">
        <v>3974</v>
      </c>
      <c r="I39" s="2">
        <f t="shared" si="0"/>
        <v>3701.6109128</v>
      </c>
      <c r="J39" s="2">
        <f t="shared" si="1"/>
        <v>18.508054564</v>
      </c>
    </row>
    <row r="40" s="3" customFormat="1" ht="23" customHeight="1" spans="1:10">
      <c r="A40" s="3" t="s">
        <v>4038</v>
      </c>
      <c r="B40" s="16" t="s">
        <v>2092</v>
      </c>
      <c r="C40" s="16" t="s">
        <v>2593</v>
      </c>
      <c r="D40" s="17" t="s">
        <v>764</v>
      </c>
      <c r="E40" s="17" t="s">
        <v>31</v>
      </c>
      <c r="F40" s="1">
        <v>30</v>
      </c>
      <c r="G40" s="12">
        <f t="shared" si="2"/>
        <v>-68.7179487179487</v>
      </c>
      <c r="H40" s="12">
        <v>-80.4</v>
      </c>
      <c r="I40" s="2">
        <f t="shared" si="0"/>
        <v>-74.88915888</v>
      </c>
      <c r="J40" s="2">
        <f t="shared" si="1"/>
        <v>-2.496305296</v>
      </c>
    </row>
    <row r="41" s="3" customFormat="1" ht="23" customHeight="1" spans="1:10">
      <c r="A41" s="3" t="s">
        <v>2507</v>
      </c>
      <c r="B41" s="16" t="s">
        <v>2092</v>
      </c>
      <c r="C41" s="16" t="s">
        <v>2198</v>
      </c>
      <c r="D41" s="17" t="s">
        <v>2199</v>
      </c>
      <c r="E41" s="17" t="s">
        <v>1144</v>
      </c>
      <c r="F41" s="1">
        <v>10</v>
      </c>
      <c r="G41" s="12">
        <f t="shared" si="2"/>
        <v>213.675213675214</v>
      </c>
      <c r="H41" s="12">
        <v>250</v>
      </c>
      <c r="I41" s="2">
        <f t="shared" si="0"/>
        <v>232.8643</v>
      </c>
      <c r="J41" s="2">
        <f t="shared" si="1"/>
        <v>23.28643</v>
      </c>
    </row>
    <row r="42" s="3" customFormat="1" ht="23" customHeight="1" spans="1:10">
      <c r="A42" s="3" t="s">
        <v>2507</v>
      </c>
      <c r="B42" s="16" t="s">
        <v>2092</v>
      </c>
      <c r="C42" s="16" t="s">
        <v>2236</v>
      </c>
      <c r="D42" s="17" t="s">
        <v>759</v>
      </c>
      <c r="E42" s="17" t="s">
        <v>2237</v>
      </c>
      <c r="F42" s="1">
        <v>100</v>
      </c>
      <c r="G42" s="12">
        <f t="shared" si="2"/>
        <v>213.675213675214</v>
      </c>
      <c r="H42" s="12">
        <v>250</v>
      </c>
      <c r="I42" s="2">
        <f t="shared" si="0"/>
        <v>232.8643</v>
      </c>
      <c r="J42" s="2">
        <f t="shared" si="1"/>
        <v>2.328643</v>
      </c>
    </row>
    <row r="43" s="3" customFormat="1" ht="23" customHeight="1" spans="1:10">
      <c r="A43" s="3" t="s">
        <v>1489</v>
      </c>
      <c r="B43" s="16" t="s">
        <v>2092</v>
      </c>
      <c r="C43" s="16" t="s">
        <v>2102</v>
      </c>
      <c r="D43" s="17" t="s">
        <v>123</v>
      </c>
      <c r="E43" s="17" t="s">
        <v>2680</v>
      </c>
      <c r="F43" s="1">
        <v>800</v>
      </c>
      <c r="G43" s="12">
        <f t="shared" si="2"/>
        <v>12362.3931623932</v>
      </c>
      <c r="H43" s="12">
        <v>14464</v>
      </c>
      <c r="I43" s="2">
        <f t="shared" si="0"/>
        <v>13472.5969408</v>
      </c>
      <c r="J43" s="2">
        <f t="shared" si="1"/>
        <v>16.840746176</v>
      </c>
    </row>
    <row r="44" s="3" customFormat="1" ht="23" customHeight="1" spans="1:10">
      <c r="A44" s="3" t="s">
        <v>2507</v>
      </c>
      <c r="B44" s="16" t="s">
        <v>2092</v>
      </c>
      <c r="C44" s="16" t="s">
        <v>1432</v>
      </c>
      <c r="D44" s="17" t="s">
        <v>1165</v>
      </c>
      <c r="E44" s="17" t="s">
        <v>1438</v>
      </c>
      <c r="F44" s="1">
        <v>20</v>
      </c>
      <c r="G44" s="12">
        <f t="shared" si="2"/>
        <v>369.230769230769</v>
      </c>
      <c r="H44" s="12">
        <v>432</v>
      </c>
      <c r="I44" s="2">
        <f t="shared" si="0"/>
        <v>402.3895104</v>
      </c>
      <c r="J44" s="2">
        <f t="shared" si="1"/>
        <v>20.11947552</v>
      </c>
    </row>
    <row r="45" s="3" customFormat="1" ht="23" customHeight="1" spans="1:10">
      <c r="A45" s="3" t="s">
        <v>4044</v>
      </c>
      <c r="B45" s="16" t="s">
        <v>2092</v>
      </c>
      <c r="C45" s="16" t="s">
        <v>2125</v>
      </c>
      <c r="D45" s="17" t="s">
        <v>2126</v>
      </c>
      <c r="E45" s="17" t="s">
        <v>2127</v>
      </c>
      <c r="F45" s="1">
        <v>10</v>
      </c>
      <c r="G45" s="12">
        <f t="shared" si="2"/>
        <v>350.42735042735</v>
      </c>
      <c r="H45" s="12">
        <v>410</v>
      </c>
      <c r="I45" s="2">
        <f t="shared" si="0"/>
        <v>381.897452</v>
      </c>
      <c r="J45" s="2">
        <f t="shared" si="1"/>
        <v>38.1897452</v>
      </c>
    </row>
    <row r="46" s="3" customFormat="1" ht="23" customHeight="1" spans="1:10">
      <c r="A46" s="3" t="s">
        <v>4038</v>
      </c>
      <c r="B46" s="16" t="s">
        <v>2092</v>
      </c>
      <c r="C46" s="16" t="s">
        <v>1650</v>
      </c>
      <c r="D46" s="17" t="s">
        <v>395</v>
      </c>
      <c r="E46" s="17" t="s">
        <v>2118</v>
      </c>
      <c r="F46" s="1">
        <v>400</v>
      </c>
      <c r="G46" s="12">
        <f t="shared" si="2"/>
        <v>11429.0598290598</v>
      </c>
      <c r="H46" s="12">
        <v>13372</v>
      </c>
      <c r="I46" s="2">
        <f t="shared" si="0"/>
        <v>12455.4456784</v>
      </c>
      <c r="J46" s="2">
        <f t="shared" si="1"/>
        <v>31.138614196</v>
      </c>
    </row>
    <row r="47" s="3" customFormat="1" ht="23" customHeight="1" spans="1:10">
      <c r="A47" s="3" t="s">
        <v>2507</v>
      </c>
      <c r="B47" s="16" t="s">
        <v>2092</v>
      </c>
      <c r="C47" s="16" t="s">
        <v>2383</v>
      </c>
      <c r="D47" s="17" t="s">
        <v>2353</v>
      </c>
      <c r="E47" s="17" t="s">
        <v>2681</v>
      </c>
      <c r="F47" s="1">
        <v>160</v>
      </c>
      <c r="G47" s="12">
        <f t="shared" si="2"/>
        <v>294.017094017094</v>
      </c>
      <c r="H47" s="12">
        <v>344</v>
      </c>
      <c r="I47" s="2">
        <f t="shared" si="0"/>
        <v>320.4212768</v>
      </c>
      <c r="J47" s="2">
        <f t="shared" si="1"/>
        <v>2.00263298</v>
      </c>
    </row>
    <row r="48" s="3" customFormat="1" ht="23" customHeight="1" spans="1:10">
      <c r="A48" s="3" t="s">
        <v>4038</v>
      </c>
      <c r="B48" s="16" t="s">
        <v>2092</v>
      </c>
      <c r="C48" s="16" t="s">
        <v>1882</v>
      </c>
      <c r="D48" s="17" t="s">
        <v>2526</v>
      </c>
      <c r="E48" s="17" t="s">
        <v>1775</v>
      </c>
      <c r="F48" s="1">
        <v>100</v>
      </c>
      <c r="G48" s="12">
        <f t="shared" si="2"/>
        <v>2740.17094017094</v>
      </c>
      <c r="H48" s="12">
        <v>3206</v>
      </c>
      <c r="I48" s="2">
        <f t="shared" si="0"/>
        <v>2986.2517832</v>
      </c>
      <c r="J48" s="2">
        <f t="shared" si="1"/>
        <v>29.862517832</v>
      </c>
    </row>
    <row r="49" s="3" customFormat="1" ht="23" customHeight="1" spans="1:10">
      <c r="A49" s="3" t="s">
        <v>239</v>
      </c>
      <c r="B49" s="16" t="s">
        <v>2092</v>
      </c>
      <c r="C49" s="16" t="s">
        <v>2682</v>
      </c>
      <c r="D49" s="17" t="s">
        <v>2683</v>
      </c>
      <c r="E49" s="17" t="s">
        <v>1488</v>
      </c>
      <c r="F49" s="1">
        <v>100</v>
      </c>
      <c r="G49" s="12">
        <f t="shared" si="2"/>
        <v>1221.36752136752</v>
      </c>
      <c r="H49" s="12">
        <v>1429</v>
      </c>
      <c r="I49" s="2">
        <f t="shared" si="0"/>
        <v>1331.0523388</v>
      </c>
      <c r="J49" s="2">
        <f t="shared" si="1"/>
        <v>13.310523388</v>
      </c>
    </row>
    <row r="50" s="3" customFormat="1" ht="23" customHeight="1" spans="1:10">
      <c r="A50" s="3" t="s">
        <v>2507</v>
      </c>
      <c r="B50" s="16" t="s">
        <v>2092</v>
      </c>
      <c r="C50" s="16" t="s">
        <v>2093</v>
      </c>
      <c r="D50" s="17" t="s">
        <v>2684</v>
      </c>
      <c r="E50" s="17" t="s">
        <v>2644</v>
      </c>
      <c r="F50" s="1">
        <v>180</v>
      </c>
      <c r="G50" s="12">
        <f t="shared" si="2"/>
        <v>2892.30769230769</v>
      </c>
      <c r="H50" s="12">
        <v>3384</v>
      </c>
      <c r="I50" s="2">
        <f t="shared" si="0"/>
        <v>3152.0511648</v>
      </c>
      <c r="J50" s="2">
        <f t="shared" si="1"/>
        <v>17.51139536</v>
      </c>
    </row>
    <row r="51" s="3" customFormat="1" ht="23" customHeight="1" spans="1:10">
      <c r="A51" s="3" t="s">
        <v>4037</v>
      </c>
      <c r="B51" s="16" t="s">
        <v>2092</v>
      </c>
      <c r="C51" s="16" t="s">
        <v>870</v>
      </c>
      <c r="D51" s="17" t="s">
        <v>687</v>
      </c>
      <c r="E51" s="17" t="s">
        <v>2662</v>
      </c>
      <c r="F51" s="1">
        <v>600</v>
      </c>
      <c r="G51" s="12">
        <f t="shared" si="2"/>
        <v>12969.2307692308</v>
      </c>
      <c r="H51" s="12">
        <v>15174</v>
      </c>
      <c r="I51" s="2">
        <f t="shared" si="0"/>
        <v>14133.9315528</v>
      </c>
      <c r="J51" s="2">
        <f t="shared" si="1"/>
        <v>23.556552588</v>
      </c>
    </row>
    <row r="52" s="3" customFormat="1" ht="23" customHeight="1" spans="1:10">
      <c r="A52" s="3" t="s">
        <v>4036</v>
      </c>
      <c r="B52" s="16" t="s">
        <v>2092</v>
      </c>
      <c r="C52" s="16" t="s">
        <v>2685</v>
      </c>
      <c r="D52" s="17" t="s">
        <v>884</v>
      </c>
      <c r="E52" s="17" t="s">
        <v>2686</v>
      </c>
      <c r="F52" s="1">
        <v>20</v>
      </c>
      <c r="G52" s="12">
        <f t="shared" si="2"/>
        <v>316.239316239316</v>
      </c>
      <c r="H52" s="12">
        <v>370</v>
      </c>
      <c r="I52" s="2">
        <f t="shared" si="0"/>
        <v>344.639164</v>
      </c>
      <c r="J52" s="2">
        <f t="shared" si="1"/>
        <v>17.2319582</v>
      </c>
    </row>
    <row r="53" s="3" customFormat="1" ht="23" customHeight="1" spans="1:10">
      <c r="A53" s="3" t="s">
        <v>4036</v>
      </c>
      <c r="B53" s="16" t="s">
        <v>2092</v>
      </c>
      <c r="C53" s="16" t="s">
        <v>2565</v>
      </c>
      <c r="D53" s="17" t="s">
        <v>144</v>
      </c>
      <c r="E53" s="17" t="s">
        <v>1041</v>
      </c>
      <c r="F53" s="1">
        <v>50</v>
      </c>
      <c r="G53" s="12">
        <f t="shared" si="2"/>
        <v>155.982905982906</v>
      </c>
      <c r="H53" s="12">
        <v>182.5</v>
      </c>
      <c r="I53" s="2">
        <f t="shared" si="0"/>
        <v>169.990939</v>
      </c>
      <c r="J53" s="2">
        <f t="shared" si="1"/>
        <v>3.39981878</v>
      </c>
    </row>
    <row r="54" s="3" customFormat="1" ht="23" customHeight="1" spans="1:10">
      <c r="A54" s="3" t="s">
        <v>3735</v>
      </c>
      <c r="B54" s="16" t="s">
        <v>2092</v>
      </c>
      <c r="C54" s="16" t="s">
        <v>973</v>
      </c>
      <c r="D54" s="17" t="s">
        <v>12</v>
      </c>
      <c r="E54" s="17" t="s">
        <v>952</v>
      </c>
      <c r="F54" s="1">
        <v>600</v>
      </c>
      <c r="G54" s="12">
        <f t="shared" si="2"/>
        <v>26205.1282051282</v>
      </c>
      <c r="H54" s="12">
        <v>30660</v>
      </c>
      <c r="I54" s="2">
        <f t="shared" si="0"/>
        <v>28558.477752</v>
      </c>
      <c r="J54" s="2">
        <f t="shared" si="1"/>
        <v>47.59746292</v>
      </c>
    </row>
    <row r="55" s="3" customFormat="1" ht="23" customHeight="1" spans="1:10">
      <c r="A55" s="3" t="s">
        <v>2507</v>
      </c>
      <c r="B55" s="16" t="s">
        <v>2092</v>
      </c>
      <c r="C55" s="16" t="s">
        <v>2687</v>
      </c>
      <c r="D55" s="17" t="s">
        <v>564</v>
      </c>
      <c r="E55" s="17" t="s">
        <v>2688</v>
      </c>
      <c r="F55" s="1">
        <v>200</v>
      </c>
      <c r="G55" s="12">
        <f t="shared" si="2"/>
        <v>252.991452991453</v>
      </c>
      <c r="H55" s="12">
        <v>296</v>
      </c>
      <c r="I55" s="2">
        <f t="shared" si="0"/>
        <v>275.7113312</v>
      </c>
      <c r="J55" s="2">
        <f t="shared" si="1"/>
        <v>1.378556656</v>
      </c>
    </row>
    <row r="56" s="3" customFormat="1" ht="23" customHeight="1" spans="1:10">
      <c r="A56" s="3" t="s">
        <v>4037</v>
      </c>
      <c r="B56" s="16" t="s">
        <v>2092</v>
      </c>
      <c r="C56" s="16" t="s">
        <v>2332</v>
      </c>
      <c r="D56" s="17" t="s">
        <v>927</v>
      </c>
      <c r="E56" s="17" t="s">
        <v>2689</v>
      </c>
      <c r="F56" s="1">
        <v>400</v>
      </c>
      <c r="G56" s="12">
        <f t="shared" si="2"/>
        <v>12724.7863247863</v>
      </c>
      <c r="H56" s="12">
        <v>14888</v>
      </c>
      <c r="I56" s="2">
        <f t="shared" si="0"/>
        <v>13867.5347936</v>
      </c>
      <c r="J56" s="2">
        <f t="shared" si="1"/>
        <v>34.668836984</v>
      </c>
    </row>
    <row r="57" s="3" customFormat="1" ht="23" customHeight="1" spans="1:10">
      <c r="A57" s="3" t="s">
        <v>4045</v>
      </c>
      <c r="B57" s="16" t="s">
        <v>2092</v>
      </c>
      <c r="C57" s="16" t="s">
        <v>1142</v>
      </c>
      <c r="D57" s="17" t="s">
        <v>1143</v>
      </c>
      <c r="E57" s="17" t="s">
        <v>1144</v>
      </c>
      <c r="F57" s="1">
        <v>50</v>
      </c>
      <c r="G57" s="12">
        <f t="shared" si="2"/>
        <v>320.512820512821</v>
      </c>
      <c r="H57" s="12">
        <v>375</v>
      </c>
      <c r="I57" s="2">
        <f t="shared" si="0"/>
        <v>349.29645</v>
      </c>
      <c r="J57" s="2">
        <f t="shared" si="1"/>
        <v>6.985929</v>
      </c>
    </row>
    <row r="58" s="3" customFormat="1" ht="23" customHeight="1" spans="1:10">
      <c r="A58" s="3" t="s">
        <v>4036</v>
      </c>
      <c r="B58" s="16" t="s">
        <v>2092</v>
      </c>
      <c r="C58" s="16" t="s">
        <v>2690</v>
      </c>
      <c r="D58" s="17" t="s">
        <v>65</v>
      </c>
      <c r="E58" s="17" t="s">
        <v>821</v>
      </c>
      <c r="F58" s="1">
        <v>20</v>
      </c>
      <c r="G58" s="12">
        <f t="shared" si="2"/>
        <v>270.08547008547</v>
      </c>
      <c r="H58" s="12">
        <v>316</v>
      </c>
      <c r="I58" s="2">
        <f t="shared" si="0"/>
        <v>294.3404752</v>
      </c>
      <c r="J58" s="2">
        <f t="shared" si="1"/>
        <v>14.71702376</v>
      </c>
    </row>
    <row r="59" s="3" customFormat="1" ht="23" customHeight="1" spans="1:10">
      <c r="A59" s="3" t="s">
        <v>4038</v>
      </c>
      <c r="B59" s="16" t="s">
        <v>2092</v>
      </c>
      <c r="C59" s="16" t="s">
        <v>1650</v>
      </c>
      <c r="D59" s="17" t="s">
        <v>395</v>
      </c>
      <c r="E59" s="17" t="s">
        <v>440</v>
      </c>
      <c r="F59" s="1">
        <v>200</v>
      </c>
      <c r="G59" s="12">
        <f t="shared" si="2"/>
        <v>5714.52991452992</v>
      </c>
      <c r="H59" s="12">
        <v>6686</v>
      </c>
      <c r="I59" s="2">
        <f t="shared" si="0"/>
        <v>6227.7228392</v>
      </c>
      <c r="J59" s="2">
        <f t="shared" si="1"/>
        <v>31.138614196</v>
      </c>
    </row>
    <row r="60" s="3" customFormat="1" ht="23" customHeight="1" spans="1:10">
      <c r="A60" s="3" t="s">
        <v>4036</v>
      </c>
      <c r="B60" s="16" t="s">
        <v>2092</v>
      </c>
      <c r="C60" s="16" t="s">
        <v>2691</v>
      </c>
      <c r="D60" s="17" t="s">
        <v>2692</v>
      </c>
      <c r="E60" s="17" t="s">
        <v>2693</v>
      </c>
      <c r="F60" s="1">
        <v>40</v>
      </c>
      <c r="G60" s="12">
        <f t="shared" si="2"/>
        <v>307.692307692308</v>
      </c>
      <c r="H60" s="12">
        <v>360</v>
      </c>
      <c r="I60" s="2">
        <f t="shared" si="0"/>
        <v>335.324592</v>
      </c>
      <c r="J60" s="2">
        <f t="shared" si="1"/>
        <v>8.3831148</v>
      </c>
    </row>
    <row r="61" s="3" customFormat="1" ht="23" customHeight="1" spans="1:10">
      <c r="A61" s="3" t="s">
        <v>4036</v>
      </c>
      <c r="B61" s="16" t="s">
        <v>2092</v>
      </c>
      <c r="C61" s="16" t="s">
        <v>2250</v>
      </c>
      <c r="D61" s="17" t="s">
        <v>1167</v>
      </c>
      <c r="E61" s="17" t="s">
        <v>2251</v>
      </c>
      <c r="F61" s="1">
        <v>30</v>
      </c>
      <c r="G61" s="12">
        <f t="shared" si="2"/>
        <v>115.384615384615</v>
      </c>
      <c r="H61" s="12">
        <v>135</v>
      </c>
      <c r="I61" s="2">
        <f t="shared" si="0"/>
        <v>125.746722</v>
      </c>
      <c r="J61" s="2">
        <f t="shared" si="1"/>
        <v>4.1915574</v>
      </c>
    </row>
    <row r="62" s="3" customFormat="1" ht="23" customHeight="1" spans="1:10">
      <c r="A62" s="3" t="s">
        <v>2507</v>
      </c>
      <c r="B62" s="16" t="s">
        <v>2092</v>
      </c>
      <c r="C62" s="16" t="s">
        <v>2694</v>
      </c>
      <c r="D62" s="17" t="s">
        <v>309</v>
      </c>
      <c r="E62" s="17" t="s">
        <v>2118</v>
      </c>
      <c r="F62" s="1">
        <v>40</v>
      </c>
      <c r="G62" s="12">
        <f t="shared" si="2"/>
        <v>300.854700854701</v>
      </c>
      <c r="H62" s="12">
        <v>352</v>
      </c>
      <c r="I62" s="2">
        <f t="shared" si="0"/>
        <v>327.8729344</v>
      </c>
      <c r="J62" s="2">
        <f t="shared" si="1"/>
        <v>8.19682336</v>
      </c>
    </row>
    <row r="63" s="3" customFormat="1" ht="23" customHeight="1" spans="1:10">
      <c r="A63" s="3" t="s">
        <v>4036</v>
      </c>
      <c r="B63" s="16" t="s">
        <v>2092</v>
      </c>
      <c r="C63" s="16" t="s">
        <v>2695</v>
      </c>
      <c r="D63" s="17" t="s">
        <v>754</v>
      </c>
      <c r="E63" s="17" t="s">
        <v>2696</v>
      </c>
      <c r="F63" s="1">
        <v>40</v>
      </c>
      <c r="G63" s="12">
        <f t="shared" si="2"/>
        <v>222.222222222222</v>
      </c>
      <c r="H63" s="12">
        <v>260</v>
      </c>
      <c r="I63" s="2">
        <f t="shared" si="0"/>
        <v>242.178872</v>
      </c>
      <c r="J63" s="2">
        <f t="shared" si="1"/>
        <v>6.0544718</v>
      </c>
    </row>
    <row r="64" s="3" customFormat="1" ht="23" customHeight="1" spans="1:10">
      <c r="A64" s="3" t="s">
        <v>4036</v>
      </c>
      <c r="B64" s="16" t="s">
        <v>2092</v>
      </c>
      <c r="C64" s="16" t="s">
        <v>2257</v>
      </c>
      <c r="D64" s="17" t="s">
        <v>799</v>
      </c>
      <c r="E64" s="17" t="s">
        <v>2258</v>
      </c>
      <c r="F64" s="1">
        <v>10</v>
      </c>
      <c r="G64" s="12">
        <f t="shared" si="2"/>
        <v>162.222222222222</v>
      </c>
      <c r="H64" s="12">
        <v>189.8</v>
      </c>
      <c r="I64" s="2">
        <f t="shared" si="0"/>
        <v>176.79057656</v>
      </c>
      <c r="J64" s="2">
        <f t="shared" si="1"/>
        <v>17.679057656</v>
      </c>
    </row>
    <row r="65" s="3" customFormat="1" ht="23" customHeight="1" spans="1:10">
      <c r="A65" s="3" t="s">
        <v>2507</v>
      </c>
      <c r="B65" s="16" t="s">
        <v>2092</v>
      </c>
      <c r="C65" s="16" t="s">
        <v>1872</v>
      </c>
      <c r="D65" s="17" t="s">
        <v>990</v>
      </c>
      <c r="E65" s="17" t="s">
        <v>2158</v>
      </c>
      <c r="F65" s="1">
        <v>50</v>
      </c>
      <c r="G65" s="12">
        <f t="shared" si="2"/>
        <v>128.205128205128</v>
      </c>
      <c r="H65" s="12">
        <v>150</v>
      </c>
      <c r="I65" s="2">
        <f t="shared" si="0"/>
        <v>139.71858</v>
      </c>
      <c r="J65" s="2">
        <f t="shared" si="1"/>
        <v>2.7943716</v>
      </c>
    </row>
    <row r="66" s="3" customFormat="1" ht="23" customHeight="1" spans="1:10">
      <c r="A66" s="3" t="s">
        <v>4036</v>
      </c>
      <c r="B66" s="16" t="s">
        <v>2092</v>
      </c>
      <c r="C66" s="16" t="s">
        <v>2300</v>
      </c>
      <c r="D66" s="17" t="s">
        <v>2301</v>
      </c>
      <c r="E66" s="17" t="s">
        <v>2302</v>
      </c>
      <c r="F66" s="1">
        <v>16</v>
      </c>
      <c r="G66" s="12">
        <f t="shared" si="2"/>
        <v>113.504273504274</v>
      </c>
      <c r="H66" s="12">
        <v>132.8</v>
      </c>
      <c r="I66" s="2">
        <f t="shared" si="0"/>
        <v>123.69751616</v>
      </c>
      <c r="J66" s="2">
        <f t="shared" si="1"/>
        <v>7.73109476</v>
      </c>
    </row>
    <row r="67" s="3" customFormat="1" ht="23" customHeight="1" spans="1:10">
      <c r="A67" s="3" t="s">
        <v>4036</v>
      </c>
      <c r="B67" s="16" t="s">
        <v>2092</v>
      </c>
      <c r="C67" s="16" t="s">
        <v>1884</v>
      </c>
      <c r="D67" s="17" t="s">
        <v>2675</v>
      </c>
      <c r="E67" s="17" t="s">
        <v>1144</v>
      </c>
      <c r="F67" s="1">
        <v>50</v>
      </c>
      <c r="G67" s="12">
        <f t="shared" si="2"/>
        <v>149.57264957265</v>
      </c>
      <c r="H67" s="12">
        <v>175</v>
      </c>
      <c r="I67" s="2">
        <f t="shared" ref="I67:I130" si="3">H67*0.9314572</f>
        <v>163.00501</v>
      </c>
      <c r="J67" s="2">
        <f t="shared" ref="J67:J130" si="4">I67/F67</f>
        <v>3.2601002</v>
      </c>
    </row>
    <row r="68" s="3" customFormat="1" ht="23" customHeight="1" spans="1:10">
      <c r="A68" s="3" t="s">
        <v>4036</v>
      </c>
      <c r="B68" s="16" t="s">
        <v>2092</v>
      </c>
      <c r="C68" s="16" t="s">
        <v>2697</v>
      </c>
      <c r="D68" s="17" t="s">
        <v>212</v>
      </c>
      <c r="E68" s="17" t="s">
        <v>2698</v>
      </c>
      <c r="F68" s="1">
        <v>10</v>
      </c>
      <c r="G68" s="12">
        <f t="shared" si="2"/>
        <v>100.854700854701</v>
      </c>
      <c r="H68" s="12">
        <v>118</v>
      </c>
      <c r="I68" s="2">
        <f t="shared" si="3"/>
        <v>109.9119496</v>
      </c>
      <c r="J68" s="2">
        <f t="shared" si="4"/>
        <v>10.99119496</v>
      </c>
    </row>
    <row r="69" s="3" customFormat="1" ht="23" customHeight="1" spans="1:10">
      <c r="A69" s="3" t="s">
        <v>4038</v>
      </c>
      <c r="B69" s="16" t="s">
        <v>2092</v>
      </c>
      <c r="C69" s="16" t="s">
        <v>2128</v>
      </c>
      <c r="D69" s="17" t="s">
        <v>2129</v>
      </c>
      <c r="E69" s="17" t="s">
        <v>2130</v>
      </c>
      <c r="F69" s="1">
        <v>160</v>
      </c>
      <c r="G69" s="12">
        <f t="shared" ref="G69:G132" si="5">H69/1.17</f>
        <v>708.376068376068</v>
      </c>
      <c r="H69" s="12">
        <v>828.8</v>
      </c>
      <c r="I69" s="2">
        <f t="shared" si="3"/>
        <v>771.99172736</v>
      </c>
      <c r="J69" s="2">
        <f t="shared" si="4"/>
        <v>4.824948296</v>
      </c>
    </row>
    <row r="70" s="3" customFormat="1" ht="23" customHeight="1" spans="1:10">
      <c r="A70" s="3" t="s">
        <v>4046</v>
      </c>
      <c r="B70" s="16" t="s">
        <v>2092</v>
      </c>
      <c r="C70" s="16" t="s">
        <v>4047</v>
      </c>
      <c r="D70" s="17" t="s">
        <v>18</v>
      </c>
      <c r="E70" s="17" t="s">
        <v>1621</v>
      </c>
      <c r="F70" s="1">
        <v>400</v>
      </c>
      <c r="G70" s="12">
        <f t="shared" si="5"/>
        <v>6177.77777777778</v>
      </c>
      <c r="H70" s="12">
        <v>7228</v>
      </c>
      <c r="I70" s="2">
        <f t="shared" si="3"/>
        <v>6732.5726416</v>
      </c>
      <c r="J70" s="2">
        <f t="shared" si="4"/>
        <v>16.831431604</v>
      </c>
    </row>
    <row r="71" s="3" customFormat="1" ht="23" customHeight="1" spans="1:10">
      <c r="A71" s="3" t="s">
        <v>2507</v>
      </c>
      <c r="B71" s="16" t="s">
        <v>2092</v>
      </c>
      <c r="C71" s="16" t="s">
        <v>997</v>
      </c>
      <c r="D71" s="17" t="s">
        <v>998</v>
      </c>
      <c r="E71" s="17" t="s">
        <v>662</v>
      </c>
      <c r="F71" s="1">
        <v>100</v>
      </c>
      <c r="G71" s="12">
        <f t="shared" si="5"/>
        <v>85.4700854700855</v>
      </c>
      <c r="H71" s="12">
        <v>100</v>
      </c>
      <c r="I71" s="2">
        <f t="shared" si="3"/>
        <v>93.14572</v>
      </c>
      <c r="J71" s="2">
        <f t="shared" si="4"/>
        <v>0.9314572</v>
      </c>
    </row>
    <row r="72" s="3" customFormat="1" ht="23" customHeight="1" spans="1:10">
      <c r="A72" s="3" t="s">
        <v>4036</v>
      </c>
      <c r="B72" s="16" t="s">
        <v>2092</v>
      </c>
      <c r="C72" s="16" t="s">
        <v>2109</v>
      </c>
      <c r="D72" s="17" t="s">
        <v>2110</v>
      </c>
      <c r="E72" s="17" t="s">
        <v>2699</v>
      </c>
      <c r="F72" s="1">
        <v>20</v>
      </c>
      <c r="G72" s="12">
        <f t="shared" si="5"/>
        <v>162.393162393162</v>
      </c>
      <c r="H72" s="12">
        <v>190</v>
      </c>
      <c r="I72" s="2">
        <f t="shared" si="3"/>
        <v>176.976868</v>
      </c>
      <c r="J72" s="2">
        <f t="shared" si="4"/>
        <v>8.8488434</v>
      </c>
    </row>
    <row r="73" s="3" customFormat="1" ht="23" customHeight="1" spans="1:10">
      <c r="A73" s="3" t="s">
        <v>4046</v>
      </c>
      <c r="B73" s="16" t="s">
        <v>2092</v>
      </c>
      <c r="C73" s="16" t="s">
        <v>4047</v>
      </c>
      <c r="D73" s="17" t="s">
        <v>18</v>
      </c>
      <c r="E73" s="17" t="s">
        <v>1621</v>
      </c>
      <c r="F73" s="1">
        <v>400</v>
      </c>
      <c r="G73" s="12">
        <f t="shared" si="5"/>
        <v>6177.77777777778</v>
      </c>
      <c r="H73" s="12">
        <v>7228</v>
      </c>
      <c r="I73" s="2">
        <f t="shared" si="3"/>
        <v>6732.5726416</v>
      </c>
      <c r="J73" s="2">
        <f t="shared" si="4"/>
        <v>16.831431604</v>
      </c>
    </row>
    <row r="74" s="3" customFormat="1" ht="23" customHeight="1" spans="1:10">
      <c r="A74" s="3" t="s">
        <v>4036</v>
      </c>
      <c r="B74" s="16" t="s">
        <v>2092</v>
      </c>
      <c r="C74" s="16" t="s">
        <v>2100</v>
      </c>
      <c r="D74" s="17" t="s">
        <v>1143</v>
      </c>
      <c r="E74" s="17" t="s">
        <v>548</v>
      </c>
      <c r="F74" s="1">
        <v>360</v>
      </c>
      <c r="G74" s="12">
        <f t="shared" si="5"/>
        <v>600</v>
      </c>
      <c r="H74" s="12">
        <v>702</v>
      </c>
      <c r="I74" s="2">
        <f t="shared" si="3"/>
        <v>653.8829544</v>
      </c>
      <c r="J74" s="2">
        <f t="shared" si="4"/>
        <v>1.81634154</v>
      </c>
    </row>
    <row r="75" s="3" customFormat="1" ht="23" customHeight="1" spans="1:10">
      <c r="A75" s="3" t="s">
        <v>2507</v>
      </c>
      <c r="B75" s="16" t="s">
        <v>2092</v>
      </c>
      <c r="C75" s="16" t="s">
        <v>76</v>
      </c>
      <c r="D75" s="17" t="s">
        <v>1136</v>
      </c>
      <c r="E75" s="17" t="s">
        <v>2700</v>
      </c>
      <c r="F75" s="1">
        <v>300</v>
      </c>
      <c r="G75" s="12">
        <f t="shared" si="5"/>
        <v>384.615384615385</v>
      </c>
      <c r="H75" s="12">
        <v>450</v>
      </c>
      <c r="I75" s="2">
        <f t="shared" si="3"/>
        <v>419.15574</v>
      </c>
      <c r="J75" s="2">
        <f t="shared" si="4"/>
        <v>1.3971858</v>
      </c>
    </row>
    <row r="76" s="3" customFormat="1" ht="23" customHeight="1" spans="1:10">
      <c r="A76" s="3" t="s">
        <v>4048</v>
      </c>
      <c r="B76" s="16" t="s">
        <v>2092</v>
      </c>
      <c r="C76" s="16" t="s">
        <v>2701</v>
      </c>
      <c r="D76" s="17" t="s">
        <v>946</v>
      </c>
      <c r="E76" s="17" t="s">
        <v>2702</v>
      </c>
      <c r="F76" s="1">
        <v>60</v>
      </c>
      <c r="G76" s="12">
        <f t="shared" si="5"/>
        <v>2183.58974358974</v>
      </c>
      <c r="H76" s="12">
        <v>2554.8</v>
      </c>
      <c r="I76" s="2">
        <f t="shared" si="3"/>
        <v>2379.68685456</v>
      </c>
      <c r="J76" s="2">
        <f t="shared" si="4"/>
        <v>39.661447576</v>
      </c>
    </row>
    <row r="77" s="3" customFormat="1" ht="23" customHeight="1" spans="1:10">
      <c r="A77" s="3" t="s">
        <v>4049</v>
      </c>
      <c r="B77" s="16" t="s">
        <v>2092</v>
      </c>
      <c r="C77" s="16" t="s">
        <v>1121</v>
      </c>
      <c r="D77" s="17" t="s">
        <v>2119</v>
      </c>
      <c r="E77" s="17" t="s">
        <v>911</v>
      </c>
      <c r="F77" s="1">
        <v>240</v>
      </c>
      <c r="G77" s="12">
        <f t="shared" si="5"/>
        <v>717.948717948718</v>
      </c>
      <c r="H77" s="12">
        <v>840</v>
      </c>
      <c r="I77" s="2">
        <f t="shared" si="3"/>
        <v>782.424048</v>
      </c>
      <c r="J77" s="2">
        <f t="shared" si="4"/>
        <v>3.2601002</v>
      </c>
    </row>
    <row r="78" s="3" customFormat="1" ht="23" customHeight="1" spans="1:10">
      <c r="A78" s="3" t="s">
        <v>2507</v>
      </c>
      <c r="B78" s="16" t="s">
        <v>2092</v>
      </c>
      <c r="C78" s="16" t="s">
        <v>1139</v>
      </c>
      <c r="D78" s="17" t="s">
        <v>2116</v>
      </c>
      <c r="E78" s="17" t="s">
        <v>1151</v>
      </c>
      <c r="F78" s="1">
        <v>20</v>
      </c>
      <c r="G78" s="12">
        <f t="shared" si="5"/>
        <v>1326.49572649573</v>
      </c>
      <c r="H78" s="12">
        <v>1552</v>
      </c>
      <c r="I78" s="2">
        <f t="shared" si="3"/>
        <v>1445.6215744</v>
      </c>
      <c r="J78" s="2">
        <f t="shared" si="4"/>
        <v>72.28107872</v>
      </c>
    </row>
    <row r="79" s="3" customFormat="1" ht="23" customHeight="1" spans="1:10">
      <c r="A79" s="3" t="s">
        <v>4041</v>
      </c>
      <c r="B79" s="16" t="s">
        <v>2092</v>
      </c>
      <c r="C79" s="16" t="s">
        <v>2703</v>
      </c>
      <c r="D79" s="17" t="s">
        <v>2704</v>
      </c>
      <c r="E79" s="17" t="s">
        <v>37</v>
      </c>
      <c r="F79" s="1">
        <v>6</v>
      </c>
      <c r="G79" s="12">
        <f t="shared" si="5"/>
        <v>282.051282051282</v>
      </c>
      <c r="H79" s="12">
        <v>330</v>
      </c>
      <c r="I79" s="2">
        <f t="shared" si="3"/>
        <v>307.380876</v>
      </c>
      <c r="J79" s="2">
        <f t="shared" si="4"/>
        <v>51.230146</v>
      </c>
    </row>
    <row r="80" s="3" customFormat="1" ht="23" customHeight="1" spans="1:10">
      <c r="A80" s="3" t="s">
        <v>4038</v>
      </c>
      <c r="B80" s="16" t="s">
        <v>2092</v>
      </c>
      <c r="C80" s="16" t="s">
        <v>2705</v>
      </c>
      <c r="D80" s="17" t="s">
        <v>794</v>
      </c>
      <c r="E80" s="17" t="s">
        <v>1701</v>
      </c>
      <c r="F80" s="1">
        <v>200</v>
      </c>
      <c r="G80" s="12">
        <f t="shared" si="5"/>
        <v>8312.82051282051</v>
      </c>
      <c r="H80" s="12">
        <v>9726</v>
      </c>
      <c r="I80" s="2">
        <f t="shared" si="3"/>
        <v>9059.3527272</v>
      </c>
      <c r="J80" s="2">
        <f t="shared" si="4"/>
        <v>45.296763636</v>
      </c>
    </row>
    <row r="81" s="3" customFormat="1" ht="23" customHeight="1" spans="1:10">
      <c r="A81" s="3" t="s">
        <v>4038</v>
      </c>
      <c r="B81" s="16" t="s">
        <v>2092</v>
      </c>
      <c r="C81" s="16" t="s">
        <v>2197</v>
      </c>
      <c r="D81" s="17" t="s">
        <v>912</v>
      </c>
      <c r="E81" s="17" t="s">
        <v>2105</v>
      </c>
      <c r="F81" s="1">
        <v>200</v>
      </c>
      <c r="G81" s="12">
        <f t="shared" si="5"/>
        <v>8627.35042735043</v>
      </c>
      <c r="H81" s="12">
        <v>10094</v>
      </c>
      <c r="I81" s="2">
        <f t="shared" si="3"/>
        <v>9402.1289768</v>
      </c>
      <c r="J81" s="2">
        <f t="shared" si="4"/>
        <v>47.010644884</v>
      </c>
    </row>
    <row r="82" s="3" customFormat="1" ht="23" customHeight="1" spans="1:10">
      <c r="A82" s="3" t="s">
        <v>4036</v>
      </c>
      <c r="B82" s="16" t="s">
        <v>2092</v>
      </c>
      <c r="C82" s="16" t="s">
        <v>2257</v>
      </c>
      <c r="D82" s="17" t="s">
        <v>799</v>
      </c>
      <c r="E82" s="17" t="s">
        <v>2258</v>
      </c>
      <c r="F82" s="1">
        <v>20</v>
      </c>
      <c r="G82" s="12">
        <f t="shared" si="5"/>
        <v>324.444444444444</v>
      </c>
      <c r="H82" s="12">
        <v>379.6</v>
      </c>
      <c r="I82" s="2">
        <f t="shared" si="3"/>
        <v>353.58115312</v>
      </c>
      <c r="J82" s="2">
        <f t="shared" si="4"/>
        <v>17.679057656</v>
      </c>
    </row>
    <row r="83" s="3" customFormat="1" ht="23" customHeight="1" spans="1:10">
      <c r="A83" s="3" t="s">
        <v>4037</v>
      </c>
      <c r="B83" s="16" t="s">
        <v>2092</v>
      </c>
      <c r="C83" s="16" t="s">
        <v>870</v>
      </c>
      <c r="D83" s="17" t="s">
        <v>687</v>
      </c>
      <c r="E83" s="17" t="s">
        <v>2662</v>
      </c>
      <c r="F83" s="1">
        <v>600</v>
      </c>
      <c r="G83" s="12">
        <f t="shared" si="5"/>
        <v>12969.2307692308</v>
      </c>
      <c r="H83" s="12">
        <v>15174</v>
      </c>
      <c r="I83" s="2">
        <f t="shared" si="3"/>
        <v>14133.9315528</v>
      </c>
      <c r="J83" s="2">
        <f t="shared" si="4"/>
        <v>23.556552588</v>
      </c>
    </row>
    <row r="84" s="3" customFormat="1" ht="23" customHeight="1" spans="1:10">
      <c r="A84" s="3" t="s">
        <v>2507</v>
      </c>
      <c r="B84" s="16" t="s">
        <v>2092</v>
      </c>
      <c r="C84" s="16" t="s">
        <v>984</v>
      </c>
      <c r="D84" s="17" t="s">
        <v>708</v>
      </c>
      <c r="E84" s="17" t="s">
        <v>985</v>
      </c>
      <c r="F84" s="1">
        <v>240</v>
      </c>
      <c r="G84" s="12">
        <f t="shared" si="5"/>
        <v>3593.84615384615</v>
      </c>
      <c r="H84" s="12">
        <v>4204.8</v>
      </c>
      <c r="I84" s="2">
        <f t="shared" si="3"/>
        <v>3916.59123456</v>
      </c>
      <c r="J84" s="2">
        <f t="shared" si="4"/>
        <v>16.319130144</v>
      </c>
    </row>
    <row r="85" s="3" customFormat="1" ht="23" customHeight="1" spans="1:10">
      <c r="A85" s="3" t="s">
        <v>4038</v>
      </c>
      <c r="B85" s="16" t="s">
        <v>2092</v>
      </c>
      <c r="C85" s="16" t="s">
        <v>434</v>
      </c>
      <c r="D85" s="17" t="s">
        <v>435</v>
      </c>
      <c r="E85" s="17" t="s">
        <v>2706</v>
      </c>
      <c r="F85" s="1">
        <v>400</v>
      </c>
      <c r="G85" s="12">
        <f t="shared" si="5"/>
        <v>4652.99145299145</v>
      </c>
      <c r="H85" s="12">
        <v>5444</v>
      </c>
      <c r="I85" s="2">
        <f t="shared" si="3"/>
        <v>5070.8529968</v>
      </c>
      <c r="J85" s="2">
        <f t="shared" si="4"/>
        <v>12.677132492</v>
      </c>
    </row>
    <row r="86" s="3" customFormat="1" ht="23" customHeight="1" spans="1:10">
      <c r="A86" s="3" t="s">
        <v>4036</v>
      </c>
      <c r="B86" s="16" t="s">
        <v>2092</v>
      </c>
      <c r="C86" s="16" t="s">
        <v>2245</v>
      </c>
      <c r="D86" s="17" t="s">
        <v>2246</v>
      </c>
      <c r="E86" s="17" t="s">
        <v>2707</v>
      </c>
      <c r="F86" s="1">
        <v>15</v>
      </c>
      <c r="G86" s="12">
        <f t="shared" si="5"/>
        <v>133.717948717949</v>
      </c>
      <c r="H86" s="12">
        <v>156.45</v>
      </c>
      <c r="I86" s="2">
        <f t="shared" si="3"/>
        <v>145.72647894</v>
      </c>
      <c r="J86" s="2">
        <f t="shared" si="4"/>
        <v>9.715098596</v>
      </c>
    </row>
    <row r="87" s="3" customFormat="1" ht="23" customHeight="1" spans="1:10">
      <c r="A87" s="3" t="s">
        <v>4037</v>
      </c>
      <c r="B87" s="16" t="s">
        <v>2092</v>
      </c>
      <c r="C87" s="16" t="s">
        <v>1558</v>
      </c>
      <c r="D87" s="17" t="s">
        <v>12</v>
      </c>
      <c r="E87" s="17" t="s">
        <v>952</v>
      </c>
      <c r="F87" s="1">
        <v>600</v>
      </c>
      <c r="G87" s="12">
        <f t="shared" si="5"/>
        <v>14328.2051282051</v>
      </c>
      <c r="H87" s="12">
        <v>16764</v>
      </c>
      <c r="I87" s="2">
        <f t="shared" si="3"/>
        <v>15614.9485008</v>
      </c>
      <c r="J87" s="2">
        <f t="shared" si="4"/>
        <v>26.024914168</v>
      </c>
    </row>
    <row r="88" s="3" customFormat="1" ht="23" customHeight="1" spans="1:10">
      <c r="A88" s="3" t="s">
        <v>4036</v>
      </c>
      <c r="B88" s="16" t="s">
        <v>2092</v>
      </c>
      <c r="C88" s="16" t="s">
        <v>407</v>
      </c>
      <c r="D88" s="17" t="s">
        <v>85</v>
      </c>
      <c r="E88" s="17" t="s">
        <v>1144</v>
      </c>
      <c r="F88" s="1">
        <v>60</v>
      </c>
      <c r="G88" s="12">
        <f t="shared" si="5"/>
        <v>153.846153846154</v>
      </c>
      <c r="H88" s="12">
        <v>180</v>
      </c>
      <c r="I88" s="2">
        <f t="shared" si="3"/>
        <v>167.662296</v>
      </c>
      <c r="J88" s="2">
        <f t="shared" si="4"/>
        <v>2.7943716</v>
      </c>
    </row>
    <row r="89" s="3" customFormat="1" ht="23" customHeight="1" spans="1:10">
      <c r="A89" s="3" t="s">
        <v>3628</v>
      </c>
      <c r="B89" s="16" t="s">
        <v>2092</v>
      </c>
      <c r="C89" s="16" t="s">
        <v>796</v>
      </c>
      <c r="D89" s="17" t="s">
        <v>797</v>
      </c>
      <c r="E89" s="17" t="s">
        <v>715</v>
      </c>
      <c r="F89" s="1">
        <v>300</v>
      </c>
      <c r="G89" s="12">
        <f t="shared" si="5"/>
        <v>2838.46153846154</v>
      </c>
      <c r="H89" s="12">
        <v>3321</v>
      </c>
      <c r="I89" s="2">
        <f t="shared" si="3"/>
        <v>3093.3693612</v>
      </c>
      <c r="J89" s="2">
        <f t="shared" si="4"/>
        <v>10.311231204</v>
      </c>
    </row>
    <row r="90" s="3" customFormat="1" ht="23" customHeight="1" spans="1:10">
      <c r="A90" s="3" t="s">
        <v>4038</v>
      </c>
      <c r="B90" s="16" t="s">
        <v>2092</v>
      </c>
      <c r="C90" s="16" t="s">
        <v>2123</v>
      </c>
      <c r="D90" s="17" t="s">
        <v>1680</v>
      </c>
      <c r="E90" s="17" t="s">
        <v>2124</v>
      </c>
      <c r="F90" s="1">
        <v>100</v>
      </c>
      <c r="G90" s="12">
        <f t="shared" si="5"/>
        <v>2558.11965811966</v>
      </c>
      <c r="H90" s="12">
        <v>2993</v>
      </c>
      <c r="I90" s="2">
        <f t="shared" si="3"/>
        <v>2787.8513996</v>
      </c>
      <c r="J90" s="2">
        <f t="shared" si="4"/>
        <v>27.878513996</v>
      </c>
    </row>
    <row r="91" s="3" customFormat="1" ht="23" customHeight="1" spans="1:10">
      <c r="A91" s="3" t="s">
        <v>4038</v>
      </c>
      <c r="B91" s="16" t="s">
        <v>2092</v>
      </c>
      <c r="C91" s="16" t="s">
        <v>2103</v>
      </c>
      <c r="D91" s="17" t="s">
        <v>2104</v>
      </c>
      <c r="E91" s="17" t="s">
        <v>2105</v>
      </c>
      <c r="F91" s="1">
        <v>300</v>
      </c>
      <c r="G91" s="12">
        <f t="shared" si="5"/>
        <v>13907.6923076923</v>
      </c>
      <c r="H91" s="12">
        <v>16272</v>
      </c>
      <c r="I91" s="2">
        <f t="shared" si="3"/>
        <v>15156.6715584</v>
      </c>
      <c r="J91" s="2">
        <f t="shared" si="4"/>
        <v>50.522238528</v>
      </c>
    </row>
    <row r="92" s="3" customFormat="1" ht="23" customHeight="1" spans="1:10">
      <c r="A92" s="3" t="s">
        <v>2507</v>
      </c>
      <c r="B92" s="16" t="s">
        <v>2092</v>
      </c>
      <c r="C92" s="16" t="s">
        <v>356</v>
      </c>
      <c r="D92" s="17" t="s">
        <v>1723</v>
      </c>
      <c r="E92" s="17" t="s">
        <v>2067</v>
      </c>
      <c r="F92" s="1">
        <v>200</v>
      </c>
      <c r="G92" s="12">
        <f t="shared" si="5"/>
        <v>3119.65811965812</v>
      </c>
      <c r="H92" s="12">
        <v>3650</v>
      </c>
      <c r="I92" s="2">
        <f t="shared" si="3"/>
        <v>3399.81878</v>
      </c>
      <c r="J92" s="2">
        <f t="shared" si="4"/>
        <v>16.9990939</v>
      </c>
    </row>
    <row r="93" s="3" customFormat="1" ht="23" customHeight="1" spans="1:10">
      <c r="A93" s="3" t="s">
        <v>4048</v>
      </c>
      <c r="B93" s="16" t="s">
        <v>2092</v>
      </c>
      <c r="C93" s="16" t="s">
        <v>2701</v>
      </c>
      <c r="D93" s="17" t="s">
        <v>946</v>
      </c>
      <c r="E93" s="17" t="s">
        <v>2702</v>
      </c>
      <c r="F93" s="1">
        <v>150</v>
      </c>
      <c r="G93" s="12">
        <f t="shared" si="5"/>
        <v>5458.97435897436</v>
      </c>
      <c r="H93" s="12">
        <v>6387</v>
      </c>
      <c r="I93" s="2">
        <f t="shared" si="3"/>
        <v>5949.2171364</v>
      </c>
      <c r="J93" s="2">
        <f t="shared" si="4"/>
        <v>39.661447576</v>
      </c>
    </row>
    <row r="94" s="3" customFormat="1" ht="23" customHeight="1" spans="1:10">
      <c r="A94" s="3" t="s">
        <v>4038</v>
      </c>
      <c r="B94" s="16" t="s">
        <v>2092</v>
      </c>
      <c r="C94" s="16" t="s">
        <v>2189</v>
      </c>
      <c r="D94" s="17" t="s">
        <v>946</v>
      </c>
      <c r="E94" s="17" t="s">
        <v>2190</v>
      </c>
      <c r="F94" s="1">
        <v>80</v>
      </c>
      <c r="G94" s="12">
        <f t="shared" si="5"/>
        <v>1474.18803418803</v>
      </c>
      <c r="H94" s="12">
        <v>1724.8</v>
      </c>
      <c r="I94" s="2">
        <f t="shared" si="3"/>
        <v>1606.57737856</v>
      </c>
      <c r="J94" s="2">
        <f t="shared" si="4"/>
        <v>20.082217232</v>
      </c>
    </row>
    <row r="95" s="3" customFormat="1" ht="23" customHeight="1" spans="1:10">
      <c r="A95" s="3" t="s">
        <v>4038</v>
      </c>
      <c r="B95" s="16" t="s">
        <v>2092</v>
      </c>
      <c r="C95" s="16" t="s">
        <v>1416</v>
      </c>
      <c r="D95" s="17" t="s">
        <v>2279</v>
      </c>
      <c r="E95" s="17" t="s">
        <v>1418</v>
      </c>
      <c r="F95" s="1">
        <v>100</v>
      </c>
      <c r="G95" s="12">
        <f t="shared" si="5"/>
        <v>1891.45299145299</v>
      </c>
      <c r="H95" s="12">
        <v>2213</v>
      </c>
      <c r="I95" s="2">
        <f t="shared" si="3"/>
        <v>2061.3147836</v>
      </c>
      <c r="J95" s="2">
        <f t="shared" si="4"/>
        <v>20.613147836</v>
      </c>
    </row>
    <row r="96" s="3" customFormat="1" ht="23" customHeight="1" spans="1:10">
      <c r="A96" s="3" t="s">
        <v>4038</v>
      </c>
      <c r="B96" s="16" t="s">
        <v>2092</v>
      </c>
      <c r="C96" s="16" t="s">
        <v>1696</v>
      </c>
      <c r="D96" s="17" t="s">
        <v>764</v>
      </c>
      <c r="E96" s="17" t="s">
        <v>925</v>
      </c>
      <c r="F96" s="1">
        <v>150</v>
      </c>
      <c r="G96" s="12">
        <f t="shared" si="5"/>
        <v>3261.53846153846</v>
      </c>
      <c r="H96" s="12">
        <v>3816</v>
      </c>
      <c r="I96" s="2">
        <f t="shared" si="3"/>
        <v>3554.4406752</v>
      </c>
      <c r="J96" s="2">
        <f t="shared" si="4"/>
        <v>23.696271168</v>
      </c>
    </row>
    <row r="97" s="3" customFormat="1" ht="23" customHeight="1" spans="1:10">
      <c r="A97" s="3" t="s">
        <v>4038</v>
      </c>
      <c r="B97" s="16" t="s">
        <v>2092</v>
      </c>
      <c r="C97" s="16" t="s">
        <v>377</v>
      </c>
      <c r="D97" s="17" t="s">
        <v>1087</v>
      </c>
      <c r="E97" s="17" t="s">
        <v>2142</v>
      </c>
      <c r="F97" s="1">
        <v>240</v>
      </c>
      <c r="G97" s="12">
        <f t="shared" si="5"/>
        <v>3981.53846153846</v>
      </c>
      <c r="H97" s="12">
        <v>4658.4</v>
      </c>
      <c r="I97" s="2">
        <f t="shared" si="3"/>
        <v>4339.10022048</v>
      </c>
      <c r="J97" s="2">
        <f t="shared" si="4"/>
        <v>18.079584252</v>
      </c>
    </row>
    <row r="98" s="3" customFormat="1" ht="23" customHeight="1" spans="1:10">
      <c r="A98" s="3" t="s">
        <v>4038</v>
      </c>
      <c r="B98" s="16" t="s">
        <v>2092</v>
      </c>
      <c r="C98" s="16" t="s">
        <v>1575</v>
      </c>
      <c r="D98" s="17" t="s">
        <v>2186</v>
      </c>
      <c r="E98" s="17" t="s">
        <v>1410</v>
      </c>
      <c r="F98" s="1">
        <v>240</v>
      </c>
      <c r="G98" s="12">
        <f t="shared" si="5"/>
        <v>7958.97435897436</v>
      </c>
      <c r="H98" s="12">
        <v>9312</v>
      </c>
      <c r="I98" s="2">
        <f t="shared" si="3"/>
        <v>8673.7294464</v>
      </c>
      <c r="J98" s="2">
        <f t="shared" si="4"/>
        <v>36.14053936</v>
      </c>
    </row>
    <row r="99" s="3" customFormat="1" ht="23" customHeight="1" spans="1:10">
      <c r="A99" s="3" t="s">
        <v>4038</v>
      </c>
      <c r="B99" s="16" t="s">
        <v>2092</v>
      </c>
      <c r="C99" s="16" t="s">
        <v>2705</v>
      </c>
      <c r="D99" s="17" t="s">
        <v>794</v>
      </c>
      <c r="E99" s="17" t="s">
        <v>1701</v>
      </c>
      <c r="F99" s="1">
        <v>200</v>
      </c>
      <c r="G99" s="12">
        <f t="shared" si="5"/>
        <v>8312.82051282051</v>
      </c>
      <c r="H99" s="12">
        <v>9726</v>
      </c>
      <c r="I99" s="2">
        <f t="shared" si="3"/>
        <v>9059.3527272</v>
      </c>
      <c r="J99" s="2">
        <f t="shared" si="4"/>
        <v>45.296763636</v>
      </c>
    </row>
    <row r="100" s="3" customFormat="1" ht="23" customHeight="1" spans="1:10">
      <c r="A100" s="3" t="s">
        <v>4036</v>
      </c>
      <c r="B100" s="16" t="s">
        <v>2092</v>
      </c>
      <c r="C100" s="16" t="s">
        <v>1067</v>
      </c>
      <c r="D100" s="17" t="s">
        <v>2708</v>
      </c>
      <c r="E100" s="17" t="s">
        <v>1069</v>
      </c>
      <c r="F100" s="1">
        <v>100</v>
      </c>
      <c r="G100" s="12">
        <f t="shared" si="5"/>
        <v>256.410256410256</v>
      </c>
      <c r="H100" s="12">
        <v>300</v>
      </c>
      <c r="I100" s="2">
        <f t="shared" si="3"/>
        <v>279.43716</v>
      </c>
      <c r="J100" s="2">
        <f t="shared" si="4"/>
        <v>2.7943716</v>
      </c>
    </row>
    <row r="101" s="3" customFormat="1" ht="23" customHeight="1" spans="1:10">
      <c r="A101" s="3" t="s">
        <v>4037</v>
      </c>
      <c r="B101" s="16" t="s">
        <v>2092</v>
      </c>
      <c r="C101" s="16" t="s">
        <v>870</v>
      </c>
      <c r="D101" s="17" t="s">
        <v>687</v>
      </c>
      <c r="E101" s="17" t="s">
        <v>2662</v>
      </c>
      <c r="F101" s="1">
        <v>600</v>
      </c>
      <c r="G101" s="12">
        <f t="shared" si="5"/>
        <v>12969.2307692308</v>
      </c>
      <c r="H101" s="12">
        <v>15174</v>
      </c>
      <c r="I101" s="2">
        <f t="shared" si="3"/>
        <v>14133.9315528</v>
      </c>
      <c r="J101" s="2">
        <f t="shared" si="4"/>
        <v>23.556552588</v>
      </c>
    </row>
    <row r="102" s="3" customFormat="1" ht="23" customHeight="1" spans="1:10">
      <c r="A102" s="3" t="s">
        <v>4038</v>
      </c>
      <c r="B102" s="16" t="s">
        <v>2092</v>
      </c>
      <c r="C102" s="16" t="s">
        <v>1416</v>
      </c>
      <c r="D102" s="17" t="s">
        <v>2279</v>
      </c>
      <c r="E102" s="17" t="s">
        <v>1418</v>
      </c>
      <c r="F102" s="1">
        <v>200</v>
      </c>
      <c r="G102" s="12">
        <f t="shared" si="5"/>
        <v>3782.90598290598</v>
      </c>
      <c r="H102" s="12">
        <v>4426</v>
      </c>
      <c r="I102" s="2">
        <f t="shared" si="3"/>
        <v>4122.6295672</v>
      </c>
      <c r="J102" s="2">
        <f t="shared" si="4"/>
        <v>20.613147836</v>
      </c>
    </row>
    <row r="103" s="3" customFormat="1" ht="23" customHeight="1" spans="1:10">
      <c r="A103" s="3" t="s">
        <v>4038</v>
      </c>
      <c r="B103" s="16" t="s">
        <v>2092</v>
      </c>
      <c r="C103" s="16" t="s">
        <v>2128</v>
      </c>
      <c r="D103" s="17" t="s">
        <v>2129</v>
      </c>
      <c r="E103" s="17" t="s">
        <v>2130</v>
      </c>
      <c r="F103" s="1">
        <v>320</v>
      </c>
      <c r="G103" s="12">
        <f t="shared" si="5"/>
        <v>1416.75213675214</v>
      </c>
      <c r="H103" s="12">
        <v>1657.6</v>
      </c>
      <c r="I103" s="2">
        <f t="shared" si="3"/>
        <v>1543.98345472</v>
      </c>
      <c r="J103" s="2">
        <f t="shared" si="4"/>
        <v>4.824948296</v>
      </c>
    </row>
    <row r="104" s="3" customFormat="1" ht="23" customHeight="1" spans="1:10">
      <c r="A104" s="3" t="s">
        <v>4038</v>
      </c>
      <c r="B104" s="16" t="s">
        <v>2092</v>
      </c>
      <c r="C104" s="16" t="s">
        <v>2709</v>
      </c>
      <c r="D104" s="17" t="s">
        <v>144</v>
      </c>
      <c r="E104" s="17" t="s">
        <v>2710</v>
      </c>
      <c r="F104" s="1">
        <v>100</v>
      </c>
      <c r="G104" s="12">
        <f t="shared" si="5"/>
        <v>3255.55555555556</v>
      </c>
      <c r="H104" s="12">
        <v>3809</v>
      </c>
      <c r="I104" s="2">
        <f t="shared" si="3"/>
        <v>3547.9204748</v>
      </c>
      <c r="J104" s="2">
        <f t="shared" si="4"/>
        <v>35.479204748</v>
      </c>
    </row>
    <row r="105" s="3" customFormat="1" ht="23" customHeight="1" spans="1:10">
      <c r="A105" s="3" t="s">
        <v>2507</v>
      </c>
      <c r="B105" s="16" t="s">
        <v>2092</v>
      </c>
      <c r="C105" s="16" t="s">
        <v>2687</v>
      </c>
      <c r="D105" s="17" t="s">
        <v>2711</v>
      </c>
      <c r="E105" s="17" t="s">
        <v>2688</v>
      </c>
      <c r="F105" s="1">
        <v>50</v>
      </c>
      <c r="G105" s="12">
        <f t="shared" si="5"/>
        <v>153.846153846154</v>
      </c>
      <c r="H105" s="12">
        <v>180</v>
      </c>
      <c r="I105" s="2">
        <f t="shared" si="3"/>
        <v>167.662296</v>
      </c>
      <c r="J105" s="2">
        <f t="shared" si="4"/>
        <v>3.35324592</v>
      </c>
    </row>
    <row r="106" s="3" customFormat="1" ht="23" customHeight="1" spans="1:10">
      <c r="A106" s="3" t="s">
        <v>4037</v>
      </c>
      <c r="B106" s="16" t="s">
        <v>2092</v>
      </c>
      <c r="C106" s="16" t="s">
        <v>122</v>
      </c>
      <c r="D106" s="17" t="s">
        <v>2174</v>
      </c>
      <c r="E106" s="17" t="s">
        <v>31</v>
      </c>
      <c r="F106" s="1">
        <v>600</v>
      </c>
      <c r="G106" s="12">
        <f t="shared" si="5"/>
        <v>12692.3076923077</v>
      </c>
      <c r="H106" s="12">
        <v>14850</v>
      </c>
      <c r="I106" s="2">
        <f t="shared" si="3"/>
        <v>13832.13942</v>
      </c>
      <c r="J106" s="2">
        <f t="shared" si="4"/>
        <v>23.0535657</v>
      </c>
    </row>
    <row r="107" s="3" customFormat="1" ht="23" customHeight="1" spans="1:10">
      <c r="A107" s="3" t="s">
        <v>1489</v>
      </c>
      <c r="B107" s="16" t="s">
        <v>2092</v>
      </c>
      <c r="C107" s="16" t="s">
        <v>1514</v>
      </c>
      <c r="D107" s="17" t="s">
        <v>1515</v>
      </c>
      <c r="E107" s="17" t="s">
        <v>715</v>
      </c>
      <c r="F107" s="1">
        <v>300</v>
      </c>
      <c r="G107" s="12">
        <f t="shared" si="5"/>
        <v>8046.15384615385</v>
      </c>
      <c r="H107" s="12">
        <v>9414</v>
      </c>
      <c r="I107" s="2">
        <f t="shared" si="3"/>
        <v>8768.7380808</v>
      </c>
      <c r="J107" s="2">
        <f t="shared" si="4"/>
        <v>29.229126936</v>
      </c>
    </row>
    <row r="108" s="3" customFormat="1" ht="23" customHeight="1" spans="1:10">
      <c r="A108" s="3" t="s">
        <v>4036</v>
      </c>
      <c r="B108" s="16" t="s">
        <v>2092</v>
      </c>
      <c r="C108" s="16" t="s">
        <v>468</v>
      </c>
      <c r="D108" s="17" t="s">
        <v>144</v>
      </c>
      <c r="E108" s="17" t="s">
        <v>823</v>
      </c>
      <c r="F108" s="1">
        <v>30</v>
      </c>
      <c r="G108" s="12">
        <f t="shared" si="5"/>
        <v>218.461538461538</v>
      </c>
      <c r="H108" s="12">
        <v>255.6</v>
      </c>
      <c r="I108" s="2">
        <f t="shared" si="3"/>
        <v>238.08046032</v>
      </c>
      <c r="J108" s="2">
        <f t="shared" si="4"/>
        <v>7.936015344</v>
      </c>
    </row>
    <row r="109" s="3" customFormat="1" ht="23" customHeight="1" spans="1:10">
      <c r="A109" s="3" t="s">
        <v>4036</v>
      </c>
      <c r="B109" s="16" t="s">
        <v>2092</v>
      </c>
      <c r="C109" s="16" t="s">
        <v>1070</v>
      </c>
      <c r="D109" s="17" t="s">
        <v>716</v>
      </c>
      <c r="E109" s="17" t="s">
        <v>1973</v>
      </c>
      <c r="F109" s="1">
        <v>160</v>
      </c>
      <c r="G109" s="12">
        <f t="shared" si="5"/>
        <v>683.760683760684</v>
      </c>
      <c r="H109" s="12">
        <v>800</v>
      </c>
      <c r="I109" s="2">
        <f t="shared" si="3"/>
        <v>745.16576</v>
      </c>
      <c r="J109" s="2">
        <f t="shared" si="4"/>
        <v>4.657286</v>
      </c>
    </row>
    <row r="110" s="3" customFormat="1" ht="23" customHeight="1" spans="1:10">
      <c r="A110" s="3" t="s">
        <v>4037</v>
      </c>
      <c r="B110" s="16" t="s">
        <v>2092</v>
      </c>
      <c r="C110" s="16" t="s">
        <v>1558</v>
      </c>
      <c r="D110" s="17" t="s">
        <v>12</v>
      </c>
      <c r="E110" s="17" t="s">
        <v>952</v>
      </c>
      <c r="F110" s="1">
        <v>600</v>
      </c>
      <c r="G110" s="12">
        <f t="shared" si="5"/>
        <v>14328.2051282051</v>
      </c>
      <c r="H110" s="12">
        <v>16764</v>
      </c>
      <c r="I110" s="2">
        <f t="shared" si="3"/>
        <v>15614.9485008</v>
      </c>
      <c r="J110" s="2">
        <f t="shared" si="4"/>
        <v>26.024914168</v>
      </c>
    </row>
    <row r="111" s="3" customFormat="1" ht="23" customHeight="1" spans="1:10">
      <c r="A111" s="3" t="s">
        <v>4036</v>
      </c>
      <c r="B111" s="16" t="s">
        <v>2092</v>
      </c>
      <c r="C111" s="16" t="s">
        <v>2712</v>
      </c>
      <c r="D111" s="17" t="s">
        <v>2713</v>
      </c>
      <c r="E111" s="17" t="s">
        <v>2714</v>
      </c>
      <c r="F111" s="1">
        <v>100</v>
      </c>
      <c r="G111" s="12">
        <f t="shared" si="5"/>
        <v>170.940170940171</v>
      </c>
      <c r="H111" s="12">
        <v>200</v>
      </c>
      <c r="I111" s="2">
        <f t="shared" si="3"/>
        <v>186.29144</v>
      </c>
      <c r="J111" s="2">
        <f t="shared" si="4"/>
        <v>1.8629144</v>
      </c>
    </row>
    <row r="112" s="3" customFormat="1" ht="23" customHeight="1" spans="1:10">
      <c r="A112" s="3" t="s">
        <v>1374</v>
      </c>
      <c r="B112" s="16" t="s">
        <v>2092</v>
      </c>
      <c r="C112" s="16" t="s">
        <v>2033</v>
      </c>
      <c r="D112" s="17" t="s">
        <v>2034</v>
      </c>
      <c r="E112" s="17" t="s">
        <v>2035</v>
      </c>
      <c r="F112" s="1">
        <v>160</v>
      </c>
      <c r="G112" s="12">
        <f t="shared" si="5"/>
        <v>1785.98290598291</v>
      </c>
      <c r="H112" s="12">
        <v>2089.6</v>
      </c>
      <c r="I112" s="2">
        <f t="shared" si="3"/>
        <v>1946.37296512</v>
      </c>
      <c r="J112" s="2">
        <f t="shared" si="4"/>
        <v>12.164831032</v>
      </c>
    </row>
    <row r="113" s="3" customFormat="1" ht="23" customHeight="1" spans="1:10">
      <c r="A113" s="3" t="s">
        <v>4038</v>
      </c>
      <c r="B113" s="16" t="s">
        <v>2092</v>
      </c>
      <c r="C113" s="16" t="s">
        <v>1652</v>
      </c>
      <c r="D113" s="17" t="s">
        <v>2715</v>
      </c>
      <c r="E113" s="17" t="s">
        <v>1654</v>
      </c>
      <c r="F113" s="1">
        <v>50</v>
      </c>
      <c r="G113" s="12">
        <f t="shared" si="5"/>
        <v>515.384615384615</v>
      </c>
      <c r="H113" s="12">
        <v>603</v>
      </c>
      <c r="I113" s="2">
        <f t="shared" si="3"/>
        <v>561.6686916</v>
      </c>
      <c r="J113" s="2">
        <f t="shared" si="4"/>
        <v>11.233373832</v>
      </c>
    </row>
    <row r="114" s="3" customFormat="1" ht="23" customHeight="1" spans="1:10">
      <c r="A114" s="3" t="s">
        <v>1489</v>
      </c>
      <c r="B114" s="16" t="s">
        <v>2092</v>
      </c>
      <c r="C114" s="16" t="s">
        <v>2135</v>
      </c>
      <c r="D114" s="17" t="s">
        <v>754</v>
      </c>
      <c r="E114" s="17" t="s">
        <v>1161</v>
      </c>
      <c r="F114" s="1">
        <v>100</v>
      </c>
      <c r="G114" s="12">
        <f t="shared" si="5"/>
        <v>512.820512820513</v>
      </c>
      <c r="H114" s="12">
        <v>600</v>
      </c>
      <c r="I114" s="2">
        <f t="shared" si="3"/>
        <v>558.87432</v>
      </c>
      <c r="J114" s="2">
        <f t="shared" si="4"/>
        <v>5.5887432</v>
      </c>
    </row>
    <row r="115" s="3" customFormat="1" ht="23" customHeight="1" spans="1:10">
      <c r="A115" s="3" t="s">
        <v>4038</v>
      </c>
      <c r="B115" s="16" t="s">
        <v>2092</v>
      </c>
      <c r="C115" s="16" t="s">
        <v>2716</v>
      </c>
      <c r="D115" s="17" t="s">
        <v>2717</v>
      </c>
      <c r="E115" s="17" t="s">
        <v>1593</v>
      </c>
      <c r="F115" s="1">
        <v>50</v>
      </c>
      <c r="G115" s="12">
        <f t="shared" si="5"/>
        <v>1392.30769230769</v>
      </c>
      <c r="H115" s="12">
        <v>1629</v>
      </c>
      <c r="I115" s="2">
        <f t="shared" si="3"/>
        <v>1517.3437788</v>
      </c>
      <c r="J115" s="2">
        <f t="shared" si="4"/>
        <v>30.346875576</v>
      </c>
    </row>
    <row r="116" s="3" customFormat="1" ht="23" customHeight="1" spans="1:10">
      <c r="A116" s="3" t="s">
        <v>2507</v>
      </c>
      <c r="B116" s="16" t="s">
        <v>2092</v>
      </c>
      <c r="C116" s="16" t="s">
        <v>1171</v>
      </c>
      <c r="D116" s="17" t="s">
        <v>1172</v>
      </c>
      <c r="E116" s="17" t="s">
        <v>772</v>
      </c>
      <c r="F116" s="1">
        <v>50</v>
      </c>
      <c r="G116" s="12">
        <f t="shared" si="5"/>
        <v>290.598290598291</v>
      </c>
      <c r="H116" s="12">
        <v>340</v>
      </c>
      <c r="I116" s="2">
        <f t="shared" si="3"/>
        <v>316.695448</v>
      </c>
      <c r="J116" s="2">
        <f t="shared" si="4"/>
        <v>6.33390896</v>
      </c>
    </row>
    <row r="117" s="3" customFormat="1" ht="23" customHeight="1" spans="1:10">
      <c r="A117" s="3" t="s">
        <v>4036</v>
      </c>
      <c r="B117" s="16" t="s">
        <v>2092</v>
      </c>
      <c r="C117" s="16" t="s">
        <v>2695</v>
      </c>
      <c r="D117" s="17" t="s">
        <v>754</v>
      </c>
      <c r="E117" s="17" t="s">
        <v>2696</v>
      </c>
      <c r="F117" s="1">
        <v>40</v>
      </c>
      <c r="G117" s="12">
        <f t="shared" si="5"/>
        <v>222.222222222222</v>
      </c>
      <c r="H117" s="12">
        <v>260</v>
      </c>
      <c r="I117" s="2">
        <f t="shared" si="3"/>
        <v>242.178872</v>
      </c>
      <c r="J117" s="2">
        <f t="shared" si="4"/>
        <v>6.0544718</v>
      </c>
    </row>
    <row r="118" s="3" customFormat="1" ht="23" customHeight="1" spans="1:10">
      <c r="A118" s="3" t="s">
        <v>4050</v>
      </c>
      <c r="B118" s="16" t="s">
        <v>2092</v>
      </c>
      <c r="C118" s="16" t="s">
        <v>2240</v>
      </c>
      <c r="D118" s="17" t="s">
        <v>331</v>
      </c>
      <c r="E118" s="17" t="s">
        <v>413</v>
      </c>
      <c r="F118" s="1">
        <v>350</v>
      </c>
      <c r="G118" s="12">
        <f t="shared" si="5"/>
        <v>8998.2905982906</v>
      </c>
      <c r="H118" s="12">
        <v>10528</v>
      </c>
      <c r="I118" s="2">
        <f t="shared" si="3"/>
        <v>9806.3814016</v>
      </c>
      <c r="J118" s="2">
        <f t="shared" si="4"/>
        <v>28.018232576</v>
      </c>
    </row>
    <row r="119" s="3" customFormat="1" ht="23" customHeight="1" spans="1:10">
      <c r="A119" s="3" t="s">
        <v>4036</v>
      </c>
      <c r="B119" s="16" t="s">
        <v>2092</v>
      </c>
      <c r="C119" s="16" t="s">
        <v>2090</v>
      </c>
      <c r="D119" s="17" t="s">
        <v>2091</v>
      </c>
      <c r="E119" s="17" t="s">
        <v>2200</v>
      </c>
      <c r="F119" s="1">
        <v>30</v>
      </c>
      <c r="G119" s="12">
        <f t="shared" si="5"/>
        <v>223.076923076923</v>
      </c>
      <c r="H119" s="12">
        <v>261</v>
      </c>
      <c r="I119" s="2">
        <f t="shared" si="3"/>
        <v>243.1103292</v>
      </c>
      <c r="J119" s="2">
        <f t="shared" si="4"/>
        <v>8.10367764</v>
      </c>
    </row>
    <row r="120" s="3" customFormat="1" ht="23" customHeight="1" spans="1:10">
      <c r="A120" s="3" t="s">
        <v>4036</v>
      </c>
      <c r="B120" s="16" t="s">
        <v>2092</v>
      </c>
      <c r="C120" s="16" t="s">
        <v>172</v>
      </c>
      <c r="D120" s="17" t="s">
        <v>1930</v>
      </c>
      <c r="E120" s="17" t="s">
        <v>2200</v>
      </c>
      <c r="F120" s="1">
        <v>10</v>
      </c>
      <c r="G120" s="12">
        <f t="shared" si="5"/>
        <v>742.735042735043</v>
      </c>
      <c r="H120" s="12">
        <v>869</v>
      </c>
      <c r="I120" s="2">
        <f t="shared" si="3"/>
        <v>809.4363068</v>
      </c>
      <c r="J120" s="2">
        <f t="shared" si="4"/>
        <v>80.94363068</v>
      </c>
    </row>
    <row r="121" s="3" customFormat="1" ht="23" customHeight="1" spans="1:10">
      <c r="A121" s="3" t="s">
        <v>1489</v>
      </c>
      <c r="B121" s="16" t="s">
        <v>2092</v>
      </c>
      <c r="C121" s="16" t="s">
        <v>2317</v>
      </c>
      <c r="D121" s="17" t="s">
        <v>884</v>
      </c>
      <c r="E121" s="17" t="s">
        <v>821</v>
      </c>
      <c r="F121" s="1">
        <v>20</v>
      </c>
      <c r="G121" s="12">
        <f t="shared" si="5"/>
        <v>171.623931623932</v>
      </c>
      <c r="H121" s="12">
        <v>200.8</v>
      </c>
      <c r="I121" s="2">
        <f t="shared" si="3"/>
        <v>187.03660576</v>
      </c>
      <c r="J121" s="2">
        <f t="shared" si="4"/>
        <v>9.351830288</v>
      </c>
    </row>
    <row r="122" s="3" customFormat="1" ht="23" customHeight="1" spans="1:10">
      <c r="A122" s="3" t="s">
        <v>2507</v>
      </c>
      <c r="B122" s="16" t="s">
        <v>2092</v>
      </c>
      <c r="C122" s="16" t="s">
        <v>2718</v>
      </c>
      <c r="D122" s="17" t="s">
        <v>1846</v>
      </c>
      <c r="E122" s="17" t="s">
        <v>2719</v>
      </c>
      <c r="F122" s="1">
        <v>50</v>
      </c>
      <c r="G122" s="12">
        <f t="shared" si="5"/>
        <v>504.273504273504</v>
      </c>
      <c r="H122" s="12">
        <v>590</v>
      </c>
      <c r="I122" s="2">
        <f t="shared" si="3"/>
        <v>549.559748</v>
      </c>
      <c r="J122" s="2">
        <f t="shared" si="4"/>
        <v>10.99119496</v>
      </c>
    </row>
    <row r="123" s="3" customFormat="1" ht="23" customHeight="1" spans="1:10">
      <c r="A123" s="3" t="s">
        <v>4051</v>
      </c>
      <c r="B123" s="16" t="s">
        <v>2092</v>
      </c>
      <c r="C123" s="16" t="s">
        <v>2720</v>
      </c>
      <c r="D123" s="17" t="s">
        <v>2721</v>
      </c>
      <c r="E123" s="17" t="s">
        <v>1442</v>
      </c>
      <c r="F123" s="1">
        <v>40</v>
      </c>
      <c r="G123" s="12">
        <f t="shared" si="5"/>
        <v>861.196581196581</v>
      </c>
      <c r="H123" s="12">
        <v>1007.6</v>
      </c>
      <c r="I123" s="2">
        <f t="shared" si="3"/>
        <v>938.53627472</v>
      </c>
      <c r="J123" s="2">
        <f t="shared" si="4"/>
        <v>23.463406868</v>
      </c>
    </row>
    <row r="124" s="3" customFormat="1" ht="23" customHeight="1" spans="1:10">
      <c r="A124" s="3" t="s">
        <v>2507</v>
      </c>
      <c r="B124" s="16" t="s">
        <v>2092</v>
      </c>
      <c r="C124" s="16" t="s">
        <v>2098</v>
      </c>
      <c r="D124" s="17" t="s">
        <v>2722</v>
      </c>
      <c r="E124" s="17" t="s">
        <v>2677</v>
      </c>
      <c r="F124" s="1">
        <v>30</v>
      </c>
      <c r="G124" s="12">
        <f t="shared" si="5"/>
        <v>97.4358974358974</v>
      </c>
      <c r="H124" s="12">
        <v>114</v>
      </c>
      <c r="I124" s="2">
        <f t="shared" si="3"/>
        <v>106.1861208</v>
      </c>
      <c r="J124" s="2">
        <f t="shared" si="4"/>
        <v>3.53953736</v>
      </c>
    </row>
    <row r="125" s="3" customFormat="1" ht="23" customHeight="1" spans="1:10">
      <c r="A125" s="3" t="s">
        <v>4051</v>
      </c>
      <c r="B125" s="16" t="s">
        <v>2092</v>
      </c>
      <c r="C125" s="16" t="s">
        <v>418</v>
      </c>
      <c r="D125" s="17" t="s">
        <v>2723</v>
      </c>
      <c r="E125" s="17" t="s">
        <v>2724</v>
      </c>
      <c r="F125" s="1">
        <v>10</v>
      </c>
      <c r="G125" s="12">
        <f t="shared" si="5"/>
        <v>213.675213675214</v>
      </c>
      <c r="H125" s="12">
        <v>250</v>
      </c>
      <c r="I125" s="2">
        <f t="shared" si="3"/>
        <v>232.8643</v>
      </c>
      <c r="J125" s="2">
        <f t="shared" si="4"/>
        <v>23.28643</v>
      </c>
    </row>
    <row r="126" s="3" customFormat="1" ht="23" customHeight="1" spans="1:10">
      <c r="A126" s="3" t="s">
        <v>1489</v>
      </c>
      <c r="B126" s="16" t="s">
        <v>2092</v>
      </c>
      <c r="C126" s="16" t="s">
        <v>1922</v>
      </c>
      <c r="D126" s="17" t="s">
        <v>284</v>
      </c>
      <c r="E126" s="17" t="s">
        <v>2180</v>
      </c>
      <c r="F126" s="1">
        <v>50</v>
      </c>
      <c r="G126" s="12">
        <f t="shared" si="5"/>
        <v>269.230769230769</v>
      </c>
      <c r="H126" s="12">
        <v>315</v>
      </c>
      <c r="I126" s="2">
        <f t="shared" si="3"/>
        <v>293.409018</v>
      </c>
      <c r="J126" s="2">
        <f t="shared" si="4"/>
        <v>5.86818036</v>
      </c>
    </row>
    <row r="127" s="3" customFormat="1" ht="23" customHeight="1" spans="1:10">
      <c r="A127" s="3" t="s">
        <v>4036</v>
      </c>
      <c r="B127" s="16" t="s">
        <v>2092</v>
      </c>
      <c r="C127" s="16" t="s">
        <v>2618</v>
      </c>
      <c r="D127" s="17" t="s">
        <v>2619</v>
      </c>
      <c r="E127" s="17" t="s">
        <v>772</v>
      </c>
      <c r="F127" s="1">
        <v>40</v>
      </c>
      <c r="G127" s="12">
        <f t="shared" si="5"/>
        <v>307.692307692308</v>
      </c>
      <c r="H127" s="12">
        <v>360</v>
      </c>
      <c r="I127" s="2">
        <f t="shared" si="3"/>
        <v>335.324592</v>
      </c>
      <c r="J127" s="2">
        <f t="shared" si="4"/>
        <v>8.3831148</v>
      </c>
    </row>
    <row r="128" s="3" customFormat="1" ht="23" customHeight="1" spans="1:10">
      <c r="A128" s="3" t="s">
        <v>4036</v>
      </c>
      <c r="B128" s="16" t="s">
        <v>2092</v>
      </c>
      <c r="C128" s="16" t="s">
        <v>2725</v>
      </c>
      <c r="D128" s="17" t="s">
        <v>825</v>
      </c>
      <c r="E128" s="17" t="s">
        <v>2726</v>
      </c>
      <c r="F128" s="1">
        <v>20</v>
      </c>
      <c r="G128" s="12">
        <f t="shared" si="5"/>
        <v>164.102564102564</v>
      </c>
      <c r="H128" s="12">
        <v>192</v>
      </c>
      <c r="I128" s="2">
        <f t="shared" si="3"/>
        <v>178.8397824</v>
      </c>
      <c r="J128" s="2">
        <f t="shared" si="4"/>
        <v>8.94198912</v>
      </c>
    </row>
    <row r="129" s="3" customFormat="1" ht="23" customHeight="1" spans="1:10">
      <c r="A129" s="3" t="s">
        <v>2507</v>
      </c>
      <c r="B129" s="16" t="s">
        <v>2092</v>
      </c>
      <c r="C129" s="16" t="s">
        <v>1878</v>
      </c>
      <c r="D129" s="17" t="s">
        <v>48</v>
      </c>
      <c r="E129" s="17" t="s">
        <v>1879</v>
      </c>
      <c r="F129" s="1">
        <v>40</v>
      </c>
      <c r="G129" s="12">
        <f t="shared" si="5"/>
        <v>327.179487179487</v>
      </c>
      <c r="H129" s="12">
        <v>382.8</v>
      </c>
      <c r="I129" s="2">
        <f t="shared" si="3"/>
        <v>356.56181616</v>
      </c>
      <c r="J129" s="2">
        <f t="shared" si="4"/>
        <v>8.914045404</v>
      </c>
    </row>
    <row r="130" s="3" customFormat="1" ht="23" customHeight="1" spans="1:10">
      <c r="A130" s="3" t="s">
        <v>4038</v>
      </c>
      <c r="B130" s="16" t="s">
        <v>2092</v>
      </c>
      <c r="C130" s="16" t="s">
        <v>2727</v>
      </c>
      <c r="D130" s="17" t="s">
        <v>2728</v>
      </c>
      <c r="E130" s="17" t="s">
        <v>2729</v>
      </c>
      <c r="F130" s="1">
        <v>200</v>
      </c>
      <c r="G130" s="12">
        <f t="shared" si="5"/>
        <v>2970.94017094017</v>
      </c>
      <c r="H130" s="12">
        <v>3476</v>
      </c>
      <c r="I130" s="2">
        <f t="shared" si="3"/>
        <v>3237.7452272</v>
      </c>
      <c r="J130" s="2">
        <f t="shared" si="4"/>
        <v>16.188726136</v>
      </c>
    </row>
    <row r="131" s="3" customFormat="1" ht="23" customHeight="1" spans="1:10">
      <c r="A131" s="3" t="s">
        <v>4038</v>
      </c>
      <c r="B131" s="16" t="s">
        <v>2092</v>
      </c>
      <c r="C131" s="16" t="s">
        <v>2730</v>
      </c>
      <c r="D131" s="17" t="s">
        <v>2731</v>
      </c>
      <c r="E131" s="17" t="s">
        <v>2732</v>
      </c>
      <c r="F131" s="1">
        <v>50</v>
      </c>
      <c r="G131" s="12">
        <f t="shared" si="5"/>
        <v>783.333333333333</v>
      </c>
      <c r="H131" s="12">
        <v>916.5</v>
      </c>
      <c r="I131" s="2">
        <f t="shared" ref="I131:I194" si="6">H131*0.9314572</f>
        <v>853.6805238</v>
      </c>
      <c r="J131" s="2">
        <f t="shared" ref="J131:J194" si="7">I131/F131</f>
        <v>17.073610476</v>
      </c>
    </row>
    <row r="132" s="3" customFormat="1" ht="23" customHeight="1" spans="1:10">
      <c r="A132" s="3" t="s">
        <v>4052</v>
      </c>
      <c r="B132" s="16" t="s">
        <v>2092</v>
      </c>
      <c r="C132" s="16" t="s">
        <v>1896</v>
      </c>
      <c r="D132" s="17" t="s">
        <v>1897</v>
      </c>
      <c r="E132" s="17" t="s">
        <v>1161</v>
      </c>
      <c r="F132" s="1">
        <v>5</v>
      </c>
      <c r="G132" s="12">
        <f t="shared" si="5"/>
        <v>177.606837606838</v>
      </c>
      <c r="H132" s="12">
        <v>207.8</v>
      </c>
      <c r="I132" s="2">
        <f t="shared" si="6"/>
        <v>193.55680616</v>
      </c>
      <c r="J132" s="2">
        <f t="shared" si="7"/>
        <v>38.711361232</v>
      </c>
    </row>
    <row r="133" s="3" customFormat="1" ht="23" customHeight="1" spans="1:10">
      <c r="A133" s="3" t="s">
        <v>4038</v>
      </c>
      <c r="B133" s="16" t="s">
        <v>2092</v>
      </c>
      <c r="C133" s="16" t="s">
        <v>2187</v>
      </c>
      <c r="D133" s="17" t="s">
        <v>609</v>
      </c>
      <c r="E133" s="17" t="s">
        <v>2058</v>
      </c>
      <c r="F133" s="1">
        <v>300</v>
      </c>
      <c r="G133" s="12">
        <f t="shared" ref="G133:G196" si="8">H133/1.17</f>
        <v>1964.10256410256</v>
      </c>
      <c r="H133" s="12">
        <v>2298</v>
      </c>
      <c r="I133" s="2">
        <f t="shared" si="6"/>
        <v>2140.4886456</v>
      </c>
      <c r="J133" s="2">
        <f t="shared" si="7"/>
        <v>7.134962152</v>
      </c>
    </row>
    <row r="134" s="3" customFormat="1" ht="23" customHeight="1" spans="1:10">
      <c r="A134" s="3" t="s">
        <v>4037</v>
      </c>
      <c r="B134" s="16" t="s">
        <v>2092</v>
      </c>
      <c r="C134" s="16" t="s">
        <v>1558</v>
      </c>
      <c r="D134" s="17" t="s">
        <v>12</v>
      </c>
      <c r="E134" s="17" t="s">
        <v>952</v>
      </c>
      <c r="F134" s="1">
        <v>600</v>
      </c>
      <c r="G134" s="12">
        <f t="shared" si="8"/>
        <v>14328.2051282051</v>
      </c>
      <c r="H134" s="12">
        <v>16764</v>
      </c>
      <c r="I134" s="2">
        <f t="shared" si="6"/>
        <v>15614.9485008</v>
      </c>
      <c r="J134" s="2">
        <f t="shared" si="7"/>
        <v>26.024914168</v>
      </c>
    </row>
    <row r="135" s="3" customFormat="1" ht="23" customHeight="1" spans="1:10">
      <c r="A135" s="3" t="s">
        <v>2507</v>
      </c>
      <c r="B135" s="16" t="s">
        <v>2092</v>
      </c>
      <c r="C135" s="16" t="s">
        <v>1139</v>
      </c>
      <c r="D135" s="17" t="s">
        <v>2116</v>
      </c>
      <c r="E135" s="17" t="s">
        <v>1151</v>
      </c>
      <c r="F135" s="1">
        <v>20</v>
      </c>
      <c r="G135" s="12">
        <f t="shared" si="8"/>
        <v>1326.49572649573</v>
      </c>
      <c r="H135" s="12">
        <v>1552</v>
      </c>
      <c r="I135" s="2">
        <f t="shared" si="6"/>
        <v>1445.6215744</v>
      </c>
      <c r="J135" s="2">
        <f t="shared" si="7"/>
        <v>72.28107872</v>
      </c>
    </row>
    <row r="136" s="3" customFormat="1" ht="23" customHeight="1" spans="1:10">
      <c r="A136" s="3" t="s">
        <v>1489</v>
      </c>
      <c r="B136" s="16" t="s">
        <v>2092</v>
      </c>
      <c r="C136" s="16" t="s">
        <v>1922</v>
      </c>
      <c r="D136" s="17" t="s">
        <v>284</v>
      </c>
      <c r="E136" s="17" t="s">
        <v>2180</v>
      </c>
      <c r="F136" s="1">
        <v>50</v>
      </c>
      <c r="G136" s="12">
        <f t="shared" si="8"/>
        <v>269.230769230769</v>
      </c>
      <c r="H136" s="12">
        <v>315</v>
      </c>
      <c r="I136" s="2">
        <f t="shared" si="6"/>
        <v>293.409018</v>
      </c>
      <c r="J136" s="2">
        <f t="shared" si="7"/>
        <v>5.86818036</v>
      </c>
    </row>
    <row r="137" s="3" customFormat="1" ht="23" customHeight="1" spans="1:10">
      <c r="A137" s="3" t="s">
        <v>4037</v>
      </c>
      <c r="B137" s="16" t="s">
        <v>2092</v>
      </c>
      <c r="C137" s="16" t="s">
        <v>102</v>
      </c>
      <c r="D137" s="17" t="s">
        <v>530</v>
      </c>
      <c r="E137" s="17" t="s">
        <v>1688</v>
      </c>
      <c r="F137" s="1">
        <v>600</v>
      </c>
      <c r="G137" s="12">
        <f t="shared" si="8"/>
        <v>11015.3846153846</v>
      </c>
      <c r="H137" s="12">
        <v>12888</v>
      </c>
      <c r="I137" s="2">
        <f t="shared" si="6"/>
        <v>12004.6203936</v>
      </c>
      <c r="J137" s="2">
        <f t="shared" si="7"/>
        <v>20.007700656</v>
      </c>
    </row>
    <row r="138" s="3" customFormat="1" ht="23" customHeight="1" spans="1:10">
      <c r="A138" s="3" t="s">
        <v>4049</v>
      </c>
      <c r="B138" s="16" t="s">
        <v>2092</v>
      </c>
      <c r="C138" s="16" t="s">
        <v>1121</v>
      </c>
      <c r="D138" s="17" t="s">
        <v>2119</v>
      </c>
      <c r="E138" s="17" t="s">
        <v>911</v>
      </c>
      <c r="F138" s="1">
        <v>110</v>
      </c>
      <c r="G138" s="12">
        <f t="shared" si="8"/>
        <v>329.059829059829</v>
      </c>
      <c r="H138" s="12">
        <v>385</v>
      </c>
      <c r="I138" s="2">
        <f t="shared" si="6"/>
        <v>358.611022</v>
      </c>
      <c r="J138" s="2">
        <f t="shared" si="7"/>
        <v>3.2601002</v>
      </c>
    </row>
    <row r="139" s="3" customFormat="1" ht="23" customHeight="1" spans="1:10">
      <c r="A139" s="3" t="s">
        <v>4036</v>
      </c>
      <c r="B139" s="16" t="s">
        <v>2092</v>
      </c>
      <c r="C139" s="16" t="s">
        <v>2257</v>
      </c>
      <c r="D139" s="17" t="s">
        <v>799</v>
      </c>
      <c r="E139" s="17" t="s">
        <v>2258</v>
      </c>
      <c r="F139" s="1">
        <v>10</v>
      </c>
      <c r="G139" s="12">
        <f t="shared" si="8"/>
        <v>162.222222222222</v>
      </c>
      <c r="H139" s="12">
        <v>189.8</v>
      </c>
      <c r="I139" s="2">
        <f t="shared" si="6"/>
        <v>176.79057656</v>
      </c>
      <c r="J139" s="2">
        <f t="shared" si="7"/>
        <v>17.679057656</v>
      </c>
    </row>
    <row r="140" s="3" customFormat="1" ht="23" customHeight="1" spans="1:10">
      <c r="A140" s="3" t="s">
        <v>4038</v>
      </c>
      <c r="B140" s="16" t="s">
        <v>2092</v>
      </c>
      <c r="C140" s="16" t="s">
        <v>1520</v>
      </c>
      <c r="D140" s="17" t="s">
        <v>954</v>
      </c>
      <c r="E140" s="17" t="s">
        <v>1521</v>
      </c>
      <c r="F140" s="1">
        <v>600</v>
      </c>
      <c r="G140" s="12">
        <f t="shared" si="8"/>
        <v>12697.4358974359</v>
      </c>
      <c r="H140" s="12">
        <v>14856</v>
      </c>
      <c r="I140" s="2">
        <f t="shared" si="6"/>
        <v>13837.7281632</v>
      </c>
      <c r="J140" s="2">
        <f t="shared" si="7"/>
        <v>23.062880272</v>
      </c>
    </row>
    <row r="141" s="3" customFormat="1" ht="23" customHeight="1" spans="1:10">
      <c r="A141" s="3" t="s">
        <v>4036</v>
      </c>
      <c r="B141" s="16" t="s">
        <v>2092</v>
      </c>
      <c r="C141" s="16" t="s">
        <v>2663</v>
      </c>
      <c r="D141" s="17" t="s">
        <v>2091</v>
      </c>
      <c r="E141" s="17" t="s">
        <v>1972</v>
      </c>
      <c r="F141" s="1">
        <v>40</v>
      </c>
      <c r="G141" s="12">
        <f t="shared" si="8"/>
        <v>261.538461538462</v>
      </c>
      <c r="H141" s="12">
        <v>306</v>
      </c>
      <c r="I141" s="2">
        <f t="shared" si="6"/>
        <v>285.0259032</v>
      </c>
      <c r="J141" s="2">
        <f t="shared" si="7"/>
        <v>7.12564758</v>
      </c>
    </row>
    <row r="142" s="3" customFormat="1" ht="23" customHeight="1" spans="1:10">
      <c r="A142" s="3" t="s">
        <v>2507</v>
      </c>
      <c r="B142" s="16" t="s">
        <v>2092</v>
      </c>
      <c r="C142" s="16" t="s">
        <v>2733</v>
      </c>
      <c r="D142" s="17" t="s">
        <v>2734</v>
      </c>
      <c r="E142" s="17" t="s">
        <v>2735</v>
      </c>
      <c r="F142" s="1">
        <v>30</v>
      </c>
      <c r="G142" s="12">
        <f t="shared" si="8"/>
        <v>200</v>
      </c>
      <c r="H142" s="12">
        <v>234</v>
      </c>
      <c r="I142" s="2">
        <f t="shared" si="6"/>
        <v>217.9609848</v>
      </c>
      <c r="J142" s="2">
        <f t="shared" si="7"/>
        <v>7.26536616</v>
      </c>
    </row>
    <row r="143" s="3" customFormat="1" ht="23" customHeight="1" spans="1:10">
      <c r="A143" s="3" t="s">
        <v>4044</v>
      </c>
      <c r="B143" s="16" t="s">
        <v>2092</v>
      </c>
      <c r="C143" s="16" t="s">
        <v>381</v>
      </c>
      <c r="D143" s="17" t="s">
        <v>382</v>
      </c>
      <c r="E143" s="17" t="s">
        <v>383</v>
      </c>
      <c r="F143" s="1">
        <v>400</v>
      </c>
      <c r="G143" s="12">
        <f t="shared" si="8"/>
        <v>5736.75213675214</v>
      </c>
      <c r="H143" s="12">
        <v>6712</v>
      </c>
      <c r="I143" s="2">
        <f t="shared" si="6"/>
        <v>6251.9407264</v>
      </c>
      <c r="J143" s="2">
        <f t="shared" si="7"/>
        <v>15.629851816</v>
      </c>
    </row>
    <row r="144" s="3" customFormat="1" ht="23" customHeight="1" spans="1:10">
      <c r="A144" s="3" t="s">
        <v>1489</v>
      </c>
      <c r="B144" s="16" t="s">
        <v>2092</v>
      </c>
      <c r="C144" s="16" t="s">
        <v>1128</v>
      </c>
      <c r="D144" s="17" t="s">
        <v>1087</v>
      </c>
      <c r="E144" s="17" t="s">
        <v>1129</v>
      </c>
      <c r="F144" s="1">
        <v>100</v>
      </c>
      <c r="G144" s="12">
        <f t="shared" si="8"/>
        <v>726.495726495727</v>
      </c>
      <c r="H144" s="12">
        <v>850</v>
      </c>
      <c r="I144" s="2">
        <f t="shared" si="6"/>
        <v>791.73862</v>
      </c>
      <c r="J144" s="2">
        <f t="shared" si="7"/>
        <v>7.9173862</v>
      </c>
    </row>
    <row r="145" s="3" customFormat="1" ht="23" customHeight="1" spans="1:10">
      <c r="A145" s="3" t="s">
        <v>2507</v>
      </c>
      <c r="B145" s="16" t="s">
        <v>2092</v>
      </c>
      <c r="C145" s="16" t="s">
        <v>2172</v>
      </c>
      <c r="D145" s="17" t="s">
        <v>1040</v>
      </c>
      <c r="E145" s="17" t="s">
        <v>1928</v>
      </c>
      <c r="F145" s="1">
        <v>10</v>
      </c>
      <c r="G145" s="12">
        <f t="shared" si="8"/>
        <v>365.811965811966</v>
      </c>
      <c r="H145" s="12">
        <v>428</v>
      </c>
      <c r="I145" s="2">
        <f t="shared" si="6"/>
        <v>398.6636816</v>
      </c>
      <c r="J145" s="2">
        <f t="shared" si="7"/>
        <v>39.86636816</v>
      </c>
    </row>
    <row r="146" s="3" customFormat="1" ht="23" customHeight="1" spans="1:10">
      <c r="A146" s="3" t="s">
        <v>4038</v>
      </c>
      <c r="B146" s="16" t="s">
        <v>2092</v>
      </c>
      <c r="C146" s="16" t="s">
        <v>109</v>
      </c>
      <c r="D146" s="17" t="s">
        <v>103</v>
      </c>
      <c r="E146" s="17" t="s">
        <v>2212</v>
      </c>
      <c r="F146" s="1">
        <v>600</v>
      </c>
      <c r="G146" s="12">
        <f t="shared" si="8"/>
        <v>4317.94871794872</v>
      </c>
      <c r="H146" s="12">
        <v>5052</v>
      </c>
      <c r="I146" s="2">
        <f t="shared" si="6"/>
        <v>4705.7217744</v>
      </c>
      <c r="J146" s="2">
        <f t="shared" si="7"/>
        <v>7.842869624</v>
      </c>
    </row>
    <row r="147" s="3" customFormat="1" ht="23" customHeight="1" spans="1:10">
      <c r="A147" s="3" t="s">
        <v>2507</v>
      </c>
      <c r="B147" s="16" t="s">
        <v>2092</v>
      </c>
      <c r="C147" s="16" t="s">
        <v>2155</v>
      </c>
      <c r="D147" s="17" t="s">
        <v>1143</v>
      </c>
      <c r="E147" s="17" t="s">
        <v>1144</v>
      </c>
      <c r="F147" s="1">
        <v>20</v>
      </c>
      <c r="G147" s="12">
        <f t="shared" si="8"/>
        <v>61.5384615384615</v>
      </c>
      <c r="H147" s="12">
        <v>72</v>
      </c>
      <c r="I147" s="2">
        <f t="shared" si="6"/>
        <v>67.0649184</v>
      </c>
      <c r="J147" s="2">
        <f t="shared" si="7"/>
        <v>3.35324592</v>
      </c>
    </row>
    <row r="148" s="3" customFormat="1" ht="23" customHeight="1" spans="1:10">
      <c r="A148" s="3" t="s">
        <v>2282</v>
      </c>
      <c r="B148" s="16" t="s">
        <v>2092</v>
      </c>
      <c r="C148" s="16" t="s">
        <v>2736</v>
      </c>
      <c r="D148" s="17" t="s">
        <v>2737</v>
      </c>
      <c r="E148" s="17" t="s">
        <v>2644</v>
      </c>
      <c r="F148" s="1">
        <v>200</v>
      </c>
      <c r="G148" s="12">
        <f t="shared" si="8"/>
        <v>5266.66666666667</v>
      </c>
      <c r="H148" s="12">
        <v>6162</v>
      </c>
      <c r="I148" s="2">
        <f t="shared" si="6"/>
        <v>5739.6392664</v>
      </c>
      <c r="J148" s="2">
        <f t="shared" si="7"/>
        <v>28.698196332</v>
      </c>
    </row>
    <row r="149" s="3" customFormat="1" ht="23" customHeight="1" spans="1:10">
      <c r="A149" s="3" t="s">
        <v>4036</v>
      </c>
      <c r="B149" s="16" t="s">
        <v>2092</v>
      </c>
      <c r="C149" s="16" t="s">
        <v>2738</v>
      </c>
      <c r="D149" s="17" t="s">
        <v>740</v>
      </c>
      <c r="E149" s="17" t="s">
        <v>2739</v>
      </c>
      <c r="F149" s="1">
        <v>20</v>
      </c>
      <c r="G149" s="12">
        <f t="shared" si="8"/>
        <v>235.897435897436</v>
      </c>
      <c r="H149" s="12">
        <v>276</v>
      </c>
      <c r="I149" s="2">
        <f t="shared" si="6"/>
        <v>257.0821872</v>
      </c>
      <c r="J149" s="2">
        <f t="shared" si="7"/>
        <v>12.85410936</v>
      </c>
    </row>
    <row r="150" s="3" customFormat="1" ht="23" customHeight="1" spans="1:10">
      <c r="A150" s="3" t="s">
        <v>4036</v>
      </c>
      <c r="B150" s="16" t="s">
        <v>2092</v>
      </c>
      <c r="C150" s="16" t="s">
        <v>468</v>
      </c>
      <c r="D150" s="17" t="s">
        <v>144</v>
      </c>
      <c r="E150" s="17" t="s">
        <v>823</v>
      </c>
      <c r="F150" s="1">
        <v>20</v>
      </c>
      <c r="G150" s="12">
        <f t="shared" si="8"/>
        <v>145.641025641026</v>
      </c>
      <c r="H150" s="12">
        <v>170.4</v>
      </c>
      <c r="I150" s="2">
        <f t="shared" si="6"/>
        <v>158.72030688</v>
      </c>
      <c r="J150" s="2">
        <f t="shared" si="7"/>
        <v>7.936015344</v>
      </c>
    </row>
    <row r="151" s="3" customFormat="1" ht="23" customHeight="1" spans="1:10">
      <c r="A151" s="3" t="s">
        <v>4038</v>
      </c>
      <c r="B151" s="16" t="s">
        <v>2092</v>
      </c>
      <c r="C151" s="16" t="s">
        <v>2740</v>
      </c>
      <c r="D151" s="17" t="s">
        <v>1776</v>
      </c>
      <c r="E151" s="17" t="s">
        <v>2741</v>
      </c>
      <c r="F151" s="1">
        <v>50</v>
      </c>
      <c r="G151" s="12">
        <f t="shared" si="8"/>
        <v>938.888888888889</v>
      </c>
      <c r="H151" s="12">
        <v>1098.5</v>
      </c>
      <c r="I151" s="2">
        <f t="shared" si="6"/>
        <v>1023.2057342</v>
      </c>
      <c r="J151" s="2">
        <f t="shared" si="7"/>
        <v>20.464114684</v>
      </c>
    </row>
    <row r="152" s="3" customFormat="1" ht="23" customHeight="1" spans="1:10">
      <c r="A152" s="3" t="s">
        <v>4036</v>
      </c>
      <c r="B152" s="16" t="s">
        <v>2092</v>
      </c>
      <c r="C152" s="16" t="s">
        <v>172</v>
      </c>
      <c r="D152" s="17" t="s">
        <v>1930</v>
      </c>
      <c r="E152" s="17" t="s">
        <v>2200</v>
      </c>
      <c r="F152" s="1">
        <v>20</v>
      </c>
      <c r="G152" s="12">
        <f t="shared" si="8"/>
        <v>1485.47008547009</v>
      </c>
      <c r="H152" s="12">
        <v>1738</v>
      </c>
      <c r="I152" s="2">
        <f t="shared" si="6"/>
        <v>1618.8726136</v>
      </c>
      <c r="J152" s="2">
        <f t="shared" si="7"/>
        <v>80.94363068</v>
      </c>
    </row>
    <row r="153" s="3" customFormat="1" ht="23" customHeight="1" spans="1:10">
      <c r="A153" s="3" t="s">
        <v>4039</v>
      </c>
      <c r="B153" s="16" t="s">
        <v>2092</v>
      </c>
      <c r="C153" s="16" t="s">
        <v>2227</v>
      </c>
      <c r="D153" s="17" t="s">
        <v>946</v>
      </c>
      <c r="E153" s="17" t="s">
        <v>2190</v>
      </c>
      <c r="F153" s="1">
        <v>120</v>
      </c>
      <c r="G153" s="12">
        <f t="shared" si="8"/>
        <v>1948.71794871795</v>
      </c>
      <c r="H153" s="12">
        <v>2280</v>
      </c>
      <c r="I153" s="2">
        <f t="shared" si="6"/>
        <v>2123.722416</v>
      </c>
      <c r="J153" s="2">
        <f t="shared" si="7"/>
        <v>17.6976868</v>
      </c>
    </row>
    <row r="154" s="3" customFormat="1" ht="23" customHeight="1" spans="1:10">
      <c r="A154" s="3" t="s">
        <v>4053</v>
      </c>
      <c r="B154" s="16" t="s">
        <v>2092</v>
      </c>
      <c r="C154" s="16" t="s">
        <v>2742</v>
      </c>
      <c r="D154" s="17" t="s">
        <v>2743</v>
      </c>
      <c r="E154" s="17" t="s">
        <v>2744</v>
      </c>
      <c r="F154" s="1">
        <v>60</v>
      </c>
      <c r="G154" s="12">
        <f t="shared" si="8"/>
        <v>1784.61538461538</v>
      </c>
      <c r="H154" s="12">
        <v>2088</v>
      </c>
      <c r="I154" s="2">
        <f t="shared" si="6"/>
        <v>1944.8826336</v>
      </c>
      <c r="J154" s="2">
        <f t="shared" si="7"/>
        <v>32.41471056</v>
      </c>
    </row>
    <row r="155" s="3" customFormat="1" ht="23" customHeight="1" spans="1:10">
      <c r="A155" s="3" t="s">
        <v>1809</v>
      </c>
      <c r="B155" s="16" t="s">
        <v>2092</v>
      </c>
      <c r="C155" s="16" t="s">
        <v>2745</v>
      </c>
      <c r="D155" s="17" t="s">
        <v>1680</v>
      </c>
      <c r="E155" s="17" t="s">
        <v>1007</v>
      </c>
      <c r="F155" s="1">
        <v>150</v>
      </c>
      <c r="G155" s="12">
        <f t="shared" si="8"/>
        <v>3451.28205128205</v>
      </c>
      <c r="H155" s="12">
        <v>4038</v>
      </c>
      <c r="I155" s="2">
        <f t="shared" si="6"/>
        <v>3761.2241736</v>
      </c>
      <c r="J155" s="2">
        <f t="shared" si="7"/>
        <v>25.074827824</v>
      </c>
    </row>
    <row r="156" s="3" customFormat="1" ht="23" customHeight="1" spans="1:10">
      <c r="A156" s="3" t="s">
        <v>4039</v>
      </c>
      <c r="B156" s="16" t="s">
        <v>2092</v>
      </c>
      <c r="C156" s="16" t="s">
        <v>117</v>
      </c>
      <c r="D156" s="17" t="s">
        <v>2746</v>
      </c>
      <c r="E156" s="17" t="s">
        <v>63</v>
      </c>
      <c r="F156" s="1">
        <v>20</v>
      </c>
      <c r="G156" s="12">
        <f t="shared" si="8"/>
        <v>438.974358974359</v>
      </c>
      <c r="H156" s="12">
        <v>513.6</v>
      </c>
      <c r="I156" s="2">
        <f t="shared" si="6"/>
        <v>478.39641792</v>
      </c>
      <c r="J156" s="2">
        <f t="shared" si="7"/>
        <v>23.919820896</v>
      </c>
    </row>
    <row r="157" s="3" customFormat="1" ht="23" customHeight="1" spans="1:10">
      <c r="A157" s="3" t="s">
        <v>2507</v>
      </c>
      <c r="B157" s="16" t="s">
        <v>2092</v>
      </c>
      <c r="C157" s="16" t="s">
        <v>1878</v>
      </c>
      <c r="D157" s="17" t="s">
        <v>48</v>
      </c>
      <c r="E157" s="17" t="s">
        <v>1879</v>
      </c>
      <c r="F157" s="1">
        <v>100</v>
      </c>
      <c r="G157" s="12">
        <f t="shared" si="8"/>
        <v>817.948717948718</v>
      </c>
      <c r="H157" s="12">
        <v>957</v>
      </c>
      <c r="I157" s="2">
        <f t="shared" si="6"/>
        <v>891.4045404</v>
      </c>
      <c r="J157" s="2">
        <f t="shared" si="7"/>
        <v>8.914045404</v>
      </c>
    </row>
    <row r="158" s="3" customFormat="1" ht="23" customHeight="1" spans="1:10">
      <c r="A158" s="3" t="s">
        <v>4036</v>
      </c>
      <c r="B158" s="16" t="s">
        <v>2092</v>
      </c>
      <c r="C158" s="16" t="s">
        <v>820</v>
      </c>
      <c r="D158" s="17" t="s">
        <v>599</v>
      </c>
      <c r="E158" s="17" t="s">
        <v>821</v>
      </c>
      <c r="F158" s="1">
        <v>20</v>
      </c>
      <c r="G158" s="12">
        <f t="shared" si="8"/>
        <v>249.57264957265</v>
      </c>
      <c r="H158" s="12">
        <v>292</v>
      </c>
      <c r="I158" s="2">
        <f t="shared" si="6"/>
        <v>271.9855024</v>
      </c>
      <c r="J158" s="2">
        <f t="shared" si="7"/>
        <v>13.59927512</v>
      </c>
    </row>
    <row r="159" s="3" customFormat="1" ht="23" customHeight="1" spans="1:10">
      <c r="A159" s="3" t="s">
        <v>1374</v>
      </c>
      <c r="B159" s="16" t="s">
        <v>2092</v>
      </c>
      <c r="C159" s="16" t="s">
        <v>2033</v>
      </c>
      <c r="D159" s="17" t="s">
        <v>2034</v>
      </c>
      <c r="E159" s="17" t="s">
        <v>2035</v>
      </c>
      <c r="F159" s="1">
        <v>160</v>
      </c>
      <c r="G159" s="12">
        <f t="shared" si="8"/>
        <v>1785.98290598291</v>
      </c>
      <c r="H159" s="12">
        <v>2089.6</v>
      </c>
      <c r="I159" s="2">
        <f t="shared" si="6"/>
        <v>1946.37296512</v>
      </c>
      <c r="J159" s="2">
        <f t="shared" si="7"/>
        <v>12.164831032</v>
      </c>
    </row>
    <row r="160" s="3" customFormat="1" ht="23" customHeight="1" spans="1:10">
      <c r="A160" s="3" t="s">
        <v>4038</v>
      </c>
      <c r="B160" s="16" t="s">
        <v>2092</v>
      </c>
      <c r="C160" s="16" t="s">
        <v>2747</v>
      </c>
      <c r="D160" s="17" t="s">
        <v>896</v>
      </c>
      <c r="E160" s="17" t="s">
        <v>440</v>
      </c>
      <c r="F160" s="1">
        <v>200</v>
      </c>
      <c r="G160" s="12">
        <f t="shared" si="8"/>
        <v>2068.37606837607</v>
      </c>
      <c r="H160" s="12">
        <v>2420</v>
      </c>
      <c r="I160" s="2">
        <f t="shared" si="6"/>
        <v>2254.126424</v>
      </c>
      <c r="J160" s="2">
        <f t="shared" si="7"/>
        <v>11.27063212</v>
      </c>
    </row>
    <row r="161" s="3" customFormat="1" ht="23" customHeight="1" spans="1:10">
      <c r="A161" s="3" t="s">
        <v>4049</v>
      </c>
      <c r="B161" s="16" t="s">
        <v>2092</v>
      </c>
      <c r="C161" s="16" t="s">
        <v>1121</v>
      </c>
      <c r="D161" s="17" t="s">
        <v>2119</v>
      </c>
      <c r="E161" s="17" t="s">
        <v>911</v>
      </c>
      <c r="F161" s="1">
        <v>120</v>
      </c>
      <c r="G161" s="12">
        <f t="shared" si="8"/>
        <v>358.974358974359</v>
      </c>
      <c r="H161" s="12">
        <v>420</v>
      </c>
      <c r="I161" s="2">
        <f t="shared" si="6"/>
        <v>391.212024</v>
      </c>
      <c r="J161" s="2">
        <f t="shared" si="7"/>
        <v>3.2601002</v>
      </c>
    </row>
    <row r="162" s="3" customFormat="1" ht="23" customHeight="1" spans="1:10">
      <c r="A162" s="3" t="s">
        <v>4036</v>
      </c>
      <c r="B162" s="16" t="s">
        <v>2092</v>
      </c>
      <c r="C162" s="16" t="s">
        <v>1833</v>
      </c>
      <c r="D162" s="17" t="s">
        <v>1834</v>
      </c>
      <c r="E162" s="17" t="s">
        <v>1835</v>
      </c>
      <c r="F162" s="1">
        <v>60</v>
      </c>
      <c r="G162" s="12">
        <f t="shared" si="8"/>
        <v>315.384615384615</v>
      </c>
      <c r="H162" s="12">
        <v>369</v>
      </c>
      <c r="I162" s="2">
        <f t="shared" si="6"/>
        <v>343.7077068</v>
      </c>
      <c r="J162" s="2">
        <f t="shared" si="7"/>
        <v>5.72846178</v>
      </c>
    </row>
    <row r="163" s="3" customFormat="1" ht="23" customHeight="1" spans="1:10">
      <c r="A163" s="3" t="s">
        <v>4038</v>
      </c>
      <c r="B163" s="16" t="s">
        <v>2092</v>
      </c>
      <c r="C163" s="16" t="s">
        <v>2128</v>
      </c>
      <c r="D163" s="17" t="s">
        <v>2129</v>
      </c>
      <c r="E163" s="17" t="s">
        <v>2130</v>
      </c>
      <c r="F163" s="1">
        <v>400</v>
      </c>
      <c r="G163" s="12">
        <f t="shared" si="8"/>
        <v>2170.94017094017</v>
      </c>
      <c r="H163" s="12">
        <v>2540</v>
      </c>
      <c r="I163" s="2">
        <f t="shared" si="6"/>
        <v>2365.901288</v>
      </c>
      <c r="J163" s="2">
        <f t="shared" si="7"/>
        <v>5.91475322</v>
      </c>
    </row>
    <row r="164" s="3" customFormat="1" ht="23" customHeight="1" spans="1:10">
      <c r="A164" s="3" t="s">
        <v>2507</v>
      </c>
      <c r="B164" s="16" t="s">
        <v>2092</v>
      </c>
      <c r="C164" s="16" t="s">
        <v>945</v>
      </c>
      <c r="D164" s="17" t="s">
        <v>1187</v>
      </c>
      <c r="E164" s="17" t="s">
        <v>947</v>
      </c>
      <c r="F164" s="1">
        <v>60</v>
      </c>
      <c r="G164" s="12">
        <f t="shared" si="8"/>
        <v>321.025641025641</v>
      </c>
      <c r="H164" s="12">
        <v>375.6</v>
      </c>
      <c r="I164" s="2">
        <f t="shared" si="6"/>
        <v>349.85532432</v>
      </c>
      <c r="J164" s="2">
        <f t="shared" si="7"/>
        <v>5.830922072</v>
      </c>
    </row>
    <row r="165" s="3" customFormat="1" ht="23" customHeight="1" spans="1:10">
      <c r="A165" s="3" t="s">
        <v>4052</v>
      </c>
      <c r="B165" s="16" t="s">
        <v>2092</v>
      </c>
      <c r="C165" s="16" t="s">
        <v>2748</v>
      </c>
      <c r="D165" s="17" t="s">
        <v>1563</v>
      </c>
      <c r="E165" s="17" t="s">
        <v>1663</v>
      </c>
      <c r="F165" s="1">
        <v>10</v>
      </c>
      <c r="G165" s="12">
        <f t="shared" si="8"/>
        <v>183.760683760684</v>
      </c>
      <c r="H165" s="12">
        <v>215</v>
      </c>
      <c r="I165" s="2">
        <f t="shared" si="6"/>
        <v>200.263298</v>
      </c>
      <c r="J165" s="2">
        <f t="shared" si="7"/>
        <v>20.0263298</v>
      </c>
    </row>
    <row r="166" s="3" customFormat="1" ht="23" customHeight="1" spans="1:10">
      <c r="A166" s="3" t="s">
        <v>3628</v>
      </c>
      <c r="B166" s="16" t="s">
        <v>2092</v>
      </c>
      <c r="C166" s="16" t="s">
        <v>796</v>
      </c>
      <c r="D166" s="17" t="s">
        <v>797</v>
      </c>
      <c r="E166" s="17" t="s">
        <v>715</v>
      </c>
      <c r="F166" s="1">
        <v>300</v>
      </c>
      <c r="G166" s="12">
        <f t="shared" si="8"/>
        <v>2838.46153846154</v>
      </c>
      <c r="H166" s="12">
        <v>3321</v>
      </c>
      <c r="I166" s="2">
        <f t="shared" si="6"/>
        <v>3093.3693612</v>
      </c>
      <c r="J166" s="2">
        <f t="shared" si="7"/>
        <v>10.311231204</v>
      </c>
    </row>
    <row r="167" s="3" customFormat="1" ht="23" customHeight="1" spans="1:10">
      <c r="A167" s="3" t="s">
        <v>1489</v>
      </c>
      <c r="B167" s="16" t="s">
        <v>2092</v>
      </c>
      <c r="C167" s="16" t="s">
        <v>761</v>
      </c>
      <c r="D167" s="17" t="s">
        <v>1116</v>
      </c>
      <c r="E167" s="17" t="s">
        <v>763</v>
      </c>
      <c r="F167" s="1">
        <v>40</v>
      </c>
      <c r="G167" s="12">
        <f t="shared" si="8"/>
        <v>198.290598290598</v>
      </c>
      <c r="H167" s="12">
        <v>232</v>
      </c>
      <c r="I167" s="2">
        <f t="shared" si="6"/>
        <v>216.0980704</v>
      </c>
      <c r="J167" s="2">
        <f t="shared" si="7"/>
        <v>5.40245176</v>
      </c>
    </row>
    <row r="168" s="3" customFormat="1" ht="23" customHeight="1" spans="1:10">
      <c r="A168" s="3" t="s">
        <v>4039</v>
      </c>
      <c r="B168" s="16" t="s">
        <v>2092</v>
      </c>
      <c r="C168" s="16" t="s">
        <v>460</v>
      </c>
      <c r="D168" s="17" t="s">
        <v>2175</v>
      </c>
      <c r="E168" s="17" t="s">
        <v>63</v>
      </c>
      <c r="F168" s="1">
        <v>200</v>
      </c>
      <c r="G168" s="12">
        <f t="shared" si="8"/>
        <v>606.837606837607</v>
      </c>
      <c r="H168" s="12">
        <v>710</v>
      </c>
      <c r="I168" s="2">
        <f t="shared" si="6"/>
        <v>661.334612</v>
      </c>
      <c r="J168" s="2">
        <f t="shared" si="7"/>
        <v>3.30667306</v>
      </c>
    </row>
    <row r="169" s="3" customFormat="1" ht="23" customHeight="1" spans="1:10">
      <c r="A169" s="3" t="s">
        <v>4043</v>
      </c>
      <c r="B169" s="16" t="s">
        <v>2092</v>
      </c>
      <c r="C169" s="16" t="s">
        <v>2749</v>
      </c>
      <c r="D169" s="17" t="s">
        <v>354</v>
      </c>
      <c r="E169" s="17" t="s">
        <v>2750</v>
      </c>
      <c r="F169" s="1">
        <v>20</v>
      </c>
      <c r="G169" s="12">
        <f t="shared" si="8"/>
        <v>64.957264957265</v>
      </c>
      <c r="H169" s="12">
        <v>76</v>
      </c>
      <c r="I169" s="2">
        <f t="shared" si="6"/>
        <v>70.7907472</v>
      </c>
      <c r="J169" s="2">
        <f t="shared" si="7"/>
        <v>3.53953736</v>
      </c>
    </row>
    <row r="170" s="3" customFormat="1" ht="23" customHeight="1" spans="1:10">
      <c r="A170" s="3" t="s">
        <v>4036</v>
      </c>
      <c r="B170" s="16" t="s">
        <v>2092</v>
      </c>
      <c r="C170" s="16" t="s">
        <v>2267</v>
      </c>
      <c r="D170" s="17" t="s">
        <v>2268</v>
      </c>
      <c r="E170" s="17" t="s">
        <v>2269</v>
      </c>
      <c r="F170" s="1">
        <v>40</v>
      </c>
      <c r="G170" s="12">
        <f t="shared" si="8"/>
        <v>83.0769230769231</v>
      </c>
      <c r="H170" s="12">
        <v>97.2</v>
      </c>
      <c r="I170" s="2">
        <f t="shared" si="6"/>
        <v>90.53763984</v>
      </c>
      <c r="J170" s="2">
        <f t="shared" si="7"/>
        <v>2.263440996</v>
      </c>
    </row>
    <row r="171" s="3" customFormat="1" ht="23" customHeight="1" spans="1:10">
      <c r="A171" s="3" t="s">
        <v>1379</v>
      </c>
      <c r="B171" s="16" t="s">
        <v>2092</v>
      </c>
      <c r="C171" s="16" t="s">
        <v>2335</v>
      </c>
      <c r="D171" s="17" t="s">
        <v>893</v>
      </c>
      <c r="E171" s="17" t="s">
        <v>2751</v>
      </c>
      <c r="F171" s="1">
        <v>50</v>
      </c>
      <c r="G171" s="12">
        <f t="shared" si="8"/>
        <v>3653.84615384615</v>
      </c>
      <c r="H171" s="12">
        <v>4275</v>
      </c>
      <c r="I171" s="2">
        <f t="shared" si="6"/>
        <v>3981.97953</v>
      </c>
      <c r="J171" s="2">
        <f t="shared" si="7"/>
        <v>79.6395906</v>
      </c>
    </row>
    <row r="172" s="3" customFormat="1" ht="23" customHeight="1" spans="1:10">
      <c r="A172" s="3" t="s">
        <v>4036</v>
      </c>
      <c r="B172" s="16" t="s">
        <v>2092</v>
      </c>
      <c r="C172" s="16" t="s">
        <v>2663</v>
      </c>
      <c r="D172" s="17" t="s">
        <v>2091</v>
      </c>
      <c r="E172" s="17" t="s">
        <v>1972</v>
      </c>
      <c r="F172" s="1">
        <v>80</v>
      </c>
      <c r="G172" s="12">
        <f t="shared" si="8"/>
        <v>547.008547008547</v>
      </c>
      <c r="H172" s="12">
        <v>640</v>
      </c>
      <c r="I172" s="2">
        <f t="shared" si="6"/>
        <v>596.132608</v>
      </c>
      <c r="J172" s="2">
        <f t="shared" si="7"/>
        <v>7.4516576</v>
      </c>
    </row>
    <row r="173" s="3" customFormat="1" ht="23" customHeight="1" spans="1:10">
      <c r="A173" s="3" t="s">
        <v>1489</v>
      </c>
      <c r="B173" s="16" t="s">
        <v>2092</v>
      </c>
      <c r="C173" s="16" t="s">
        <v>2102</v>
      </c>
      <c r="D173" s="17" t="s">
        <v>123</v>
      </c>
      <c r="E173" s="17" t="s">
        <v>2680</v>
      </c>
      <c r="F173" s="1">
        <v>800</v>
      </c>
      <c r="G173" s="12">
        <f t="shared" si="8"/>
        <v>12335.0427350427</v>
      </c>
      <c r="H173" s="12">
        <v>14432</v>
      </c>
      <c r="I173" s="2">
        <f t="shared" si="6"/>
        <v>13442.7903104</v>
      </c>
      <c r="J173" s="2">
        <f t="shared" si="7"/>
        <v>16.803487888</v>
      </c>
    </row>
    <row r="174" s="3" customFormat="1" ht="23" customHeight="1" spans="1:10">
      <c r="A174" s="3" t="s">
        <v>4036</v>
      </c>
      <c r="B174" s="16" t="s">
        <v>2092</v>
      </c>
      <c r="C174" s="16" t="s">
        <v>688</v>
      </c>
      <c r="D174" s="17" t="s">
        <v>689</v>
      </c>
      <c r="E174" s="17" t="s">
        <v>2232</v>
      </c>
      <c r="F174" s="1">
        <v>50</v>
      </c>
      <c r="G174" s="12">
        <f t="shared" si="8"/>
        <v>355.555555555556</v>
      </c>
      <c r="H174" s="12">
        <v>416</v>
      </c>
      <c r="I174" s="2">
        <f t="shared" si="6"/>
        <v>387.4861952</v>
      </c>
      <c r="J174" s="2">
        <f t="shared" si="7"/>
        <v>7.749723904</v>
      </c>
    </row>
    <row r="175" s="3" customFormat="1" ht="23" customHeight="1" spans="1:10">
      <c r="A175" s="3" t="s">
        <v>4036</v>
      </c>
      <c r="B175" s="16" t="s">
        <v>2092</v>
      </c>
      <c r="C175" s="16" t="s">
        <v>2247</v>
      </c>
      <c r="D175" s="17" t="s">
        <v>2248</v>
      </c>
      <c r="E175" s="17" t="s">
        <v>2752</v>
      </c>
      <c r="F175" s="1">
        <v>30</v>
      </c>
      <c r="G175" s="12">
        <f t="shared" si="8"/>
        <v>820.512820512821</v>
      </c>
      <c r="H175" s="12">
        <v>960</v>
      </c>
      <c r="I175" s="2">
        <f t="shared" si="6"/>
        <v>894.198912</v>
      </c>
      <c r="J175" s="2">
        <f t="shared" si="7"/>
        <v>29.8066304</v>
      </c>
    </row>
    <row r="176" s="3" customFormat="1" ht="23" customHeight="1" spans="1:10">
      <c r="A176" s="3" t="s">
        <v>4036</v>
      </c>
      <c r="B176" s="16" t="s">
        <v>2092</v>
      </c>
      <c r="C176" s="16" t="s">
        <v>2712</v>
      </c>
      <c r="D176" s="17" t="s">
        <v>2753</v>
      </c>
      <c r="E176" s="17" t="s">
        <v>2714</v>
      </c>
      <c r="F176" s="1">
        <v>200</v>
      </c>
      <c r="G176" s="12">
        <f t="shared" si="8"/>
        <v>427.350427350427</v>
      </c>
      <c r="H176" s="12">
        <v>500</v>
      </c>
      <c r="I176" s="2">
        <f t="shared" si="6"/>
        <v>465.7286</v>
      </c>
      <c r="J176" s="2">
        <f t="shared" si="7"/>
        <v>2.328643</v>
      </c>
    </row>
    <row r="177" s="3" customFormat="1" ht="23" customHeight="1" spans="1:10">
      <c r="A177" s="3" t="s">
        <v>4038</v>
      </c>
      <c r="B177" s="16" t="s">
        <v>2092</v>
      </c>
      <c r="C177" s="16" t="s">
        <v>2022</v>
      </c>
      <c r="D177" s="17" t="s">
        <v>2023</v>
      </c>
      <c r="E177" s="17" t="s">
        <v>2058</v>
      </c>
      <c r="F177" s="1">
        <v>60</v>
      </c>
      <c r="G177" s="12">
        <f t="shared" si="8"/>
        <v>829.230769230769</v>
      </c>
      <c r="H177" s="12">
        <v>970.2</v>
      </c>
      <c r="I177" s="2">
        <f t="shared" si="6"/>
        <v>903.69977544</v>
      </c>
      <c r="J177" s="2">
        <f t="shared" si="7"/>
        <v>15.061662924</v>
      </c>
    </row>
    <row r="178" s="3" customFormat="1" ht="23" customHeight="1" spans="1:10">
      <c r="A178" s="3" t="s">
        <v>4054</v>
      </c>
      <c r="B178" s="16" t="s">
        <v>2092</v>
      </c>
      <c r="C178" s="16" t="s">
        <v>2754</v>
      </c>
      <c r="D178" s="17" t="s">
        <v>2755</v>
      </c>
      <c r="E178" s="17" t="s">
        <v>2756</v>
      </c>
      <c r="F178" s="1">
        <v>20</v>
      </c>
      <c r="G178" s="12">
        <f t="shared" si="8"/>
        <v>2029.23076923077</v>
      </c>
      <c r="H178" s="12">
        <v>2374.2</v>
      </c>
      <c r="I178" s="2">
        <f t="shared" si="6"/>
        <v>2211.46568424</v>
      </c>
      <c r="J178" s="2">
        <f t="shared" si="7"/>
        <v>110.573284212</v>
      </c>
    </row>
    <row r="179" s="3" customFormat="1" ht="23" customHeight="1" spans="1:10">
      <c r="A179" s="3" t="s">
        <v>2507</v>
      </c>
      <c r="B179" s="16" t="s">
        <v>2092</v>
      </c>
      <c r="C179" s="16" t="s">
        <v>2204</v>
      </c>
      <c r="D179" s="17" t="s">
        <v>839</v>
      </c>
      <c r="E179" s="17" t="s">
        <v>2757</v>
      </c>
      <c r="F179" s="1">
        <v>60</v>
      </c>
      <c r="G179" s="12">
        <f t="shared" si="8"/>
        <v>936.410256410256</v>
      </c>
      <c r="H179" s="12">
        <v>1095.6</v>
      </c>
      <c r="I179" s="2">
        <f t="shared" si="6"/>
        <v>1020.50450832</v>
      </c>
      <c r="J179" s="2">
        <f t="shared" si="7"/>
        <v>17.008408472</v>
      </c>
    </row>
    <row r="180" s="3" customFormat="1" ht="23" customHeight="1" spans="1:10">
      <c r="A180" s="3" t="s">
        <v>4055</v>
      </c>
      <c r="B180" s="16" t="s">
        <v>2092</v>
      </c>
      <c r="C180" s="16" t="s">
        <v>975</v>
      </c>
      <c r="D180" s="17" t="s">
        <v>2353</v>
      </c>
      <c r="E180" s="17" t="s">
        <v>2758</v>
      </c>
      <c r="F180" s="1">
        <v>160</v>
      </c>
      <c r="G180" s="12">
        <f t="shared" si="8"/>
        <v>294.017094017094</v>
      </c>
      <c r="H180" s="12">
        <v>344</v>
      </c>
      <c r="I180" s="2">
        <f t="shared" si="6"/>
        <v>320.4212768</v>
      </c>
      <c r="J180" s="2">
        <f t="shared" si="7"/>
        <v>2.00263298</v>
      </c>
    </row>
    <row r="181" s="3" customFormat="1" ht="23" customHeight="1" spans="1:10">
      <c r="A181" s="3" t="s">
        <v>4038</v>
      </c>
      <c r="B181" s="16" t="s">
        <v>2092</v>
      </c>
      <c r="C181" s="16" t="s">
        <v>2197</v>
      </c>
      <c r="D181" s="17" t="s">
        <v>912</v>
      </c>
      <c r="E181" s="17" t="s">
        <v>2105</v>
      </c>
      <c r="F181" s="1">
        <v>200</v>
      </c>
      <c r="G181" s="12">
        <f t="shared" si="8"/>
        <v>8627.35042735043</v>
      </c>
      <c r="H181" s="12">
        <v>10094</v>
      </c>
      <c r="I181" s="2">
        <f t="shared" si="6"/>
        <v>9402.1289768</v>
      </c>
      <c r="J181" s="2">
        <f t="shared" si="7"/>
        <v>47.010644884</v>
      </c>
    </row>
    <row r="182" s="3" customFormat="1" ht="23" customHeight="1" spans="1:10">
      <c r="A182" s="3" t="s">
        <v>4036</v>
      </c>
      <c r="B182" s="16" t="s">
        <v>2092</v>
      </c>
      <c r="C182" s="16" t="s">
        <v>2565</v>
      </c>
      <c r="D182" s="17" t="s">
        <v>144</v>
      </c>
      <c r="E182" s="17" t="s">
        <v>1041</v>
      </c>
      <c r="F182" s="1">
        <v>50</v>
      </c>
      <c r="G182" s="12">
        <f t="shared" si="8"/>
        <v>155.982905982906</v>
      </c>
      <c r="H182" s="12">
        <v>182.5</v>
      </c>
      <c r="I182" s="2">
        <f t="shared" si="6"/>
        <v>169.990939</v>
      </c>
      <c r="J182" s="2">
        <f t="shared" si="7"/>
        <v>3.39981878</v>
      </c>
    </row>
    <row r="183" s="3" customFormat="1" ht="23" customHeight="1" spans="1:10">
      <c r="A183" s="3" t="s">
        <v>2507</v>
      </c>
      <c r="B183" s="16" t="s">
        <v>2092</v>
      </c>
      <c r="C183" s="16" t="s">
        <v>997</v>
      </c>
      <c r="D183" s="17" t="s">
        <v>2584</v>
      </c>
      <c r="E183" s="17" t="s">
        <v>1085</v>
      </c>
      <c r="F183" s="1">
        <v>20</v>
      </c>
      <c r="G183" s="12">
        <f t="shared" si="8"/>
        <v>85.4700854700855</v>
      </c>
      <c r="H183" s="12">
        <v>100</v>
      </c>
      <c r="I183" s="2">
        <f t="shared" si="6"/>
        <v>93.14572</v>
      </c>
      <c r="J183" s="2">
        <f t="shared" si="7"/>
        <v>4.657286</v>
      </c>
    </row>
    <row r="184" s="3" customFormat="1" ht="23" customHeight="1" spans="1:10">
      <c r="A184" s="3" t="s">
        <v>4038</v>
      </c>
      <c r="B184" s="16" t="s">
        <v>2092</v>
      </c>
      <c r="C184" s="16" t="s">
        <v>54</v>
      </c>
      <c r="D184" s="17" t="s">
        <v>48</v>
      </c>
      <c r="E184" s="17" t="s">
        <v>1565</v>
      </c>
      <c r="F184" s="1">
        <v>600</v>
      </c>
      <c r="G184" s="12">
        <f t="shared" si="8"/>
        <v>10538.4615384615</v>
      </c>
      <c r="H184" s="12">
        <v>12330</v>
      </c>
      <c r="I184" s="2">
        <f t="shared" si="6"/>
        <v>11484.867276</v>
      </c>
      <c r="J184" s="2">
        <f t="shared" si="7"/>
        <v>19.14144546</v>
      </c>
    </row>
    <row r="185" s="3" customFormat="1" ht="23" customHeight="1" spans="1:10">
      <c r="A185" s="3" t="s">
        <v>1489</v>
      </c>
      <c r="B185" s="16" t="s">
        <v>2092</v>
      </c>
      <c r="C185" s="16" t="s">
        <v>552</v>
      </c>
      <c r="D185" s="17" t="s">
        <v>2759</v>
      </c>
      <c r="E185" s="17" t="s">
        <v>1144</v>
      </c>
      <c r="F185" s="1">
        <v>20</v>
      </c>
      <c r="G185" s="12">
        <f t="shared" si="8"/>
        <v>167.521367521368</v>
      </c>
      <c r="H185" s="12">
        <v>196</v>
      </c>
      <c r="I185" s="2">
        <f t="shared" si="6"/>
        <v>182.5656112</v>
      </c>
      <c r="J185" s="2">
        <f t="shared" si="7"/>
        <v>9.12828056</v>
      </c>
    </row>
    <row r="186" s="3" customFormat="1" ht="23" customHeight="1" spans="1:10">
      <c r="A186" s="3" t="s">
        <v>2507</v>
      </c>
      <c r="B186" s="16" t="s">
        <v>2092</v>
      </c>
      <c r="C186" s="16" t="s">
        <v>2392</v>
      </c>
      <c r="D186" s="17" t="s">
        <v>2393</v>
      </c>
      <c r="E186" s="17" t="s">
        <v>602</v>
      </c>
      <c r="F186" s="1">
        <v>60</v>
      </c>
      <c r="G186" s="12">
        <f t="shared" si="8"/>
        <v>261.538461538462</v>
      </c>
      <c r="H186" s="12">
        <v>306</v>
      </c>
      <c r="I186" s="2">
        <f t="shared" si="6"/>
        <v>285.0259032</v>
      </c>
      <c r="J186" s="2">
        <f t="shared" si="7"/>
        <v>4.75043172</v>
      </c>
    </row>
    <row r="187" s="3" customFormat="1" ht="23" customHeight="1" spans="1:10">
      <c r="A187" s="3" t="s">
        <v>3735</v>
      </c>
      <c r="B187" s="16" t="s">
        <v>2092</v>
      </c>
      <c r="C187" s="16" t="s">
        <v>973</v>
      </c>
      <c r="D187" s="17" t="s">
        <v>12</v>
      </c>
      <c r="E187" s="17" t="s">
        <v>952</v>
      </c>
      <c r="F187" s="1">
        <v>600</v>
      </c>
      <c r="G187" s="12">
        <f t="shared" si="8"/>
        <v>26205.1282051282</v>
      </c>
      <c r="H187" s="12">
        <v>30660</v>
      </c>
      <c r="I187" s="2">
        <f t="shared" si="6"/>
        <v>28558.477752</v>
      </c>
      <c r="J187" s="2">
        <f t="shared" si="7"/>
        <v>47.59746292</v>
      </c>
    </row>
    <row r="188" s="3" customFormat="1" ht="23" customHeight="1" spans="1:10">
      <c r="A188" s="3" t="s">
        <v>4038</v>
      </c>
      <c r="B188" s="16" t="s">
        <v>2092</v>
      </c>
      <c r="C188" s="16" t="s">
        <v>480</v>
      </c>
      <c r="D188" s="17" t="s">
        <v>564</v>
      </c>
      <c r="E188" s="17" t="s">
        <v>1357</v>
      </c>
      <c r="F188" s="1">
        <v>300</v>
      </c>
      <c r="G188" s="12">
        <f t="shared" si="8"/>
        <v>8471.79487179487</v>
      </c>
      <c r="H188" s="12">
        <v>9912</v>
      </c>
      <c r="I188" s="2">
        <f t="shared" si="6"/>
        <v>9232.6037664</v>
      </c>
      <c r="J188" s="2">
        <f t="shared" si="7"/>
        <v>30.775345888</v>
      </c>
    </row>
    <row r="189" s="3" customFormat="1" ht="23" customHeight="1" spans="1:10">
      <c r="A189" s="3" t="s">
        <v>4036</v>
      </c>
      <c r="B189" s="16" t="s">
        <v>2092</v>
      </c>
      <c r="C189" s="16" t="s">
        <v>2233</v>
      </c>
      <c r="D189" s="17" t="s">
        <v>2234</v>
      </c>
      <c r="E189" s="17" t="s">
        <v>2235</v>
      </c>
      <c r="F189" s="1">
        <v>150</v>
      </c>
      <c r="G189" s="12">
        <f t="shared" si="8"/>
        <v>1002.5641025641</v>
      </c>
      <c r="H189" s="12">
        <v>1173</v>
      </c>
      <c r="I189" s="2">
        <f t="shared" si="6"/>
        <v>1092.5992956</v>
      </c>
      <c r="J189" s="2">
        <f t="shared" si="7"/>
        <v>7.283995304</v>
      </c>
    </row>
    <row r="190" s="3" customFormat="1" ht="23" customHeight="1" spans="1:10">
      <c r="A190" s="3" t="s">
        <v>3735</v>
      </c>
      <c r="B190" s="16" t="s">
        <v>2092</v>
      </c>
      <c r="C190" s="16" t="s">
        <v>973</v>
      </c>
      <c r="D190" s="17" t="s">
        <v>12</v>
      </c>
      <c r="E190" s="17" t="s">
        <v>952</v>
      </c>
      <c r="F190" s="1">
        <v>600</v>
      </c>
      <c r="G190" s="12">
        <f t="shared" si="8"/>
        <v>26205.1282051282</v>
      </c>
      <c r="H190" s="12">
        <v>30660</v>
      </c>
      <c r="I190" s="2">
        <f t="shared" si="6"/>
        <v>28558.477752</v>
      </c>
      <c r="J190" s="2">
        <f t="shared" si="7"/>
        <v>47.59746292</v>
      </c>
    </row>
    <row r="191" s="3" customFormat="1" ht="23" customHeight="1" spans="1:10">
      <c r="A191" s="3" t="s">
        <v>4037</v>
      </c>
      <c r="B191" s="16" t="s">
        <v>2092</v>
      </c>
      <c r="C191" s="16" t="s">
        <v>2278</v>
      </c>
      <c r="D191" s="17" t="s">
        <v>1623</v>
      </c>
      <c r="E191" s="17" t="s">
        <v>1564</v>
      </c>
      <c r="F191" s="1">
        <v>200</v>
      </c>
      <c r="G191" s="12">
        <f t="shared" si="8"/>
        <v>3157.26495726496</v>
      </c>
      <c r="H191" s="12">
        <v>3694</v>
      </c>
      <c r="I191" s="2">
        <f t="shared" si="6"/>
        <v>3440.8028968</v>
      </c>
      <c r="J191" s="2">
        <f t="shared" si="7"/>
        <v>17.204014484</v>
      </c>
    </row>
    <row r="192" s="3" customFormat="1" ht="23" customHeight="1" spans="1:10">
      <c r="A192" s="3" t="s">
        <v>2507</v>
      </c>
      <c r="B192" s="16" t="s">
        <v>2092</v>
      </c>
      <c r="C192" s="16" t="s">
        <v>753</v>
      </c>
      <c r="D192" s="17" t="s">
        <v>754</v>
      </c>
      <c r="E192" s="17" t="s">
        <v>386</v>
      </c>
      <c r="F192" s="1">
        <v>50</v>
      </c>
      <c r="G192" s="12">
        <f t="shared" si="8"/>
        <v>213.675213675214</v>
      </c>
      <c r="H192" s="12">
        <v>250</v>
      </c>
      <c r="I192" s="2">
        <f t="shared" si="6"/>
        <v>232.8643</v>
      </c>
      <c r="J192" s="2">
        <f t="shared" si="7"/>
        <v>4.657286</v>
      </c>
    </row>
    <row r="193" s="3" customFormat="1" ht="23" customHeight="1" spans="1:10">
      <c r="A193" s="3" t="s">
        <v>4052</v>
      </c>
      <c r="B193" s="16" t="s">
        <v>2092</v>
      </c>
      <c r="C193" s="16" t="s">
        <v>2748</v>
      </c>
      <c r="D193" s="17" t="s">
        <v>1563</v>
      </c>
      <c r="E193" s="17" t="s">
        <v>1663</v>
      </c>
      <c r="F193" s="1">
        <v>10</v>
      </c>
      <c r="G193" s="12">
        <f t="shared" si="8"/>
        <v>183.760683760684</v>
      </c>
      <c r="H193" s="12">
        <v>215</v>
      </c>
      <c r="I193" s="2">
        <f t="shared" si="6"/>
        <v>200.263298</v>
      </c>
      <c r="J193" s="2">
        <f t="shared" si="7"/>
        <v>20.0263298</v>
      </c>
    </row>
    <row r="194" s="3" customFormat="1" ht="23" customHeight="1" spans="1:10">
      <c r="A194" s="3" t="s">
        <v>4038</v>
      </c>
      <c r="B194" s="16" t="s">
        <v>2092</v>
      </c>
      <c r="C194" s="16" t="s">
        <v>2120</v>
      </c>
      <c r="D194" s="17" t="s">
        <v>560</v>
      </c>
      <c r="E194" s="17" t="s">
        <v>2190</v>
      </c>
      <c r="F194" s="1">
        <v>450</v>
      </c>
      <c r="G194" s="12">
        <f t="shared" si="8"/>
        <v>4423.07692307692</v>
      </c>
      <c r="H194" s="12">
        <v>5175</v>
      </c>
      <c r="I194" s="2">
        <f t="shared" si="6"/>
        <v>4820.29101</v>
      </c>
      <c r="J194" s="2">
        <f t="shared" si="7"/>
        <v>10.7117578</v>
      </c>
    </row>
    <row r="195" s="3" customFormat="1" ht="23" customHeight="1" spans="1:10">
      <c r="A195" s="3" t="s">
        <v>4036</v>
      </c>
      <c r="B195" s="16" t="s">
        <v>2092</v>
      </c>
      <c r="C195" s="16" t="s">
        <v>2760</v>
      </c>
      <c r="D195" s="17" t="s">
        <v>1084</v>
      </c>
      <c r="E195" s="17" t="s">
        <v>1066</v>
      </c>
      <c r="F195" s="1">
        <v>20</v>
      </c>
      <c r="G195" s="12">
        <f t="shared" si="8"/>
        <v>287.179487179487</v>
      </c>
      <c r="H195" s="12">
        <v>336</v>
      </c>
      <c r="I195" s="2">
        <f t="shared" ref="I195:I258" si="9">H195*0.9314572</f>
        <v>312.9696192</v>
      </c>
      <c r="J195" s="2">
        <f t="shared" ref="J195:J258" si="10">I195/F195</f>
        <v>15.64848096</v>
      </c>
    </row>
    <row r="196" s="3" customFormat="1" ht="23" customHeight="1" spans="1:10">
      <c r="A196" s="3" t="s">
        <v>4036</v>
      </c>
      <c r="B196" s="16" t="s">
        <v>2092</v>
      </c>
      <c r="C196" s="16" t="s">
        <v>2761</v>
      </c>
      <c r="D196" s="17" t="s">
        <v>2762</v>
      </c>
      <c r="E196" s="17" t="s">
        <v>2763</v>
      </c>
      <c r="F196" s="1">
        <v>40</v>
      </c>
      <c r="G196" s="12">
        <f t="shared" si="8"/>
        <v>205.128205128205</v>
      </c>
      <c r="H196" s="12">
        <v>240</v>
      </c>
      <c r="I196" s="2">
        <f t="shared" si="9"/>
        <v>223.549728</v>
      </c>
      <c r="J196" s="2">
        <f t="shared" si="10"/>
        <v>5.5887432</v>
      </c>
    </row>
    <row r="197" s="3" customFormat="1" ht="23" customHeight="1" spans="1:10">
      <c r="A197" s="3" t="s">
        <v>4036</v>
      </c>
      <c r="B197" s="16" t="s">
        <v>2092</v>
      </c>
      <c r="C197" s="16" t="s">
        <v>2247</v>
      </c>
      <c r="D197" s="17" t="s">
        <v>2248</v>
      </c>
      <c r="E197" s="17" t="s">
        <v>2752</v>
      </c>
      <c r="F197" s="1">
        <v>20</v>
      </c>
      <c r="G197" s="12">
        <f t="shared" ref="G197:G260" si="11">H197/1.17</f>
        <v>475.726495726496</v>
      </c>
      <c r="H197" s="12">
        <v>556.6</v>
      </c>
      <c r="I197" s="2">
        <f t="shared" si="9"/>
        <v>518.44907752</v>
      </c>
      <c r="J197" s="2">
        <f t="shared" si="10"/>
        <v>25.922453876</v>
      </c>
    </row>
    <row r="198" s="3" customFormat="1" ht="23" customHeight="1" spans="1:10">
      <c r="A198" s="3" t="s">
        <v>4038</v>
      </c>
      <c r="B198" s="16" t="s">
        <v>2092</v>
      </c>
      <c r="C198" s="16" t="s">
        <v>462</v>
      </c>
      <c r="D198" s="17" t="s">
        <v>2764</v>
      </c>
      <c r="E198" s="17" t="s">
        <v>868</v>
      </c>
      <c r="F198" s="1">
        <v>50</v>
      </c>
      <c r="G198" s="12">
        <f t="shared" si="11"/>
        <v>1153.4188034188</v>
      </c>
      <c r="H198" s="12">
        <v>1349.5</v>
      </c>
      <c r="I198" s="2">
        <f t="shared" si="9"/>
        <v>1257.0014914</v>
      </c>
      <c r="J198" s="2">
        <f t="shared" si="10"/>
        <v>25.140029828</v>
      </c>
    </row>
    <row r="199" s="3" customFormat="1" ht="23" customHeight="1" spans="1:10">
      <c r="A199" s="3" t="s">
        <v>1489</v>
      </c>
      <c r="B199" s="16" t="s">
        <v>2092</v>
      </c>
      <c r="C199" s="16" t="s">
        <v>1135</v>
      </c>
      <c r="D199" s="17" t="s">
        <v>1136</v>
      </c>
      <c r="E199" s="17" t="s">
        <v>548</v>
      </c>
      <c r="F199" s="1">
        <v>20</v>
      </c>
      <c r="G199" s="12">
        <f t="shared" si="11"/>
        <v>111.111111111111</v>
      </c>
      <c r="H199" s="12">
        <v>130</v>
      </c>
      <c r="I199" s="2">
        <f t="shared" si="9"/>
        <v>121.089436</v>
      </c>
      <c r="J199" s="2">
        <f t="shared" si="10"/>
        <v>6.0544718</v>
      </c>
    </row>
    <row r="200" s="3" customFormat="1" ht="23" customHeight="1" spans="1:10">
      <c r="A200" s="3" t="s">
        <v>2507</v>
      </c>
      <c r="B200" s="16" t="s">
        <v>2092</v>
      </c>
      <c r="C200" s="16" t="s">
        <v>2098</v>
      </c>
      <c r="D200" s="17" t="s">
        <v>2722</v>
      </c>
      <c r="E200" s="17" t="s">
        <v>2677</v>
      </c>
      <c r="F200" s="1">
        <v>30</v>
      </c>
      <c r="G200" s="12">
        <f t="shared" si="11"/>
        <v>97.4358974358974</v>
      </c>
      <c r="H200" s="12">
        <v>114</v>
      </c>
      <c r="I200" s="2">
        <f t="shared" si="9"/>
        <v>106.1861208</v>
      </c>
      <c r="J200" s="2">
        <f t="shared" si="10"/>
        <v>3.53953736</v>
      </c>
    </row>
    <row r="201" s="3" customFormat="1" ht="23" customHeight="1" spans="1:10">
      <c r="A201" s="3" t="s">
        <v>4038</v>
      </c>
      <c r="B201" s="16" t="s">
        <v>2092</v>
      </c>
      <c r="C201" s="16" t="s">
        <v>2187</v>
      </c>
      <c r="D201" s="17" t="s">
        <v>609</v>
      </c>
      <c r="E201" s="17" t="s">
        <v>2058</v>
      </c>
      <c r="F201" s="1">
        <v>300</v>
      </c>
      <c r="G201" s="12">
        <f t="shared" si="11"/>
        <v>1964.10256410256</v>
      </c>
      <c r="H201" s="12">
        <v>2298</v>
      </c>
      <c r="I201" s="2">
        <f t="shared" si="9"/>
        <v>2140.4886456</v>
      </c>
      <c r="J201" s="2">
        <f t="shared" si="10"/>
        <v>7.134962152</v>
      </c>
    </row>
    <row r="202" s="3" customFormat="1" ht="23" customHeight="1" spans="1:10">
      <c r="A202" s="3" t="s">
        <v>1489</v>
      </c>
      <c r="B202" s="16" t="s">
        <v>2092</v>
      </c>
      <c r="C202" s="16" t="s">
        <v>2135</v>
      </c>
      <c r="D202" s="17" t="s">
        <v>754</v>
      </c>
      <c r="E202" s="17" t="s">
        <v>1161</v>
      </c>
      <c r="F202" s="1">
        <v>100</v>
      </c>
      <c r="G202" s="12">
        <f t="shared" si="11"/>
        <v>512.820512820513</v>
      </c>
      <c r="H202" s="12">
        <v>600</v>
      </c>
      <c r="I202" s="2">
        <f t="shared" si="9"/>
        <v>558.87432</v>
      </c>
      <c r="J202" s="2">
        <f t="shared" si="10"/>
        <v>5.5887432</v>
      </c>
    </row>
    <row r="203" s="3" customFormat="1" ht="23" customHeight="1" spans="1:10">
      <c r="A203" s="3" t="s">
        <v>4036</v>
      </c>
      <c r="B203" s="16" t="s">
        <v>2092</v>
      </c>
      <c r="C203" s="16" t="s">
        <v>2181</v>
      </c>
      <c r="D203" s="17" t="s">
        <v>2182</v>
      </c>
      <c r="E203" s="17" t="s">
        <v>2183</v>
      </c>
      <c r="F203" s="1">
        <v>60</v>
      </c>
      <c r="G203" s="12">
        <f t="shared" si="11"/>
        <v>632.820512820513</v>
      </c>
      <c r="H203" s="12">
        <v>740.4</v>
      </c>
      <c r="I203" s="2">
        <f t="shared" si="9"/>
        <v>689.65091088</v>
      </c>
      <c r="J203" s="2">
        <f t="shared" si="10"/>
        <v>11.494181848</v>
      </c>
    </row>
    <row r="204" s="3" customFormat="1" ht="23" customHeight="1" spans="1:10">
      <c r="A204" s="3" t="s">
        <v>4036</v>
      </c>
      <c r="B204" s="16" t="s">
        <v>2092</v>
      </c>
      <c r="C204" s="16" t="s">
        <v>172</v>
      </c>
      <c r="D204" s="17" t="s">
        <v>1930</v>
      </c>
      <c r="E204" s="17" t="s">
        <v>2200</v>
      </c>
      <c r="F204" s="1">
        <v>20</v>
      </c>
      <c r="G204" s="12">
        <f t="shared" si="11"/>
        <v>1485.47008547009</v>
      </c>
      <c r="H204" s="12">
        <v>1738</v>
      </c>
      <c r="I204" s="2">
        <f t="shared" si="9"/>
        <v>1618.8726136</v>
      </c>
      <c r="J204" s="2">
        <f t="shared" si="10"/>
        <v>80.94363068</v>
      </c>
    </row>
    <row r="205" s="3" customFormat="1" ht="23" customHeight="1" spans="1:10">
      <c r="A205" s="3" t="s">
        <v>4037</v>
      </c>
      <c r="B205" s="16" t="s">
        <v>2092</v>
      </c>
      <c r="C205" s="16" t="s">
        <v>870</v>
      </c>
      <c r="D205" s="17" t="s">
        <v>687</v>
      </c>
      <c r="E205" s="17" t="s">
        <v>2662</v>
      </c>
      <c r="F205" s="1">
        <v>1200</v>
      </c>
      <c r="G205" s="12">
        <f t="shared" si="11"/>
        <v>25938.4615384615</v>
      </c>
      <c r="H205" s="12">
        <v>30348</v>
      </c>
      <c r="I205" s="2">
        <f t="shared" si="9"/>
        <v>28267.8631056</v>
      </c>
      <c r="J205" s="2">
        <f t="shared" si="10"/>
        <v>23.556552588</v>
      </c>
    </row>
    <row r="206" s="3" customFormat="1" ht="23" customHeight="1" spans="1:10">
      <c r="A206" s="3" t="s">
        <v>3735</v>
      </c>
      <c r="B206" s="16" t="s">
        <v>2092</v>
      </c>
      <c r="C206" s="16" t="s">
        <v>928</v>
      </c>
      <c r="D206" s="17" t="s">
        <v>2683</v>
      </c>
      <c r="E206" s="17" t="s">
        <v>2336</v>
      </c>
      <c r="F206" s="1">
        <v>200</v>
      </c>
      <c r="G206" s="12">
        <f t="shared" si="11"/>
        <v>1699.1452991453</v>
      </c>
      <c r="H206" s="12">
        <v>1988</v>
      </c>
      <c r="I206" s="2">
        <f t="shared" si="9"/>
        <v>1851.7369136</v>
      </c>
      <c r="J206" s="2">
        <f t="shared" si="10"/>
        <v>9.258684568</v>
      </c>
    </row>
    <row r="207" s="3" customFormat="1" ht="23" customHeight="1" spans="1:10">
      <c r="A207" s="3" t="s">
        <v>2507</v>
      </c>
      <c r="B207" s="16" t="s">
        <v>2092</v>
      </c>
      <c r="C207" s="16" t="s">
        <v>2093</v>
      </c>
      <c r="D207" s="17" t="s">
        <v>2094</v>
      </c>
      <c r="E207" s="17" t="s">
        <v>2765</v>
      </c>
      <c r="F207" s="1">
        <v>50</v>
      </c>
      <c r="G207" s="12">
        <f t="shared" si="11"/>
        <v>820.512820512821</v>
      </c>
      <c r="H207" s="12">
        <v>960</v>
      </c>
      <c r="I207" s="2">
        <f t="shared" si="9"/>
        <v>894.198912</v>
      </c>
      <c r="J207" s="2">
        <f t="shared" si="10"/>
        <v>17.88397824</v>
      </c>
    </row>
    <row r="208" s="3" customFormat="1" ht="23" customHeight="1" spans="1:10">
      <c r="A208" s="3" t="s">
        <v>4036</v>
      </c>
      <c r="B208" s="16" t="s">
        <v>2092</v>
      </c>
      <c r="C208" s="16" t="s">
        <v>2100</v>
      </c>
      <c r="D208" s="17" t="s">
        <v>1143</v>
      </c>
      <c r="E208" s="17" t="s">
        <v>548</v>
      </c>
      <c r="F208" s="1">
        <v>180</v>
      </c>
      <c r="G208" s="12">
        <f t="shared" si="11"/>
        <v>300</v>
      </c>
      <c r="H208" s="12">
        <v>351</v>
      </c>
      <c r="I208" s="2">
        <f t="shared" si="9"/>
        <v>326.9414772</v>
      </c>
      <c r="J208" s="2">
        <f t="shared" si="10"/>
        <v>1.81634154</v>
      </c>
    </row>
    <row r="209" s="3" customFormat="1" ht="23" customHeight="1" spans="1:10">
      <c r="A209" s="3" t="s">
        <v>2507</v>
      </c>
      <c r="B209" s="16" t="s">
        <v>2092</v>
      </c>
      <c r="C209" s="16" t="s">
        <v>2718</v>
      </c>
      <c r="D209" s="17" t="s">
        <v>2766</v>
      </c>
      <c r="E209" s="17" t="s">
        <v>2767</v>
      </c>
      <c r="F209" s="1">
        <v>600</v>
      </c>
      <c r="G209" s="12">
        <f t="shared" si="11"/>
        <v>11728.2051282051</v>
      </c>
      <c r="H209" s="12">
        <v>13722</v>
      </c>
      <c r="I209" s="2">
        <f t="shared" si="9"/>
        <v>12781.4556984</v>
      </c>
      <c r="J209" s="2">
        <f t="shared" si="10"/>
        <v>21.302426164</v>
      </c>
    </row>
    <row r="210" s="3" customFormat="1" ht="23" customHeight="1" spans="1:10">
      <c r="A210" s="3" t="s">
        <v>2507</v>
      </c>
      <c r="B210" s="16" t="s">
        <v>2092</v>
      </c>
      <c r="C210" s="16" t="s">
        <v>2137</v>
      </c>
      <c r="D210" s="17" t="s">
        <v>2091</v>
      </c>
      <c r="E210" s="17" t="s">
        <v>1144</v>
      </c>
      <c r="F210" s="1">
        <v>40</v>
      </c>
      <c r="G210" s="12">
        <f t="shared" si="11"/>
        <v>191.452991452991</v>
      </c>
      <c r="H210" s="12">
        <v>224</v>
      </c>
      <c r="I210" s="2">
        <f t="shared" si="9"/>
        <v>208.6464128</v>
      </c>
      <c r="J210" s="2">
        <f t="shared" si="10"/>
        <v>5.21616032</v>
      </c>
    </row>
    <row r="211" s="3" customFormat="1" ht="23" customHeight="1" spans="1:10">
      <c r="A211" s="3" t="s">
        <v>4036</v>
      </c>
      <c r="B211" s="16" t="s">
        <v>2092</v>
      </c>
      <c r="C211" s="16" t="s">
        <v>2257</v>
      </c>
      <c r="D211" s="17" t="s">
        <v>799</v>
      </c>
      <c r="E211" s="17" t="s">
        <v>2258</v>
      </c>
      <c r="F211" s="1">
        <v>10</v>
      </c>
      <c r="G211" s="12">
        <f t="shared" si="11"/>
        <v>162.222222222222</v>
      </c>
      <c r="H211" s="12">
        <v>189.8</v>
      </c>
      <c r="I211" s="2">
        <f t="shared" si="9"/>
        <v>176.79057656</v>
      </c>
      <c r="J211" s="2">
        <f t="shared" si="10"/>
        <v>17.679057656</v>
      </c>
    </row>
    <row r="212" s="3" customFormat="1" ht="23" customHeight="1" spans="1:10">
      <c r="A212" s="3" t="s">
        <v>4037</v>
      </c>
      <c r="B212" s="16" t="s">
        <v>2092</v>
      </c>
      <c r="C212" s="16" t="s">
        <v>1558</v>
      </c>
      <c r="D212" s="17" t="s">
        <v>12</v>
      </c>
      <c r="E212" s="17" t="s">
        <v>952</v>
      </c>
      <c r="F212" s="1">
        <v>1200</v>
      </c>
      <c r="G212" s="12">
        <f t="shared" si="11"/>
        <v>28656.4102564103</v>
      </c>
      <c r="H212" s="12">
        <v>33528</v>
      </c>
      <c r="I212" s="2">
        <f t="shared" si="9"/>
        <v>31229.8970016</v>
      </c>
      <c r="J212" s="2">
        <f t="shared" si="10"/>
        <v>26.024914168</v>
      </c>
    </row>
    <row r="213" s="3" customFormat="1" ht="23" customHeight="1" spans="1:10">
      <c r="A213" s="3" t="s">
        <v>2507</v>
      </c>
      <c r="B213" s="16" t="s">
        <v>2092</v>
      </c>
      <c r="C213" s="16" t="s">
        <v>2768</v>
      </c>
      <c r="D213" s="17" t="s">
        <v>2769</v>
      </c>
      <c r="E213" s="17" t="s">
        <v>2604</v>
      </c>
      <c r="F213" s="1">
        <v>70</v>
      </c>
      <c r="G213" s="12">
        <f t="shared" si="11"/>
        <v>129.82905982906</v>
      </c>
      <c r="H213" s="12">
        <v>151.9</v>
      </c>
      <c r="I213" s="2">
        <f t="shared" si="9"/>
        <v>141.48834868</v>
      </c>
      <c r="J213" s="2">
        <f t="shared" si="10"/>
        <v>2.021262124</v>
      </c>
    </row>
    <row r="214" s="3" customFormat="1" ht="23" customHeight="1" spans="1:10">
      <c r="A214" s="3" t="s">
        <v>4048</v>
      </c>
      <c r="B214" s="16" t="s">
        <v>2092</v>
      </c>
      <c r="C214" s="16" t="s">
        <v>2701</v>
      </c>
      <c r="D214" s="17" t="s">
        <v>946</v>
      </c>
      <c r="E214" s="17" t="s">
        <v>2702</v>
      </c>
      <c r="F214" s="1">
        <v>150</v>
      </c>
      <c r="G214" s="12">
        <f t="shared" si="11"/>
        <v>5458.97435897436</v>
      </c>
      <c r="H214" s="12">
        <v>6387</v>
      </c>
      <c r="I214" s="2">
        <f t="shared" si="9"/>
        <v>5949.2171364</v>
      </c>
      <c r="J214" s="2">
        <f t="shared" si="10"/>
        <v>39.661447576</v>
      </c>
    </row>
    <row r="215" s="3" customFormat="1" ht="23" customHeight="1" spans="1:10">
      <c r="A215" s="3" t="s">
        <v>2507</v>
      </c>
      <c r="B215" s="16" t="s">
        <v>2092</v>
      </c>
      <c r="C215" s="16" t="s">
        <v>2770</v>
      </c>
      <c r="D215" s="17" t="s">
        <v>2771</v>
      </c>
      <c r="E215" s="17" t="s">
        <v>2772</v>
      </c>
      <c r="F215" s="1">
        <v>3</v>
      </c>
      <c r="G215" s="12">
        <f t="shared" si="11"/>
        <v>92.3076923076923</v>
      </c>
      <c r="H215" s="12">
        <v>108</v>
      </c>
      <c r="I215" s="2">
        <f t="shared" si="9"/>
        <v>100.5973776</v>
      </c>
      <c r="J215" s="2">
        <f t="shared" si="10"/>
        <v>33.5324592</v>
      </c>
    </row>
    <row r="216" s="3" customFormat="1" ht="23" customHeight="1" spans="1:10">
      <c r="A216" s="3" t="s">
        <v>4040</v>
      </c>
      <c r="B216" s="16" t="s">
        <v>2092</v>
      </c>
      <c r="C216" s="16" t="s">
        <v>597</v>
      </c>
      <c r="D216" s="17" t="s">
        <v>461</v>
      </c>
      <c r="E216" s="17" t="s">
        <v>63</v>
      </c>
      <c r="F216" s="1">
        <v>200</v>
      </c>
      <c r="G216" s="12">
        <f t="shared" si="11"/>
        <v>5610.25641025641</v>
      </c>
      <c r="H216" s="12">
        <v>6564</v>
      </c>
      <c r="I216" s="2">
        <f t="shared" si="9"/>
        <v>6114.0850608</v>
      </c>
      <c r="J216" s="2">
        <f t="shared" si="10"/>
        <v>30.570425304</v>
      </c>
    </row>
    <row r="217" s="3" customFormat="1" ht="23" customHeight="1" spans="1:10">
      <c r="A217" s="3" t="s">
        <v>4039</v>
      </c>
      <c r="B217" s="16" t="s">
        <v>2092</v>
      </c>
      <c r="C217" s="16" t="s">
        <v>460</v>
      </c>
      <c r="D217" s="17" t="s">
        <v>2175</v>
      </c>
      <c r="E217" s="17" t="s">
        <v>63</v>
      </c>
      <c r="F217" s="1">
        <v>100</v>
      </c>
      <c r="G217" s="12">
        <f t="shared" si="11"/>
        <v>303.418803418803</v>
      </c>
      <c r="H217" s="12">
        <v>355</v>
      </c>
      <c r="I217" s="2">
        <f t="shared" si="9"/>
        <v>330.667306</v>
      </c>
      <c r="J217" s="2">
        <f t="shared" si="10"/>
        <v>3.30667306</v>
      </c>
    </row>
    <row r="218" s="3" customFormat="1" ht="23" customHeight="1" spans="1:10">
      <c r="A218" s="3" t="s">
        <v>3628</v>
      </c>
      <c r="B218" s="16" t="s">
        <v>2092</v>
      </c>
      <c r="C218" s="16" t="s">
        <v>2773</v>
      </c>
      <c r="D218" s="17" t="s">
        <v>2774</v>
      </c>
      <c r="E218" s="17" t="s">
        <v>2775</v>
      </c>
      <c r="F218" s="1">
        <v>20</v>
      </c>
      <c r="G218" s="12">
        <f t="shared" si="11"/>
        <v>393.162393162393</v>
      </c>
      <c r="H218" s="12">
        <v>460</v>
      </c>
      <c r="I218" s="2">
        <f t="shared" si="9"/>
        <v>428.470312</v>
      </c>
      <c r="J218" s="2">
        <f t="shared" si="10"/>
        <v>21.4235156</v>
      </c>
    </row>
    <row r="219" s="3" customFormat="1" ht="23" customHeight="1" spans="1:10">
      <c r="A219" s="3" t="s">
        <v>2507</v>
      </c>
      <c r="B219" s="16" t="s">
        <v>2092</v>
      </c>
      <c r="C219" s="16" t="s">
        <v>1139</v>
      </c>
      <c r="D219" s="17" t="s">
        <v>2116</v>
      </c>
      <c r="E219" s="17" t="s">
        <v>1151</v>
      </c>
      <c r="F219" s="1">
        <v>20</v>
      </c>
      <c r="G219" s="12">
        <f t="shared" si="11"/>
        <v>1326.49572649573</v>
      </c>
      <c r="H219" s="12">
        <v>1552</v>
      </c>
      <c r="I219" s="2">
        <f t="shared" si="9"/>
        <v>1445.6215744</v>
      </c>
      <c r="J219" s="2">
        <f t="shared" si="10"/>
        <v>72.28107872</v>
      </c>
    </row>
    <row r="220" s="3" customFormat="1" ht="23" customHeight="1" spans="1:10">
      <c r="A220" s="3" t="s">
        <v>1809</v>
      </c>
      <c r="B220" s="16" t="s">
        <v>2092</v>
      </c>
      <c r="C220" s="16" t="s">
        <v>2202</v>
      </c>
      <c r="D220" s="17" t="s">
        <v>2203</v>
      </c>
      <c r="E220" s="17" t="s">
        <v>2074</v>
      </c>
      <c r="F220" s="1">
        <v>1000</v>
      </c>
      <c r="G220" s="12">
        <f t="shared" si="11"/>
        <v>726.495726495727</v>
      </c>
      <c r="H220" s="12">
        <v>850</v>
      </c>
      <c r="I220" s="2">
        <f t="shared" si="9"/>
        <v>791.73862</v>
      </c>
      <c r="J220" s="2">
        <f t="shared" si="10"/>
        <v>0.79173862</v>
      </c>
    </row>
    <row r="221" s="3" customFormat="1" ht="23" customHeight="1" spans="1:10">
      <c r="A221" s="3" t="s">
        <v>2507</v>
      </c>
      <c r="B221" s="16" t="s">
        <v>2092</v>
      </c>
      <c r="C221" s="16" t="s">
        <v>441</v>
      </c>
      <c r="D221" s="17" t="s">
        <v>2766</v>
      </c>
      <c r="E221" s="17" t="s">
        <v>1057</v>
      </c>
      <c r="F221" s="1">
        <v>50</v>
      </c>
      <c r="G221" s="12">
        <f t="shared" si="11"/>
        <v>196.581196581197</v>
      </c>
      <c r="H221" s="12">
        <v>230</v>
      </c>
      <c r="I221" s="2">
        <f t="shared" si="9"/>
        <v>214.235156</v>
      </c>
      <c r="J221" s="2">
        <f t="shared" si="10"/>
        <v>4.28470312</v>
      </c>
    </row>
    <row r="222" s="3" customFormat="1" ht="23" customHeight="1" spans="1:10">
      <c r="A222" s="3" t="s">
        <v>2507</v>
      </c>
      <c r="B222" s="16" t="s">
        <v>2092</v>
      </c>
      <c r="C222" s="16" t="s">
        <v>2673</v>
      </c>
      <c r="D222" s="17" t="s">
        <v>1172</v>
      </c>
      <c r="E222" s="17" t="s">
        <v>2776</v>
      </c>
      <c r="F222" s="1">
        <v>30</v>
      </c>
      <c r="G222" s="12">
        <f t="shared" si="11"/>
        <v>635.897435897436</v>
      </c>
      <c r="H222" s="12">
        <v>744</v>
      </c>
      <c r="I222" s="2">
        <f t="shared" si="9"/>
        <v>693.0041568</v>
      </c>
      <c r="J222" s="2">
        <f t="shared" si="10"/>
        <v>23.10013856</v>
      </c>
    </row>
    <row r="223" s="3" customFormat="1" ht="23" customHeight="1" spans="1:10">
      <c r="A223" s="3" t="s">
        <v>4038</v>
      </c>
      <c r="B223" s="16" t="s">
        <v>2092</v>
      </c>
      <c r="C223" s="16" t="s">
        <v>434</v>
      </c>
      <c r="D223" s="17" t="s">
        <v>435</v>
      </c>
      <c r="E223" s="17" t="s">
        <v>2706</v>
      </c>
      <c r="F223" s="1">
        <v>400</v>
      </c>
      <c r="G223" s="12">
        <f t="shared" si="11"/>
        <v>4652.99145299145</v>
      </c>
      <c r="H223" s="12">
        <v>5444</v>
      </c>
      <c r="I223" s="2">
        <f t="shared" si="9"/>
        <v>5070.8529968</v>
      </c>
      <c r="J223" s="2">
        <f t="shared" si="10"/>
        <v>12.677132492</v>
      </c>
    </row>
    <row r="224" s="3" customFormat="1" ht="23" customHeight="1" spans="1:10">
      <c r="A224" s="3" t="s">
        <v>4036</v>
      </c>
      <c r="B224" s="16" t="s">
        <v>2092</v>
      </c>
      <c r="C224" s="16" t="s">
        <v>2725</v>
      </c>
      <c r="D224" s="17" t="s">
        <v>825</v>
      </c>
      <c r="E224" s="17" t="s">
        <v>2726</v>
      </c>
      <c r="F224" s="1">
        <v>30</v>
      </c>
      <c r="G224" s="12">
        <f t="shared" si="11"/>
        <v>328.205128205128</v>
      </c>
      <c r="H224" s="12">
        <v>384</v>
      </c>
      <c r="I224" s="2">
        <f t="shared" si="9"/>
        <v>357.6795648</v>
      </c>
      <c r="J224" s="2">
        <f t="shared" si="10"/>
        <v>11.92265216</v>
      </c>
    </row>
    <row r="225" s="3" customFormat="1" ht="23" customHeight="1" spans="1:10">
      <c r="A225" s="3" t="s">
        <v>4038</v>
      </c>
      <c r="B225" s="16" t="s">
        <v>2092</v>
      </c>
      <c r="C225" s="16" t="s">
        <v>2128</v>
      </c>
      <c r="D225" s="17" t="s">
        <v>2129</v>
      </c>
      <c r="E225" s="17" t="s">
        <v>2130</v>
      </c>
      <c r="F225" s="1">
        <v>400</v>
      </c>
      <c r="G225" s="12">
        <f t="shared" si="11"/>
        <v>2170.94017094017</v>
      </c>
      <c r="H225" s="12">
        <v>2540</v>
      </c>
      <c r="I225" s="2">
        <f t="shared" si="9"/>
        <v>2365.901288</v>
      </c>
      <c r="J225" s="2">
        <f t="shared" si="10"/>
        <v>5.91475322</v>
      </c>
    </row>
    <row r="226" s="3" customFormat="1" ht="23" customHeight="1" spans="1:10">
      <c r="A226" s="3" t="s">
        <v>2507</v>
      </c>
      <c r="B226" s="16" t="s">
        <v>2092</v>
      </c>
      <c r="C226" s="16" t="s">
        <v>986</v>
      </c>
      <c r="D226" s="17" t="s">
        <v>987</v>
      </c>
      <c r="E226" s="17" t="s">
        <v>1972</v>
      </c>
      <c r="F226" s="1">
        <v>40</v>
      </c>
      <c r="G226" s="12">
        <f t="shared" si="11"/>
        <v>653.675213675214</v>
      </c>
      <c r="H226" s="12">
        <v>764.8</v>
      </c>
      <c r="I226" s="2">
        <f t="shared" si="9"/>
        <v>712.37846656</v>
      </c>
      <c r="J226" s="2">
        <f t="shared" si="10"/>
        <v>17.809461664</v>
      </c>
    </row>
    <row r="227" s="3" customFormat="1" ht="23" customHeight="1" spans="1:10">
      <c r="A227" s="3" t="s">
        <v>2507</v>
      </c>
      <c r="B227" s="16" t="s">
        <v>2092</v>
      </c>
      <c r="C227" s="16" t="s">
        <v>2093</v>
      </c>
      <c r="D227" s="17" t="s">
        <v>2094</v>
      </c>
      <c r="E227" s="17" t="s">
        <v>2765</v>
      </c>
      <c r="F227" s="1">
        <v>60</v>
      </c>
      <c r="G227" s="12">
        <f t="shared" si="11"/>
        <v>984.615384615385</v>
      </c>
      <c r="H227" s="12">
        <v>1152</v>
      </c>
      <c r="I227" s="2">
        <f t="shared" si="9"/>
        <v>1073.0386944</v>
      </c>
      <c r="J227" s="2">
        <f t="shared" si="10"/>
        <v>17.88397824</v>
      </c>
    </row>
    <row r="228" s="3" customFormat="1" ht="23" customHeight="1" spans="1:10">
      <c r="A228" s="3" t="s">
        <v>2507</v>
      </c>
      <c r="B228" s="16" t="s">
        <v>2092</v>
      </c>
      <c r="C228" s="16" t="s">
        <v>2326</v>
      </c>
      <c r="D228" s="17" t="s">
        <v>2777</v>
      </c>
      <c r="E228" s="17" t="s">
        <v>403</v>
      </c>
      <c r="F228" s="1">
        <v>10</v>
      </c>
      <c r="G228" s="12">
        <f t="shared" si="11"/>
        <v>133.760683760684</v>
      </c>
      <c r="H228" s="12">
        <v>156.5</v>
      </c>
      <c r="I228" s="2">
        <f t="shared" si="9"/>
        <v>145.7730518</v>
      </c>
      <c r="J228" s="2">
        <f t="shared" si="10"/>
        <v>14.57730518</v>
      </c>
    </row>
    <row r="229" s="3" customFormat="1" ht="23" customHeight="1" spans="1:10">
      <c r="A229" s="3" t="s">
        <v>4038</v>
      </c>
      <c r="B229" s="16" t="s">
        <v>2092</v>
      </c>
      <c r="C229" s="16" t="s">
        <v>2778</v>
      </c>
      <c r="D229" s="17" t="s">
        <v>1703</v>
      </c>
      <c r="E229" s="17" t="s">
        <v>90</v>
      </c>
      <c r="F229" s="1">
        <v>300</v>
      </c>
      <c r="G229" s="12">
        <f t="shared" si="11"/>
        <v>4102.5641025641</v>
      </c>
      <c r="H229" s="12">
        <v>4800</v>
      </c>
      <c r="I229" s="2">
        <f t="shared" si="9"/>
        <v>4470.99456</v>
      </c>
      <c r="J229" s="2">
        <f t="shared" si="10"/>
        <v>14.9033152</v>
      </c>
    </row>
    <row r="230" s="3" customFormat="1" ht="23" customHeight="1" spans="1:10">
      <c r="A230" s="3" t="s">
        <v>2507</v>
      </c>
      <c r="B230" s="16" t="s">
        <v>2092</v>
      </c>
      <c r="C230" s="16" t="s">
        <v>2779</v>
      </c>
      <c r="D230" s="17" t="s">
        <v>2780</v>
      </c>
      <c r="E230" s="17" t="s">
        <v>1141</v>
      </c>
      <c r="F230" s="1">
        <v>10</v>
      </c>
      <c r="G230" s="12">
        <f t="shared" si="11"/>
        <v>166.666666666667</v>
      </c>
      <c r="H230" s="12">
        <v>195</v>
      </c>
      <c r="I230" s="2">
        <f t="shared" si="9"/>
        <v>181.634154</v>
      </c>
      <c r="J230" s="2">
        <f t="shared" si="10"/>
        <v>18.1634154</v>
      </c>
    </row>
    <row r="231" s="3" customFormat="1" ht="23" customHeight="1" spans="1:10">
      <c r="A231" s="3" t="s">
        <v>4038</v>
      </c>
      <c r="B231" s="16" t="s">
        <v>2092</v>
      </c>
      <c r="C231" s="16" t="s">
        <v>1406</v>
      </c>
      <c r="D231" s="17" t="s">
        <v>1407</v>
      </c>
      <c r="E231" s="17" t="s">
        <v>1408</v>
      </c>
      <c r="F231" s="1">
        <v>100</v>
      </c>
      <c r="G231" s="12">
        <f t="shared" si="11"/>
        <v>2668.37606837607</v>
      </c>
      <c r="H231" s="12">
        <v>3122</v>
      </c>
      <c r="I231" s="2">
        <f t="shared" si="9"/>
        <v>2908.0093784</v>
      </c>
      <c r="J231" s="2">
        <f t="shared" si="10"/>
        <v>29.080093784</v>
      </c>
    </row>
    <row r="232" s="3" customFormat="1" ht="23" customHeight="1" spans="1:10">
      <c r="A232" s="3" t="s">
        <v>2507</v>
      </c>
      <c r="B232" s="16" t="s">
        <v>2092</v>
      </c>
      <c r="C232" s="16" t="s">
        <v>1118</v>
      </c>
      <c r="D232" s="17" t="s">
        <v>1119</v>
      </c>
      <c r="E232" s="17" t="s">
        <v>1120</v>
      </c>
      <c r="F232" s="1">
        <v>10</v>
      </c>
      <c r="G232" s="12">
        <f t="shared" si="11"/>
        <v>123.931623931624</v>
      </c>
      <c r="H232" s="12">
        <v>145</v>
      </c>
      <c r="I232" s="2">
        <f t="shared" si="9"/>
        <v>135.061294</v>
      </c>
      <c r="J232" s="2">
        <f t="shared" si="10"/>
        <v>13.5061294</v>
      </c>
    </row>
    <row r="233" s="3" customFormat="1" ht="23" customHeight="1" spans="1:10">
      <c r="A233" s="3" t="s">
        <v>2507</v>
      </c>
      <c r="B233" s="16" t="s">
        <v>2092</v>
      </c>
      <c r="C233" s="16" t="s">
        <v>2781</v>
      </c>
      <c r="D233" s="17" t="s">
        <v>2782</v>
      </c>
      <c r="E233" s="17" t="s">
        <v>1860</v>
      </c>
      <c r="F233" s="1">
        <v>10</v>
      </c>
      <c r="G233" s="12">
        <f t="shared" si="11"/>
        <v>94.017094017094</v>
      </c>
      <c r="H233" s="12">
        <v>110</v>
      </c>
      <c r="I233" s="2">
        <f t="shared" si="9"/>
        <v>102.460292</v>
      </c>
      <c r="J233" s="2">
        <f t="shared" si="10"/>
        <v>10.2460292</v>
      </c>
    </row>
    <row r="234" s="3" customFormat="1" ht="23" customHeight="1" spans="1:10">
      <c r="A234" s="3" t="s">
        <v>2507</v>
      </c>
      <c r="B234" s="16" t="s">
        <v>2092</v>
      </c>
      <c r="C234" s="16" t="s">
        <v>2783</v>
      </c>
      <c r="D234" s="17" t="s">
        <v>2784</v>
      </c>
      <c r="E234" s="17" t="s">
        <v>2785</v>
      </c>
      <c r="F234" s="1">
        <v>30</v>
      </c>
      <c r="G234" s="12">
        <f t="shared" si="11"/>
        <v>869.487179487179</v>
      </c>
      <c r="H234" s="12">
        <v>1017.3</v>
      </c>
      <c r="I234" s="2">
        <f t="shared" si="9"/>
        <v>947.57140956</v>
      </c>
      <c r="J234" s="2">
        <f t="shared" si="10"/>
        <v>31.585713652</v>
      </c>
    </row>
    <row r="235" s="3" customFormat="1" ht="23" customHeight="1" spans="1:10">
      <c r="A235" s="3" t="s">
        <v>4036</v>
      </c>
      <c r="B235" s="16" t="s">
        <v>2092</v>
      </c>
      <c r="C235" s="16" t="s">
        <v>2109</v>
      </c>
      <c r="D235" s="17" t="s">
        <v>2110</v>
      </c>
      <c r="E235" s="17" t="s">
        <v>2111</v>
      </c>
      <c r="F235" s="1">
        <v>20</v>
      </c>
      <c r="G235" s="12">
        <f t="shared" si="11"/>
        <v>162.393162393162</v>
      </c>
      <c r="H235" s="12">
        <v>190</v>
      </c>
      <c r="I235" s="2">
        <f t="shared" si="9"/>
        <v>176.976868</v>
      </c>
      <c r="J235" s="2">
        <f t="shared" si="10"/>
        <v>8.8488434</v>
      </c>
    </row>
    <row r="236" s="3" customFormat="1" ht="23" customHeight="1" spans="1:10">
      <c r="A236" s="3" t="s">
        <v>4037</v>
      </c>
      <c r="B236" s="16" t="s">
        <v>2092</v>
      </c>
      <c r="C236" s="16" t="s">
        <v>102</v>
      </c>
      <c r="D236" s="17" t="s">
        <v>530</v>
      </c>
      <c r="E236" s="17" t="s">
        <v>1688</v>
      </c>
      <c r="F236" s="1">
        <v>600</v>
      </c>
      <c r="G236" s="12">
        <f t="shared" si="11"/>
        <v>11015.3846153846</v>
      </c>
      <c r="H236" s="12">
        <v>12888</v>
      </c>
      <c r="I236" s="2">
        <f t="shared" si="9"/>
        <v>12004.6203936</v>
      </c>
      <c r="J236" s="2">
        <f t="shared" si="10"/>
        <v>20.007700656</v>
      </c>
    </row>
    <row r="237" s="3" customFormat="1" ht="23" customHeight="1" spans="1:10">
      <c r="A237" s="3" t="s">
        <v>2507</v>
      </c>
      <c r="B237" s="16" t="s">
        <v>2092</v>
      </c>
      <c r="C237" s="16" t="s">
        <v>99</v>
      </c>
      <c r="D237" s="17" t="s">
        <v>2017</v>
      </c>
      <c r="E237" s="17" t="s">
        <v>2786</v>
      </c>
      <c r="F237" s="1">
        <v>20</v>
      </c>
      <c r="G237" s="12">
        <f t="shared" si="11"/>
        <v>218.803418803419</v>
      </c>
      <c r="H237" s="12">
        <v>256</v>
      </c>
      <c r="I237" s="2">
        <f t="shared" si="9"/>
        <v>238.4530432</v>
      </c>
      <c r="J237" s="2">
        <f t="shared" si="10"/>
        <v>11.92265216</v>
      </c>
    </row>
    <row r="238" s="3" customFormat="1" ht="23" customHeight="1" spans="1:10">
      <c r="A238" s="3" t="s">
        <v>4036</v>
      </c>
      <c r="B238" s="16" t="s">
        <v>2092</v>
      </c>
      <c r="C238" s="16" t="s">
        <v>2685</v>
      </c>
      <c r="D238" s="17" t="s">
        <v>884</v>
      </c>
      <c r="E238" s="17" t="s">
        <v>2686</v>
      </c>
      <c r="F238" s="1">
        <v>20</v>
      </c>
      <c r="G238" s="12">
        <f t="shared" si="11"/>
        <v>316.239316239316</v>
      </c>
      <c r="H238" s="12">
        <v>370</v>
      </c>
      <c r="I238" s="2">
        <f t="shared" si="9"/>
        <v>344.639164</v>
      </c>
      <c r="J238" s="2">
        <f t="shared" si="10"/>
        <v>17.2319582</v>
      </c>
    </row>
    <row r="239" s="3" customFormat="1" ht="23" customHeight="1" spans="1:10">
      <c r="A239" s="3" t="s">
        <v>4043</v>
      </c>
      <c r="B239" s="16" t="s">
        <v>2092</v>
      </c>
      <c r="C239" s="16" t="s">
        <v>768</v>
      </c>
      <c r="D239" s="17" t="s">
        <v>2191</v>
      </c>
      <c r="E239" s="17" t="s">
        <v>770</v>
      </c>
      <c r="F239" s="1">
        <v>20</v>
      </c>
      <c r="G239" s="12">
        <f t="shared" si="11"/>
        <v>435.897435897436</v>
      </c>
      <c r="H239" s="12">
        <v>510</v>
      </c>
      <c r="I239" s="2">
        <f t="shared" si="9"/>
        <v>475.043172</v>
      </c>
      <c r="J239" s="2">
        <f t="shared" si="10"/>
        <v>23.7521586</v>
      </c>
    </row>
    <row r="240" s="3" customFormat="1" ht="23" customHeight="1" spans="1:10">
      <c r="A240" s="3" t="s">
        <v>1809</v>
      </c>
      <c r="B240" s="16" t="s">
        <v>2092</v>
      </c>
      <c r="C240" s="16" t="s">
        <v>2202</v>
      </c>
      <c r="D240" s="17" t="s">
        <v>2203</v>
      </c>
      <c r="E240" s="17" t="s">
        <v>1189</v>
      </c>
      <c r="F240" s="1">
        <v>1000</v>
      </c>
      <c r="G240" s="12">
        <f t="shared" si="11"/>
        <v>837.606837606838</v>
      </c>
      <c r="H240" s="12">
        <v>980</v>
      </c>
      <c r="I240" s="2">
        <f t="shared" si="9"/>
        <v>912.828056</v>
      </c>
      <c r="J240" s="2">
        <f t="shared" si="10"/>
        <v>0.912828056</v>
      </c>
    </row>
    <row r="241" s="3" customFormat="1" ht="23" customHeight="1" spans="1:10">
      <c r="A241" s="3" t="s">
        <v>4036</v>
      </c>
      <c r="B241" s="16" t="s">
        <v>2092</v>
      </c>
      <c r="C241" s="16" t="s">
        <v>2162</v>
      </c>
      <c r="D241" s="17" t="s">
        <v>302</v>
      </c>
      <c r="E241" s="17" t="s">
        <v>2163</v>
      </c>
      <c r="F241" s="1">
        <v>30</v>
      </c>
      <c r="G241" s="12">
        <f t="shared" si="11"/>
        <v>660.25641025641</v>
      </c>
      <c r="H241" s="12">
        <v>772.5</v>
      </c>
      <c r="I241" s="2">
        <f t="shared" si="9"/>
        <v>719.550687</v>
      </c>
      <c r="J241" s="2">
        <f t="shared" si="10"/>
        <v>23.9850229</v>
      </c>
    </row>
    <row r="242" s="3" customFormat="1" ht="23" customHeight="1" spans="1:10">
      <c r="A242" s="3" t="s">
        <v>4038</v>
      </c>
      <c r="B242" s="16" t="s">
        <v>2092</v>
      </c>
      <c r="C242" s="16" t="s">
        <v>2747</v>
      </c>
      <c r="D242" s="17" t="s">
        <v>896</v>
      </c>
      <c r="E242" s="17" t="s">
        <v>440</v>
      </c>
      <c r="F242" s="1">
        <v>100</v>
      </c>
      <c r="G242" s="12">
        <f t="shared" si="11"/>
        <v>1034.18803418803</v>
      </c>
      <c r="H242" s="12">
        <v>1210</v>
      </c>
      <c r="I242" s="2">
        <f t="shared" si="9"/>
        <v>1127.063212</v>
      </c>
      <c r="J242" s="2">
        <f t="shared" si="10"/>
        <v>11.27063212</v>
      </c>
    </row>
    <row r="243" s="3" customFormat="1" ht="23" customHeight="1" spans="1:10">
      <c r="A243" s="3" t="s">
        <v>4038</v>
      </c>
      <c r="B243" s="16" t="s">
        <v>2092</v>
      </c>
      <c r="C243" s="16" t="s">
        <v>2120</v>
      </c>
      <c r="D243" s="17" t="s">
        <v>79</v>
      </c>
      <c r="E243" s="17" t="s">
        <v>548</v>
      </c>
      <c r="F243" s="1">
        <v>300</v>
      </c>
      <c r="G243" s="12">
        <f t="shared" si="11"/>
        <v>717.948717948718</v>
      </c>
      <c r="H243" s="12">
        <v>840</v>
      </c>
      <c r="I243" s="2">
        <f t="shared" si="9"/>
        <v>782.424048</v>
      </c>
      <c r="J243" s="2">
        <f t="shared" si="10"/>
        <v>2.60808016</v>
      </c>
    </row>
    <row r="244" s="3" customFormat="1" ht="23" customHeight="1" spans="1:10">
      <c r="A244" s="3" t="s">
        <v>4038</v>
      </c>
      <c r="B244" s="16" t="s">
        <v>2092</v>
      </c>
      <c r="C244" s="16" t="s">
        <v>2187</v>
      </c>
      <c r="D244" s="17" t="s">
        <v>609</v>
      </c>
      <c r="E244" s="17" t="s">
        <v>2058</v>
      </c>
      <c r="F244" s="1">
        <v>300</v>
      </c>
      <c r="G244" s="12">
        <f t="shared" si="11"/>
        <v>1964.10256410256</v>
      </c>
      <c r="H244" s="12">
        <v>2298</v>
      </c>
      <c r="I244" s="2">
        <f t="shared" si="9"/>
        <v>2140.4886456</v>
      </c>
      <c r="J244" s="2">
        <f t="shared" si="10"/>
        <v>7.134962152</v>
      </c>
    </row>
    <row r="245" s="3" customFormat="1" ht="23" customHeight="1" spans="1:10">
      <c r="A245" s="3" t="s">
        <v>1489</v>
      </c>
      <c r="B245" s="16" t="s">
        <v>2092</v>
      </c>
      <c r="C245" s="16" t="s">
        <v>2787</v>
      </c>
      <c r="D245" s="17" t="s">
        <v>2788</v>
      </c>
      <c r="E245" s="17" t="s">
        <v>3797</v>
      </c>
      <c r="F245" s="1">
        <v>50</v>
      </c>
      <c r="G245" s="12">
        <f t="shared" si="11"/>
        <v>346.153846153846</v>
      </c>
      <c r="H245" s="12">
        <v>405</v>
      </c>
      <c r="I245" s="2">
        <f t="shared" si="9"/>
        <v>377.240166</v>
      </c>
      <c r="J245" s="2">
        <f t="shared" si="10"/>
        <v>7.54480332</v>
      </c>
    </row>
    <row r="246" s="3" customFormat="1" ht="23" customHeight="1" spans="1:10">
      <c r="A246" s="3" t="s">
        <v>2507</v>
      </c>
      <c r="B246" s="16" t="s">
        <v>2092</v>
      </c>
      <c r="C246" s="16" t="s">
        <v>2789</v>
      </c>
      <c r="D246" s="17" t="s">
        <v>2660</v>
      </c>
      <c r="E246" s="17" t="s">
        <v>2790</v>
      </c>
      <c r="F246" s="1">
        <v>50</v>
      </c>
      <c r="G246" s="12">
        <f t="shared" si="11"/>
        <v>149.57264957265</v>
      </c>
      <c r="H246" s="12">
        <v>175</v>
      </c>
      <c r="I246" s="2">
        <f t="shared" si="9"/>
        <v>163.00501</v>
      </c>
      <c r="J246" s="2">
        <f t="shared" si="10"/>
        <v>3.2601002</v>
      </c>
    </row>
    <row r="247" s="3" customFormat="1" ht="23" customHeight="1" spans="1:10">
      <c r="A247" s="3" t="s">
        <v>2507</v>
      </c>
      <c r="B247" s="16" t="s">
        <v>2092</v>
      </c>
      <c r="C247" s="16" t="s">
        <v>2791</v>
      </c>
      <c r="D247" s="17" t="s">
        <v>754</v>
      </c>
      <c r="E247" s="17" t="s">
        <v>2792</v>
      </c>
      <c r="F247" s="1">
        <v>20</v>
      </c>
      <c r="G247" s="12">
        <f t="shared" si="11"/>
        <v>264.957264957265</v>
      </c>
      <c r="H247" s="12">
        <v>310</v>
      </c>
      <c r="I247" s="2">
        <f t="shared" si="9"/>
        <v>288.751732</v>
      </c>
      <c r="J247" s="2">
        <f t="shared" si="10"/>
        <v>14.4375866</v>
      </c>
    </row>
    <row r="248" s="3" customFormat="1" ht="23" customHeight="1" spans="1:10">
      <c r="A248" s="3" t="s">
        <v>2507</v>
      </c>
      <c r="B248" s="16" t="s">
        <v>2092</v>
      </c>
      <c r="C248" s="16" t="s">
        <v>441</v>
      </c>
      <c r="D248" s="17" t="s">
        <v>2793</v>
      </c>
      <c r="E248" s="17" t="s">
        <v>1057</v>
      </c>
      <c r="F248" s="1">
        <v>50</v>
      </c>
      <c r="G248" s="12">
        <f t="shared" si="11"/>
        <v>196.581196581197</v>
      </c>
      <c r="H248" s="12">
        <v>230</v>
      </c>
      <c r="I248" s="2">
        <f t="shared" si="9"/>
        <v>214.235156</v>
      </c>
      <c r="J248" s="2">
        <f t="shared" si="10"/>
        <v>4.28470312</v>
      </c>
    </row>
    <row r="249" s="3" customFormat="1" ht="23" customHeight="1" spans="1:10">
      <c r="A249" s="3" t="s">
        <v>2507</v>
      </c>
      <c r="B249" s="16" t="s">
        <v>2092</v>
      </c>
      <c r="C249" s="16" t="s">
        <v>2326</v>
      </c>
      <c r="D249" s="17" t="s">
        <v>2777</v>
      </c>
      <c r="E249" s="17" t="s">
        <v>403</v>
      </c>
      <c r="F249" s="1">
        <v>10</v>
      </c>
      <c r="G249" s="12">
        <f t="shared" si="11"/>
        <v>133.760683760684</v>
      </c>
      <c r="H249" s="12">
        <v>156.5</v>
      </c>
      <c r="I249" s="2">
        <f t="shared" si="9"/>
        <v>145.7730518</v>
      </c>
      <c r="J249" s="2">
        <f t="shared" si="10"/>
        <v>14.57730518</v>
      </c>
    </row>
    <row r="250" s="3" customFormat="1" ht="23" customHeight="1" spans="1:10">
      <c r="A250" s="3" t="s">
        <v>2507</v>
      </c>
      <c r="B250" s="16" t="s">
        <v>2092</v>
      </c>
      <c r="C250" s="16" t="s">
        <v>838</v>
      </c>
      <c r="D250" s="17" t="s">
        <v>839</v>
      </c>
      <c r="E250" s="17" t="s">
        <v>1042</v>
      </c>
      <c r="F250" s="1">
        <v>20</v>
      </c>
      <c r="G250" s="12">
        <f t="shared" si="11"/>
        <v>153.846153846154</v>
      </c>
      <c r="H250" s="12">
        <v>180</v>
      </c>
      <c r="I250" s="2">
        <f t="shared" si="9"/>
        <v>167.662296</v>
      </c>
      <c r="J250" s="2">
        <f t="shared" si="10"/>
        <v>8.3831148</v>
      </c>
    </row>
    <row r="251" s="3" customFormat="1" ht="23" customHeight="1" spans="1:10">
      <c r="A251" s="3" t="s">
        <v>2507</v>
      </c>
      <c r="B251" s="16" t="s">
        <v>2092</v>
      </c>
      <c r="C251" s="16" t="s">
        <v>2794</v>
      </c>
      <c r="D251" s="17" t="s">
        <v>2795</v>
      </c>
      <c r="E251" s="17" t="s">
        <v>2796</v>
      </c>
      <c r="F251" s="1">
        <v>20</v>
      </c>
      <c r="G251" s="12">
        <f t="shared" si="11"/>
        <v>358.974358974359</v>
      </c>
      <c r="H251" s="12">
        <v>420</v>
      </c>
      <c r="I251" s="2">
        <f t="shared" si="9"/>
        <v>391.212024</v>
      </c>
      <c r="J251" s="2">
        <f t="shared" si="10"/>
        <v>19.5606012</v>
      </c>
    </row>
    <row r="252" s="3" customFormat="1" ht="23" customHeight="1" spans="1:10">
      <c r="A252" s="3" t="s">
        <v>4046</v>
      </c>
      <c r="B252" s="16" t="s">
        <v>2092</v>
      </c>
      <c r="C252" s="16" t="s">
        <v>4047</v>
      </c>
      <c r="D252" s="17" t="s">
        <v>18</v>
      </c>
      <c r="E252" s="17" t="s">
        <v>1621</v>
      </c>
      <c r="F252" s="1">
        <v>240</v>
      </c>
      <c r="G252" s="12">
        <f t="shared" si="11"/>
        <v>3706.66666666667</v>
      </c>
      <c r="H252" s="12">
        <v>4336.8</v>
      </c>
      <c r="I252" s="2">
        <f t="shared" si="9"/>
        <v>4039.54358496</v>
      </c>
      <c r="J252" s="2">
        <f t="shared" si="10"/>
        <v>16.831431604</v>
      </c>
    </row>
    <row r="253" s="3" customFormat="1" ht="23" customHeight="1" spans="1:10">
      <c r="A253" s="3" t="s">
        <v>239</v>
      </c>
      <c r="B253" s="16" t="s">
        <v>2092</v>
      </c>
      <c r="C253" s="16" t="s">
        <v>2682</v>
      </c>
      <c r="D253" s="17" t="s">
        <v>2683</v>
      </c>
      <c r="E253" s="17" t="s">
        <v>1488</v>
      </c>
      <c r="F253" s="1">
        <v>150</v>
      </c>
      <c r="G253" s="12">
        <f t="shared" si="11"/>
        <v>1832.05128205128</v>
      </c>
      <c r="H253" s="12">
        <v>2143.5</v>
      </c>
      <c r="I253" s="2">
        <f t="shared" si="9"/>
        <v>1996.5785082</v>
      </c>
      <c r="J253" s="2">
        <f t="shared" si="10"/>
        <v>13.310523388</v>
      </c>
    </row>
    <row r="254" s="3" customFormat="1" ht="23" customHeight="1" spans="1:10">
      <c r="A254" s="3" t="s">
        <v>4039</v>
      </c>
      <c r="B254" s="16" t="s">
        <v>2092</v>
      </c>
      <c r="C254" s="16" t="s">
        <v>2797</v>
      </c>
      <c r="D254" s="17" t="s">
        <v>2798</v>
      </c>
      <c r="E254" s="17" t="s">
        <v>2799</v>
      </c>
      <c r="F254" s="1">
        <v>140</v>
      </c>
      <c r="G254" s="12">
        <f t="shared" si="11"/>
        <v>3364.78632478633</v>
      </c>
      <c r="H254" s="12">
        <v>3936.8</v>
      </c>
      <c r="I254" s="2">
        <f t="shared" si="9"/>
        <v>3666.96070496</v>
      </c>
      <c r="J254" s="2">
        <f t="shared" si="10"/>
        <v>26.192576464</v>
      </c>
    </row>
    <row r="255" s="3" customFormat="1" ht="23" customHeight="1" spans="1:10">
      <c r="A255" s="3" t="s">
        <v>4056</v>
      </c>
      <c r="B255" s="16" t="s">
        <v>2092</v>
      </c>
      <c r="C255" s="16" t="s">
        <v>2800</v>
      </c>
      <c r="D255" s="17" t="s">
        <v>2801</v>
      </c>
      <c r="E255" s="17" t="s">
        <v>2802</v>
      </c>
      <c r="F255" s="1">
        <v>400</v>
      </c>
      <c r="G255" s="12">
        <f t="shared" si="11"/>
        <v>13114.5299145299</v>
      </c>
      <c r="H255" s="12">
        <v>15344</v>
      </c>
      <c r="I255" s="2">
        <f t="shared" si="9"/>
        <v>14292.2792768</v>
      </c>
      <c r="J255" s="2">
        <f t="shared" si="10"/>
        <v>35.730698192</v>
      </c>
    </row>
    <row r="256" s="3" customFormat="1" ht="23" customHeight="1" spans="1:10">
      <c r="A256" s="3" t="s">
        <v>4036</v>
      </c>
      <c r="B256" s="16" t="s">
        <v>2092</v>
      </c>
      <c r="C256" s="16" t="s">
        <v>2803</v>
      </c>
      <c r="D256" s="17" t="s">
        <v>1084</v>
      </c>
      <c r="E256" s="17" t="s">
        <v>2804</v>
      </c>
      <c r="F256" s="1">
        <v>30</v>
      </c>
      <c r="G256" s="12">
        <f t="shared" si="11"/>
        <v>123.076923076923</v>
      </c>
      <c r="H256" s="12">
        <v>144</v>
      </c>
      <c r="I256" s="2">
        <f t="shared" si="9"/>
        <v>134.1298368</v>
      </c>
      <c r="J256" s="2">
        <f t="shared" si="10"/>
        <v>4.47099456</v>
      </c>
    </row>
    <row r="257" s="3" customFormat="1" ht="23" customHeight="1" spans="1:10">
      <c r="A257" s="3" t="s">
        <v>2507</v>
      </c>
      <c r="B257" s="16" t="s">
        <v>2092</v>
      </c>
      <c r="C257" s="16" t="s">
        <v>2236</v>
      </c>
      <c r="D257" s="17" t="s">
        <v>759</v>
      </c>
      <c r="E257" s="17" t="s">
        <v>2237</v>
      </c>
      <c r="F257" s="1">
        <v>100</v>
      </c>
      <c r="G257" s="12">
        <f t="shared" si="11"/>
        <v>213.675213675214</v>
      </c>
      <c r="H257" s="12">
        <v>250</v>
      </c>
      <c r="I257" s="2">
        <f t="shared" si="9"/>
        <v>232.8643</v>
      </c>
      <c r="J257" s="2">
        <f t="shared" si="10"/>
        <v>2.328643</v>
      </c>
    </row>
    <row r="258" s="3" customFormat="1" ht="23" customHeight="1" spans="1:10">
      <c r="A258" s="3" t="s">
        <v>4037</v>
      </c>
      <c r="B258" s="16" t="s">
        <v>2092</v>
      </c>
      <c r="C258" s="16" t="s">
        <v>870</v>
      </c>
      <c r="D258" s="17" t="s">
        <v>687</v>
      </c>
      <c r="E258" s="17" t="s">
        <v>2662</v>
      </c>
      <c r="F258" s="1">
        <v>600</v>
      </c>
      <c r="G258" s="12">
        <f t="shared" si="11"/>
        <v>12969.2307692308</v>
      </c>
      <c r="H258" s="12">
        <v>15174</v>
      </c>
      <c r="I258" s="2">
        <f t="shared" si="9"/>
        <v>14133.9315528</v>
      </c>
      <c r="J258" s="2">
        <f t="shared" si="10"/>
        <v>23.556552588</v>
      </c>
    </row>
    <row r="259" s="3" customFormat="1" ht="23" customHeight="1" spans="1:10">
      <c r="A259" s="3" t="s">
        <v>3628</v>
      </c>
      <c r="B259" s="16" t="s">
        <v>2092</v>
      </c>
      <c r="C259" s="16" t="s">
        <v>2805</v>
      </c>
      <c r="D259" s="17" t="s">
        <v>1127</v>
      </c>
      <c r="E259" s="17" t="s">
        <v>2677</v>
      </c>
      <c r="F259" s="1">
        <v>30</v>
      </c>
      <c r="G259" s="12">
        <f t="shared" si="11"/>
        <v>125.128205128205</v>
      </c>
      <c r="H259" s="12">
        <v>146.4</v>
      </c>
      <c r="I259" s="2">
        <f t="shared" ref="I259:I322" si="12">H259*0.9314572</f>
        <v>136.36533408</v>
      </c>
      <c r="J259" s="2">
        <f t="shared" ref="J259:J322" si="13">I259/F259</f>
        <v>4.545511136</v>
      </c>
    </row>
    <row r="260" s="3" customFormat="1" ht="23" customHeight="1" spans="1:10">
      <c r="A260" s="3" t="s">
        <v>4036</v>
      </c>
      <c r="B260" s="16" t="s">
        <v>2092</v>
      </c>
      <c r="C260" s="16" t="s">
        <v>1070</v>
      </c>
      <c r="D260" s="17" t="s">
        <v>716</v>
      </c>
      <c r="E260" s="17" t="s">
        <v>1973</v>
      </c>
      <c r="F260" s="1">
        <v>160</v>
      </c>
      <c r="G260" s="12">
        <f t="shared" si="11"/>
        <v>683.760683760684</v>
      </c>
      <c r="H260" s="12">
        <v>800</v>
      </c>
      <c r="I260" s="2">
        <f t="shared" si="12"/>
        <v>745.16576</v>
      </c>
      <c r="J260" s="2">
        <f t="shared" si="13"/>
        <v>4.657286</v>
      </c>
    </row>
    <row r="261" s="3" customFormat="1" ht="23" customHeight="1" spans="1:10">
      <c r="A261" s="3" t="s">
        <v>4052</v>
      </c>
      <c r="B261" s="16" t="s">
        <v>2092</v>
      </c>
      <c r="C261" s="16" t="s">
        <v>2806</v>
      </c>
      <c r="D261" s="17" t="s">
        <v>2807</v>
      </c>
      <c r="E261" s="17" t="s">
        <v>657</v>
      </c>
      <c r="F261" s="1">
        <v>240</v>
      </c>
      <c r="G261" s="12">
        <f t="shared" ref="G261:G324" si="14">H261/1.17</f>
        <v>6436.92307692308</v>
      </c>
      <c r="H261" s="12">
        <v>7531.2</v>
      </c>
      <c r="I261" s="2">
        <f t="shared" si="12"/>
        <v>7014.99046464</v>
      </c>
      <c r="J261" s="2">
        <f t="shared" si="13"/>
        <v>29.229126936</v>
      </c>
    </row>
    <row r="262" s="3" customFormat="1" ht="23" customHeight="1" spans="1:10">
      <c r="A262" s="3" t="s">
        <v>4052</v>
      </c>
      <c r="B262" s="16" t="s">
        <v>2092</v>
      </c>
      <c r="C262" s="16" t="s">
        <v>1691</v>
      </c>
      <c r="D262" s="17" t="s">
        <v>1190</v>
      </c>
      <c r="E262" s="17" t="s">
        <v>2808</v>
      </c>
      <c r="F262" s="1">
        <v>10</v>
      </c>
      <c r="G262" s="12">
        <f t="shared" si="14"/>
        <v>98.2905982905983</v>
      </c>
      <c r="H262" s="12">
        <v>115</v>
      </c>
      <c r="I262" s="2">
        <f t="shared" si="12"/>
        <v>107.117578</v>
      </c>
      <c r="J262" s="2">
        <f t="shared" si="13"/>
        <v>10.7117578</v>
      </c>
    </row>
    <row r="263" s="3" customFormat="1" ht="23" customHeight="1" spans="1:10">
      <c r="A263" s="3" t="s">
        <v>3628</v>
      </c>
      <c r="B263" s="16" t="s">
        <v>2092</v>
      </c>
      <c r="C263" s="16" t="s">
        <v>414</v>
      </c>
      <c r="D263" s="17" t="s">
        <v>1172</v>
      </c>
      <c r="E263" s="17" t="s">
        <v>1144</v>
      </c>
      <c r="F263" s="1">
        <v>10</v>
      </c>
      <c r="G263" s="12">
        <f t="shared" si="14"/>
        <v>27.3504273504274</v>
      </c>
      <c r="H263" s="12">
        <v>32</v>
      </c>
      <c r="I263" s="2">
        <f t="shared" si="12"/>
        <v>29.8066304</v>
      </c>
      <c r="J263" s="2">
        <f t="shared" si="13"/>
        <v>2.98066304</v>
      </c>
    </row>
    <row r="264" s="3" customFormat="1" ht="23" customHeight="1" spans="1:10">
      <c r="A264" s="3" t="s">
        <v>4049</v>
      </c>
      <c r="B264" s="16" t="s">
        <v>2092</v>
      </c>
      <c r="C264" s="16" t="s">
        <v>1150</v>
      </c>
      <c r="D264" s="17" t="s">
        <v>1122</v>
      </c>
      <c r="E264" s="17" t="s">
        <v>1151</v>
      </c>
      <c r="F264" s="1">
        <v>200</v>
      </c>
      <c r="G264" s="12">
        <f t="shared" si="14"/>
        <v>1264.95726495727</v>
      </c>
      <c r="H264" s="12">
        <v>1480</v>
      </c>
      <c r="I264" s="2">
        <f t="shared" si="12"/>
        <v>1378.556656</v>
      </c>
      <c r="J264" s="2">
        <f t="shared" si="13"/>
        <v>6.89278328</v>
      </c>
    </row>
    <row r="265" s="3" customFormat="1" ht="23" customHeight="1" spans="1:10">
      <c r="A265" s="3" t="s">
        <v>2507</v>
      </c>
      <c r="B265" s="16" t="s">
        <v>2092</v>
      </c>
      <c r="C265" s="16" t="s">
        <v>945</v>
      </c>
      <c r="D265" s="17" t="s">
        <v>1187</v>
      </c>
      <c r="E265" s="17" t="s">
        <v>947</v>
      </c>
      <c r="F265" s="1">
        <v>30</v>
      </c>
      <c r="G265" s="12">
        <f t="shared" si="14"/>
        <v>160.512820512821</v>
      </c>
      <c r="H265" s="12">
        <v>187.8</v>
      </c>
      <c r="I265" s="2">
        <f t="shared" si="12"/>
        <v>174.92766216</v>
      </c>
      <c r="J265" s="2">
        <f t="shared" si="13"/>
        <v>5.830922072</v>
      </c>
    </row>
    <row r="266" s="3" customFormat="1" ht="23" customHeight="1" spans="1:10">
      <c r="A266" s="3" t="s">
        <v>4037</v>
      </c>
      <c r="B266" s="16" t="s">
        <v>2092</v>
      </c>
      <c r="C266" s="16" t="s">
        <v>1558</v>
      </c>
      <c r="D266" s="17" t="s">
        <v>12</v>
      </c>
      <c r="E266" s="17" t="s">
        <v>952</v>
      </c>
      <c r="F266" s="1">
        <v>600</v>
      </c>
      <c r="G266" s="12">
        <f t="shared" si="14"/>
        <v>14328.2051282051</v>
      </c>
      <c r="H266" s="12">
        <v>16764</v>
      </c>
      <c r="I266" s="2">
        <f t="shared" si="12"/>
        <v>15614.9485008</v>
      </c>
      <c r="J266" s="2">
        <f t="shared" si="13"/>
        <v>26.024914168</v>
      </c>
    </row>
    <row r="267" s="3" customFormat="1" ht="23" customHeight="1" spans="1:10">
      <c r="A267" s="3" t="s">
        <v>4036</v>
      </c>
      <c r="B267" s="16" t="s">
        <v>2092</v>
      </c>
      <c r="C267" s="16" t="s">
        <v>2150</v>
      </c>
      <c r="D267" s="17" t="s">
        <v>2809</v>
      </c>
      <c r="E267" s="17" t="s">
        <v>2810</v>
      </c>
      <c r="F267" s="1">
        <v>20</v>
      </c>
      <c r="G267" s="12">
        <f t="shared" si="14"/>
        <v>136.752136752137</v>
      </c>
      <c r="H267" s="12">
        <v>160</v>
      </c>
      <c r="I267" s="2">
        <f t="shared" si="12"/>
        <v>149.033152</v>
      </c>
      <c r="J267" s="2">
        <f t="shared" si="13"/>
        <v>7.4516576</v>
      </c>
    </row>
    <row r="268" s="3" customFormat="1" ht="23" customHeight="1" spans="1:10">
      <c r="A268" s="3" t="s">
        <v>4038</v>
      </c>
      <c r="B268" s="16" t="s">
        <v>2092</v>
      </c>
      <c r="C268" s="16" t="s">
        <v>2261</v>
      </c>
      <c r="D268" s="17" t="s">
        <v>2262</v>
      </c>
      <c r="E268" s="17" t="s">
        <v>1545</v>
      </c>
      <c r="F268" s="1">
        <v>50</v>
      </c>
      <c r="G268" s="12">
        <f t="shared" si="14"/>
        <v>964.957264957265</v>
      </c>
      <c r="H268" s="12">
        <v>1129</v>
      </c>
      <c r="I268" s="2">
        <f t="shared" si="12"/>
        <v>1051.6151788</v>
      </c>
      <c r="J268" s="2">
        <f t="shared" si="13"/>
        <v>21.032303576</v>
      </c>
    </row>
    <row r="269" s="3" customFormat="1" ht="23" customHeight="1" spans="1:10">
      <c r="A269" s="3" t="s">
        <v>4036</v>
      </c>
      <c r="B269" s="16" t="s">
        <v>2092</v>
      </c>
      <c r="C269" s="16" t="s">
        <v>2331</v>
      </c>
      <c r="D269" s="17" t="s">
        <v>2289</v>
      </c>
      <c r="E269" s="17" t="s">
        <v>2811</v>
      </c>
      <c r="F269" s="1">
        <v>40</v>
      </c>
      <c r="G269" s="12">
        <f t="shared" si="14"/>
        <v>232.478632478633</v>
      </c>
      <c r="H269" s="12">
        <v>272</v>
      </c>
      <c r="I269" s="2">
        <f t="shared" si="12"/>
        <v>253.3563584</v>
      </c>
      <c r="J269" s="2">
        <f t="shared" si="13"/>
        <v>6.33390896</v>
      </c>
    </row>
    <row r="270" s="3" customFormat="1" ht="23" customHeight="1" spans="1:10">
      <c r="A270" s="3" t="s">
        <v>4037</v>
      </c>
      <c r="B270" s="16" t="s">
        <v>2092</v>
      </c>
      <c r="C270" s="16" t="s">
        <v>102</v>
      </c>
      <c r="D270" s="17" t="s">
        <v>530</v>
      </c>
      <c r="E270" s="17" t="s">
        <v>1688</v>
      </c>
      <c r="F270" s="1">
        <v>600</v>
      </c>
      <c r="G270" s="12">
        <f t="shared" si="14"/>
        <v>11015.3846153846</v>
      </c>
      <c r="H270" s="12">
        <v>12888</v>
      </c>
      <c r="I270" s="2">
        <f t="shared" si="12"/>
        <v>12004.6203936</v>
      </c>
      <c r="J270" s="2">
        <f t="shared" si="13"/>
        <v>20.007700656</v>
      </c>
    </row>
    <row r="271" s="3" customFormat="1" ht="23" customHeight="1" spans="1:10">
      <c r="A271" s="3" t="s">
        <v>4057</v>
      </c>
      <c r="B271" s="16" t="s">
        <v>2092</v>
      </c>
      <c r="C271" s="16" t="s">
        <v>2812</v>
      </c>
      <c r="D271" s="17" t="s">
        <v>2813</v>
      </c>
      <c r="E271" s="17" t="s">
        <v>31</v>
      </c>
      <c r="F271" s="1">
        <v>300</v>
      </c>
      <c r="G271" s="12">
        <f t="shared" si="14"/>
        <v>5287.17948717949</v>
      </c>
      <c r="H271" s="12">
        <v>6186</v>
      </c>
      <c r="I271" s="2">
        <f t="shared" si="12"/>
        <v>5761.9942392</v>
      </c>
      <c r="J271" s="2">
        <f t="shared" si="13"/>
        <v>19.206647464</v>
      </c>
    </row>
    <row r="272" s="3" customFormat="1" ht="23" customHeight="1" spans="1:10">
      <c r="A272" s="3" t="s">
        <v>2507</v>
      </c>
      <c r="B272" s="16" t="s">
        <v>2092</v>
      </c>
      <c r="C272" s="16" t="s">
        <v>2814</v>
      </c>
      <c r="D272" s="17" t="s">
        <v>2815</v>
      </c>
      <c r="E272" s="17" t="s">
        <v>2816</v>
      </c>
      <c r="F272" s="1">
        <v>100</v>
      </c>
      <c r="G272" s="12">
        <f t="shared" si="14"/>
        <v>277.777777777778</v>
      </c>
      <c r="H272" s="12">
        <v>325</v>
      </c>
      <c r="I272" s="2">
        <f t="shared" si="12"/>
        <v>302.72359</v>
      </c>
      <c r="J272" s="2">
        <f t="shared" si="13"/>
        <v>3.0272359</v>
      </c>
    </row>
    <row r="273" s="3" customFormat="1" ht="23" customHeight="1" spans="1:10">
      <c r="A273" s="3" t="s">
        <v>2507</v>
      </c>
      <c r="B273" s="16" t="s">
        <v>2817</v>
      </c>
      <c r="C273" s="16" t="s">
        <v>68</v>
      </c>
      <c r="D273" s="17" t="s">
        <v>74</v>
      </c>
      <c r="E273" s="17" t="s">
        <v>63</v>
      </c>
      <c r="F273" s="1">
        <v>500</v>
      </c>
      <c r="G273" s="12">
        <f t="shared" si="14"/>
        <v>1696.5811965812</v>
      </c>
      <c r="H273" s="12">
        <v>1985</v>
      </c>
      <c r="I273" s="2">
        <f t="shared" si="12"/>
        <v>1848.942542</v>
      </c>
      <c r="J273" s="2">
        <f t="shared" si="13"/>
        <v>3.697885084</v>
      </c>
    </row>
    <row r="274" s="3" customFormat="1" ht="23" customHeight="1" spans="1:10">
      <c r="A274" s="3" t="s">
        <v>231</v>
      </c>
      <c r="B274" s="16" t="s">
        <v>2817</v>
      </c>
      <c r="C274" s="16" t="s">
        <v>229</v>
      </c>
      <c r="D274" s="17" t="s">
        <v>1741</v>
      </c>
      <c r="E274" s="17" t="s">
        <v>1742</v>
      </c>
      <c r="F274" s="1">
        <v>200</v>
      </c>
      <c r="G274" s="12">
        <f t="shared" si="14"/>
        <v>6076.92307692308</v>
      </c>
      <c r="H274" s="12">
        <v>7110</v>
      </c>
      <c r="I274" s="2">
        <f t="shared" si="12"/>
        <v>6622.660692</v>
      </c>
      <c r="J274" s="2">
        <f t="shared" si="13"/>
        <v>33.11330346</v>
      </c>
    </row>
    <row r="275" s="3" customFormat="1" ht="23" customHeight="1" spans="1:10">
      <c r="A275" s="3" t="s">
        <v>4038</v>
      </c>
      <c r="B275" s="16" t="s">
        <v>2817</v>
      </c>
      <c r="C275" s="16" t="s">
        <v>2678</v>
      </c>
      <c r="D275" s="17" t="s">
        <v>954</v>
      </c>
      <c r="E275" s="17" t="s">
        <v>2818</v>
      </c>
      <c r="F275" s="1">
        <v>100</v>
      </c>
      <c r="G275" s="12">
        <f t="shared" si="14"/>
        <v>1963.24786324786</v>
      </c>
      <c r="H275" s="12">
        <v>2297</v>
      </c>
      <c r="I275" s="2">
        <f t="shared" si="12"/>
        <v>2139.5571884</v>
      </c>
      <c r="J275" s="2">
        <f t="shared" si="13"/>
        <v>21.395571884</v>
      </c>
    </row>
    <row r="276" s="3" customFormat="1" ht="23" customHeight="1" spans="1:10">
      <c r="A276" s="3" t="s">
        <v>4054</v>
      </c>
      <c r="B276" s="16" t="s">
        <v>2817</v>
      </c>
      <c r="C276" s="16" t="s">
        <v>2754</v>
      </c>
      <c r="D276" s="17" t="s">
        <v>2755</v>
      </c>
      <c r="E276" s="17" t="s">
        <v>2756</v>
      </c>
      <c r="F276" s="1">
        <v>200</v>
      </c>
      <c r="G276" s="12">
        <f t="shared" si="14"/>
        <v>20292.3076923077</v>
      </c>
      <c r="H276" s="12">
        <v>23742</v>
      </c>
      <c r="I276" s="2">
        <f t="shared" si="12"/>
        <v>22114.6568424</v>
      </c>
      <c r="J276" s="2">
        <f t="shared" si="13"/>
        <v>110.573284212</v>
      </c>
    </row>
    <row r="277" s="3" customFormat="1" ht="23" customHeight="1" spans="1:10">
      <c r="A277" s="3" t="s">
        <v>4038</v>
      </c>
      <c r="B277" s="16" t="s">
        <v>2817</v>
      </c>
      <c r="C277" s="16" t="s">
        <v>2187</v>
      </c>
      <c r="D277" s="17" t="s">
        <v>609</v>
      </c>
      <c r="E277" s="17" t="s">
        <v>2058</v>
      </c>
      <c r="F277" s="1">
        <v>300</v>
      </c>
      <c r="G277" s="12">
        <f t="shared" si="14"/>
        <v>1964.10256410256</v>
      </c>
      <c r="H277" s="12">
        <v>2298</v>
      </c>
      <c r="I277" s="2">
        <f t="shared" si="12"/>
        <v>2140.4886456</v>
      </c>
      <c r="J277" s="2">
        <f t="shared" si="13"/>
        <v>7.134962152</v>
      </c>
    </row>
    <row r="278" s="3" customFormat="1" ht="23" customHeight="1" spans="1:10">
      <c r="A278" s="3" t="s">
        <v>209</v>
      </c>
      <c r="B278" s="16" t="s">
        <v>2817</v>
      </c>
      <c r="C278" s="16" t="s">
        <v>146</v>
      </c>
      <c r="D278" s="17" t="s">
        <v>15</v>
      </c>
      <c r="E278" s="17" t="s">
        <v>2819</v>
      </c>
      <c r="F278" s="1">
        <v>1200</v>
      </c>
      <c r="G278" s="12">
        <f t="shared" si="14"/>
        <v>39035.8974358974</v>
      </c>
      <c r="H278" s="12">
        <v>45672</v>
      </c>
      <c r="I278" s="2">
        <f t="shared" si="12"/>
        <v>42541.5132384</v>
      </c>
      <c r="J278" s="2">
        <f t="shared" si="13"/>
        <v>35.451261032</v>
      </c>
    </row>
    <row r="279" s="3" customFormat="1" ht="23" customHeight="1" spans="1:10">
      <c r="A279" s="3" t="s">
        <v>1489</v>
      </c>
      <c r="B279" s="16" t="s">
        <v>2817</v>
      </c>
      <c r="C279" s="16" t="s">
        <v>1707</v>
      </c>
      <c r="D279" s="17" t="s">
        <v>2820</v>
      </c>
      <c r="E279" s="17" t="s">
        <v>2680</v>
      </c>
      <c r="F279" s="1">
        <v>30</v>
      </c>
      <c r="G279" s="12">
        <f t="shared" si="14"/>
        <v>867.435897435897</v>
      </c>
      <c r="H279" s="12">
        <v>1014.9</v>
      </c>
      <c r="I279" s="2">
        <f t="shared" si="12"/>
        <v>945.33591228</v>
      </c>
      <c r="J279" s="2">
        <f t="shared" si="13"/>
        <v>31.511197076</v>
      </c>
    </row>
    <row r="280" s="3" customFormat="1" ht="23" customHeight="1" spans="1:10">
      <c r="A280" s="3" t="s">
        <v>4058</v>
      </c>
      <c r="B280" s="16" t="s">
        <v>2817</v>
      </c>
      <c r="C280" s="16" t="s">
        <v>2340</v>
      </c>
      <c r="D280" s="17" t="s">
        <v>2821</v>
      </c>
      <c r="E280" s="17" t="s">
        <v>1548</v>
      </c>
      <c r="F280" s="1">
        <v>100</v>
      </c>
      <c r="G280" s="12">
        <f t="shared" si="14"/>
        <v>1922.22222222222</v>
      </c>
      <c r="H280" s="12">
        <v>2249</v>
      </c>
      <c r="I280" s="2">
        <f t="shared" si="12"/>
        <v>2094.8472428</v>
      </c>
      <c r="J280" s="2">
        <f t="shared" si="13"/>
        <v>20.948472428</v>
      </c>
    </row>
    <row r="281" s="3" customFormat="1" ht="23" customHeight="1" spans="1:10">
      <c r="A281" s="3" t="s">
        <v>4038</v>
      </c>
      <c r="B281" s="16" t="s">
        <v>2817</v>
      </c>
      <c r="C281" s="16" t="s">
        <v>2822</v>
      </c>
      <c r="D281" s="17" t="s">
        <v>2823</v>
      </c>
      <c r="E281" s="17" t="s">
        <v>2134</v>
      </c>
      <c r="F281" s="1">
        <v>100</v>
      </c>
      <c r="G281" s="12">
        <f t="shared" si="14"/>
        <v>4032.47863247863</v>
      </c>
      <c r="H281" s="12">
        <v>4718</v>
      </c>
      <c r="I281" s="2">
        <f t="shared" si="12"/>
        <v>4394.6150696</v>
      </c>
      <c r="J281" s="2">
        <f t="shared" si="13"/>
        <v>43.946150696</v>
      </c>
    </row>
    <row r="282" s="3" customFormat="1" ht="23" customHeight="1" spans="1:10">
      <c r="A282" s="3" t="s">
        <v>2507</v>
      </c>
      <c r="B282" s="16" t="s">
        <v>2817</v>
      </c>
      <c r="C282" s="16" t="s">
        <v>68</v>
      </c>
      <c r="D282" s="17" t="s">
        <v>74</v>
      </c>
      <c r="E282" s="17" t="s">
        <v>63</v>
      </c>
      <c r="F282" s="1">
        <v>500</v>
      </c>
      <c r="G282" s="12">
        <f t="shared" si="14"/>
        <v>1696.5811965812</v>
      </c>
      <c r="H282" s="12">
        <v>1985</v>
      </c>
      <c r="I282" s="2">
        <f t="shared" si="12"/>
        <v>1848.942542</v>
      </c>
      <c r="J282" s="2">
        <f t="shared" si="13"/>
        <v>3.697885084</v>
      </c>
    </row>
    <row r="283" s="3" customFormat="1" ht="23" customHeight="1" spans="1:10">
      <c r="A283" s="3" t="s">
        <v>4038</v>
      </c>
      <c r="B283" s="16" t="s">
        <v>2817</v>
      </c>
      <c r="C283" s="16" t="s">
        <v>2187</v>
      </c>
      <c r="D283" s="17" t="s">
        <v>609</v>
      </c>
      <c r="E283" s="17" t="s">
        <v>2058</v>
      </c>
      <c r="F283" s="1">
        <v>200</v>
      </c>
      <c r="G283" s="12">
        <f t="shared" si="14"/>
        <v>1309.40170940171</v>
      </c>
      <c r="H283" s="12">
        <v>1532</v>
      </c>
      <c r="I283" s="2">
        <f t="shared" si="12"/>
        <v>1426.9924304</v>
      </c>
      <c r="J283" s="2">
        <f t="shared" si="13"/>
        <v>7.134962152</v>
      </c>
    </row>
    <row r="284" s="3" customFormat="1" ht="23" customHeight="1" spans="1:10">
      <c r="A284" s="3" t="s">
        <v>592</v>
      </c>
      <c r="B284" s="16" t="s">
        <v>2817</v>
      </c>
      <c r="C284" s="16" t="s">
        <v>575</v>
      </c>
      <c r="D284" s="17" t="s">
        <v>2824</v>
      </c>
      <c r="E284" s="17" t="s">
        <v>1999</v>
      </c>
      <c r="F284" s="1">
        <v>200</v>
      </c>
      <c r="G284" s="12">
        <f t="shared" si="14"/>
        <v>4871.79487179487</v>
      </c>
      <c r="H284" s="12">
        <v>5700</v>
      </c>
      <c r="I284" s="2">
        <f t="shared" si="12"/>
        <v>5309.30604</v>
      </c>
      <c r="J284" s="2">
        <f t="shared" si="13"/>
        <v>26.5465302</v>
      </c>
    </row>
    <row r="285" s="3" customFormat="1" ht="23" customHeight="1" spans="1:10">
      <c r="A285" s="3" t="s">
        <v>4037</v>
      </c>
      <c r="B285" s="16" t="s">
        <v>2817</v>
      </c>
      <c r="C285" s="16" t="s">
        <v>2332</v>
      </c>
      <c r="D285" s="17" t="s">
        <v>927</v>
      </c>
      <c r="E285" s="17" t="s">
        <v>2689</v>
      </c>
      <c r="F285" s="1">
        <v>50</v>
      </c>
      <c r="G285" s="12">
        <f t="shared" si="14"/>
        <v>1590.59829059829</v>
      </c>
      <c r="H285" s="12">
        <v>1861</v>
      </c>
      <c r="I285" s="2">
        <f t="shared" si="12"/>
        <v>1733.4418492</v>
      </c>
      <c r="J285" s="2">
        <f t="shared" si="13"/>
        <v>34.668836984</v>
      </c>
    </row>
    <row r="286" s="3" customFormat="1" ht="23" customHeight="1" spans="1:10">
      <c r="A286" s="3" t="s">
        <v>231</v>
      </c>
      <c r="B286" s="16" t="s">
        <v>2817</v>
      </c>
      <c r="C286" s="16" t="s">
        <v>229</v>
      </c>
      <c r="D286" s="17" t="s">
        <v>1741</v>
      </c>
      <c r="E286" s="17" t="s">
        <v>1742</v>
      </c>
      <c r="F286" s="1">
        <v>200</v>
      </c>
      <c r="G286" s="12">
        <f t="shared" si="14"/>
        <v>6076.92307692308</v>
      </c>
      <c r="H286" s="12">
        <v>7110</v>
      </c>
      <c r="I286" s="2">
        <f t="shared" si="12"/>
        <v>6622.660692</v>
      </c>
      <c r="J286" s="2">
        <f t="shared" si="13"/>
        <v>33.11330346</v>
      </c>
    </row>
    <row r="287" s="3" customFormat="1" ht="23" customHeight="1" spans="1:10">
      <c r="A287" s="3" t="s">
        <v>4036</v>
      </c>
      <c r="B287" s="16" t="s">
        <v>2817</v>
      </c>
      <c r="C287" s="16" t="s">
        <v>2233</v>
      </c>
      <c r="D287" s="17" t="s">
        <v>2234</v>
      </c>
      <c r="E287" s="17" t="s">
        <v>2235</v>
      </c>
      <c r="F287" s="1">
        <v>100</v>
      </c>
      <c r="G287" s="12">
        <f t="shared" si="14"/>
        <v>668.376068376068</v>
      </c>
      <c r="H287" s="12">
        <v>782</v>
      </c>
      <c r="I287" s="2">
        <f t="shared" si="12"/>
        <v>728.3995304</v>
      </c>
      <c r="J287" s="2">
        <f t="shared" si="13"/>
        <v>7.283995304</v>
      </c>
    </row>
    <row r="288" s="3" customFormat="1" ht="23" customHeight="1" spans="1:10">
      <c r="A288" s="3" t="s">
        <v>4058</v>
      </c>
      <c r="B288" s="16" t="s">
        <v>2817</v>
      </c>
      <c r="C288" s="16" t="s">
        <v>2340</v>
      </c>
      <c r="D288" s="17" t="s">
        <v>2821</v>
      </c>
      <c r="E288" s="17" t="s">
        <v>1548</v>
      </c>
      <c r="F288" s="1">
        <v>100</v>
      </c>
      <c r="G288" s="12">
        <f t="shared" si="14"/>
        <v>1922.22222222222</v>
      </c>
      <c r="H288" s="12">
        <v>2249</v>
      </c>
      <c r="I288" s="2">
        <f t="shared" si="12"/>
        <v>2094.8472428</v>
      </c>
      <c r="J288" s="2">
        <f t="shared" si="13"/>
        <v>20.948472428</v>
      </c>
    </row>
    <row r="289" s="3" customFormat="1" ht="23" customHeight="1" spans="1:10">
      <c r="A289" s="3" t="s">
        <v>4054</v>
      </c>
      <c r="B289" s="16" t="s">
        <v>2817</v>
      </c>
      <c r="C289" s="16" t="s">
        <v>2754</v>
      </c>
      <c r="D289" s="17" t="s">
        <v>2755</v>
      </c>
      <c r="E289" s="17" t="s">
        <v>2756</v>
      </c>
      <c r="F289" s="1">
        <v>180</v>
      </c>
      <c r="G289" s="12">
        <f t="shared" si="14"/>
        <v>18263.0769230769</v>
      </c>
      <c r="H289" s="12">
        <v>21367.8</v>
      </c>
      <c r="I289" s="2">
        <f t="shared" si="12"/>
        <v>19903.19115816</v>
      </c>
      <c r="J289" s="2">
        <f t="shared" si="13"/>
        <v>110.573284212</v>
      </c>
    </row>
    <row r="290" s="3" customFormat="1" ht="23" customHeight="1" spans="1:10">
      <c r="A290" s="3" t="s">
        <v>4059</v>
      </c>
      <c r="B290" s="16" t="s">
        <v>2817</v>
      </c>
      <c r="C290" s="16" t="s">
        <v>2001</v>
      </c>
      <c r="D290" s="17" t="s">
        <v>481</v>
      </c>
      <c r="E290" s="17" t="s">
        <v>1518</v>
      </c>
      <c r="F290" s="1">
        <v>500</v>
      </c>
      <c r="G290" s="12">
        <f t="shared" si="14"/>
        <v>11153.8461538462</v>
      </c>
      <c r="H290" s="12">
        <v>13050</v>
      </c>
      <c r="I290" s="2">
        <f t="shared" si="12"/>
        <v>12155.51646</v>
      </c>
      <c r="J290" s="2">
        <f t="shared" si="13"/>
        <v>24.31103292</v>
      </c>
    </row>
    <row r="291" s="3" customFormat="1" ht="23" customHeight="1" spans="1:10">
      <c r="A291" s="3" t="s">
        <v>1489</v>
      </c>
      <c r="B291" s="16" t="s">
        <v>2817</v>
      </c>
      <c r="C291" s="16" t="s">
        <v>1707</v>
      </c>
      <c r="D291" s="17" t="s">
        <v>2820</v>
      </c>
      <c r="E291" s="17" t="s">
        <v>2680</v>
      </c>
      <c r="F291" s="1">
        <v>90</v>
      </c>
      <c r="G291" s="12">
        <f t="shared" si="14"/>
        <v>2602.30769230769</v>
      </c>
      <c r="H291" s="12">
        <v>3044.7</v>
      </c>
      <c r="I291" s="2">
        <f t="shared" si="12"/>
        <v>2836.00773684</v>
      </c>
      <c r="J291" s="2">
        <f t="shared" si="13"/>
        <v>31.511197076</v>
      </c>
    </row>
    <row r="292" s="3" customFormat="1" ht="23" customHeight="1" spans="1:10">
      <c r="A292" s="3" t="s">
        <v>4036</v>
      </c>
      <c r="B292" s="16" t="s">
        <v>2817</v>
      </c>
      <c r="C292" s="16" t="s">
        <v>2233</v>
      </c>
      <c r="D292" s="17" t="s">
        <v>2234</v>
      </c>
      <c r="E292" s="17" t="s">
        <v>2235</v>
      </c>
      <c r="F292" s="1">
        <v>80</v>
      </c>
      <c r="G292" s="12">
        <f t="shared" si="14"/>
        <v>534.700854700855</v>
      </c>
      <c r="H292" s="12">
        <v>625.6</v>
      </c>
      <c r="I292" s="2">
        <f t="shared" si="12"/>
        <v>582.71962432</v>
      </c>
      <c r="J292" s="2">
        <f t="shared" si="13"/>
        <v>7.283995304</v>
      </c>
    </row>
    <row r="293" s="3" customFormat="1" ht="23" customHeight="1" spans="1:10">
      <c r="A293" s="3" t="s">
        <v>209</v>
      </c>
      <c r="B293" s="16" t="s">
        <v>2817</v>
      </c>
      <c r="C293" s="16" t="s">
        <v>146</v>
      </c>
      <c r="D293" s="17" t="s">
        <v>15</v>
      </c>
      <c r="E293" s="17" t="s">
        <v>2819</v>
      </c>
      <c r="F293" s="1">
        <v>1200</v>
      </c>
      <c r="G293" s="12">
        <f t="shared" si="14"/>
        <v>39035.8974358974</v>
      </c>
      <c r="H293" s="12">
        <v>45672</v>
      </c>
      <c r="I293" s="2">
        <f t="shared" si="12"/>
        <v>42541.5132384</v>
      </c>
      <c r="J293" s="2">
        <f t="shared" si="13"/>
        <v>35.451261032</v>
      </c>
    </row>
    <row r="294" s="3" customFormat="1" ht="23" customHeight="1" spans="1:10">
      <c r="A294" s="3" t="s">
        <v>4038</v>
      </c>
      <c r="B294" s="16" t="s">
        <v>2817</v>
      </c>
      <c r="C294" s="16" t="s">
        <v>2187</v>
      </c>
      <c r="D294" s="17" t="s">
        <v>609</v>
      </c>
      <c r="E294" s="17" t="s">
        <v>2058</v>
      </c>
      <c r="F294" s="1">
        <v>200</v>
      </c>
      <c r="G294" s="12">
        <f t="shared" si="14"/>
        <v>1309.40170940171</v>
      </c>
      <c r="H294" s="12">
        <v>1532</v>
      </c>
      <c r="I294" s="2">
        <f t="shared" si="12"/>
        <v>1426.9924304</v>
      </c>
      <c r="J294" s="2">
        <f t="shared" si="13"/>
        <v>7.134962152</v>
      </c>
    </row>
    <row r="295" s="3" customFormat="1" ht="23" customHeight="1" spans="1:10">
      <c r="A295" s="3" t="s">
        <v>4038</v>
      </c>
      <c r="B295" s="16" t="s">
        <v>2817</v>
      </c>
      <c r="C295" s="16" t="s">
        <v>2678</v>
      </c>
      <c r="D295" s="17" t="s">
        <v>954</v>
      </c>
      <c r="E295" s="17" t="s">
        <v>2818</v>
      </c>
      <c r="F295" s="1">
        <v>100</v>
      </c>
      <c r="G295" s="12">
        <f t="shared" si="14"/>
        <v>1698.2905982906</v>
      </c>
      <c r="H295" s="12">
        <v>1987</v>
      </c>
      <c r="I295" s="2">
        <f t="shared" si="12"/>
        <v>1850.8054564</v>
      </c>
      <c r="J295" s="2">
        <f t="shared" si="13"/>
        <v>18.508054564</v>
      </c>
    </row>
    <row r="296" s="3" customFormat="1" ht="23" customHeight="1" spans="1:10">
      <c r="A296" s="3" t="s">
        <v>4038</v>
      </c>
      <c r="B296" s="16" t="s">
        <v>2817</v>
      </c>
      <c r="C296" s="16" t="s">
        <v>2825</v>
      </c>
      <c r="D296" s="17" t="s">
        <v>2826</v>
      </c>
      <c r="E296" s="17" t="s">
        <v>2827</v>
      </c>
      <c r="F296" s="1">
        <v>200</v>
      </c>
      <c r="G296" s="12">
        <f t="shared" si="14"/>
        <v>5480.34188034188</v>
      </c>
      <c r="H296" s="12">
        <v>6412</v>
      </c>
      <c r="I296" s="2">
        <f t="shared" si="12"/>
        <v>5972.5035664</v>
      </c>
      <c r="J296" s="2">
        <f t="shared" si="13"/>
        <v>29.862517832</v>
      </c>
    </row>
    <row r="297" s="3" customFormat="1" ht="23" customHeight="1" spans="1:10">
      <c r="A297" s="3" t="s">
        <v>4060</v>
      </c>
      <c r="B297" s="16" t="s">
        <v>2817</v>
      </c>
      <c r="C297" s="16" t="s">
        <v>542</v>
      </c>
      <c r="D297" s="17" t="s">
        <v>2828</v>
      </c>
      <c r="E297" s="17" t="s">
        <v>2829</v>
      </c>
      <c r="F297" s="1">
        <v>200</v>
      </c>
      <c r="G297" s="12">
        <f t="shared" si="14"/>
        <v>19165.811965812</v>
      </c>
      <c r="H297" s="12">
        <v>22424</v>
      </c>
      <c r="I297" s="2">
        <f t="shared" si="12"/>
        <v>20886.9962528</v>
      </c>
      <c r="J297" s="2">
        <f t="shared" si="13"/>
        <v>104.434981264</v>
      </c>
    </row>
    <row r="298" s="4" customFormat="1" ht="23" customHeight="1" spans="1:10">
      <c r="A298" s="4" t="s">
        <v>4037</v>
      </c>
      <c r="B298" s="16" t="s">
        <v>2830</v>
      </c>
      <c r="C298" s="16" t="s">
        <v>2278</v>
      </c>
      <c r="D298" s="17" t="s">
        <v>1623</v>
      </c>
      <c r="E298" s="17" t="s">
        <v>1564</v>
      </c>
      <c r="F298" s="1">
        <v>90</v>
      </c>
      <c r="G298" s="12">
        <f t="shared" si="14"/>
        <v>1260.76923076923</v>
      </c>
      <c r="H298" s="12">
        <v>1475.1</v>
      </c>
      <c r="I298" s="2">
        <f t="shared" si="12"/>
        <v>1373.99251572</v>
      </c>
      <c r="J298" s="2">
        <f t="shared" si="13"/>
        <v>15.266583508</v>
      </c>
    </row>
    <row r="299" s="3" customFormat="1" ht="23" customHeight="1" spans="1:10">
      <c r="A299" s="3" t="s">
        <v>3628</v>
      </c>
      <c r="B299" s="16" t="s">
        <v>2830</v>
      </c>
      <c r="C299" s="16" t="s">
        <v>2831</v>
      </c>
      <c r="D299" s="17" t="s">
        <v>2214</v>
      </c>
      <c r="E299" s="17" t="s">
        <v>2832</v>
      </c>
      <c r="F299" s="1">
        <v>50</v>
      </c>
      <c r="G299" s="12">
        <f t="shared" si="14"/>
        <v>1354.2735042735</v>
      </c>
      <c r="H299" s="12">
        <v>1584.5</v>
      </c>
      <c r="I299" s="2">
        <f t="shared" si="12"/>
        <v>1475.8939334</v>
      </c>
      <c r="J299" s="2">
        <f t="shared" si="13"/>
        <v>29.517878668</v>
      </c>
    </row>
    <row r="300" s="3" customFormat="1" ht="23" customHeight="1" spans="1:10">
      <c r="A300" s="3" t="s">
        <v>4037</v>
      </c>
      <c r="B300" s="16" t="s">
        <v>2830</v>
      </c>
      <c r="C300" s="16" t="s">
        <v>29</v>
      </c>
      <c r="D300" s="17" t="s">
        <v>30</v>
      </c>
      <c r="E300" s="17" t="s">
        <v>31</v>
      </c>
      <c r="F300" s="1">
        <v>50</v>
      </c>
      <c r="G300" s="12">
        <f t="shared" si="14"/>
        <v>600.42735042735</v>
      </c>
      <c r="H300" s="12">
        <v>702.5</v>
      </c>
      <c r="I300" s="2">
        <f t="shared" si="12"/>
        <v>654.348683</v>
      </c>
      <c r="J300" s="2">
        <f t="shared" si="13"/>
        <v>13.08697366</v>
      </c>
    </row>
    <row r="301" s="3" customFormat="1" ht="23" customHeight="1" spans="1:10">
      <c r="A301" s="3" t="s">
        <v>4038</v>
      </c>
      <c r="B301" s="16" t="s">
        <v>2830</v>
      </c>
      <c r="C301" s="16" t="s">
        <v>2117</v>
      </c>
      <c r="D301" s="17" t="s">
        <v>2833</v>
      </c>
      <c r="E301" s="17" t="s">
        <v>2118</v>
      </c>
      <c r="F301" s="1">
        <v>100</v>
      </c>
      <c r="G301" s="12">
        <f t="shared" si="14"/>
        <v>1791.45299145299</v>
      </c>
      <c r="H301" s="12">
        <v>2096</v>
      </c>
      <c r="I301" s="2">
        <f t="shared" si="12"/>
        <v>1952.3342912</v>
      </c>
      <c r="J301" s="2">
        <f t="shared" si="13"/>
        <v>19.523342912</v>
      </c>
    </row>
    <row r="302" s="3" customFormat="1" ht="23" customHeight="1" spans="1:10">
      <c r="A302" s="3" t="s">
        <v>2507</v>
      </c>
      <c r="B302" s="16" t="s">
        <v>2830</v>
      </c>
      <c r="C302" s="16" t="s">
        <v>356</v>
      </c>
      <c r="D302" s="17" t="s">
        <v>1723</v>
      </c>
      <c r="E302" s="17" t="s">
        <v>2067</v>
      </c>
      <c r="F302" s="1">
        <v>50</v>
      </c>
      <c r="G302" s="12">
        <f t="shared" si="14"/>
        <v>964.957264957265</v>
      </c>
      <c r="H302" s="12">
        <v>1129</v>
      </c>
      <c r="I302" s="2">
        <f t="shared" si="12"/>
        <v>1051.6151788</v>
      </c>
      <c r="J302" s="2">
        <f t="shared" si="13"/>
        <v>21.032303576</v>
      </c>
    </row>
    <row r="303" s="3" customFormat="1" ht="23" customHeight="1" spans="1:10">
      <c r="A303" s="3" t="s">
        <v>239</v>
      </c>
      <c r="B303" s="16" t="s">
        <v>2830</v>
      </c>
      <c r="C303" s="16" t="s">
        <v>2682</v>
      </c>
      <c r="D303" s="17" t="s">
        <v>2683</v>
      </c>
      <c r="E303" s="17" t="s">
        <v>1488</v>
      </c>
      <c r="F303" s="1">
        <v>100</v>
      </c>
      <c r="G303" s="12">
        <f t="shared" si="14"/>
        <v>1628.20512820513</v>
      </c>
      <c r="H303" s="12">
        <v>1905</v>
      </c>
      <c r="I303" s="2">
        <f t="shared" si="12"/>
        <v>1774.425966</v>
      </c>
      <c r="J303" s="2">
        <f t="shared" si="13"/>
        <v>17.74425966</v>
      </c>
    </row>
    <row r="304" s="3" customFormat="1" ht="23" customHeight="1" spans="1:10">
      <c r="A304" s="3" t="s">
        <v>2507</v>
      </c>
      <c r="B304" s="16" t="s">
        <v>2830</v>
      </c>
      <c r="C304" s="16" t="s">
        <v>356</v>
      </c>
      <c r="D304" s="17" t="s">
        <v>1723</v>
      </c>
      <c r="E304" s="17" t="s">
        <v>2067</v>
      </c>
      <c r="F304" s="1">
        <v>100</v>
      </c>
      <c r="G304" s="12">
        <f t="shared" si="14"/>
        <v>1559.82905982906</v>
      </c>
      <c r="H304" s="12">
        <v>1825</v>
      </c>
      <c r="I304" s="2">
        <f t="shared" si="12"/>
        <v>1699.90939</v>
      </c>
      <c r="J304" s="2">
        <f t="shared" si="13"/>
        <v>16.9990939</v>
      </c>
    </row>
    <row r="305" s="3" customFormat="1" ht="23" customHeight="1" spans="1:10">
      <c r="A305" s="3" t="s">
        <v>239</v>
      </c>
      <c r="B305" s="16" t="s">
        <v>2830</v>
      </c>
      <c r="C305" s="16" t="s">
        <v>2682</v>
      </c>
      <c r="D305" s="17" t="s">
        <v>2683</v>
      </c>
      <c r="E305" s="17" t="s">
        <v>1488</v>
      </c>
      <c r="F305" s="1">
        <v>30</v>
      </c>
      <c r="G305" s="12">
        <f t="shared" si="14"/>
        <v>366.410256410256</v>
      </c>
      <c r="H305" s="12">
        <v>428.7</v>
      </c>
      <c r="I305" s="2">
        <f t="shared" si="12"/>
        <v>399.31570164</v>
      </c>
      <c r="J305" s="2">
        <f t="shared" si="13"/>
        <v>13.310523388</v>
      </c>
    </row>
    <row r="306" s="3" customFormat="1" ht="23" customHeight="1" spans="1:10">
      <c r="A306" s="3" t="s">
        <v>239</v>
      </c>
      <c r="B306" s="16" t="s">
        <v>2830</v>
      </c>
      <c r="C306" s="16" t="s">
        <v>2682</v>
      </c>
      <c r="D306" s="17" t="s">
        <v>2683</v>
      </c>
      <c r="E306" s="17" t="s">
        <v>1488</v>
      </c>
      <c r="F306" s="1">
        <v>100</v>
      </c>
      <c r="G306" s="12">
        <f t="shared" si="14"/>
        <v>1221.36752136752</v>
      </c>
      <c r="H306" s="12">
        <v>1429</v>
      </c>
      <c r="I306" s="2">
        <f t="shared" si="12"/>
        <v>1331.0523388</v>
      </c>
      <c r="J306" s="2">
        <f t="shared" si="13"/>
        <v>13.310523388</v>
      </c>
    </row>
    <row r="307" s="3" customFormat="1" ht="23" customHeight="1" spans="1:10">
      <c r="A307" s="3" t="s">
        <v>239</v>
      </c>
      <c r="B307" s="16" t="s">
        <v>2830</v>
      </c>
      <c r="C307" s="16" t="s">
        <v>2682</v>
      </c>
      <c r="D307" s="17" t="s">
        <v>2683</v>
      </c>
      <c r="E307" s="17" t="s">
        <v>1488</v>
      </c>
      <c r="F307" s="1">
        <v>100</v>
      </c>
      <c r="G307" s="12">
        <f t="shared" si="14"/>
        <v>1221.36752136752</v>
      </c>
      <c r="H307" s="12">
        <v>1429</v>
      </c>
      <c r="I307" s="2">
        <f t="shared" si="12"/>
        <v>1331.0523388</v>
      </c>
      <c r="J307" s="2">
        <f t="shared" si="13"/>
        <v>13.310523388</v>
      </c>
    </row>
    <row r="308" s="3" customFormat="1" ht="23" customHeight="1" spans="1:10">
      <c r="A308" s="3" t="s">
        <v>4038</v>
      </c>
      <c r="B308" s="16" t="s">
        <v>2830</v>
      </c>
      <c r="C308" s="16" t="s">
        <v>1650</v>
      </c>
      <c r="D308" s="17" t="s">
        <v>2833</v>
      </c>
      <c r="E308" s="17" t="s">
        <v>2118</v>
      </c>
      <c r="F308" s="1">
        <v>400</v>
      </c>
      <c r="G308" s="12">
        <f t="shared" si="14"/>
        <v>6618.80341880342</v>
      </c>
      <c r="H308" s="12">
        <v>7744</v>
      </c>
      <c r="I308" s="2">
        <f t="shared" si="12"/>
        <v>7213.2045568</v>
      </c>
      <c r="J308" s="2">
        <f t="shared" si="13"/>
        <v>18.033011392</v>
      </c>
    </row>
    <row r="309" s="3" customFormat="1" ht="23" customHeight="1" spans="1:10">
      <c r="A309" s="3" t="s">
        <v>4038</v>
      </c>
      <c r="B309" s="16" t="s">
        <v>2830</v>
      </c>
      <c r="C309" s="16" t="s">
        <v>1650</v>
      </c>
      <c r="D309" s="17" t="s">
        <v>2833</v>
      </c>
      <c r="E309" s="17" t="s">
        <v>2118</v>
      </c>
      <c r="F309" s="1">
        <v>400</v>
      </c>
      <c r="G309" s="12">
        <f t="shared" si="14"/>
        <v>6618.80341880342</v>
      </c>
      <c r="H309" s="12">
        <v>7744</v>
      </c>
      <c r="I309" s="2">
        <f t="shared" si="12"/>
        <v>7213.2045568</v>
      </c>
      <c r="J309" s="2">
        <f t="shared" si="13"/>
        <v>18.033011392</v>
      </c>
    </row>
    <row r="310" s="3" customFormat="1" ht="23" customHeight="1" spans="1:10">
      <c r="A310" s="3" t="s">
        <v>2507</v>
      </c>
      <c r="B310" s="16" t="s">
        <v>2830</v>
      </c>
      <c r="C310" s="16" t="s">
        <v>356</v>
      </c>
      <c r="D310" s="17" t="s">
        <v>1723</v>
      </c>
      <c r="E310" s="17" t="s">
        <v>2067</v>
      </c>
      <c r="F310" s="1">
        <v>100</v>
      </c>
      <c r="G310" s="12">
        <f t="shared" si="14"/>
        <v>1559.82905982906</v>
      </c>
      <c r="H310" s="12">
        <v>1825</v>
      </c>
      <c r="I310" s="2">
        <f t="shared" si="12"/>
        <v>1699.90939</v>
      </c>
      <c r="J310" s="2">
        <f t="shared" si="13"/>
        <v>16.9990939</v>
      </c>
    </row>
    <row r="311" s="3" customFormat="1" ht="23" customHeight="1" spans="1:10">
      <c r="A311" s="3" t="s">
        <v>4038</v>
      </c>
      <c r="B311" s="16" t="s">
        <v>2830</v>
      </c>
      <c r="C311" s="16" t="s">
        <v>1650</v>
      </c>
      <c r="D311" s="17" t="s">
        <v>2833</v>
      </c>
      <c r="E311" s="17" t="s">
        <v>2118</v>
      </c>
      <c r="F311" s="1">
        <v>400</v>
      </c>
      <c r="G311" s="12">
        <f t="shared" si="14"/>
        <v>6618.80341880342</v>
      </c>
      <c r="H311" s="12">
        <v>7744</v>
      </c>
      <c r="I311" s="2">
        <f t="shared" si="12"/>
        <v>7213.2045568</v>
      </c>
      <c r="J311" s="2">
        <f t="shared" si="13"/>
        <v>18.033011392</v>
      </c>
    </row>
    <row r="312" s="3" customFormat="1" ht="23" customHeight="1" spans="1:10">
      <c r="A312" s="3" t="s">
        <v>4038</v>
      </c>
      <c r="B312" s="16" t="s">
        <v>2830</v>
      </c>
      <c r="C312" s="16" t="s">
        <v>1650</v>
      </c>
      <c r="D312" s="17" t="s">
        <v>2833</v>
      </c>
      <c r="E312" s="17" t="s">
        <v>2118</v>
      </c>
      <c r="F312" s="1">
        <v>400</v>
      </c>
      <c r="G312" s="12">
        <f t="shared" si="14"/>
        <v>6618.80341880342</v>
      </c>
      <c r="H312" s="12">
        <v>7744</v>
      </c>
      <c r="I312" s="2">
        <f t="shared" si="12"/>
        <v>7213.2045568</v>
      </c>
      <c r="J312" s="2">
        <f t="shared" si="13"/>
        <v>18.033011392</v>
      </c>
    </row>
    <row r="313" s="3" customFormat="1" ht="23" customHeight="1" spans="1:10">
      <c r="A313" s="3" t="s">
        <v>4037</v>
      </c>
      <c r="B313" s="16" t="s">
        <v>2830</v>
      </c>
      <c r="C313" s="16" t="s">
        <v>2278</v>
      </c>
      <c r="D313" s="17" t="s">
        <v>1623</v>
      </c>
      <c r="E313" s="17" t="s">
        <v>1564</v>
      </c>
      <c r="F313" s="1">
        <v>70</v>
      </c>
      <c r="G313" s="12">
        <f t="shared" si="14"/>
        <v>980.598290598291</v>
      </c>
      <c r="H313" s="12">
        <v>1147.3</v>
      </c>
      <c r="I313" s="2">
        <f t="shared" si="12"/>
        <v>1068.66084556</v>
      </c>
      <c r="J313" s="2">
        <f t="shared" si="13"/>
        <v>15.266583508</v>
      </c>
    </row>
    <row r="314" s="3" customFormat="1" ht="23" customHeight="1" spans="1:10">
      <c r="A314" s="3" t="s">
        <v>239</v>
      </c>
      <c r="B314" s="16" t="s">
        <v>2830</v>
      </c>
      <c r="C314" s="16" t="s">
        <v>2682</v>
      </c>
      <c r="D314" s="17" t="s">
        <v>2683</v>
      </c>
      <c r="E314" s="17" t="s">
        <v>1488</v>
      </c>
      <c r="F314" s="1">
        <v>100</v>
      </c>
      <c r="G314" s="12">
        <f t="shared" si="14"/>
        <v>1221.36752136752</v>
      </c>
      <c r="H314" s="12">
        <v>1429</v>
      </c>
      <c r="I314" s="2">
        <f t="shared" si="12"/>
        <v>1331.0523388</v>
      </c>
      <c r="J314" s="2">
        <f t="shared" si="13"/>
        <v>13.310523388</v>
      </c>
    </row>
    <row r="315" s="3" customFormat="1" ht="23" customHeight="1" spans="1:10">
      <c r="A315" s="3" t="s">
        <v>4038</v>
      </c>
      <c r="B315" s="16" t="s">
        <v>2830</v>
      </c>
      <c r="C315" s="16" t="s">
        <v>1650</v>
      </c>
      <c r="D315" s="17" t="s">
        <v>2833</v>
      </c>
      <c r="E315" s="17" t="s">
        <v>2118</v>
      </c>
      <c r="F315" s="1">
        <v>1200</v>
      </c>
      <c r="G315" s="12">
        <f t="shared" si="14"/>
        <v>19856.4102564103</v>
      </c>
      <c r="H315" s="12">
        <v>23232</v>
      </c>
      <c r="I315" s="2">
        <f t="shared" si="12"/>
        <v>21639.6136704</v>
      </c>
      <c r="J315" s="2">
        <f t="shared" si="13"/>
        <v>18.033011392</v>
      </c>
    </row>
    <row r="316" s="4" customFormat="1" ht="23" customHeight="1" spans="1:10">
      <c r="A316" s="4" t="s">
        <v>1489</v>
      </c>
      <c r="B316" s="16" t="s">
        <v>2834</v>
      </c>
      <c r="C316" s="16" t="s">
        <v>1514</v>
      </c>
      <c r="D316" s="17" t="s">
        <v>1515</v>
      </c>
      <c r="E316" s="17" t="s">
        <v>715</v>
      </c>
      <c r="F316" s="1">
        <v>100</v>
      </c>
      <c r="G316" s="12">
        <f t="shared" si="14"/>
        <v>2682.05128205128</v>
      </c>
      <c r="H316" s="12">
        <v>3138</v>
      </c>
      <c r="I316" s="2">
        <f t="shared" si="12"/>
        <v>2922.9126936</v>
      </c>
      <c r="J316" s="2">
        <f t="shared" si="13"/>
        <v>29.229126936</v>
      </c>
    </row>
    <row r="317" s="3" customFormat="1" ht="23" customHeight="1" spans="1:10">
      <c r="A317" s="3" t="s">
        <v>1489</v>
      </c>
      <c r="B317" s="16" t="s">
        <v>2834</v>
      </c>
      <c r="C317" s="16" t="s">
        <v>735</v>
      </c>
      <c r="D317" s="17" t="s">
        <v>1568</v>
      </c>
      <c r="E317" s="17" t="s">
        <v>2050</v>
      </c>
      <c r="F317" s="1">
        <v>50</v>
      </c>
      <c r="G317" s="12">
        <f t="shared" si="14"/>
        <v>561.965811965812</v>
      </c>
      <c r="H317" s="12">
        <v>657.5</v>
      </c>
      <c r="I317" s="2">
        <f t="shared" si="12"/>
        <v>612.433109</v>
      </c>
      <c r="J317" s="2">
        <f t="shared" si="13"/>
        <v>12.24866218</v>
      </c>
    </row>
    <row r="318" s="3" customFormat="1" ht="23" customHeight="1" spans="1:10">
      <c r="A318" s="3" t="s">
        <v>4038</v>
      </c>
      <c r="B318" s="16" t="s">
        <v>2834</v>
      </c>
      <c r="C318" s="16" t="s">
        <v>2120</v>
      </c>
      <c r="D318" s="17" t="s">
        <v>79</v>
      </c>
      <c r="E318" s="17" t="s">
        <v>548</v>
      </c>
      <c r="F318" s="1">
        <v>100</v>
      </c>
      <c r="G318" s="12">
        <f t="shared" si="14"/>
        <v>239.316239316239</v>
      </c>
      <c r="H318" s="12">
        <v>280</v>
      </c>
      <c r="I318" s="2">
        <f t="shared" si="12"/>
        <v>260.808016</v>
      </c>
      <c r="J318" s="2">
        <f t="shared" si="13"/>
        <v>2.60808016</v>
      </c>
    </row>
    <row r="319" s="3" customFormat="1" ht="23" customHeight="1" spans="1:10">
      <c r="A319" s="3" t="s">
        <v>2507</v>
      </c>
      <c r="B319" s="16" t="s">
        <v>2834</v>
      </c>
      <c r="C319" s="16" t="s">
        <v>984</v>
      </c>
      <c r="D319" s="17" t="s">
        <v>708</v>
      </c>
      <c r="E319" s="17" t="s">
        <v>985</v>
      </c>
      <c r="F319" s="1">
        <v>50</v>
      </c>
      <c r="G319" s="12">
        <f t="shared" si="14"/>
        <v>748.717948717949</v>
      </c>
      <c r="H319" s="12">
        <v>876</v>
      </c>
      <c r="I319" s="2">
        <f t="shared" si="12"/>
        <v>815.9565072</v>
      </c>
      <c r="J319" s="2">
        <f t="shared" si="13"/>
        <v>16.319130144</v>
      </c>
    </row>
    <row r="320" s="3" customFormat="1" ht="23" customHeight="1" spans="1:10">
      <c r="A320" s="3" t="s">
        <v>4061</v>
      </c>
      <c r="B320" s="16" t="s">
        <v>2834</v>
      </c>
      <c r="C320" s="16" t="s">
        <v>1696</v>
      </c>
      <c r="D320" s="17" t="s">
        <v>764</v>
      </c>
      <c r="E320" s="17" t="s">
        <v>925</v>
      </c>
      <c r="F320" s="1">
        <v>50</v>
      </c>
      <c r="G320" s="12">
        <f t="shared" si="14"/>
        <v>1087.17948717949</v>
      </c>
      <c r="H320" s="12">
        <v>1272</v>
      </c>
      <c r="I320" s="2">
        <f t="shared" si="12"/>
        <v>1184.8135584</v>
      </c>
      <c r="J320" s="2">
        <f t="shared" si="13"/>
        <v>23.696271168</v>
      </c>
    </row>
    <row r="321" s="3" customFormat="1" ht="23" customHeight="1" spans="1:10">
      <c r="A321" s="3" t="s">
        <v>4038</v>
      </c>
      <c r="B321" s="16" t="s">
        <v>2834</v>
      </c>
      <c r="C321" s="16" t="s">
        <v>119</v>
      </c>
      <c r="D321" s="17" t="s">
        <v>1713</v>
      </c>
      <c r="E321" s="17" t="s">
        <v>1155</v>
      </c>
      <c r="F321" s="1">
        <v>20</v>
      </c>
      <c r="G321" s="12">
        <f t="shared" si="14"/>
        <v>427.692307692308</v>
      </c>
      <c r="H321" s="12">
        <v>500.4</v>
      </c>
      <c r="I321" s="2">
        <f t="shared" si="12"/>
        <v>466.10118288</v>
      </c>
      <c r="J321" s="2">
        <f t="shared" si="13"/>
        <v>23.305059144</v>
      </c>
    </row>
    <row r="322" s="3" customFormat="1" ht="23" customHeight="1" spans="1:10">
      <c r="A322" s="3" t="s">
        <v>4038</v>
      </c>
      <c r="B322" s="16" t="s">
        <v>2834</v>
      </c>
      <c r="C322" s="16" t="s">
        <v>377</v>
      </c>
      <c r="D322" s="17" t="s">
        <v>948</v>
      </c>
      <c r="E322" s="17" t="s">
        <v>2835</v>
      </c>
      <c r="F322" s="1">
        <v>30</v>
      </c>
      <c r="G322" s="12">
        <f t="shared" si="14"/>
        <v>206.923076923077</v>
      </c>
      <c r="H322" s="12">
        <v>242.1</v>
      </c>
      <c r="I322" s="2">
        <f t="shared" si="12"/>
        <v>225.50578812</v>
      </c>
      <c r="J322" s="2">
        <f t="shared" si="13"/>
        <v>7.516859604</v>
      </c>
    </row>
    <row r="323" s="3" customFormat="1" ht="23" customHeight="1" spans="1:10">
      <c r="A323" s="3" t="s">
        <v>4038</v>
      </c>
      <c r="B323" s="16" t="s">
        <v>2834</v>
      </c>
      <c r="C323" s="16" t="s">
        <v>2836</v>
      </c>
      <c r="D323" s="17" t="s">
        <v>2837</v>
      </c>
      <c r="E323" s="17" t="s">
        <v>2838</v>
      </c>
      <c r="F323" s="1">
        <v>30</v>
      </c>
      <c r="G323" s="12">
        <f t="shared" si="14"/>
        <v>456.666666666667</v>
      </c>
      <c r="H323" s="12">
        <v>534.3</v>
      </c>
      <c r="I323" s="2">
        <f t="shared" ref="I323:I386" si="15">H323*0.9314572</f>
        <v>497.67758196</v>
      </c>
      <c r="J323" s="2">
        <f t="shared" ref="J323:J386" si="16">I323/F323</f>
        <v>16.589252732</v>
      </c>
    </row>
    <row r="324" s="3" customFormat="1" ht="23" customHeight="1" spans="1:10">
      <c r="A324" s="3" t="s">
        <v>4058</v>
      </c>
      <c r="B324" s="16" t="s">
        <v>2834</v>
      </c>
      <c r="C324" s="16" t="s">
        <v>2340</v>
      </c>
      <c r="D324" s="17" t="s">
        <v>2545</v>
      </c>
      <c r="E324" s="17" t="s">
        <v>1548</v>
      </c>
      <c r="F324" s="1">
        <v>100</v>
      </c>
      <c r="G324" s="12">
        <f t="shared" si="14"/>
        <v>1799.1452991453</v>
      </c>
      <c r="H324" s="12">
        <v>2105</v>
      </c>
      <c r="I324" s="2">
        <f t="shared" si="15"/>
        <v>1960.717406</v>
      </c>
      <c r="J324" s="2">
        <f t="shared" si="16"/>
        <v>19.60717406</v>
      </c>
    </row>
    <row r="325" s="3" customFormat="1" ht="23" customHeight="1" spans="1:10">
      <c r="A325" s="3" t="s">
        <v>4062</v>
      </c>
      <c r="B325" s="16" t="s">
        <v>2834</v>
      </c>
      <c r="C325" s="16" t="s">
        <v>1662</v>
      </c>
      <c r="D325" s="17" t="s">
        <v>1372</v>
      </c>
      <c r="E325" s="17" t="s">
        <v>1663</v>
      </c>
      <c r="F325" s="1">
        <v>100</v>
      </c>
      <c r="G325" s="12">
        <f t="shared" ref="G325:G355" si="17">H325/1.17</f>
        <v>1922.22222222222</v>
      </c>
      <c r="H325" s="12">
        <v>2249</v>
      </c>
      <c r="I325" s="2">
        <f t="shared" si="15"/>
        <v>2094.8472428</v>
      </c>
      <c r="J325" s="2">
        <f t="shared" si="16"/>
        <v>20.948472428</v>
      </c>
    </row>
    <row r="326" s="3" customFormat="1" ht="23" customHeight="1" spans="1:10">
      <c r="A326" s="3" t="s">
        <v>4038</v>
      </c>
      <c r="B326" s="16" t="s">
        <v>2834</v>
      </c>
      <c r="C326" s="16" t="s">
        <v>2839</v>
      </c>
      <c r="D326" s="17" t="s">
        <v>2840</v>
      </c>
      <c r="E326" s="17" t="s">
        <v>2732</v>
      </c>
      <c r="F326" s="1">
        <v>20</v>
      </c>
      <c r="G326" s="12">
        <f t="shared" si="17"/>
        <v>384.786324786325</v>
      </c>
      <c r="H326" s="12">
        <v>450.2</v>
      </c>
      <c r="I326" s="2">
        <f t="shared" si="15"/>
        <v>419.34203144</v>
      </c>
      <c r="J326" s="2">
        <f t="shared" si="16"/>
        <v>20.967101572</v>
      </c>
    </row>
    <row r="327" s="3" customFormat="1" ht="23" customHeight="1" spans="1:10">
      <c r="A327" s="3" t="s">
        <v>4038</v>
      </c>
      <c r="B327" s="16" t="s">
        <v>2834</v>
      </c>
      <c r="C327" s="16" t="s">
        <v>1416</v>
      </c>
      <c r="D327" s="17" t="s">
        <v>2279</v>
      </c>
      <c r="E327" s="17" t="s">
        <v>1418</v>
      </c>
      <c r="F327" s="1">
        <v>100</v>
      </c>
      <c r="G327" s="12">
        <f t="shared" si="17"/>
        <v>1891.45299145299</v>
      </c>
      <c r="H327" s="12">
        <v>2213</v>
      </c>
      <c r="I327" s="2">
        <f t="shared" si="15"/>
        <v>2061.3147836</v>
      </c>
      <c r="J327" s="2">
        <f t="shared" si="16"/>
        <v>20.613147836</v>
      </c>
    </row>
    <row r="328" s="3" customFormat="1" ht="23" customHeight="1" spans="1:10">
      <c r="A328" s="3" t="s">
        <v>1489</v>
      </c>
      <c r="B328" s="16" t="s">
        <v>2834</v>
      </c>
      <c r="C328" s="16" t="s">
        <v>2841</v>
      </c>
      <c r="D328" s="17" t="s">
        <v>948</v>
      </c>
      <c r="E328" s="17" t="s">
        <v>715</v>
      </c>
      <c r="F328" s="1">
        <v>20</v>
      </c>
      <c r="G328" s="12">
        <f t="shared" si="17"/>
        <v>353.504273504274</v>
      </c>
      <c r="H328" s="12">
        <v>413.6</v>
      </c>
      <c r="I328" s="2">
        <f t="shared" si="15"/>
        <v>385.25069792</v>
      </c>
      <c r="J328" s="2">
        <f t="shared" si="16"/>
        <v>19.262534896</v>
      </c>
    </row>
    <row r="329" s="3" customFormat="1" ht="23" customHeight="1" spans="1:10">
      <c r="A329" s="3" t="s">
        <v>4038</v>
      </c>
      <c r="B329" s="16" t="s">
        <v>2834</v>
      </c>
      <c r="C329" s="16" t="s">
        <v>2842</v>
      </c>
      <c r="D329" s="17" t="s">
        <v>908</v>
      </c>
      <c r="E329" s="17" t="s">
        <v>2763</v>
      </c>
      <c r="F329" s="1">
        <v>30</v>
      </c>
      <c r="G329" s="12">
        <f t="shared" si="17"/>
        <v>443.076923076923</v>
      </c>
      <c r="H329" s="12">
        <v>518.4</v>
      </c>
      <c r="I329" s="2">
        <f t="shared" si="15"/>
        <v>482.86741248</v>
      </c>
      <c r="J329" s="2">
        <f t="shared" si="16"/>
        <v>16.095580416</v>
      </c>
    </row>
    <row r="330" s="3" customFormat="1" ht="23" customHeight="1" spans="1:10">
      <c r="A330" s="3" t="s">
        <v>2507</v>
      </c>
      <c r="B330" s="16" t="s">
        <v>2834</v>
      </c>
      <c r="C330" s="16" t="s">
        <v>1855</v>
      </c>
      <c r="D330" s="17" t="s">
        <v>382</v>
      </c>
      <c r="E330" s="17" t="s">
        <v>1856</v>
      </c>
      <c r="F330" s="1">
        <v>20</v>
      </c>
      <c r="G330" s="12">
        <f t="shared" si="17"/>
        <v>389.74358974359</v>
      </c>
      <c r="H330" s="12">
        <v>456</v>
      </c>
      <c r="I330" s="2">
        <f t="shared" si="15"/>
        <v>424.7444832</v>
      </c>
      <c r="J330" s="2">
        <f t="shared" si="16"/>
        <v>21.23722416</v>
      </c>
    </row>
    <row r="331" s="3" customFormat="1" ht="23" customHeight="1" spans="1:10">
      <c r="A331" s="3" t="s">
        <v>4038</v>
      </c>
      <c r="B331" s="16" t="s">
        <v>2834</v>
      </c>
      <c r="C331" s="16" t="s">
        <v>1652</v>
      </c>
      <c r="D331" s="17" t="s">
        <v>2715</v>
      </c>
      <c r="E331" s="17" t="s">
        <v>1654</v>
      </c>
      <c r="F331" s="1">
        <v>50</v>
      </c>
      <c r="G331" s="12">
        <f t="shared" si="17"/>
        <v>515.384615384615</v>
      </c>
      <c r="H331" s="12">
        <v>603</v>
      </c>
      <c r="I331" s="2">
        <f t="shared" si="15"/>
        <v>561.6686916</v>
      </c>
      <c r="J331" s="2">
        <f t="shared" si="16"/>
        <v>11.233373832</v>
      </c>
    </row>
    <row r="332" s="3" customFormat="1" ht="23" customHeight="1" spans="1:10">
      <c r="A332" s="3" t="s">
        <v>3628</v>
      </c>
      <c r="B332" s="16" t="s">
        <v>2834</v>
      </c>
      <c r="C332" s="16" t="s">
        <v>796</v>
      </c>
      <c r="D332" s="17" t="s">
        <v>797</v>
      </c>
      <c r="E332" s="17" t="s">
        <v>715</v>
      </c>
      <c r="F332" s="1">
        <v>50</v>
      </c>
      <c r="G332" s="12">
        <f t="shared" si="17"/>
        <v>473.076923076923</v>
      </c>
      <c r="H332" s="12">
        <v>553.5</v>
      </c>
      <c r="I332" s="2">
        <f t="shared" si="15"/>
        <v>515.5615602</v>
      </c>
      <c r="J332" s="2">
        <f t="shared" si="16"/>
        <v>10.311231204</v>
      </c>
    </row>
    <row r="333" s="3" customFormat="1" ht="23" customHeight="1" spans="1:10">
      <c r="A333" s="3" t="s">
        <v>4038</v>
      </c>
      <c r="B333" s="16" t="s">
        <v>2834</v>
      </c>
      <c r="C333" s="16" t="s">
        <v>1520</v>
      </c>
      <c r="D333" s="17" t="s">
        <v>954</v>
      </c>
      <c r="E333" s="17" t="s">
        <v>1521</v>
      </c>
      <c r="F333" s="1">
        <v>600</v>
      </c>
      <c r="G333" s="12">
        <f t="shared" si="17"/>
        <v>12697.4358974359</v>
      </c>
      <c r="H333" s="12">
        <v>14856</v>
      </c>
      <c r="I333" s="2">
        <f t="shared" si="15"/>
        <v>13837.7281632</v>
      </c>
      <c r="J333" s="2">
        <f t="shared" si="16"/>
        <v>23.062880272</v>
      </c>
    </row>
    <row r="334" s="3" customFormat="1" ht="23" customHeight="1" spans="1:10">
      <c r="A334" s="3" t="s">
        <v>4063</v>
      </c>
      <c r="B334" s="16" t="s">
        <v>2834</v>
      </c>
      <c r="C334" s="16" t="s">
        <v>1059</v>
      </c>
      <c r="D334" s="17" t="s">
        <v>1646</v>
      </c>
      <c r="E334" s="17" t="s">
        <v>1647</v>
      </c>
      <c r="F334" s="1">
        <v>40</v>
      </c>
      <c r="G334" s="12">
        <f t="shared" si="17"/>
        <v>941.196581196581</v>
      </c>
      <c r="H334" s="12">
        <v>1101.2</v>
      </c>
      <c r="I334" s="2">
        <f t="shared" si="15"/>
        <v>1025.72066864</v>
      </c>
      <c r="J334" s="2">
        <f t="shared" si="16"/>
        <v>25.643016716</v>
      </c>
    </row>
    <row r="335" s="3" customFormat="1" ht="23" customHeight="1" spans="1:10">
      <c r="A335" s="3" t="s">
        <v>4038</v>
      </c>
      <c r="B335" s="16" t="s">
        <v>2834</v>
      </c>
      <c r="C335" s="16" t="s">
        <v>2843</v>
      </c>
      <c r="D335" s="17" t="s">
        <v>1854</v>
      </c>
      <c r="E335" s="17" t="s">
        <v>2844</v>
      </c>
      <c r="F335" s="1">
        <v>20</v>
      </c>
      <c r="G335" s="12">
        <f t="shared" si="17"/>
        <v>681.196581196581</v>
      </c>
      <c r="H335" s="12">
        <v>797</v>
      </c>
      <c r="I335" s="2">
        <f t="shared" si="15"/>
        <v>742.3713884</v>
      </c>
      <c r="J335" s="2">
        <f t="shared" si="16"/>
        <v>37.11856942</v>
      </c>
    </row>
    <row r="336" s="3" customFormat="1" ht="23" customHeight="1" spans="1:10">
      <c r="A336" s="3" t="s">
        <v>4038</v>
      </c>
      <c r="B336" s="16" t="s">
        <v>2834</v>
      </c>
      <c r="C336" s="16" t="s">
        <v>2845</v>
      </c>
      <c r="D336" s="17" t="s">
        <v>1125</v>
      </c>
      <c r="E336" s="17" t="s">
        <v>2846</v>
      </c>
      <c r="F336" s="1">
        <v>50</v>
      </c>
      <c r="G336" s="12">
        <f t="shared" si="17"/>
        <v>576.068376068376</v>
      </c>
      <c r="H336" s="12">
        <v>674</v>
      </c>
      <c r="I336" s="2">
        <f t="shared" si="15"/>
        <v>627.8021528</v>
      </c>
      <c r="J336" s="2">
        <f t="shared" si="16"/>
        <v>12.556043056</v>
      </c>
    </row>
    <row r="337" s="3" customFormat="1" ht="23" customHeight="1" spans="1:10">
      <c r="A337" s="3" t="s">
        <v>4050</v>
      </c>
      <c r="B337" s="16" t="s">
        <v>2834</v>
      </c>
      <c r="C337" s="16" t="s">
        <v>2240</v>
      </c>
      <c r="D337" s="17" t="s">
        <v>331</v>
      </c>
      <c r="E337" s="17" t="s">
        <v>413</v>
      </c>
      <c r="F337" s="1">
        <v>50</v>
      </c>
      <c r="G337" s="12">
        <f t="shared" si="17"/>
        <v>1285.47008547009</v>
      </c>
      <c r="H337" s="12">
        <v>1504</v>
      </c>
      <c r="I337" s="2">
        <f t="shared" si="15"/>
        <v>1400.9116288</v>
      </c>
      <c r="J337" s="2">
        <f t="shared" si="16"/>
        <v>28.018232576</v>
      </c>
    </row>
    <row r="338" s="3" customFormat="1" ht="23" customHeight="1" spans="1:10">
      <c r="A338" s="3" t="s">
        <v>2507</v>
      </c>
      <c r="B338" s="16" t="s">
        <v>2834</v>
      </c>
      <c r="C338" s="16" t="s">
        <v>2718</v>
      </c>
      <c r="D338" s="17" t="s">
        <v>1846</v>
      </c>
      <c r="E338" s="17" t="s">
        <v>2719</v>
      </c>
      <c r="F338" s="1">
        <v>10</v>
      </c>
      <c r="G338" s="12">
        <f t="shared" si="17"/>
        <v>100.854700854701</v>
      </c>
      <c r="H338" s="12">
        <v>118</v>
      </c>
      <c r="I338" s="2">
        <f t="shared" si="15"/>
        <v>109.9119496</v>
      </c>
      <c r="J338" s="2">
        <f t="shared" si="16"/>
        <v>10.99119496</v>
      </c>
    </row>
    <row r="339" s="3" customFormat="1" ht="23" customHeight="1" spans="1:10">
      <c r="A339" s="3" t="s">
        <v>4038</v>
      </c>
      <c r="B339" s="16" t="s">
        <v>2834</v>
      </c>
      <c r="C339" s="16" t="s">
        <v>849</v>
      </c>
      <c r="D339" s="17" t="s">
        <v>850</v>
      </c>
      <c r="E339" s="17" t="s">
        <v>37</v>
      </c>
      <c r="F339" s="1">
        <v>10</v>
      </c>
      <c r="G339" s="12">
        <f t="shared" si="17"/>
        <v>180.683760683761</v>
      </c>
      <c r="H339" s="12">
        <v>211.4</v>
      </c>
      <c r="I339" s="2">
        <f t="shared" si="15"/>
        <v>196.91005208</v>
      </c>
      <c r="J339" s="2">
        <f t="shared" si="16"/>
        <v>19.691005208</v>
      </c>
    </row>
    <row r="340" s="3" customFormat="1" ht="23" customHeight="1" spans="1:10">
      <c r="A340" s="3" t="s">
        <v>4036</v>
      </c>
      <c r="B340" s="16" t="s">
        <v>2834</v>
      </c>
      <c r="C340" s="16" t="s">
        <v>2233</v>
      </c>
      <c r="D340" s="17" t="s">
        <v>2234</v>
      </c>
      <c r="E340" s="17" t="s">
        <v>2235</v>
      </c>
      <c r="F340" s="1">
        <v>50</v>
      </c>
      <c r="G340" s="12">
        <f t="shared" si="17"/>
        <v>334.188034188034</v>
      </c>
      <c r="H340" s="12">
        <v>391</v>
      </c>
      <c r="I340" s="2">
        <f t="shared" si="15"/>
        <v>364.1997652</v>
      </c>
      <c r="J340" s="2">
        <f t="shared" si="16"/>
        <v>7.283995304</v>
      </c>
    </row>
    <row r="341" s="3" customFormat="1" ht="23" customHeight="1" spans="1:10">
      <c r="A341" s="3" t="s">
        <v>4052</v>
      </c>
      <c r="B341" s="16" t="s">
        <v>2834</v>
      </c>
      <c r="C341" s="16" t="s">
        <v>2806</v>
      </c>
      <c r="D341" s="17" t="s">
        <v>2807</v>
      </c>
      <c r="E341" s="17" t="s">
        <v>657</v>
      </c>
      <c r="F341" s="1">
        <v>50</v>
      </c>
      <c r="G341" s="12">
        <f t="shared" si="17"/>
        <v>1341.02564102564</v>
      </c>
      <c r="H341" s="12">
        <v>1569</v>
      </c>
      <c r="I341" s="2">
        <f t="shared" si="15"/>
        <v>1461.4563468</v>
      </c>
      <c r="J341" s="2">
        <f t="shared" si="16"/>
        <v>29.229126936</v>
      </c>
    </row>
    <row r="342" s="3" customFormat="1" ht="23" customHeight="1" spans="1:10">
      <c r="A342" s="3" t="s">
        <v>4046</v>
      </c>
      <c r="B342" s="16" t="s">
        <v>2834</v>
      </c>
      <c r="C342" s="16" t="s">
        <v>4047</v>
      </c>
      <c r="D342" s="17" t="s">
        <v>18</v>
      </c>
      <c r="E342" s="17" t="s">
        <v>1621</v>
      </c>
      <c r="F342" s="1">
        <v>80</v>
      </c>
      <c r="G342" s="12">
        <f t="shared" si="17"/>
        <v>1235.55555555556</v>
      </c>
      <c r="H342" s="12">
        <v>1445.6</v>
      </c>
      <c r="I342" s="2">
        <f t="shared" si="15"/>
        <v>1346.51452832</v>
      </c>
      <c r="J342" s="2">
        <f t="shared" si="16"/>
        <v>16.831431604</v>
      </c>
    </row>
    <row r="343" s="3" customFormat="1" ht="23" customHeight="1" spans="1:10">
      <c r="A343" s="3" t="s">
        <v>239</v>
      </c>
      <c r="B343" s="16" t="s">
        <v>2834</v>
      </c>
      <c r="C343" s="16" t="s">
        <v>2682</v>
      </c>
      <c r="D343" s="17" t="s">
        <v>2683</v>
      </c>
      <c r="E343" s="17" t="s">
        <v>1488</v>
      </c>
      <c r="F343" s="1">
        <v>50</v>
      </c>
      <c r="G343" s="12">
        <f t="shared" si="17"/>
        <v>610.683760683761</v>
      </c>
      <c r="H343" s="12">
        <v>714.5</v>
      </c>
      <c r="I343" s="2">
        <f t="shared" si="15"/>
        <v>665.5261694</v>
      </c>
      <c r="J343" s="2">
        <f t="shared" si="16"/>
        <v>13.310523388</v>
      </c>
    </row>
    <row r="344" s="3" customFormat="1" ht="23" customHeight="1" spans="1:10">
      <c r="A344" s="3" t="s">
        <v>4060</v>
      </c>
      <c r="B344" s="16" t="s">
        <v>2834</v>
      </c>
      <c r="C344" s="16" t="s">
        <v>2847</v>
      </c>
      <c r="D344" s="17" t="s">
        <v>2104</v>
      </c>
      <c r="E344" s="17" t="s">
        <v>2848</v>
      </c>
      <c r="F344" s="1">
        <v>200</v>
      </c>
      <c r="G344" s="12">
        <f t="shared" si="17"/>
        <v>7227.35042735043</v>
      </c>
      <c r="H344" s="12">
        <v>8456</v>
      </c>
      <c r="I344" s="2">
        <f t="shared" si="15"/>
        <v>7876.4020832</v>
      </c>
      <c r="J344" s="2">
        <f t="shared" si="16"/>
        <v>39.382010416</v>
      </c>
    </row>
    <row r="345" s="3" customFormat="1" ht="23" customHeight="1" spans="1:10">
      <c r="A345" s="3" t="s">
        <v>4038</v>
      </c>
      <c r="B345" s="16" t="s">
        <v>2834</v>
      </c>
      <c r="C345" s="16" t="s">
        <v>2197</v>
      </c>
      <c r="D345" s="17" t="s">
        <v>912</v>
      </c>
      <c r="E345" s="17" t="s">
        <v>2105</v>
      </c>
      <c r="F345" s="1">
        <v>80</v>
      </c>
      <c r="G345" s="12">
        <f t="shared" si="17"/>
        <v>3450.94017094017</v>
      </c>
      <c r="H345" s="12">
        <v>4037.6</v>
      </c>
      <c r="I345" s="2">
        <f t="shared" si="15"/>
        <v>3760.85159072</v>
      </c>
      <c r="J345" s="2">
        <f t="shared" si="16"/>
        <v>47.010644884</v>
      </c>
    </row>
    <row r="346" s="3" customFormat="1" ht="23" customHeight="1" spans="1:10">
      <c r="A346" s="3" t="s">
        <v>4037</v>
      </c>
      <c r="B346" s="16" t="s">
        <v>2834</v>
      </c>
      <c r="C346" s="16" t="s">
        <v>2278</v>
      </c>
      <c r="D346" s="17" t="s">
        <v>1623</v>
      </c>
      <c r="E346" s="17" t="s">
        <v>1564</v>
      </c>
      <c r="F346" s="1">
        <v>40</v>
      </c>
      <c r="G346" s="12">
        <f t="shared" si="17"/>
        <v>631.452991452991</v>
      </c>
      <c r="H346" s="12">
        <v>738.8</v>
      </c>
      <c r="I346" s="2">
        <f t="shared" si="15"/>
        <v>688.16057936</v>
      </c>
      <c r="J346" s="2">
        <f t="shared" si="16"/>
        <v>17.204014484</v>
      </c>
    </row>
    <row r="347" s="3" customFormat="1" ht="23" customHeight="1" spans="1:10">
      <c r="A347" s="3" t="s">
        <v>4053</v>
      </c>
      <c r="B347" s="16" t="s">
        <v>2834</v>
      </c>
      <c r="C347" s="16" t="s">
        <v>2742</v>
      </c>
      <c r="D347" s="17" t="s">
        <v>2849</v>
      </c>
      <c r="E347" s="17" t="s">
        <v>2744</v>
      </c>
      <c r="F347" s="1">
        <v>60</v>
      </c>
      <c r="G347" s="12">
        <f t="shared" si="17"/>
        <v>1784.61538461538</v>
      </c>
      <c r="H347" s="12">
        <v>2088</v>
      </c>
      <c r="I347" s="2">
        <f t="shared" si="15"/>
        <v>1944.8826336</v>
      </c>
      <c r="J347" s="2">
        <f t="shared" si="16"/>
        <v>32.41471056</v>
      </c>
    </row>
    <row r="348" s="3" customFormat="1" ht="23" customHeight="1" spans="1:10">
      <c r="A348" s="3" t="s">
        <v>1809</v>
      </c>
      <c r="B348" s="16" t="s">
        <v>2834</v>
      </c>
      <c r="C348" s="16" t="s">
        <v>2745</v>
      </c>
      <c r="D348" s="17" t="s">
        <v>1680</v>
      </c>
      <c r="E348" s="17" t="s">
        <v>1007</v>
      </c>
      <c r="F348" s="1">
        <v>50</v>
      </c>
      <c r="G348" s="12">
        <f t="shared" si="17"/>
        <v>1150.42735042735</v>
      </c>
      <c r="H348" s="12">
        <v>1346</v>
      </c>
      <c r="I348" s="2">
        <f t="shared" si="15"/>
        <v>1253.7413912</v>
      </c>
      <c r="J348" s="2">
        <f t="shared" si="16"/>
        <v>25.074827824</v>
      </c>
    </row>
    <row r="349" s="3" customFormat="1" ht="23" customHeight="1" spans="1:10">
      <c r="A349" s="3" t="s">
        <v>2507</v>
      </c>
      <c r="B349" s="16" t="s">
        <v>2834</v>
      </c>
      <c r="C349" s="16" t="s">
        <v>2718</v>
      </c>
      <c r="D349" s="17" t="s">
        <v>1846</v>
      </c>
      <c r="E349" s="17" t="s">
        <v>2719</v>
      </c>
      <c r="F349" s="1">
        <v>-10</v>
      </c>
      <c r="G349" s="12">
        <f t="shared" si="17"/>
        <v>-100.854700854701</v>
      </c>
      <c r="H349" s="12">
        <v>-118</v>
      </c>
      <c r="I349" s="2">
        <f t="shared" si="15"/>
        <v>-109.9119496</v>
      </c>
      <c r="J349" s="2">
        <f t="shared" si="16"/>
        <v>10.99119496</v>
      </c>
    </row>
    <row r="350" s="3" customFormat="1" ht="23" customHeight="1" spans="1:10">
      <c r="A350" s="3" t="s">
        <v>1489</v>
      </c>
      <c r="B350" s="16" t="s">
        <v>2834</v>
      </c>
      <c r="C350" s="16" t="s">
        <v>735</v>
      </c>
      <c r="D350" s="17" t="s">
        <v>1568</v>
      </c>
      <c r="E350" s="17" t="s">
        <v>2050</v>
      </c>
      <c r="F350" s="1">
        <v>-50</v>
      </c>
      <c r="G350" s="12">
        <f t="shared" si="17"/>
        <v>-561.965811965812</v>
      </c>
      <c r="H350" s="12">
        <v>-657.5</v>
      </c>
      <c r="I350" s="2">
        <f t="shared" si="15"/>
        <v>-612.433109</v>
      </c>
      <c r="J350" s="2">
        <f t="shared" si="16"/>
        <v>12.24866218</v>
      </c>
    </row>
    <row r="351" s="3" customFormat="1" ht="23" customHeight="1" spans="1:10">
      <c r="A351" s="3" t="s">
        <v>4038</v>
      </c>
      <c r="B351" s="16" t="s">
        <v>2834</v>
      </c>
      <c r="C351" s="16" t="s">
        <v>2197</v>
      </c>
      <c r="D351" s="17" t="s">
        <v>912</v>
      </c>
      <c r="E351" s="17" t="s">
        <v>2105</v>
      </c>
      <c r="F351" s="1">
        <v>-80</v>
      </c>
      <c r="G351" s="12">
        <f t="shared" si="17"/>
        <v>-3450.94017094017</v>
      </c>
      <c r="H351" s="12">
        <v>-4037.6</v>
      </c>
      <c r="I351" s="2">
        <f t="shared" si="15"/>
        <v>-3760.85159072</v>
      </c>
      <c r="J351" s="2">
        <f t="shared" si="16"/>
        <v>47.010644884</v>
      </c>
    </row>
    <row r="352" s="3" customFormat="1" ht="23" customHeight="1" spans="1:10">
      <c r="A352" s="3" t="s">
        <v>4038</v>
      </c>
      <c r="B352" s="16" t="s">
        <v>2834</v>
      </c>
      <c r="C352" s="16" t="s">
        <v>2843</v>
      </c>
      <c r="D352" s="17" t="s">
        <v>1854</v>
      </c>
      <c r="E352" s="17" t="s">
        <v>2844</v>
      </c>
      <c r="F352" s="1">
        <v>-20</v>
      </c>
      <c r="G352" s="12">
        <f t="shared" si="17"/>
        <v>-681.196581196581</v>
      </c>
      <c r="H352" s="12">
        <v>-797</v>
      </c>
      <c r="I352" s="2">
        <f t="shared" si="15"/>
        <v>-742.3713884</v>
      </c>
      <c r="J352" s="2">
        <f t="shared" si="16"/>
        <v>37.11856942</v>
      </c>
    </row>
    <row r="353" s="3" customFormat="1" ht="23" customHeight="1" spans="1:10">
      <c r="A353" s="3" t="s">
        <v>3628</v>
      </c>
      <c r="B353" s="16" t="s">
        <v>2834</v>
      </c>
      <c r="C353" s="16" t="s">
        <v>796</v>
      </c>
      <c r="D353" s="17" t="s">
        <v>797</v>
      </c>
      <c r="E353" s="17" t="s">
        <v>715</v>
      </c>
      <c r="F353" s="1">
        <v>-50</v>
      </c>
      <c r="G353" s="12">
        <f t="shared" si="17"/>
        <v>-473.076923076923</v>
      </c>
      <c r="H353" s="12">
        <v>-553.5</v>
      </c>
      <c r="I353" s="2">
        <f t="shared" si="15"/>
        <v>-515.5615602</v>
      </c>
      <c r="J353" s="2">
        <f t="shared" si="16"/>
        <v>10.311231204</v>
      </c>
    </row>
    <row r="354" s="3" customFormat="1" ht="23" customHeight="1" spans="1:10">
      <c r="A354" s="3" t="s">
        <v>4062</v>
      </c>
      <c r="B354" s="16" t="s">
        <v>2834</v>
      </c>
      <c r="C354" s="16" t="s">
        <v>1662</v>
      </c>
      <c r="D354" s="17" t="s">
        <v>1372</v>
      </c>
      <c r="E354" s="17" t="s">
        <v>1663</v>
      </c>
      <c r="F354" s="1">
        <v>-100</v>
      </c>
      <c r="G354" s="12">
        <f t="shared" si="17"/>
        <v>-1922.22222222222</v>
      </c>
      <c r="H354" s="12">
        <v>-2249</v>
      </c>
      <c r="I354" s="2">
        <f t="shared" si="15"/>
        <v>-2094.8472428</v>
      </c>
      <c r="J354" s="2">
        <f t="shared" si="16"/>
        <v>20.948472428</v>
      </c>
    </row>
    <row r="355" s="3" customFormat="1" ht="23" customHeight="1" spans="1:10">
      <c r="A355" s="3" t="s">
        <v>4064</v>
      </c>
      <c r="B355" s="16" t="s">
        <v>2087</v>
      </c>
      <c r="C355" s="16" t="s">
        <v>2088</v>
      </c>
      <c r="D355" s="17" t="s">
        <v>2089</v>
      </c>
      <c r="E355" s="17"/>
      <c r="F355" s="1">
        <v>200</v>
      </c>
      <c r="G355" s="12">
        <f t="shared" si="17"/>
        <v>4779.48717948718</v>
      </c>
      <c r="H355" s="12">
        <v>5592</v>
      </c>
      <c r="I355" s="2">
        <f t="shared" si="15"/>
        <v>5208.7086624</v>
      </c>
      <c r="J355" s="2">
        <f t="shared" si="16"/>
        <v>26.043543312</v>
      </c>
    </row>
    <row r="356" s="3" customFormat="1" ht="23" customHeight="1" spans="1:10">
      <c r="A356" s="3" t="s">
        <v>4044</v>
      </c>
      <c r="B356" s="16" t="s">
        <v>2273</v>
      </c>
      <c r="C356" s="16" t="s">
        <v>381</v>
      </c>
      <c r="D356" s="17" t="s">
        <v>2850</v>
      </c>
      <c r="E356" s="17"/>
      <c r="F356" s="1">
        <v>400</v>
      </c>
      <c r="G356" s="12">
        <v>5736.75</v>
      </c>
      <c r="H356" s="12">
        <f t="shared" ref="H356:H361" si="18">G356*1.17</f>
        <v>6711.9975</v>
      </c>
      <c r="I356" s="2">
        <f t="shared" si="15"/>
        <v>6251.938397757</v>
      </c>
      <c r="J356" s="2">
        <f t="shared" si="16"/>
        <v>15.6298459943925</v>
      </c>
    </row>
    <row r="357" s="3" customFormat="1" ht="23" customHeight="1" spans="1:10">
      <c r="A357" s="3" t="s">
        <v>1809</v>
      </c>
      <c r="B357" s="16" t="s">
        <v>2273</v>
      </c>
      <c r="C357" s="16" t="s">
        <v>2745</v>
      </c>
      <c r="D357" s="17" t="s">
        <v>1680</v>
      </c>
      <c r="E357" s="17"/>
      <c r="F357" s="1">
        <v>200</v>
      </c>
      <c r="G357" s="12">
        <v>4601.71</v>
      </c>
      <c r="H357" s="12">
        <f t="shared" si="18"/>
        <v>5384.0007</v>
      </c>
      <c r="I357" s="2">
        <f t="shared" si="15"/>
        <v>5014.96621682004</v>
      </c>
      <c r="J357" s="2">
        <f t="shared" si="16"/>
        <v>25.0748310841002</v>
      </c>
    </row>
    <row r="358" s="3" customFormat="1" ht="23" customHeight="1" spans="1:10">
      <c r="A358" s="3" t="s">
        <v>4060</v>
      </c>
      <c r="B358" s="16" t="s">
        <v>2273</v>
      </c>
      <c r="C358" s="16" t="s">
        <v>2847</v>
      </c>
      <c r="D358" s="17" t="s">
        <v>2104</v>
      </c>
      <c r="E358" s="17"/>
      <c r="F358" s="1">
        <v>200</v>
      </c>
      <c r="G358" s="12">
        <v>7227.35</v>
      </c>
      <c r="H358" s="12">
        <f t="shared" si="18"/>
        <v>8455.9995</v>
      </c>
      <c r="I358" s="2">
        <f t="shared" si="15"/>
        <v>7876.4016174714</v>
      </c>
      <c r="J358" s="2">
        <f t="shared" si="16"/>
        <v>39.382008087357</v>
      </c>
    </row>
    <row r="359" s="3" customFormat="1" ht="23" customHeight="1" spans="1:10">
      <c r="A359" s="3" t="s">
        <v>4038</v>
      </c>
      <c r="B359" s="16" t="s">
        <v>2273</v>
      </c>
      <c r="C359" s="16" t="s">
        <v>953</v>
      </c>
      <c r="D359" s="17" t="s">
        <v>1615</v>
      </c>
      <c r="E359" s="17"/>
      <c r="F359" s="1">
        <v>527</v>
      </c>
      <c r="G359" s="12">
        <v>10251.73</v>
      </c>
      <c r="H359" s="12">
        <f t="shared" si="18"/>
        <v>11994.5241</v>
      </c>
      <c r="I359" s="2">
        <f t="shared" si="15"/>
        <v>11172.3858335185</v>
      </c>
      <c r="J359" s="2">
        <f t="shared" si="16"/>
        <v>21.199973118631</v>
      </c>
    </row>
    <row r="360" s="3" customFormat="1" ht="23" customHeight="1" spans="1:10">
      <c r="A360" s="3" t="s">
        <v>4063</v>
      </c>
      <c r="B360" s="16" t="s">
        <v>2273</v>
      </c>
      <c r="C360" s="16" t="s">
        <v>1059</v>
      </c>
      <c r="D360" s="17" t="s">
        <v>1646</v>
      </c>
      <c r="E360" s="17"/>
      <c r="F360" s="1">
        <v>180</v>
      </c>
      <c r="G360" s="12">
        <v>4235.38</v>
      </c>
      <c r="H360" s="12">
        <f t="shared" si="18"/>
        <v>4955.3946</v>
      </c>
      <c r="I360" s="2">
        <f t="shared" si="15"/>
        <v>4615.73797901112</v>
      </c>
      <c r="J360" s="2">
        <f t="shared" si="16"/>
        <v>25.642988772284</v>
      </c>
    </row>
    <row r="361" s="3" customFormat="1" ht="23" customHeight="1" spans="1:10">
      <c r="A361" s="3" t="s">
        <v>239</v>
      </c>
      <c r="B361" s="16" t="s">
        <v>2273</v>
      </c>
      <c r="C361" s="16" t="s">
        <v>1530</v>
      </c>
      <c r="D361" s="17" t="s">
        <v>1531</v>
      </c>
      <c r="E361" s="17"/>
      <c r="F361" s="1">
        <v>1440</v>
      </c>
      <c r="G361" s="12">
        <v>37821.54</v>
      </c>
      <c r="H361" s="12">
        <f t="shared" si="18"/>
        <v>44251.2018</v>
      </c>
      <c r="I361" s="2">
        <f t="shared" si="15"/>
        <v>41218.100525263</v>
      </c>
      <c r="J361" s="2">
        <f t="shared" si="16"/>
        <v>28.6236809203215</v>
      </c>
    </row>
    <row r="362" s="5" customFormat="1" ht="27" customHeight="1" spans="1:10">
      <c r="A362" s="5" t="s">
        <v>3745</v>
      </c>
      <c r="B362" s="18" t="s">
        <v>3738</v>
      </c>
      <c r="C362" s="18" t="s">
        <v>38</v>
      </c>
      <c r="D362" s="19" t="s">
        <v>814</v>
      </c>
      <c r="E362" s="19" t="s">
        <v>37</v>
      </c>
      <c r="F362" s="5">
        <v>2400</v>
      </c>
      <c r="G362" s="20">
        <f t="shared" ref="G362:G377" si="19">H362/1.17</f>
        <v>6358.97435897436</v>
      </c>
      <c r="H362" s="20">
        <v>7440</v>
      </c>
      <c r="I362" s="2">
        <f t="shared" si="15"/>
        <v>6930.041568</v>
      </c>
      <c r="J362" s="2">
        <f t="shared" si="16"/>
        <v>2.88751732</v>
      </c>
    </row>
    <row r="363" s="3" customFormat="1" ht="27" customHeight="1" spans="1:10">
      <c r="A363" s="3" t="s">
        <v>3745</v>
      </c>
      <c r="B363" s="21" t="s">
        <v>3669</v>
      </c>
      <c r="C363" s="21" t="s">
        <v>38</v>
      </c>
      <c r="D363" s="22" t="s">
        <v>948</v>
      </c>
      <c r="E363" s="22" t="s">
        <v>37</v>
      </c>
      <c r="F363" s="3">
        <v>2000</v>
      </c>
      <c r="G363" s="23">
        <f t="shared" si="19"/>
        <v>9743.58974358974</v>
      </c>
      <c r="H363" s="23">
        <v>11400</v>
      </c>
      <c r="I363" s="2">
        <f t="shared" si="15"/>
        <v>10618.61208</v>
      </c>
      <c r="J363" s="2">
        <f t="shared" si="16"/>
        <v>5.30930604</v>
      </c>
    </row>
    <row r="364" s="3" customFormat="1" ht="27" customHeight="1" spans="1:10">
      <c r="A364" s="3" t="s">
        <v>3745</v>
      </c>
      <c r="B364" s="21" t="s">
        <v>3721</v>
      </c>
      <c r="C364" s="21" t="s">
        <v>38</v>
      </c>
      <c r="D364" s="22" t="s">
        <v>948</v>
      </c>
      <c r="E364" s="22" t="s">
        <v>37</v>
      </c>
      <c r="F364" s="3">
        <v>1200</v>
      </c>
      <c r="G364" s="23">
        <f t="shared" si="19"/>
        <v>5846.15384615385</v>
      </c>
      <c r="H364" s="23">
        <v>6840</v>
      </c>
      <c r="I364" s="2">
        <f t="shared" si="15"/>
        <v>6371.167248</v>
      </c>
      <c r="J364" s="2">
        <f t="shared" si="16"/>
        <v>5.30930604</v>
      </c>
    </row>
    <row r="365" s="3" customFormat="1" ht="27" customHeight="1" spans="1:10">
      <c r="A365" s="3" t="s">
        <v>3745</v>
      </c>
      <c r="B365" s="21" t="s">
        <v>3728</v>
      </c>
      <c r="C365" s="21" t="s">
        <v>38</v>
      </c>
      <c r="D365" s="22" t="s">
        <v>814</v>
      </c>
      <c r="E365" s="22" t="s">
        <v>37</v>
      </c>
      <c r="F365" s="3">
        <v>400</v>
      </c>
      <c r="G365" s="23">
        <f t="shared" si="19"/>
        <v>1059.82905982906</v>
      </c>
      <c r="H365" s="23">
        <v>1240</v>
      </c>
      <c r="I365" s="2">
        <f t="shared" si="15"/>
        <v>1155.006928</v>
      </c>
      <c r="J365" s="2">
        <f t="shared" si="16"/>
        <v>2.88751732</v>
      </c>
    </row>
    <row r="366" s="3" customFormat="1" ht="27" customHeight="1" spans="1:10">
      <c r="A366" s="3" t="s">
        <v>3745</v>
      </c>
      <c r="B366" s="21" t="s">
        <v>3736</v>
      </c>
      <c r="C366" s="21" t="s">
        <v>38</v>
      </c>
      <c r="D366" s="22" t="s">
        <v>814</v>
      </c>
      <c r="E366" s="22" t="s">
        <v>37</v>
      </c>
      <c r="F366" s="3">
        <v>160000</v>
      </c>
      <c r="G366" s="23">
        <f t="shared" si="19"/>
        <v>399316.239316239</v>
      </c>
      <c r="H366" s="23">
        <v>467200</v>
      </c>
      <c r="I366" s="2">
        <f t="shared" si="15"/>
        <v>435176.80384</v>
      </c>
      <c r="J366" s="2">
        <f t="shared" si="16"/>
        <v>2.719855024</v>
      </c>
    </row>
    <row r="367" s="3" customFormat="1" ht="27" customHeight="1" spans="1:10">
      <c r="A367" s="3" t="s">
        <v>3745</v>
      </c>
      <c r="B367" s="21" t="s">
        <v>3729</v>
      </c>
      <c r="C367" s="21" t="s">
        <v>38</v>
      </c>
      <c r="D367" s="22" t="s">
        <v>814</v>
      </c>
      <c r="E367" s="22" t="s">
        <v>37</v>
      </c>
      <c r="F367" s="3">
        <v>800</v>
      </c>
      <c r="G367" s="23">
        <f t="shared" si="19"/>
        <v>2119.65811965812</v>
      </c>
      <c r="H367" s="23">
        <v>2480</v>
      </c>
      <c r="I367" s="2">
        <f t="shared" si="15"/>
        <v>2310.013856</v>
      </c>
      <c r="J367" s="2">
        <f t="shared" si="16"/>
        <v>2.88751732</v>
      </c>
    </row>
    <row r="368" s="3" customFormat="1" ht="27" customHeight="1" spans="1:10">
      <c r="A368" s="3" t="s">
        <v>3745</v>
      </c>
      <c r="B368" s="21" t="s">
        <v>3725</v>
      </c>
      <c r="C368" s="21" t="s">
        <v>38</v>
      </c>
      <c r="D368" s="22" t="s">
        <v>814</v>
      </c>
      <c r="E368" s="22" t="s">
        <v>37</v>
      </c>
      <c r="F368" s="3">
        <v>800</v>
      </c>
      <c r="G368" s="23">
        <f t="shared" si="19"/>
        <v>2119.65811965812</v>
      </c>
      <c r="H368" s="23">
        <v>2480</v>
      </c>
      <c r="I368" s="2">
        <f t="shared" si="15"/>
        <v>2310.013856</v>
      </c>
      <c r="J368" s="2">
        <f t="shared" si="16"/>
        <v>2.88751732</v>
      </c>
    </row>
    <row r="369" s="3" customFormat="1" ht="27" customHeight="1" spans="1:10">
      <c r="A369" s="3" t="s">
        <v>3745</v>
      </c>
      <c r="B369" s="21" t="s">
        <v>3739</v>
      </c>
      <c r="C369" s="21" t="s">
        <v>38</v>
      </c>
      <c r="D369" s="22" t="s">
        <v>948</v>
      </c>
      <c r="E369" s="22" t="s">
        <v>37</v>
      </c>
      <c r="F369" s="3">
        <v>2000</v>
      </c>
      <c r="G369" s="23">
        <f t="shared" si="19"/>
        <v>9743.58974358974</v>
      </c>
      <c r="H369" s="23">
        <v>11400</v>
      </c>
      <c r="I369" s="2">
        <f t="shared" si="15"/>
        <v>10618.61208</v>
      </c>
      <c r="J369" s="2">
        <f t="shared" si="16"/>
        <v>5.30930604</v>
      </c>
    </row>
    <row r="370" s="3" customFormat="1" ht="27" customHeight="1" spans="1:10">
      <c r="A370" s="3" t="s">
        <v>4038</v>
      </c>
      <c r="B370" s="21" t="s">
        <v>3740</v>
      </c>
      <c r="C370" s="21" t="s">
        <v>2778</v>
      </c>
      <c r="D370" s="22" t="s">
        <v>1703</v>
      </c>
      <c r="E370" s="22" t="s">
        <v>3723</v>
      </c>
      <c r="F370" s="3">
        <v>2400</v>
      </c>
      <c r="G370" s="23">
        <f t="shared" si="19"/>
        <v>5128.20512820513</v>
      </c>
      <c r="H370" s="23">
        <v>6000</v>
      </c>
      <c r="I370" s="2">
        <f t="shared" si="15"/>
        <v>5588.7432</v>
      </c>
      <c r="J370" s="2">
        <f t="shared" si="16"/>
        <v>2.328643</v>
      </c>
    </row>
    <row r="371" s="3" customFormat="1" ht="27" customHeight="1" spans="1:10">
      <c r="A371" s="3" t="s">
        <v>4038</v>
      </c>
      <c r="B371" s="21" t="s">
        <v>3741</v>
      </c>
      <c r="C371" s="21" t="s">
        <v>2778</v>
      </c>
      <c r="D371" s="22" t="s">
        <v>1703</v>
      </c>
      <c r="E371" s="22" t="s">
        <v>3723</v>
      </c>
      <c r="F371" s="3">
        <v>2400</v>
      </c>
      <c r="G371" s="23">
        <f t="shared" si="19"/>
        <v>6153.84615384615</v>
      </c>
      <c r="H371" s="23">
        <v>7200</v>
      </c>
      <c r="I371" s="2">
        <f t="shared" si="15"/>
        <v>6706.49184</v>
      </c>
      <c r="J371" s="2">
        <f t="shared" si="16"/>
        <v>2.7943716</v>
      </c>
    </row>
    <row r="372" s="3" customFormat="1" ht="27" customHeight="1" spans="1:10">
      <c r="A372" s="3" t="s">
        <v>4038</v>
      </c>
      <c r="B372" s="21" t="s">
        <v>3731</v>
      </c>
      <c r="C372" s="21" t="s">
        <v>2778</v>
      </c>
      <c r="D372" s="22" t="s">
        <v>1703</v>
      </c>
      <c r="E372" s="22" t="s">
        <v>3723</v>
      </c>
      <c r="F372" s="3">
        <v>2400</v>
      </c>
      <c r="G372" s="23">
        <f t="shared" si="19"/>
        <v>5128.20512820513</v>
      </c>
      <c r="H372" s="23">
        <v>6000</v>
      </c>
      <c r="I372" s="2">
        <f t="shared" si="15"/>
        <v>5588.7432</v>
      </c>
      <c r="J372" s="2">
        <f t="shared" si="16"/>
        <v>2.328643</v>
      </c>
    </row>
    <row r="373" s="3" customFormat="1" ht="27" customHeight="1" spans="1:10">
      <c r="A373" s="3" t="s">
        <v>4038</v>
      </c>
      <c r="B373" s="21" t="s">
        <v>3731</v>
      </c>
      <c r="C373" s="21" t="s">
        <v>2778</v>
      </c>
      <c r="D373" s="22" t="s">
        <v>1703</v>
      </c>
      <c r="E373" s="22" t="s">
        <v>3723</v>
      </c>
      <c r="F373" s="3">
        <v>2400</v>
      </c>
      <c r="G373" s="23">
        <f t="shared" si="19"/>
        <v>5538.46153846154</v>
      </c>
      <c r="H373" s="23">
        <v>6480</v>
      </c>
      <c r="I373" s="2">
        <f t="shared" si="15"/>
        <v>6035.842656</v>
      </c>
      <c r="J373" s="2">
        <f t="shared" si="16"/>
        <v>2.51493444</v>
      </c>
    </row>
    <row r="374" s="3" customFormat="1" ht="27" customHeight="1" spans="1:10">
      <c r="A374" s="3" t="s">
        <v>2507</v>
      </c>
      <c r="B374" s="21" t="s">
        <v>1614</v>
      </c>
      <c r="C374" s="21" t="s">
        <v>1710</v>
      </c>
      <c r="D374" s="22" t="s">
        <v>1711</v>
      </c>
      <c r="E374" s="22" t="s">
        <v>63</v>
      </c>
      <c r="F374" s="3">
        <v>39000</v>
      </c>
      <c r="G374" s="23">
        <f t="shared" si="19"/>
        <v>196666.666666667</v>
      </c>
      <c r="H374" s="23">
        <v>230100</v>
      </c>
      <c r="I374" s="2">
        <f t="shared" si="15"/>
        <v>214328.30172</v>
      </c>
      <c r="J374" s="2">
        <f t="shared" si="16"/>
        <v>5.49559748</v>
      </c>
    </row>
    <row r="375" s="3" customFormat="1" ht="27" customHeight="1" spans="1:10">
      <c r="A375" s="3" t="s">
        <v>239</v>
      </c>
      <c r="B375" s="21" t="s">
        <v>1746</v>
      </c>
      <c r="C375" s="21" t="s">
        <v>1530</v>
      </c>
      <c r="D375" s="22" t="s">
        <v>1531</v>
      </c>
      <c r="E375" s="22" t="s">
        <v>440</v>
      </c>
      <c r="F375" s="3">
        <v>3840</v>
      </c>
      <c r="G375" s="23">
        <f t="shared" si="19"/>
        <v>98855.3846153846</v>
      </c>
      <c r="H375" s="23">
        <v>115660.8</v>
      </c>
      <c r="I375" s="2">
        <f t="shared" si="15"/>
        <v>107733.08491776</v>
      </c>
      <c r="J375" s="2">
        <f t="shared" si="16"/>
        <v>28.055490864</v>
      </c>
    </row>
    <row r="376" s="3" customFormat="1" ht="27" customHeight="1" spans="1:10">
      <c r="A376" s="3" t="s">
        <v>239</v>
      </c>
      <c r="B376" s="21" t="s">
        <v>1746</v>
      </c>
      <c r="C376" s="21" t="s">
        <v>1530</v>
      </c>
      <c r="D376" s="22" t="s">
        <v>1531</v>
      </c>
      <c r="E376" s="22" t="s">
        <v>440</v>
      </c>
      <c r="F376" s="3">
        <v>3840</v>
      </c>
      <c r="G376" s="23">
        <f t="shared" si="19"/>
        <v>98855.3846153846</v>
      </c>
      <c r="H376" s="23">
        <v>115660.8</v>
      </c>
      <c r="I376" s="2">
        <f t="shared" si="15"/>
        <v>107733.08491776</v>
      </c>
      <c r="J376" s="2">
        <f t="shared" si="16"/>
        <v>28.055490864</v>
      </c>
    </row>
    <row r="377" s="3" customFormat="1" ht="27" customHeight="1" spans="1:10">
      <c r="A377" s="3" t="s">
        <v>239</v>
      </c>
      <c r="B377" s="21" t="s">
        <v>1746</v>
      </c>
      <c r="C377" s="21" t="s">
        <v>1530</v>
      </c>
      <c r="D377" s="22" t="s">
        <v>1531</v>
      </c>
      <c r="E377" s="22" t="s">
        <v>440</v>
      </c>
      <c r="F377" s="3">
        <v>3840</v>
      </c>
      <c r="G377" s="23">
        <f t="shared" si="19"/>
        <v>98855.3846153846</v>
      </c>
      <c r="H377" s="23">
        <v>115660.8</v>
      </c>
      <c r="I377" s="2">
        <f t="shared" si="15"/>
        <v>107733.08491776</v>
      </c>
      <c r="J377" s="2">
        <f t="shared" si="16"/>
        <v>28.055490864</v>
      </c>
    </row>
    <row r="378" s="6" customFormat="1" ht="23" customHeight="1" spans="1:10">
      <c r="A378" s="6" t="s">
        <v>4065</v>
      </c>
      <c r="B378" s="24" t="s">
        <v>2282</v>
      </c>
      <c r="C378" s="24" t="s">
        <v>2851</v>
      </c>
      <c r="D378" s="25" t="s">
        <v>2852</v>
      </c>
      <c r="E378" s="25" t="s">
        <v>2853</v>
      </c>
      <c r="F378" s="6">
        <v>1000</v>
      </c>
      <c r="G378" s="26">
        <f t="shared" ref="G378:G380" si="20">H378/1.17</f>
        <v>39914.5299145299</v>
      </c>
      <c r="H378" s="26">
        <v>46700</v>
      </c>
      <c r="I378" s="2">
        <f t="shared" si="15"/>
        <v>43499.05124</v>
      </c>
      <c r="J378" s="2">
        <f t="shared" si="16"/>
        <v>43.49905124</v>
      </c>
    </row>
    <row r="379" s="3" customFormat="1" ht="23" customHeight="1" spans="1:10">
      <c r="A379" s="3" t="s">
        <v>4066</v>
      </c>
      <c r="B379" s="21" t="s">
        <v>2854</v>
      </c>
      <c r="C379" s="21" t="s">
        <v>717</v>
      </c>
      <c r="D379" s="22" t="s">
        <v>212</v>
      </c>
      <c r="E379" s="22" t="s">
        <v>718</v>
      </c>
      <c r="F379" s="3">
        <v>50</v>
      </c>
      <c r="G379" s="23">
        <f t="shared" si="20"/>
        <v>1068.37606837607</v>
      </c>
      <c r="H379" s="23">
        <v>1250</v>
      </c>
      <c r="I379" s="2">
        <f t="shared" si="15"/>
        <v>1164.3215</v>
      </c>
      <c r="J379" s="2">
        <f t="shared" si="16"/>
        <v>23.28643</v>
      </c>
    </row>
    <row r="380" s="3" customFormat="1" ht="23" customHeight="1" spans="1:10">
      <c r="A380" s="3" t="s">
        <v>4067</v>
      </c>
      <c r="B380" s="21" t="s">
        <v>869</v>
      </c>
      <c r="C380" s="21" t="s">
        <v>719</v>
      </c>
      <c r="D380" s="22" t="s">
        <v>720</v>
      </c>
      <c r="E380" s="22" t="s">
        <v>721</v>
      </c>
      <c r="F380" s="3">
        <v>250</v>
      </c>
      <c r="G380" s="23">
        <f t="shared" si="20"/>
        <v>7051.28205128205</v>
      </c>
      <c r="H380" s="23">
        <v>8250</v>
      </c>
      <c r="I380" s="2">
        <f t="shared" si="15"/>
        <v>7684.5219</v>
      </c>
      <c r="J380" s="2">
        <f t="shared" si="16"/>
        <v>30.7380876</v>
      </c>
    </row>
    <row r="381" s="3" customFormat="1" ht="23" customHeight="1" spans="1:10">
      <c r="A381" s="3" t="s">
        <v>4067</v>
      </c>
      <c r="B381" s="21" t="s">
        <v>869</v>
      </c>
      <c r="C381" s="21" t="s">
        <v>719</v>
      </c>
      <c r="D381" s="22" t="s">
        <v>720</v>
      </c>
      <c r="E381" s="22" t="s">
        <v>721</v>
      </c>
      <c r="F381" s="3">
        <v>100</v>
      </c>
      <c r="G381" s="23">
        <v>2820.51</v>
      </c>
      <c r="H381" s="23">
        <f t="shared" ref="H381:H444" si="21">G381*1.17</f>
        <v>3299.9967</v>
      </c>
      <c r="I381" s="2">
        <f t="shared" si="15"/>
        <v>3073.80568619124</v>
      </c>
      <c r="J381" s="2">
        <f t="shared" si="16"/>
        <v>30.7380568619124</v>
      </c>
    </row>
    <row r="382" s="3" customFormat="1" ht="23" customHeight="1" spans="1:10">
      <c r="A382" s="3" t="s">
        <v>4067</v>
      </c>
      <c r="B382" s="21" t="s">
        <v>869</v>
      </c>
      <c r="C382" s="21" t="s">
        <v>719</v>
      </c>
      <c r="D382" s="22" t="s">
        <v>722</v>
      </c>
      <c r="E382" s="22" t="s">
        <v>721</v>
      </c>
      <c r="F382" s="3">
        <v>200</v>
      </c>
      <c r="G382" s="23">
        <v>5641.03</v>
      </c>
      <c r="H382" s="23">
        <f t="shared" si="21"/>
        <v>6600.0051</v>
      </c>
      <c r="I382" s="2">
        <f t="shared" si="15"/>
        <v>6147.62227043172</v>
      </c>
      <c r="J382" s="2">
        <f t="shared" si="16"/>
        <v>30.7381113521586</v>
      </c>
    </row>
    <row r="383" s="3" customFormat="1" ht="23" customHeight="1" spans="1:10">
      <c r="A383" s="3" t="s">
        <v>4067</v>
      </c>
      <c r="B383" s="21" t="s">
        <v>869</v>
      </c>
      <c r="C383" s="21" t="s">
        <v>719</v>
      </c>
      <c r="D383" s="22" t="s">
        <v>720</v>
      </c>
      <c r="E383" s="22" t="s">
        <v>721</v>
      </c>
      <c r="F383" s="3">
        <v>200</v>
      </c>
      <c r="G383" s="23">
        <v>5641.03</v>
      </c>
      <c r="H383" s="23">
        <f t="shared" si="21"/>
        <v>6600.0051</v>
      </c>
      <c r="I383" s="2">
        <f t="shared" si="15"/>
        <v>6147.62227043172</v>
      </c>
      <c r="J383" s="2">
        <f t="shared" si="16"/>
        <v>30.7381113521586</v>
      </c>
    </row>
    <row r="384" s="3" customFormat="1" ht="23" customHeight="1" spans="1:10">
      <c r="A384" s="3" t="s">
        <v>4067</v>
      </c>
      <c r="B384" s="21" t="s">
        <v>869</v>
      </c>
      <c r="C384" s="21" t="s">
        <v>719</v>
      </c>
      <c r="D384" s="22" t="s">
        <v>722</v>
      </c>
      <c r="E384" s="22" t="s">
        <v>721</v>
      </c>
      <c r="F384" s="3">
        <v>250</v>
      </c>
      <c r="G384" s="23">
        <v>7051.28</v>
      </c>
      <c r="H384" s="23">
        <f t="shared" si="21"/>
        <v>8249.9976</v>
      </c>
      <c r="I384" s="2">
        <f t="shared" si="15"/>
        <v>7684.51966450272</v>
      </c>
      <c r="J384" s="2">
        <f t="shared" si="16"/>
        <v>30.7380786580109</v>
      </c>
    </row>
    <row r="385" s="3" customFormat="1" ht="23" customHeight="1" spans="1:10">
      <c r="A385" s="3" t="s">
        <v>4067</v>
      </c>
      <c r="B385" s="21" t="s">
        <v>24</v>
      </c>
      <c r="C385" s="21" t="s">
        <v>719</v>
      </c>
      <c r="D385" s="22" t="s">
        <v>722</v>
      </c>
      <c r="E385" s="22" t="s">
        <v>721</v>
      </c>
      <c r="F385" s="3">
        <v>200</v>
      </c>
      <c r="G385" s="23">
        <v>6495.73</v>
      </c>
      <c r="H385" s="23">
        <f t="shared" si="21"/>
        <v>7600.0041</v>
      </c>
      <c r="I385" s="2">
        <f t="shared" si="15"/>
        <v>7079.07853897452</v>
      </c>
      <c r="J385" s="2">
        <f t="shared" si="16"/>
        <v>35.3953926948726</v>
      </c>
    </row>
    <row r="386" s="3" customFormat="1" ht="23" customHeight="1" spans="1:10">
      <c r="A386" s="3" t="s">
        <v>4067</v>
      </c>
      <c r="B386" s="21" t="s">
        <v>24</v>
      </c>
      <c r="C386" s="21" t="s">
        <v>719</v>
      </c>
      <c r="D386" s="22" t="s">
        <v>720</v>
      </c>
      <c r="E386" s="22" t="s">
        <v>721</v>
      </c>
      <c r="F386" s="3">
        <v>200</v>
      </c>
      <c r="G386" s="23">
        <v>6495.73</v>
      </c>
      <c r="H386" s="23">
        <f t="shared" si="21"/>
        <v>7600.0041</v>
      </c>
      <c r="I386" s="2">
        <f t="shared" si="15"/>
        <v>7079.07853897452</v>
      </c>
      <c r="J386" s="2">
        <f t="shared" si="16"/>
        <v>35.3953926948726</v>
      </c>
    </row>
    <row r="387" s="3" customFormat="1" ht="23" customHeight="1" spans="1:10">
      <c r="A387" s="3" t="s">
        <v>4067</v>
      </c>
      <c r="B387" s="21" t="s">
        <v>289</v>
      </c>
      <c r="C387" s="21" t="s">
        <v>719</v>
      </c>
      <c r="D387" s="22" t="s">
        <v>720</v>
      </c>
      <c r="E387" s="22" t="s">
        <v>721</v>
      </c>
      <c r="F387" s="3">
        <v>200</v>
      </c>
      <c r="G387" s="23">
        <v>5350.43</v>
      </c>
      <c r="H387" s="23">
        <f t="shared" si="21"/>
        <v>6260.0031</v>
      </c>
      <c r="I387" s="2">
        <f t="shared" ref="I387:I450" si="22">H387*0.9314572</f>
        <v>5830.92495951732</v>
      </c>
      <c r="J387" s="2">
        <f t="shared" ref="J387:J450" si="23">I387/F387</f>
        <v>29.1546247975866</v>
      </c>
    </row>
    <row r="388" s="3" customFormat="1" ht="23" customHeight="1" spans="1:10">
      <c r="A388" s="3" t="s">
        <v>4067</v>
      </c>
      <c r="B388" s="21" t="s">
        <v>313</v>
      </c>
      <c r="C388" s="21" t="s">
        <v>719</v>
      </c>
      <c r="D388" s="22" t="s">
        <v>720</v>
      </c>
      <c r="E388" s="22" t="s">
        <v>721</v>
      </c>
      <c r="F388" s="3">
        <v>500</v>
      </c>
      <c r="G388" s="23">
        <v>17094.02</v>
      </c>
      <c r="H388" s="23">
        <f t="shared" si="21"/>
        <v>20000.0034</v>
      </c>
      <c r="I388" s="2">
        <f t="shared" si="22"/>
        <v>18629.1471669545</v>
      </c>
      <c r="J388" s="2">
        <f t="shared" si="23"/>
        <v>37.258294333909</v>
      </c>
    </row>
    <row r="389" s="3" customFormat="1" ht="23" customHeight="1" spans="1:10">
      <c r="A389" s="3" t="s">
        <v>4058</v>
      </c>
      <c r="B389" s="21" t="s">
        <v>872</v>
      </c>
      <c r="C389" s="21" t="s">
        <v>903</v>
      </c>
      <c r="D389" s="22" t="s">
        <v>138</v>
      </c>
      <c r="E389" s="22" t="s">
        <v>31</v>
      </c>
      <c r="F389" s="3">
        <v>150</v>
      </c>
      <c r="G389" s="23">
        <v>17315.38</v>
      </c>
      <c r="H389" s="23">
        <f t="shared" si="21"/>
        <v>20258.9946</v>
      </c>
      <c r="I389" s="2">
        <f t="shared" si="22"/>
        <v>18870.3863849311</v>
      </c>
      <c r="J389" s="2">
        <f t="shared" si="23"/>
        <v>125.802575899541</v>
      </c>
    </row>
    <row r="390" s="3" customFormat="1" ht="23" customHeight="1" spans="1:10">
      <c r="A390" s="3" t="s">
        <v>3735</v>
      </c>
      <c r="B390" s="21" t="s">
        <v>872</v>
      </c>
      <c r="C390" s="21" t="s">
        <v>928</v>
      </c>
      <c r="D390" s="22" t="s">
        <v>929</v>
      </c>
      <c r="E390" s="22" t="s">
        <v>2336</v>
      </c>
      <c r="F390" s="3">
        <v>100</v>
      </c>
      <c r="G390" s="23">
        <v>1634.19</v>
      </c>
      <c r="H390" s="23">
        <f t="shared" si="21"/>
        <v>1912.0023</v>
      </c>
      <c r="I390" s="2">
        <f t="shared" si="22"/>
        <v>1780.94830875156</v>
      </c>
      <c r="J390" s="2">
        <f t="shared" si="23"/>
        <v>17.8094830875156</v>
      </c>
    </row>
    <row r="391" s="3" customFormat="1" ht="23" customHeight="1" spans="1:10">
      <c r="A391" s="3" t="s">
        <v>4058</v>
      </c>
      <c r="B391" s="21" t="s">
        <v>872</v>
      </c>
      <c r="C391" s="21" t="s">
        <v>903</v>
      </c>
      <c r="D391" s="22" t="s">
        <v>138</v>
      </c>
      <c r="E391" s="22" t="s">
        <v>31</v>
      </c>
      <c r="F391" s="3">
        <v>150</v>
      </c>
      <c r="G391" s="23">
        <v>3.85</v>
      </c>
      <c r="H391" s="23">
        <f t="shared" si="21"/>
        <v>4.5045</v>
      </c>
      <c r="I391" s="2">
        <f t="shared" si="22"/>
        <v>4.1957489574</v>
      </c>
      <c r="J391" s="2">
        <f t="shared" si="23"/>
        <v>0.027971659716</v>
      </c>
    </row>
    <row r="392" s="3" customFormat="1" ht="23" customHeight="1" spans="1:10">
      <c r="A392" s="3" t="s">
        <v>4068</v>
      </c>
      <c r="B392" s="21" t="s">
        <v>872</v>
      </c>
      <c r="C392" s="21" t="s">
        <v>889</v>
      </c>
      <c r="D392" s="22" t="s">
        <v>890</v>
      </c>
      <c r="E392" s="22" t="s">
        <v>891</v>
      </c>
      <c r="F392" s="3">
        <v>300</v>
      </c>
      <c r="G392" s="23">
        <v>24176.92</v>
      </c>
      <c r="H392" s="23">
        <f t="shared" si="21"/>
        <v>28286.9964</v>
      </c>
      <c r="I392" s="2">
        <f t="shared" si="22"/>
        <v>26348.1264631541</v>
      </c>
      <c r="J392" s="2">
        <f t="shared" si="23"/>
        <v>87.8270882105136</v>
      </c>
    </row>
    <row r="393" s="3" customFormat="1" ht="23" customHeight="1" spans="1:10">
      <c r="A393" s="3" t="s">
        <v>4058</v>
      </c>
      <c r="B393" s="21" t="s">
        <v>872</v>
      </c>
      <c r="C393" s="21" t="s">
        <v>903</v>
      </c>
      <c r="D393" s="22" t="s">
        <v>138</v>
      </c>
      <c r="E393" s="22" t="s">
        <v>31</v>
      </c>
      <c r="F393" s="3">
        <v>300</v>
      </c>
      <c r="G393" s="23">
        <v>34630.77</v>
      </c>
      <c r="H393" s="23">
        <f t="shared" si="21"/>
        <v>40518.0009</v>
      </c>
      <c r="I393" s="2">
        <f t="shared" si="22"/>
        <v>37740.7836679115</v>
      </c>
      <c r="J393" s="2">
        <f t="shared" si="23"/>
        <v>125.802612226372</v>
      </c>
    </row>
    <row r="394" s="3" customFormat="1" ht="23" customHeight="1" spans="1:10">
      <c r="A394" s="3" t="s">
        <v>1379</v>
      </c>
      <c r="B394" s="21" t="s">
        <v>872</v>
      </c>
      <c r="C394" s="21" t="s">
        <v>898</v>
      </c>
      <c r="D394" s="22" t="s">
        <v>899</v>
      </c>
      <c r="E394" s="22" t="s">
        <v>900</v>
      </c>
      <c r="F394" s="3">
        <v>300</v>
      </c>
      <c r="G394" s="23">
        <v>18830.77</v>
      </c>
      <c r="H394" s="23">
        <f t="shared" si="21"/>
        <v>22032.0009</v>
      </c>
      <c r="I394" s="2">
        <f t="shared" si="22"/>
        <v>20521.8658687115</v>
      </c>
      <c r="J394" s="2">
        <f t="shared" si="23"/>
        <v>68.4062195623716</v>
      </c>
    </row>
    <row r="395" s="3" customFormat="1" ht="23" customHeight="1" spans="1:10">
      <c r="A395" s="3" t="s">
        <v>2499</v>
      </c>
      <c r="B395" s="21" t="s">
        <v>872</v>
      </c>
      <c r="C395" s="21" t="s">
        <v>873</v>
      </c>
      <c r="D395" s="22" t="s">
        <v>166</v>
      </c>
      <c r="E395" s="22" t="s">
        <v>874</v>
      </c>
      <c r="F395" s="3">
        <v>400</v>
      </c>
      <c r="G395" s="23">
        <v>24417.09</v>
      </c>
      <c r="H395" s="23">
        <f t="shared" si="21"/>
        <v>28567.9953</v>
      </c>
      <c r="I395" s="2">
        <f t="shared" si="22"/>
        <v>26609.8649117512</v>
      </c>
      <c r="J395" s="2">
        <f t="shared" si="23"/>
        <v>66.5246622793779</v>
      </c>
    </row>
    <row r="396" s="3" customFormat="1" ht="23" customHeight="1" spans="1:10">
      <c r="A396" s="3" t="s">
        <v>4037</v>
      </c>
      <c r="B396" s="21" t="s">
        <v>872</v>
      </c>
      <c r="C396" s="21" t="s">
        <v>861</v>
      </c>
      <c r="D396" s="22" t="s">
        <v>915</v>
      </c>
      <c r="E396" s="22" t="s">
        <v>37</v>
      </c>
      <c r="F396" s="3">
        <v>2000</v>
      </c>
      <c r="G396" s="23">
        <v>35914.53</v>
      </c>
      <c r="H396" s="23">
        <f t="shared" si="21"/>
        <v>42020.0001</v>
      </c>
      <c r="I396" s="2">
        <f t="shared" si="22"/>
        <v>39139.8316371457</v>
      </c>
      <c r="J396" s="2">
        <f t="shared" si="23"/>
        <v>19.5699158185729</v>
      </c>
    </row>
    <row r="397" s="3" customFormat="1" ht="23" customHeight="1" spans="1:10">
      <c r="A397" s="3" t="s">
        <v>4058</v>
      </c>
      <c r="B397" s="21" t="s">
        <v>872</v>
      </c>
      <c r="C397" s="21" t="s">
        <v>880</v>
      </c>
      <c r="D397" s="22" t="s">
        <v>881</v>
      </c>
      <c r="E397" s="22" t="s">
        <v>882</v>
      </c>
      <c r="F397" s="3">
        <v>1200</v>
      </c>
      <c r="G397" s="23">
        <v>65435.9</v>
      </c>
      <c r="H397" s="23">
        <f t="shared" si="21"/>
        <v>76560.003</v>
      </c>
      <c r="I397" s="2">
        <f t="shared" si="22"/>
        <v>71312.3660263716</v>
      </c>
      <c r="J397" s="2">
        <f t="shared" si="23"/>
        <v>59.426971688643</v>
      </c>
    </row>
    <row r="398" s="3" customFormat="1" ht="23" customHeight="1" spans="1:10">
      <c r="A398" s="3" t="s">
        <v>4062</v>
      </c>
      <c r="B398" s="21" t="s">
        <v>872</v>
      </c>
      <c r="C398" s="21" t="s">
        <v>935</v>
      </c>
      <c r="D398" s="22" t="s">
        <v>2855</v>
      </c>
      <c r="E398" s="22" t="s">
        <v>2856</v>
      </c>
      <c r="F398" s="3">
        <v>20</v>
      </c>
      <c r="G398" s="23">
        <v>112.82</v>
      </c>
      <c r="H398" s="23">
        <f t="shared" si="21"/>
        <v>131.9994</v>
      </c>
      <c r="I398" s="2">
        <f t="shared" si="22"/>
        <v>122.95179152568</v>
      </c>
      <c r="J398" s="2">
        <f t="shared" si="23"/>
        <v>6.147589576284</v>
      </c>
    </row>
    <row r="399" s="3" customFormat="1" ht="23" customHeight="1" spans="1:10">
      <c r="A399" s="3" t="s">
        <v>4040</v>
      </c>
      <c r="B399" s="21" t="s">
        <v>872</v>
      </c>
      <c r="C399" s="21" t="s">
        <v>597</v>
      </c>
      <c r="D399" s="22" t="s">
        <v>912</v>
      </c>
      <c r="E399" s="22" t="s">
        <v>63</v>
      </c>
      <c r="F399" s="3">
        <v>80</v>
      </c>
      <c r="G399" s="23">
        <v>2263.25</v>
      </c>
      <c r="H399" s="23">
        <f t="shared" si="21"/>
        <v>2648.0025</v>
      </c>
      <c r="I399" s="2">
        <f t="shared" si="22"/>
        <v>2466.500994243</v>
      </c>
      <c r="J399" s="2">
        <f t="shared" si="23"/>
        <v>30.8312624280375</v>
      </c>
    </row>
    <row r="400" s="3" customFormat="1" ht="23" customHeight="1" spans="1:10">
      <c r="A400" s="3" t="s">
        <v>2507</v>
      </c>
      <c r="B400" s="21" t="s">
        <v>872</v>
      </c>
      <c r="C400" s="21" t="s">
        <v>916</v>
      </c>
      <c r="D400" s="22" t="s">
        <v>917</v>
      </c>
      <c r="E400" s="22" t="s">
        <v>918</v>
      </c>
      <c r="F400" s="3">
        <v>200</v>
      </c>
      <c r="G400" s="23">
        <v>6220.51</v>
      </c>
      <c r="H400" s="23">
        <f t="shared" si="21"/>
        <v>7277.9967</v>
      </c>
      <c r="I400" s="2">
        <f t="shared" si="22"/>
        <v>6779.14242779124</v>
      </c>
      <c r="J400" s="2">
        <f t="shared" si="23"/>
        <v>33.8957121389562</v>
      </c>
    </row>
    <row r="401" s="3" customFormat="1" ht="23" customHeight="1" spans="1:10">
      <c r="A401" s="3" t="s">
        <v>4037</v>
      </c>
      <c r="B401" s="21" t="s">
        <v>872</v>
      </c>
      <c r="C401" s="21" t="s">
        <v>875</v>
      </c>
      <c r="D401" s="22" t="s">
        <v>814</v>
      </c>
      <c r="E401" s="22" t="s">
        <v>2857</v>
      </c>
      <c r="F401" s="3">
        <v>1500</v>
      </c>
      <c r="G401" s="23">
        <v>43038.46</v>
      </c>
      <c r="H401" s="23">
        <f t="shared" si="21"/>
        <v>50354.9982</v>
      </c>
      <c r="I401" s="2">
        <f t="shared" si="22"/>
        <v>46903.525629377</v>
      </c>
      <c r="J401" s="2">
        <f t="shared" si="23"/>
        <v>31.2690170862514</v>
      </c>
    </row>
    <row r="402" s="3" customFormat="1" ht="23" customHeight="1" spans="1:10">
      <c r="A402" s="3" t="s">
        <v>4040</v>
      </c>
      <c r="B402" s="21" t="s">
        <v>872</v>
      </c>
      <c r="C402" s="21" t="s">
        <v>597</v>
      </c>
      <c r="D402" s="22" t="s">
        <v>461</v>
      </c>
      <c r="E402" s="22" t="s">
        <v>63</v>
      </c>
      <c r="F402" s="3">
        <v>300</v>
      </c>
      <c r="G402" s="23">
        <v>5530.77</v>
      </c>
      <c r="H402" s="23">
        <f t="shared" si="21"/>
        <v>6471.0009</v>
      </c>
      <c r="I402" s="2">
        <f t="shared" si="22"/>
        <v>6027.46037951148</v>
      </c>
      <c r="J402" s="2">
        <f t="shared" si="23"/>
        <v>20.0915345983716</v>
      </c>
    </row>
    <row r="403" s="3" customFormat="1" ht="23" customHeight="1" spans="1:10">
      <c r="A403" s="3" t="s">
        <v>2499</v>
      </c>
      <c r="B403" s="21" t="s">
        <v>872</v>
      </c>
      <c r="C403" s="21" t="s">
        <v>873</v>
      </c>
      <c r="D403" s="22" t="s">
        <v>166</v>
      </c>
      <c r="E403" s="22" t="s">
        <v>874</v>
      </c>
      <c r="F403" s="3">
        <v>80</v>
      </c>
      <c r="G403" s="23">
        <v>4883.42</v>
      </c>
      <c r="H403" s="23">
        <f t="shared" si="21"/>
        <v>5713.6014</v>
      </c>
      <c r="I403" s="2">
        <f t="shared" si="22"/>
        <v>5321.97516196008</v>
      </c>
      <c r="J403" s="2">
        <f t="shared" si="23"/>
        <v>66.524689524501</v>
      </c>
    </row>
    <row r="404" s="3" customFormat="1" ht="23" customHeight="1" spans="1:10">
      <c r="A404" s="3" t="s">
        <v>4038</v>
      </c>
      <c r="B404" s="21" t="s">
        <v>872</v>
      </c>
      <c r="C404" s="21" t="s">
        <v>892</v>
      </c>
      <c r="D404" s="22" t="s">
        <v>893</v>
      </c>
      <c r="E404" s="22" t="s">
        <v>894</v>
      </c>
      <c r="F404" s="3">
        <v>200</v>
      </c>
      <c r="G404" s="23">
        <v>3764.1</v>
      </c>
      <c r="H404" s="23">
        <f t="shared" si="21"/>
        <v>4403.997</v>
      </c>
      <c r="I404" s="2">
        <f t="shared" si="22"/>
        <v>4102.1347144284</v>
      </c>
      <c r="J404" s="2">
        <f t="shared" si="23"/>
        <v>20.510673572142</v>
      </c>
    </row>
    <row r="405" s="3" customFormat="1" ht="23" customHeight="1" spans="1:10">
      <c r="A405" s="3" t="s">
        <v>3666</v>
      </c>
      <c r="B405" s="21" t="s">
        <v>872</v>
      </c>
      <c r="C405" s="21" t="s">
        <v>922</v>
      </c>
      <c r="D405" s="22" t="s">
        <v>923</v>
      </c>
      <c r="E405" s="22" t="s">
        <v>924</v>
      </c>
      <c r="F405" s="3">
        <v>60</v>
      </c>
      <c r="G405" s="23">
        <v>1696.92</v>
      </c>
      <c r="H405" s="23">
        <f t="shared" si="21"/>
        <v>1985.3964</v>
      </c>
      <c r="I405" s="2">
        <f t="shared" si="22"/>
        <v>1849.31177163408</v>
      </c>
      <c r="J405" s="2">
        <f t="shared" si="23"/>
        <v>30.821862860568</v>
      </c>
    </row>
    <row r="406" s="3" customFormat="1" ht="23" customHeight="1" spans="1:10">
      <c r="A406" s="3" t="s">
        <v>1379</v>
      </c>
      <c r="B406" s="21" t="s">
        <v>872</v>
      </c>
      <c r="C406" s="21" t="s">
        <v>898</v>
      </c>
      <c r="D406" s="22" t="s">
        <v>899</v>
      </c>
      <c r="E406" s="22" t="s">
        <v>900</v>
      </c>
      <c r="F406" s="3">
        <v>150</v>
      </c>
      <c r="G406" s="23">
        <v>9415.38</v>
      </c>
      <c r="H406" s="23">
        <f t="shared" si="21"/>
        <v>11015.9946</v>
      </c>
      <c r="I406" s="2">
        <f t="shared" si="22"/>
        <v>10260.9274853311</v>
      </c>
      <c r="J406" s="2">
        <f t="shared" si="23"/>
        <v>68.4061832355408</v>
      </c>
    </row>
    <row r="407" s="3" customFormat="1" ht="23" customHeight="1" spans="1:10">
      <c r="A407" s="3" t="s">
        <v>4038</v>
      </c>
      <c r="B407" s="21" t="s">
        <v>872</v>
      </c>
      <c r="C407" s="21" t="s">
        <v>892</v>
      </c>
      <c r="D407" s="22" t="s">
        <v>893</v>
      </c>
      <c r="E407" s="22" t="s">
        <v>894</v>
      </c>
      <c r="F407" s="3">
        <v>400</v>
      </c>
      <c r="G407" s="23">
        <v>7528.21</v>
      </c>
      <c r="H407" s="23">
        <f t="shared" si="21"/>
        <v>8808.0057</v>
      </c>
      <c r="I407" s="2">
        <f t="shared" si="22"/>
        <v>8204.28032690604</v>
      </c>
      <c r="J407" s="2">
        <f t="shared" si="23"/>
        <v>20.5107008172651</v>
      </c>
    </row>
    <row r="408" s="3" customFormat="1" ht="23" customHeight="1" spans="1:10">
      <c r="A408" s="3" t="s">
        <v>4037</v>
      </c>
      <c r="B408" s="21" t="s">
        <v>872</v>
      </c>
      <c r="C408" s="21" t="s">
        <v>861</v>
      </c>
      <c r="D408" s="22" t="s">
        <v>915</v>
      </c>
      <c r="E408" s="22" t="s">
        <v>37</v>
      </c>
      <c r="F408" s="3">
        <v>2000</v>
      </c>
      <c r="G408" s="23">
        <v>35914.53</v>
      </c>
      <c r="H408" s="23">
        <f t="shared" si="21"/>
        <v>42020.0001</v>
      </c>
      <c r="I408" s="2">
        <f t="shared" si="22"/>
        <v>39139.8316371457</v>
      </c>
      <c r="J408" s="2">
        <f t="shared" si="23"/>
        <v>19.5699158185729</v>
      </c>
    </row>
    <row r="409" s="3" customFormat="1" ht="23" customHeight="1" spans="1:10">
      <c r="A409" s="3" t="s">
        <v>3735</v>
      </c>
      <c r="B409" s="21" t="s">
        <v>872</v>
      </c>
      <c r="C409" s="21" t="s">
        <v>928</v>
      </c>
      <c r="D409" s="22" t="s">
        <v>929</v>
      </c>
      <c r="E409" s="22" t="s">
        <v>2336</v>
      </c>
      <c r="F409" s="3">
        <v>400</v>
      </c>
      <c r="G409" s="23">
        <v>6536.75</v>
      </c>
      <c r="H409" s="23">
        <f t="shared" si="21"/>
        <v>7647.9975</v>
      </c>
      <c r="I409" s="2">
        <f t="shared" si="22"/>
        <v>7123.782336957</v>
      </c>
      <c r="J409" s="2">
        <f t="shared" si="23"/>
        <v>17.8094558423925</v>
      </c>
    </row>
    <row r="410" s="3" customFormat="1" ht="23" customHeight="1" spans="1:10">
      <c r="A410" s="3" t="s">
        <v>4069</v>
      </c>
      <c r="B410" s="21" t="s">
        <v>872</v>
      </c>
      <c r="C410" s="21" t="s">
        <v>878</v>
      </c>
      <c r="D410" s="22" t="s">
        <v>879</v>
      </c>
      <c r="E410" s="22" t="s">
        <v>772</v>
      </c>
      <c r="F410" s="3">
        <v>500</v>
      </c>
      <c r="G410" s="23">
        <v>19487.18</v>
      </c>
      <c r="H410" s="23">
        <f t="shared" si="21"/>
        <v>22800.0006</v>
      </c>
      <c r="I410" s="2">
        <f t="shared" si="22"/>
        <v>21237.2247188743</v>
      </c>
      <c r="J410" s="2">
        <f t="shared" si="23"/>
        <v>42.4744494377486</v>
      </c>
    </row>
    <row r="411" s="3" customFormat="1" ht="23" customHeight="1" spans="1:10">
      <c r="A411" s="3" t="s">
        <v>4058</v>
      </c>
      <c r="B411" s="21" t="s">
        <v>872</v>
      </c>
      <c r="C411" s="21" t="s">
        <v>907</v>
      </c>
      <c r="D411" s="22" t="s">
        <v>2339</v>
      </c>
      <c r="E411" s="22" t="s">
        <v>888</v>
      </c>
      <c r="F411" s="3">
        <v>180</v>
      </c>
      <c r="G411" s="23">
        <v>10092.31</v>
      </c>
      <c r="H411" s="23">
        <f t="shared" si="21"/>
        <v>11808.0027</v>
      </c>
      <c r="I411" s="2">
        <f t="shared" si="22"/>
        <v>10998.6491325344</v>
      </c>
      <c r="J411" s="2">
        <f t="shared" si="23"/>
        <v>61.103606291858</v>
      </c>
    </row>
    <row r="412" s="3" customFormat="1" ht="23" customHeight="1" spans="1:10">
      <c r="A412" s="3" t="s">
        <v>4037</v>
      </c>
      <c r="B412" s="21" t="s">
        <v>872</v>
      </c>
      <c r="C412" s="21" t="s">
        <v>875</v>
      </c>
      <c r="D412" s="22" t="s">
        <v>814</v>
      </c>
      <c r="E412" s="22" t="s">
        <v>2857</v>
      </c>
      <c r="F412" s="3">
        <v>1500</v>
      </c>
      <c r="G412" s="23">
        <v>43038.46</v>
      </c>
      <c r="H412" s="23">
        <f t="shared" si="21"/>
        <v>50354.9982</v>
      </c>
      <c r="I412" s="2">
        <f t="shared" si="22"/>
        <v>46903.525629377</v>
      </c>
      <c r="J412" s="2">
        <f t="shared" si="23"/>
        <v>31.2690170862514</v>
      </c>
    </row>
    <row r="413" s="3" customFormat="1" ht="23" customHeight="1" spans="1:10">
      <c r="A413" s="3" t="s">
        <v>2507</v>
      </c>
      <c r="B413" s="21" t="s">
        <v>872</v>
      </c>
      <c r="C413" s="21" t="s">
        <v>916</v>
      </c>
      <c r="D413" s="22" t="s">
        <v>917</v>
      </c>
      <c r="E413" s="22" t="s">
        <v>918</v>
      </c>
      <c r="F413" s="3">
        <v>200</v>
      </c>
      <c r="G413" s="23">
        <v>6220.51</v>
      </c>
      <c r="H413" s="23">
        <f t="shared" si="21"/>
        <v>7277.9967</v>
      </c>
      <c r="I413" s="2">
        <f t="shared" si="22"/>
        <v>6779.14242779124</v>
      </c>
      <c r="J413" s="2">
        <f t="shared" si="23"/>
        <v>33.8957121389562</v>
      </c>
    </row>
    <row r="414" s="3" customFormat="1" ht="23" customHeight="1" spans="1:10">
      <c r="A414" s="3" t="s">
        <v>3735</v>
      </c>
      <c r="B414" s="21" t="s">
        <v>872</v>
      </c>
      <c r="C414" s="21" t="s">
        <v>901</v>
      </c>
      <c r="D414" s="22" t="s">
        <v>461</v>
      </c>
      <c r="E414" s="22" t="s">
        <v>902</v>
      </c>
      <c r="F414" s="3">
        <v>400</v>
      </c>
      <c r="G414" s="23">
        <v>5305.98</v>
      </c>
      <c r="H414" s="23">
        <f t="shared" si="21"/>
        <v>6207.9966</v>
      </c>
      <c r="I414" s="2">
        <f t="shared" si="22"/>
        <v>5782.48313064552</v>
      </c>
      <c r="J414" s="2">
        <f t="shared" si="23"/>
        <v>14.4562078266138</v>
      </c>
    </row>
    <row r="415" s="3" customFormat="1" ht="23" customHeight="1" spans="1:10">
      <c r="A415" s="3" t="s">
        <v>4058</v>
      </c>
      <c r="B415" s="21" t="s">
        <v>872</v>
      </c>
      <c r="C415" s="21" t="s">
        <v>886</v>
      </c>
      <c r="D415" s="22" t="s">
        <v>887</v>
      </c>
      <c r="E415" s="22" t="s">
        <v>888</v>
      </c>
      <c r="F415" s="3">
        <v>180</v>
      </c>
      <c r="G415" s="23">
        <v>9583.08</v>
      </c>
      <c r="H415" s="23">
        <f t="shared" si="21"/>
        <v>11212.2036</v>
      </c>
      <c r="I415" s="2">
        <f t="shared" si="22"/>
        <v>10443.6877710859</v>
      </c>
      <c r="J415" s="2">
        <f t="shared" si="23"/>
        <v>58.020487617144</v>
      </c>
    </row>
    <row r="416" s="3" customFormat="1" ht="23" customHeight="1" spans="1:10">
      <c r="A416" s="3" t="s">
        <v>4040</v>
      </c>
      <c r="B416" s="21" t="s">
        <v>872</v>
      </c>
      <c r="C416" s="21" t="s">
        <v>597</v>
      </c>
      <c r="D416" s="22" t="s">
        <v>912</v>
      </c>
      <c r="E416" s="22" t="s">
        <v>63</v>
      </c>
      <c r="F416" s="3">
        <v>200</v>
      </c>
      <c r="G416" s="23">
        <v>5658.12</v>
      </c>
      <c r="H416" s="23">
        <f t="shared" si="21"/>
        <v>6620.0004</v>
      </c>
      <c r="I416" s="2">
        <f t="shared" si="22"/>
        <v>6166.24703658288</v>
      </c>
      <c r="J416" s="2">
        <f t="shared" si="23"/>
        <v>30.8312351829144</v>
      </c>
    </row>
    <row r="417" s="3" customFormat="1" ht="23" customHeight="1" spans="1:10">
      <c r="A417" s="3" t="s">
        <v>3666</v>
      </c>
      <c r="B417" s="21" t="s">
        <v>872</v>
      </c>
      <c r="C417" s="21" t="s">
        <v>922</v>
      </c>
      <c r="D417" s="22" t="s">
        <v>923</v>
      </c>
      <c r="E417" s="22" t="s">
        <v>924</v>
      </c>
      <c r="F417" s="3">
        <v>200</v>
      </c>
      <c r="G417" s="23">
        <v>5656.41</v>
      </c>
      <c r="H417" s="23">
        <f t="shared" si="21"/>
        <v>6617.9997</v>
      </c>
      <c r="I417" s="2">
        <f t="shared" si="22"/>
        <v>6164.38347016284</v>
      </c>
      <c r="J417" s="2">
        <f t="shared" si="23"/>
        <v>30.8219173508142</v>
      </c>
    </row>
    <row r="418" s="3" customFormat="1" ht="23" customHeight="1" spans="1:10">
      <c r="A418" s="3" t="s">
        <v>4058</v>
      </c>
      <c r="B418" s="21" t="s">
        <v>872</v>
      </c>
      <c r="C418" s="21" t="s">
        <v>903</v>
      </c>
      <c r="D418" s="22" t="s">
        <v>138</v>
      </c>
      <c r="E418" s="22" t="s">
        <v>31</v>
      </c>
      <c r="F418" s="3">
        <v>300</v>
      </c>
      <c r="G418" s="23">
        <v>34630.77</v>
      </c>
      <c r="H418" s="23">
        <f t="shared" si="21"/>
        <v>40518.0009</v>
      </c>
      <c r="I418" s="2">
        <f t="shared" si="22"/>
        <v>37740.7836679115</v>
      </c>
      <c r="J418" s="2">
        <f t="shared" si="23"/>
        <v>125.802612226372</v>
      </c>
    </row>
    <row r="419" s="3" customFormat="1" ht="23" customHeight="1" spans="1:10">
      <c r="A419" s="3" t="s">
        <v>4058</v>
      </c>
      <c r="B419" s="21" t="s">
        <v>872</v>
      </c>
      <c r="C419" s="21" t="s">
        <v>913</v>
      </c>
      <c r="D419" s="22" t="s">
        <v>650</v>
      </c>
      <c r="E419" s="22" t="s">
        <v>914</v>
      </c>
      <c r="F419" s="3">
        <v>200</v>
      </c>
      <c r="G419" s="23">
        <v>39977.78</v>
      </c>
      <c r="H419" s="23">
        <f t="shared" si="21"/>
        <v>46774.0026</v>
      </c>
      <c r="I419" s="2">
        <f t="shared" si="22"/>
        <v>43567.9814945887</v>
      </c>
      <c r="J419" s="2">
        <f t="shared" si="23"/>
        <v>217.839907472944</v>
      </c>
    </row>
    <row r="420" s="3" customFormat="1" ht="23" customHeight="1" spans="1:10">
      <c r="A420" s="3" t="s">
        <v>4058</v>
      </c>
      <c r="B420" s="21" t="s">
        <v>872</v>
      </c>
      <c r="C420" s="21" t="s">
        <v>880</v>
      </c>
      <c r="D420" s="22" t="s">
        <v>881</v>
      </c>
      <c r="E420" s="22" t="s">
        <v>882</v>
      </c>
      <c r="F420" s="3">
        <v>1200</v>
      </c>
      <c r="G420" s="23">
        <v>65435.9</v>
      </c>
      <c r="H420" s="23">
        <f t="shared" si="21"/>
        <v>76560.003</v>
      </c>
      <c r="I420" s="2">
        <f t="shared" si="22"/>
        <v>71312.3660263716</v>
      </c>
      <c r="J420" s="2">
        <f t="shared" si="23"/>
        <v>59.426971688643</v>
      </c>
    </row>
    <row r="421" s="3" customFormat="1" ht="23" customHeight="1" spans="1:10">
      <c r="A421" s="3" t="s">
        <v>2282</v>
      </c>
      <c r="B421" s="21" t="s">
        <v>872</v>
      </c>
      <c r="C421" s="21" t="s">
        <v>909</v>
      </c>
      <c r="D421" s="22" t="s">
        <v>910</v>
      </c>
      <c r="E421" s="22" t="s">
        <v>911</v>
      </c>
      <c r="F421" s="3">
        <v>400</v>
      </c>
      <c r="G421" s="23">
        <v>3422.22</v>
      </c>
      <c r="H421" s="23">
        <f t="shared" si="21"/>
        <v>4003.9974</v>
      </c>
      <c r="I421" s="2">
        <f t="shared" si="22"/>
        <v>3729.55220701128</v>
      </c>
      <c r="J421" s="2">
        <f t="shared" si="23"/>
        <v>9.3238805175282</v>
      </c>
    </row>
    <row r="422" s="3" customFormat="1" ht="23" customHeight="1" spans="1:10">
      <c r="A422" s="3" t="s">
        <v>1379</v>
      </c>
      <c r="B422" s="21" t="s">
        <v>872</v>
      </c>
      <c r="C422" s="21" t="s">
        <v>898</v>
      </c>
      <c r="D422" s="22" t="s">
        <v>899</v>
      </c>
      <c r="E422" s="22" t="s">
        <v>900</v>
      </c>
      <c r="F422" s="3">
        <v>300</v>
      </c>
      <c r="G422" s="23">
        <v>18830.77</v>
      </c>
      <c r="H422" s="23">
        <f t="shared" si="21"/>
        <v>22032.0009</v>
      </c>
      <c r="I422" s="2">
        <f t="shared" si="22"/>
        <v>20521.8658687115</v>
      </c>
      <c r="J422" s="2">
        <f t="shared" si="23"/>
        <v>68.4062195623716</v>
      </c>
    </row>
    <row r="423" s="3" customFormat="1" ht="23" customHeight="1" spans="1:10">
      <c r="A423" s="3" t="s">
        <v>4038</v>
      </c>
      <c r="B423" s="21" t="s">
        <v>872</v>
      </c>
      <c r="C423" s="21" t="s">
        <v>892</v>
      </c>
      <c r="D423" s="22" t="s">
        <v>893</v>
      </c>
      <c r="E423" s="22" t="s">
        <v>894</v>
      </c>
      <c r="F423" s="3">
        <v>1000</v>
      </c>
      <c r="G423" s="23">
        <v>18820.51</v>
      </c>
      <c r="H423" s="23">
        <f t="shared" si="21"/>
        <v>22019.9967</v>
      </c>
      <c r="I423" s="2">
        <f t="shared" si="22"/>
        <v>20510.6844701912</v>
      </c>
      <c r="J423" s="2">
        <f t="shared" si="23"/>
        <v>20.5106844701912</v>
      </c>
    </row>
    <row r="424" s="3" customFormat="1" ht="23" customHeight="1" spans="1:10">
      <c r="A424" s="3" t="s">
        <v>4058</v>
      </c>
      <c r="B424" s="21" t="s">
        <v>872</v>
      </c>
      <c r="C424" s="21" t="s">
        <v>926</v>
      </c>
      <c r="D424" s="22" t="s">
        <v>927</v>
      </c>
      <c r="E424" s="22" t="s">
        <v>31</v>
      </c>
      <c r="F424" s="3">
        <v>360</v>
      </c>
      <c r="G424" s="23">
        <v>41270.77</v>
      </c>
      <c r="H424" s="23">
        <f t="shared" si="21"/>
        <v>48286.8009</v>
      </c>
      <c r="I424" s="2">
        <f t="shared" si="22"/>
        <v>44977.0883632715</v>
      </c>
      <c r="J424" s="2">
        <f t="shared" si="23"/>
        <v>124.936356564643</v>
      </c>
    </row>
    <row r="425" s="3" customFormat="1" ht="23" customHeight="1" spans="1:10">
      <c r="A425" s="3" t="s">
        <v>4040</v>
      </c>
      <c r="B425" s="21" t="s">
        <v>872</v>
      </c>
      <c r="C425" s="21" t="s">
        <v>597</v>
      </c>
      <c r="D425" s="22" t="s">
        <v>912</v>
      </c>
      <c r="E425" s="22" t="s">
        <v>63</v>
      </c>
      <c r="F425" s="3">
        <v>200</v>
      </c>
      <c r="G425" s="23">
        <v>5658.12</v>
      </c>
      <c r="H425" s="23">
        <f t="shared" si="21"/>
        <v>6620.0004</v>
      </c>
      <c r="I425" s="2">
        <f t="shared" si="22"/>
        <v>6166.24703658288</v>
      </c>
      <c r="J425" s="2">
        <f t="shared" si="23"/>
        <v>30.8312351829144</v>
      </c>
    </row>
    <row r="426" s="3" customFormat="1" ht="23" customHeight="1" spans="1:10">
      <c r="A426" s="3" t="s">
        <v>2507</v>
      </c>
      <c r="B426" s="21" t="s">
        <v>872</v>
      </c>
      <c r="C426" s="21" t="s">
        <v>916</v>
      </c>
      <c r="D426" s="22" t="s">
        <v>917</v>
      </c>
      <c r="E426" s="22" t="s">
        <v>918</v>
      </c>
      <c r="F426" s="3">
        <v>400</v>
      </c>
      <c r="G426" s="23">
        <v>12441.03</v>
      </c>
      <c r="H426" s="23">
        <f t="shared" si="21"/>
        <v>14556.0051</v>
      </c>
      <c r="I426" s="2">
        <f t="shared" si="22"/>
        <v>13558.2957536317</v>
      </c>
      <c r="J426" s="2">
        <f t="shared" si="23"/>
        <v>33.8957393840793</v>
      </c>
    </row>
    <row r="427" s="3" customFormat="1" ht="23" customHeight="1" spans="1:10">
      <c r="A427" s="3" t="s">
        <v>1379</v>
      </c>
      <c r="B427" s="21" t="s">
        <v>872</v>
      </c>
      <c r="C427" s="21" t="s">
        <v>2335</v>
      </c>
      <c r="D427" s="22" t="s">
        <v>893</v>
      </c>
      <c r="E427" s="22" t="s">
        <v>894</v>
      </c>
      <c r="F427" s="3">
        <v>600</v>
      </c>
      <c r="G427" s="23">
        <v>42312.82</v>
      </c>
      <c r="H427" s="23">
        <f t="shared" si="21"/>
        <v>49505.9994</v>
      </c>
      <c r="I427" s="2">
        <f t="shared" si="22"/>
        <v>46112.7195843257</v>
      </c>
      <c r="J427" s="2">
        <f t="shared" si="23"/>
        <v>76.8545326405428</v>
      </c>
    </row>
    <row r="428" s="3" customFormat="1" ht="23" customHeight="1" spans="1:10">
      <c r="A428" s="3" t="s">
        <v>4068</v>
      </c>
      <c r="B428" s="21" t="s">
        <v>872</v>
      </c>
      <c r="C428" s="21" t="s">
        <v>889</v>
      </c>
      <c r="D428" s="22" t="s">
        <v>890</v>
      </c>
      <c r="E428" s="22" t="s">
        <v>891</v>
      </c>
      <c r="F428" s="3">
        <v>300</v>
      </c>
      <c r="G428" s="23">
        <v>24176.92</v>
      </c>
      <c r="H428" s="23">
        <f t="shared" si="21"/>
        <v>28286.9964</v>
      </c>
      <c r="I428" s="2">
        <f t="shared" si="22"/>
        <v>26348.1264631541</v>
      </c>
      <c r="J428" s="2">
        <f t="shared" si="23"/>
        <v>87.8270882105136</v>
      </c>
    </row>
    <row r="429" s="3" customFormat="1" ht="23" customHeight="1" spans="1:10">
      <c r="A429" s="3" t="s">
        <v>4069</v>
      </c>
      <c r="B429" s="21" t="s">
        <v>872</v>
      </c>
      <c r="C429" s="21" t="s">
        <v>878</v>
      </c>
      <c r="D429" s="22" t="s">
        <v>879</v>
      </c>
      <c r="E429" s="22" t="s">
        <v>772</v>
      </c>
      <c r="F429" s="3">
        <v>500</v>
      </c>
      <c r="G429" s="23">
        <v>19487.18</v>
      </c>
      <c r="H429" s="23">
        <f t="shared" si="21"/>
        <v>22800.0006</v>
      </c>
      <c r="I429" s="2">
        <f t="shared" si="22"/>
        <v>21237.2247188743</v>
      </c>
      <c r="J429" s="2">
        <f t="shared" si="23"/>
        <v>42.4744494377486</v>
      </c>
    </row>
    <row r="430" s="3" customFormat="1" ht="23" customHeight="1" spans="1:10">
      <c r="A430" s="3" t="s">
        <v>4070</v>
      </c>
      <c r="B430" s="21" t="s">
        <v>872</v>
      </c>
      <c r="C430" s="21" t="s">
        <v>904</v>
      </c>
      <c r="D430" s="22" t="s">
        <v>905</v>
      </c>
      <c r="E430" s="22" t="s">
        <v>906</v>
      </c>
      <c r="F430" s="3">
        <v>360</v>
      </c>
      <c r="G430" s="23">
        <v>31600</v>
      </c>
      <c r="H430" s="23">
        <f t="shared" si="21"/>
        <v>36972</v>
      </c>
      <c r="I430" s="2">
        <f t="shared" si="22"/>
        <v>34437.8355984</v>
      </c>
      <c r="J430" s="2">
        <f t="shared" si="23"/>
        <v>95.66065444</v>
      </c>
    </row>
    <row r="431" s="3" customFormat="1" ht="23" customHeight="1" spans="1:10">
      <c r="A431" s="3" t="s">
        <v>4058</v>
      </c>
      <c r="B431" s="21" t="s">
        <v>872</v>
      </c>
      <c r="C431" s="21" t="s">
        <v>883</v>
      </c>
      <c r="D431" s="22" t="s">
        <v>884</v>
      </c>
      <c r="E431" s="22" t="s">
        <v>885</v>
      </c>
      <c r="F431" s="3">
        <v>200</v>
      </c>
      <c r="G431" s="23">
        <v>11965.81</v>
      </c>
      <c r="H431" s="23">
        <f t="shared" si="21"/>
        <v>13999.9977</v>
      </c>
      <c r="I431" s="2">
        <f t="shared" si="22"/>
        <v>13040.3986576484</v>
      </c>
      <c r="J431" s="2">
        <f t="shared" si="23"/>
        <v>65.2019932882422</v>
      </c>
    </row>
    <row r="432" s="3" customFormat="1" ht="23" customHeight="1" spans="1:10">
      <c r="A432" s="3" t="s">
        <v>3666</v>
      </c>
      <c r="B432" s="21" t="s">
        <v>872</v>
      </c>
      <c r="C432" s="21" t="s">
        <v>922</v>
      </c>
      <c r="D432" s="22" t="s">
        <v>923</v>
      </c>
      <c r="E432" s="22" t="s">
        <v>924</v>
      </c>
      <c r="F432" s="3">
        <v>200</v>
      </c>
      <c r="G432" s="23">
        <v>5656.41</v>
      </c>
      <c r="H432" s="23">
        <f t="shared" si="21"/>
        <v>6617.9997</v>
      </c>
      <c r="I432" s="2">
        <f t="shared" si="22"/>
        <v>6164.38347016284</v>
      </c>
      <c r="J432" s="2">
        <f t="shared" si="23"/>
        <v>30.8219173508142</v>
      </c>
    </row>
    <row r="433" s="3" customFormat="1" ht="23" customHeight="1" spans="1:10">
      <c r="A433" s="3" t="s">
        <v>3735</v>
      </c>
      <c r="B433" s="21" t="s">
        <v>872</v>
      </c>
      <c r="C433" s="21" t="s">
        <v>928</v>
      </c>
      <c r="D433" s="22" t="s">
        <v>929</v>
      </c>
      <c r="E433" s="22" t="s">
        <v>2336</v>
      </c>
      <c r="F433" s="3">
        <v>400</v>
      </c>
      <c r="G433" s="23">
        <v>6536.75</v>
      </c>
      <c r="H433" s="23">
        <f t="shared" si="21"/>
        <v>7647.9975</v>
      </c>
      <c r="I433" s="2">
        <f t="shared" si="22"/>
        <v>7123.782336957</v>
      </c>
      <c r="J433" s="2">
        <f t="shared" si="23"/>
        <v>17.8094558423925</v>
      </c>
    </row>
    <row r="434" s="3" customFormat="1" ht="23" customHeight="1" spans="1:10">
      <c r="A434" s="3" t="s">
        <v>4058</v>
      </c>
      <c r="B434" s="21" t="s">
        <v>872</v>
      </c>
      <c r="C434" s="21" t="s">
        <v>913</v>
      </c>
      <c r="D434" s="22" t="s">
        <v>650</v>
      </c>
      <c r="E434" s="22" t="s">
        <v>914</v>
      </c>
      <c r="F434" s="3">
        <v>200</v>
      </c>
      <c r="G434" s="23">
        <v>39977.78</v>
      </c>
      <c r="H434" s="23">
        <f t="shared" si="21"/>
        <v>46774.0026</v>
      </c>
      <c r="I434" s="2">
        <f t="shared" si="22"/>
        <v>43567.9814945887</v>
      </c>
      <c r="J434" s="2">
        <f t="shared" si="23"/>
        <v>217.839907472944</v>
      </c>
    </row>
    <row r="435" s="3" customFormat="1" ht="23" customHeight="1" spans="1:10">
      <c r="A435" s="3" t="s">
        <v>4070</v>
      </c>
      <c r="B435" s="21" t="s">
        <v>872</v>
      </c>
      <c r="C435" s="21" t="s">
        <v>904</v>
      </c>
      <c r="D435" s="22" t="s">
        <v>905</v>
      </c>
      <c r="E435" s="22" t="s">
        <v>906</v>
      </c>
      <c r="F435" s="3">
        <v>40</v>
      </c>
      <c r="G435" s="23">
        <v>3511.11</v>
      </c>
      <c r="H435" s="23">
        <f t="shared" si="21"/>
        <v>4107.9987</v>
      </c>
      <c r="I435" s="2">
        <f t="shared" si="22"/>
        <v>3826.42496670564</v>
      </c>
      <c r="J435" s="2">
        <f t="shared" si="23"/>
        <v>95.660624167641</v>
      </c>
    </row>
    <row r="436" s="3" customFormat="1" ht="23" customHeight="1" spans="1:10">
      <c r="A436" s="3" t="s">
        <v>4037</v>
      </c>
      <c r="B436" s="21" t="s">
        <v>872</v>
      </c>
      <c r="C436" s="21" t="s">
        <v>861</v>
      </c>
      <c r="D436" s="22" t="s">
        <v>915</v>
      </c>
      <c r="E436" s="22" t="s">
        <v>37</v>
      </c>
      <c r="F436" s="3">
        <v>1200</v>
      </c>
      <c r="G436" s="23">
        <v>21548.72</v>
      </c>
      <c r="H436" s="23">
        <f t="shared" si="21"/>
        <v>25212.0024</v>
      </c>
      <c r="I436" s="2">
        <f t="shared" si="22"/>
        <v>23483.9011618973</v>
      </c>
      <c r="J436" s="2">
        <f t="shared" si="23"/>
        <v>19.5699176349144</v>
      </c>
    </row>
    <row r="437" s="3" customFormat="1" ht="23" customHeight="1" spans="1:10">
      <c r="A437" s="3" t="s">
        <v>4069</v>
      </c>
      <c r="B437" s="21" t="s">
        <v>872</v>
      </c>
      <c r="C437" s="21" t="s">
        <v>878</v>
      </c>
      <c r="D437" s="22" t="s">
        <v>879</v>
      </c>
      <c r="E437" s="22" t="s">
        <v>772</v>
      </c>
      <c r="F437" s="3">
        <v>500</v>
      </c>
      <c r="G437" s="23">
        <v>19487.18</v>
      </c>
      <c r="H437" s="23">
        <f t="shared" si="21"/>
        <v>22800.0006</v>
      </c>
      <c r="I437" s="2">
        <f t="shared" si="22"/>
        <v>21237.2247188743</v>
      </c>
      <c r="J437" s="2">
        <f t="shared" si="23"/>
        <v>42.4744494377486</v>
      </c>
    </row>
    <row r="438" s="3" customFormat="1" ht="23" customHeight="1" spans="1:10">
      <c r="A438" s="3" t="s">
        <v>4070</v>
      </c>
      <c r="B438" s="21" t="s">
        <v>872</v>
      </c>
      <c r="C438" s="21" t="s">
        <v>904</v>
      </c>
      <c r="D438" s="22" t="s">
        <v>905</v>
      </c>
      <c r="E438" s="22" t="s">
        <v>906</v>
      </c>
      <c r="F438" s="3">
        <v>320</v>
      </c>
      <c r="G438" s="23">
        <v>28088.88888888</v>
      </c>
      <c r="H438" s="23">
        <f t="shared" si="21"/>
        <v>32863.9999999896</v>
      </c>
      <c r="I438" s="2">
        <f t="shared" si="22"/>
        <v>30611.4094207903</v>
      </c>
      <c r="J438" s="2">
        <f t="shared" si="23"/>
        <v>95.6606544399697</v>
      </c>
    </row>
    <row r="439" s="3" customFormat="1" ht="23" customHeight="1" spans="1:10">
      <c r="A439" s="3" t="s">
        <v>4058</v>
      </c>
      <c r="B439" s="21" t="s">
        <v>872</v>
      </c>
      <c r="C439" s="21" t="s">
        <v>883</v>
      </c>
      <c r="D439" s="22" t="s">
        <v>884</v>
      </c>
      <c r="E439" s="22" t="s">
        <v>885</v>
      </c>
      <c r="F439" s="3">
        <v>100</v>
      </c>
      <c r="G439" s="23">
        <v>5982.91</v>
      </c>
      <c r="H439" s="23">
        <f t="shared" si="21"/>
        <v>7000.0047</v>
      </c>
      <c r="I439" s="2">
        <f t="shared" si="22"/>
        <v>6520.20477784884</v>
      </c>
      <c r="J439" s="2">
        <f t="shared" si="23"/>
        <v>65.2020477784884</v>
      </c>
    </row>
    <row r="440" s="3" customFormat="1" ht="23" customHeight="1" spans="1:10">
      <c r="A440" s="3" t="s">
        <v>3666</v>
      </c>
      <c r="B440" s="21" t="s">
        <v>872</v>
      </c>
      <c r="C440" s="21" t="s">
        <v>922</v>
      </c>
      <c r="D440" s="22" t="s">
        <v>923</v>
      </c>
      <c r="E440" s="22" t="s">
        <v>924</v>
      </c>
      <c r="F440" s="3">
        <v>200</v>
      </c>
      <c r="G440" s="23">
        <v>5656.41</v>
      </c>
      <c r="H440" s="23">
        <f t="shared" si="21"/>
        <v>6617.9997</v>
      </c>
      <c r="I440" s="2">
        <f t="shared" si="22"/>
        <v>6164.38347016284</v>
      </c>
      <c r="J440" s="2">
        <f t="shared" si="23"/>
        <v>30.8219173508142</v>
      </c>
    </row>
    <row r="441" s="3" customFormat="1" ht="23" customHeight="1" spans="1:10">
      <c r="A441" s="3" t="s">
        <v>4058</v>
      </c>
      <c r="B441" s="21" t="s">
        <v>872</v>
      </c>
      <c r="C441" s="21" t="s">
        <v>907</v>
      </c>
      <c r="D441" s="22" t="s">
        <v>2339</v>
      </c>
      <c r="E441" s="22" t="s">
        <v>888</v>
      </c>
      <c r="F441" s="3">
        <v>180</v>
      </c>
      <c r="G441" s="23">
        <v>10092.31</v>
      </c>
      <c r="H441" s="23">
        <f t="shared" si="21"/>
        <v>11808.0027</v>
      </c>
      <c r="I441" s="2">
        <f t="shared" si="22"/>
        <v>10998.6491325344</v>
      </c>
      <c r="J441" s="2">
        <f t="shared" si="23"/>
        <v>61.103606291858</v>
      </c>
    </row>
    <row r="442" s="3" customFormat="1" ht="23" customHeight="1" spans="1:10">
      <c r="A442" s="3" t="s">
        <v>4040</v>
      </c>
      <c r="B442" s="21" t="s">
        <v>872</v>
      </c>
      <c r="C442" s="21" t="s">
        <v>597</v>
      </c>
      <c r="D442" s="22" t="s">
        <v>461</v>
      </c>
      <c r="E442" s="22" t="s">
        <v>63</v>
      </c>
      <c r="F442" s="3">
        <v>200</v>
      </c>
      <c r="G442" s="23">
        <v>3687.18</v>
      </c>
      <c r="H442" s="23">
        <f t="shared" si="21"/>
        <v>4314.0006</v>
      </c>
      <c r="I442" s="2">
        <f t="shared" si="22"/>
        <v>4018.30691967432</v>
      </c>
      <c r="J442" s="2">
        <f t="shared" si="23"/>
        <v>20.0915345983716</v>
      </c>
    </row>
    <row r="443" s="3" customFormat="1" ht="23" customHeight="1" spans="1:10">
      <c r="A443" s="3" t="s">
        <v>1379</v>
      </c>
      <c r="B443" s="21" t="s">
        <v>872</v>
      </c>
      <c r="C443" s="21" t="s">
        <v>2335</v>
      </c>
      <c r="D443" s="22" t="s">
        <v>893</v>
      </c>
      <c r="E443" s="22" t="s">
        <v>894</v>
      </c>
      <c r="F443" s="3">
        <v>200</v>
      </c>
      <c r="G443" s="23">
        <v>14104.27</v>
      </c>
      <c r="H443" s="23">
        <f t="shared" si="21"/>
        <v>16501.9959</v>
      </c>
      <c r="I443" s="2">
        <f t="shared" si="22"/>
        <v>15370.9028954255</v>
      </c>
      <c r="J443" s="2">
        <f t="shared" si="23"/>
        <v>76.8545144771274</v>
      </c>
    </row>
    <row r="444" s="3" customFormat="1" ht="23" customHeight="1" spans="1:10">
      <c r="A444" s="3" t="s">
        <v>2499</v>
      </c>
      <c r="B444" s="21" t="s">
        <v>872</v>
      </c>
      <c r="C444" s="21" t="s">
        <v>873</v>
      </c>
      <c r="D444" s="22" t="s">
        <v>166</v>
      </c>
      <c r="E444" s="22" t="s">
        <v>874</v>
      </c>
      <c r="F444" s="3">
        <v>160</v>
      </c>
      <c r="G444" s="23">
        <v>9766.84</v>
      </c>
      <c r="H444" s="23">
        <f t="shared" si="21"/>
        <v>11427.2028</v>
      </c>
      <c r="I444" s="2">
        <f t="shared" si="22"/>
        <v>10643.9503239202</v>
      </c>
      <c r="J444" s="2">
        <f t="shared" si="23"/>
        <v>66.524689524501</v>
      </c>
    </row>
    <row r="445" s="3" customFormat="1" ht="23" customHeight="1" spans="1:10">
      <c r="A445" s="3" t="s">
        <v>2507</v>
      </c>
      <c r="B445" s="21" t="s">
        <v>872</v>
      </c>
      <c r="C445" s="21" t="s">
        <v>916</v>
      </c>
      <c r="D445" s="22" t="s">
        <v>917</v>
      </c>
      <c r="E445" s="22" t="s">
        <v>918</v>
      </c>
      <c r="F445" s="3">
        <v>400</v>
      </c>
      <c r="G445" s="23">
        <v>12441.03</v>
      </c>
      <c r="H445" s="23">
        <f t="shared" ref="H445:H508" si="24">G445*1.17</f>
        <v>14556.0051</v>
      </c>
      <c r="I445" s="2">
        <f t="shared" si="22"/>
        <v>13558.2957536317</v>
      </c>
      <c r="J445" s="2">
        <f t="shared" si="23"/>
        <v>33.8957393840793</v>
      </c>
    </row>
    <row r="446" s="3" customFormat="1" ht="23" customHeight="1" spans="1:10">
      <c r="A446" s="3" t="s">
        <v>4037</v>
      </c>
      <c r="B446" s="21" t="s">
        <v>872</v>
      </c>
      <c r="C446" s="21" t="s">
        <v>875</v>
      </c>
      <c r="D446" s="22" t="s">
        <v>814</v>
      </c>
      <c r="E446" s="22" t="s">
        <v>2857</v>
      </c>
      <c r="F446" s="3">
        <v>300</v>
      </c>
      <c r="G446" s="23">
        <v>8607.69</v>
      </c>
      <c r="H446" s="23">
        <f t="shared" si="24"/>
        <v>10070.9973</v>
      </c>
      <c r="I446" s="2">
        <f t="shared" si="22"/>
        <v>9380.70294626556</v>
      </c>
      <c r="J446" s="2">
        <f t="shared" si="23"/>
        <v>31.2690098208852</v>
      </c>
    </row>
    <row r="447" s="3" customFormat="1" ht="23" customHeight="1" spans="1:10">
      <c r="A447" s="3" t="s">
        <v>1379</v>
      </c>
      <c r="B447" s="21" t="s">
        <v>872</v>
      </c>
      <c r="C447" s="21" t="s">
        <v>898</v>
      </c>
      <c r="D447" s="22" t="s">
        <v>899</v>
      </c>
      <c r="E447" s="22" t="s">
        <v>900</v>
      </c>
      <c r="F447" s="3">
        <v>30</v>
      </c>
      <c r="G447" s="23">
        <v>1883.08</v>
      </c>
      <c r="H447" s="23">
        <f t="shared" si="24"/>
        <v>2203.2036</v>
      </c>
      <c r="I447" s="2">
        <f t="shared" si="22"/>
        <v>2052.18985628592</v>
      </c>
      <c r="J447" s="2">
        <f t="shared" si="23"/>
        <v>68.406328542864</v>
      </c>
    </row>
    <row r="448" s="3" customFormat="1" ht="23" customHeight="1" spans="1:10">
      <c r="A448" s="3" t="s">
        <v>4071</v>
      </c>
      <c r="B448" s="21" t="s">
        <v>872</v>
      </c>
      <c r="C448" s="21" t="s">
        <v>942</v>
      </c>
      <c r="D448" s="22" t="s">
        <v>212</v>
      </c>
      <c r="E448" s="22" t="s">
        <v>943</v>
      </c>
      <c r="F448" s="3">
        <v>120</v>
      </c>
      <c r="G448" s="23">
        <v>2557.95</v>
      </c>
      <c r="H448" s="23">
        <f t="shared" si="24"/>
        <v>2992.8015</v>
      </c>
      <c r="I448" s="2">
        <f t="shared" si="22"/>
        <v>2787.6665053458</v>
      </c>
      <c r="J448" s="2">
        <f t="shared" si="23"/>
        <v>23.230554211215</v>
      </c>
    </row>
    <row r="449" s="3" customFormat="1" ht="23" customHeight="1" spans="1:10">
      <c r="A449" s="3" t="s">
        <v>3735</v>
      </c>
      <c r="B449" s="21" t="s">
        <v>872</v>
      </c>
      <c r="C449" s="21" t="s">
        <v>939</v>
      </c>
      <c r="D449" s="22" t="s">
        <v>940</v>
      </c>
      <c r="E449" s="22" t="s">
        <v>941</v>
      </c>
      <c r="F449" s="3">
        <v>100</v>
      </c>
      <c r="G449" s="23">
        <v>7328.21</v>
      </c>
      <c r="H449" s="23">
        <f t="shared" si="24"/>
        <v>8574.0057</v>
      </c>
      <c r="I449" s="2">
        <f t="shared" si="22"/>
        <v>7986.31934210604</v>
      </c>
      <c r="J449" s="2">
        <f t="shared" si="23"/>
        <v>79.8631934210604</v>
      </c>
    </row>
    <row r="450" s="3" customFormat="1" ht="23" customHeight="1" spans="1:10">
      <c r="A450" s="3" t="s">
        <v>4071</v>
      </c>
      <c r="B450" s="21" t="s">
        <v>872</v>
      </c>
      <c r="C450" s="21" t="s">
        <v>942</v>
      </c>
      <c r="D450" s="22" t="s">
        <v>212</v>
      </c>
      <c r="E450" s="22" t="s">
        <v>943</v>
      </c>
      <c r="F450" s="3">
        <v>120</v>
      </c>
      <c r="G450" s="23">
        <v>2557.95</v>
      </c>
      <c r="H450" s="23">
        <f t="shared" si="24"/>
        <v>2992.8015</v>
      </c>
      <c r="I450" s="2">
        <f t="shared" si="22"/>
        <v>2787.6665053458</v>
      </c>
      <c r="J450" s="2">
        <f t="shared" si="23"/>
        <v>23.230554211215</v>
      </c>
    </row>
    <row r="451" s="3" customFormat="1" ht="23" customHeight="1" spans="1:10">
      <c r="A451" s="3" t="s">
        <v>2507</v>
      </c>
      <c r="B451" s="21" t="s">
        <v>872</v>
      </c>
      <c r="C451" s="21" t="s">
        <v>937</v>
      </c>
      <c r="D451" s="22" t="s">
        <v>291</v>
      </c>
      <c r="E451" s="22" t="s">
        <v>938</v>
      </c>
      <c r="F451" s="3">
        <v>120</v>
      </c>
      <c r="G451" s="23">
        <v>2264.62</v>
      </c>
      <c r="H451" s="23">
        <f t="shared" si="24"/>
        <v>2649.6054</v>
      </c>
      <c r="I451" s="2">
        <f t="shared" ref="I451:I514" si="25">H451*0.9314572</f>
        <v>2467.99402698888</v>
      </c>
      <c r="J451" s="2">
        <f t="shared" ref="J451:J514" si="26">I451/F451</f>
        <v>20.566616891574</v>
      </c>
    </row>
    <row r="452" s="3" customFormat="1" ht="23" customHeight="1" spans="1:10">
      <c r="A452" s="3" t="s">
        <v>4071</v>
      </c>
      <c r="B452" s="21" t="s">
        <v>872</v>
      </c>
      <c r="C452" s="21" t="s">
        <v>942</v>
      </c>
      <c r="D452" s="22" t="s">
        <v>212</v>
      </c>
      <c r="E452" s="22" t="s">
        <v>943</v>
      </c>
      <c r="F452" s="3">
        <v>240</v>
      </c>
      <c r="G452" s="23">
        <v>5115.9</v>
      </c>
      <c r="H452" s="23">
        <f t="shared" si="24"/>
        <v>5985.603</v>
      </c>
      <c r="I452" s="2">
        <f t="shared" si="25"/>
        <v>5575.3330106916</v>
      </c>
      <c r="J452" s="2">
        <f t="shared" si="26"/>
        <v>23.230554211215</v>
      </c>
    </row>
    <row r="453" s="3" customFormat="1" ht="23" customHeight="1" spans="1:10">
      <c r="A453" s="3" t="s">
        <v>4071</v>
      </c>
      <c r="B453" s="21" t="s">
        <v>872</v>
      </c>
      <c r="C453" s="21" t="s">
        <v>942</v>
      </c>
      <c r="D453" s="22" t="s">
        <v>212</v>
      </c>
      <c r="E453" s="22" t="s">
        <v>943</v>
      </c>
      <c r="F453" s="3">
        <v>60</v>
      </c>
      <c r="G453" s="23">
        <v>1278.97</v>
      </c>
      <c r="H453" s="23">
        <f t="shared" si="24"/>
        <v>1496.3949</v>
      </c>
      <c r="I453" s="2">
        <f t="shared" si="25"/>
        <v>1393.82780364828</v>
      </c>
      <c r="J453" s="2">
        <f t="shared" si="26"/>
        <v>23.230463394138</v>
      </c>
    </row>
    <row r="454" s="3" customFormat="1" ht="23" customHeight="1" spans="1:10">
      <c r="A454" s="3" t="s">
        <v>2507</v>
      </c>
      <c r="B454" s="21" t="s">
        <v>872</v>
      </c>
      <c r="C454" s="21" t="s">
        <v>937</v>
      </c>
      <c r="D454" s="22" t="s">
        <v>291</v>
      </c>
      <c r="E454" s="22" t="s">
        <v>938</v>
      </c>
      <c r="F454" s="3">
        <v>120</v>
      </c>
      <c r="G454" s="23">
        <v>2264.62</v>
      </c>
      <c r="H454" s="23">
        <f t="shared" si="24"/>
        <v>2649.6054</v>
      </c>
      <c r="I454" s="2">
        <f t="shared" si="25"/>
        <v>2467.99402698888</v>
      </c>
      <c r="J454" s="2">
        <f t="shared" si="26"/>
        <v>20.566616891574</v>
      </c>
    </row>
    <row r="455" s="3" customFormat="1" ht="23" customHeight="1" spans="1:10">
      <c r="A455" s="3" t="s">
        <v>4072</v>
      </c>
      <c r="B455" s="21" t="s">
        <v>872</v>
      </c>
      <c r="C455" s="21" t="s">
        <v>2858</v>
      </c>
      <c r="D455" s="22" t="s">
        <v>144</v>
      </c>
      <c r="E455" s="22" t="s">
        <v>2859</v>
      </c>
      <c r="F455" s="3">
        <v>160</v>
      </c>
      <c r="G455" s="23">
        <v>15729.23</v>
      </c>
      <c r="H455" s="23">
        <f t="shared" si="24"/>
        <v>18403.1991</v>
      </c>
      <c r="I455" s="2">
        <f t="shared" si="25"/>
        <v>17141.7923047285</v>
      </c>
      <c r="J455" s="2">
        <f t="shared" si="26"/>
        <v>107.136201904553</v>
      </c>
    </row>
    <row r="456" s="3" customFormat="1" ht="23" customHeight="1" spans="1:10">
      <c r="A456" s="3" t="s">
        <v>4058</v>
      </c>
      <c r="B456" s="21" t="s">
        <v>872</v>
      </c>
      <c r="C456" s="21" t="s">
        <v>2344</v>
      </c>
      <c r="D456" s="22" t="s">
        <v>2345</v>
      </c>
      <c r="E456" s="22" t="s">
        <v>2346</v>
      </c>
      <c r="F456" s="3">
        <v>30</v>
      </c>
      <c r="G456" s="23">
        <v>2240.77</v>
      </c>
      <c r="H456" s="23">
        <f t="shared" si="24"/>
        <v>2621.7009</v>
      </c>
      <c r="I456" s="2">
        <f t="shared" si="25"/>
        <v>2442.00217955148</v>
      </c>
      <c r="J456" s="2">
        <f t="shared" si="26"/>
        <v>81.400072651716</v>
      </c>
    </row>
    <row r="457" s="3" customFormat="1" ht="23" customHeight="1" spans="1:10">
      <c r="A457" s="3" t="s">
        <v>4037</v>
      </c>
      <c r="B457" s="21" t="s">
        <v>872</v>
      </c>
      <c r="C457" s="21" t="s">
        <v>875</v>
      </c>
      <c r="D457" s="22" t="s">
        <v>814</v>
      </c>
      <c r="E457" s="22" t="s">
        <v>2857</v>
      </c>
      <c r="F457" s="3">
        <v>300</v>
      </c>
      <c r="G457" s="23">
        <v>8607.69</v>
      </c>
      <c r="H457" s="23">
        <f t="shared" si="24"/>
        <v>10070.9973</v>
      </c>
      <c r="I457" s="2">
        <f t="shared" si="25"/>
        <v>9380.70294626556</v>
      </c>
      <c r="J457" s="2">
        <f t="shared" si="26"/>
        <v>31.2690098208852</v>
      </c>
    </row>
    <row r="458" s="3" customFormat="1" ht="23" customHeight="1" spans="1:10">
      <c r="A458" s="3" t="s">
        <v>2507</v>
      </c>
      <c r="B458" s="21" t="s">
        <v>944</v>
      </c>
      <c r="C458" s="21" t="s">
        <v>949</v>
      </c>
      <c r="D458" s="22" t="s">
        <v>946</v>
      </c>
      <c r="E458" s="22" t="s">
        <v>947</v>
      </c>
      <c r="F458" s="3">
        <v>60</v>
      </c>
      <c r="G458" s="23">
        <v>454.36</v>
      </c>
      <c r="H458" s="23">
        <f t="shared" si="24"/>
        <v>531.6012</v>
      </c>
      <c r="I458" s="2">
        <f t="shared" si="25"/>
        <v>495.16376526864</v>
      </c>
      <c r="J458" s="2">
        <f t="shared" si="26"/>
        <v>8.252729421144</v>
      </c>
    </row>
    <row r="459" s="3" customFormat="1" ht="23" customHeight="1" spans="1:10">
      <c r="A459" s="3" t="s">
        <v>4037</v>
      </c>
      <c r="B459" s="21" t="s">
        <v>944</v>
      </c>
      <c r="C459" s="21" t="s">
        <v>221</v>
      </c>
      <c r="D459" s="22" t="s">
        <v>222</v>
      </c>
      <c r="E459" s="22" t="s">
        <v>440</v>
      </c>
      <c r="F459" s="3">
        <v>1080</v>
      </c>
      <c r="G459" s="23">
        <v>21969.23</v>
      </c>
      <c r="H459" s="23">
        <f t="shared" si="24"/>
        <v>25703.9991</v>
      </c>
      <c r="I459" s="2">
        <f t="shared" si="25"/>
        <v>23942.1750304885</v>
      </c>
      <c r="J459" s="2">
        <f t="shared" si="26"/>
        <v>22.1686805837857</v>
      </c>
    </row>
    <row r="460" s="3" customFormat="1" ht="23" customHeight="1" spans="1:10">
      <c r="A460" s="3" t="s">
        <v>4037</v>
      </c>
      <c r="B460" s="21" t="s">
        <v>944</v>
      </c>
      <c r="C460" s="21" t="s">
        <v>870</v>
      </c>
      <c r="D460" s="22" t="s">
        <v>687</v>
      </c>
      <c r="E460" s="22" t="s">
        <v>871</v>
      </c>
      <c r="F460" s="3">
        <v>200</v>
      </c>
      <c r="G460" s="23">
        <v>3196.58</v>
      </c>
      <c r="H460" s="23">
        <f t="shared" si="24"/>
        <v>3739.9986</v>
      </c>
      <c r="I460" s="2">
        <f t="shared" si="25"/>
        <v>3483.64862395992</v>
      </c>
      <c r="J460" s="2">
        <f t="shared" si="26"/>
        <v>17.4182431197996</v>
      </c>
    </row>
    <row r="461" s="3" customFormat="1" ht="23" customHeight="1" spans="1:10">
      <c r="A461" s="3" t="s">
        <v>3745</v>
      </c>
      <c r="B461" s="21" t="s">
        <v>944</v>
      </c>
      <c r="C461" s="21" t="s">
        <v>38</v>
      </c>
      <c r="D461" s="22" t="s">
        <v>948</v>
      </c>
      <c r="E461" s="22" t="s">
        <v>37</v>
      </c>
      <c r="F461" s="3">
        <v>100</v>
      </c>
      <c r="G461" s="23">
        <v>2175.21</v>
      </c>
      <c r="H461" s="23">
        <f t="shared" si="24"/>
        <v>2544.9957</v>
      </c>
      <c r="I461" s="2">
        <f t="shared" si="25"/>
        <v>2370.55456873404</v>
      </c>
      <c r="J461" s="2">
        <f t="shared" si="26"/>
        <v>23.7055456873404</v>
      </c>
    </row>
    <row r="462" s="3" customFormat="1" ht="23" customHeight="1" spans="1:10">
      <c r="A462" s="3" t="s">
        <v>4037</v>
      </c>
      <c r="B462" s="21" t="s">
        <v>944</v>
      </c>
      <c r="C462" s="21" t="s">
        <v>221</v>
      </c>
      <c r="D462" s="22" t="s">
        <v>222</v>
      </c>
      <c r="E462" s="22" t="s">
        <v>440</v>
      </c>
      <c r="F462" s="3">
        <v>360</v>
      </c>
      <c r="G462" s="23">
        <v>7323.08</v>
      </c>
      <c r="H462" s="23">
        <f t="shared" si="24"/>
        <v>8568.0036</v>
      </c>
      <c r="I462" s="2">
        <f t="shared" si="25"/>
        <v>7980.72864284592</v>
      </c>
      <c r="J462" s="2">
        <f t="shared" si="26"/>
        <v>22.168690674572</v>
      </c>
    </row>
    <row r="463" s="3" customFormat="1" ht="23" customHeight="1" spans="1:10">
      <c r="A463" s="3" t="s">
        <v>4038</v>
      </c>
      <c r="B463" s="21" t="s">
        <v>944</v>
      </c>
      <c r="C463" s="21" t="s">
        <v>892</v>
      </c>
      <c r="D463" s="22" t="s">
        <v>893</v>
      </c>
      <c r="E463" s="22" t="s">
        <v>894</v>
      </c>
      <c r="F463" s="3">
        <v>200</v>
      </c>
      <c r="G463" s="23">
        <v>3760.68</v>
      </c>
      <c r="H463" s="23">
        <f t="shared" si="24"/>
        <v>4399.9956</v>
      </c>
      <c r="I463" s="2">
        <f t="shared" si="25"/>
        <v>4098.40758158832</v>
      </c>
      <c r="J463" s="2">
        <f t="shared" si="26"/>
        <v>20.4920379079416</v>
      </c>
    </row>
    <row r="464" s="3" customFormat="1" ht="23" customHeight="1" spans="1:10">
      <c r="A464" s="3" t="s">
        <v>3745</v>
      </c>
      <c r="B464" s="21" t="s">
        <v>944</v>
      </c>
      <c r="C464" s="21" t="s">
        <v>38</v>
      </c>
      <c r="D464" s="22" t="s">
        <v>948</v>
      </c>
      <c r="E464" s="22" t="s">
        <v>37</v>
      </c>
      <c r="F464" s="3">
        <v>200</v>
      </c>
      <c r="G464" s="23">
        <v>4350.43</v>
      </c>
      <c r="H464" s="23">
        <f t="shared" si="24"/>
        <v>5090.0031</v>
      </c>
      <c r="I464" s="2">
        <f t="shared" si="25"/>
        <v>4741.12003551732</v>
      </c>
      <c r="J464" s="2">
        <f t="shared" si="26"/>
        <v>23.7056001775866</v>
      </c>
    </row>
    <row r="465" s="3" customFormat="1" ht="23" customHeight="1" spans="1:10">
      <c r="A465" s="3" t="s">
        <v>2507</v>
      </c>
      <c r="B465" s="21" t="s">
        <v>944</v>
      </c>
      <c r="C465" s="21" t="s">
        <v>945</v>
      </c>
      <c r="D465" s="22" t="s">
        <v>946</v>
      </c>
      <c r="E465" s="22" t="s">
        <v>947</v>
      </c>
      <c r="F465" s="3">
        <v>30</v>
      </c>
      <c r="G465" s="23">
        <v>160.51</v>
      </c>
      <c r="H465" s="23">
        <f t="shared" si="24"/>
        <v>187.7967</v>
      </c>
      <c r="I465" s="2">
        <f t="shared" si="25"/>
        <v>174.92458835124</v>
      </c>
      <c r="J465" s="2">
        <f t="shared" si="26"/>
        <v>5.830819611708</v>
      </c>
    </row>
    <row r="466" s="3" customFormat="1" ht="23" customHeight="1" spans="1:10">
      <c r="A466" s="3" t="s">
        <v>2507</v>
      </c>
      <c r="B466" s="21" t="s">
        <v>944</v>
      </c>
      <c r="C466" s="21" t="s">
        <v>949</v>
      </c>
      <c r="D466" s="22" t="s">
        <v>946</v>
      </c>
      <c r="E466" s="22" t="s">
        <v>947</v>
      </c>
      <c r="F466" s="3">
        <v>60</v>
      </c>
      <c r="G466" s="23">
        <v>454.36</v>
      </c>
      <c r="H466" s="23">
        <f t="shared" si="24"/>
        <v>531.6012</v>
      </c>
      <c r="I466" s="2">
        <f t="shared" si="25"/>
        <v>495.16376526864</v>
      </c>
      <c r="J466" s="2">
        <f t="shared" si="26"/>
        <v>8.252729421144</v>
      </c>
    </row>
    <row r="467" s="3" customFormat="1" ht="23" customHeight="1" spans="1:10">
      <c r="A467" s="3" t="s">
        <v>4037</v>
      </c>
      <c r="B467" s="21" t="s">
        <v>944</v>
      </c>
      <c r="C467" s="21" t="s">
        <v>221</v>
      </c>
      <c r="D467" s="22" t="s">
        <v>222</v>
      </c>
      <c r="E467" s="22" t="s">
        <v>440</v>
      </c>
      <c r="F467" s="3">
        <v>360</v>
      </c>
      <c r="G467" s="23">
        <v>7323.08</v>
      </c>
      <c r="H467" s="23">
        <f t="shared" si="24"/>
        <v>8568.0036</v>
      </c>
      <c r="I467" s="2">
        <f t="shared" si="25"/>
        <v>7980.72864284592</v>
      </c>
      <c r="J467" s="2">
        <f t="shared" si="26"/>
        <v>22.168690674572</v>
      </c>
    </row>
    <row r="468" s="3" customFormat="1" ht="23" customHeight="1" spans="1:10">
      <c r="A468" s="3" t="s">
        <v>3745</v>
      </c>
      <c r="B468" s="21" t="s">
        <v>944</v>
      </c>
      <c r="C468" s="21" t="s">
        <v>38</v>
      </c>
      <c r="D468" s="22" t="s">
        <v>948</v>
      </c>
      <c r="E468" s="22" t="s">
        <v>37</v>
      </c>
      <c r="F468" s="3">
        <v>150</v>
      </c>
      <c r="G468" s="23">
        <v>3262.82</v>
      </c>
      <c r="H468" s="23">
        <f t="shared" si="24"/>
        <v>3817.4994</v>
      </c>
      <c r="I468" s="2">
        <f t="shared" si="25"/>
        <v>3555.83730212568</v>
      </c>
      <c r="J468" s="2">
        <f t="shared" si="26"/>
        <v>23.7055820141712</v>
      </c>
    </row>
    <row r="469" s="3" customFormat="1" ht="23" customHeight="1" spans="1:10">
      <c r="A469" s="3" t="s">
        <v>4037</v>
      </c>
      <c r="B469" s="21" t="s">
        <v>944</v>
      </c>
      <c r="C469" s="21" t="s">
        <v>221</v>
      </c>
      <c r="D469" s="22" t="s">
        <v>222</v>
      </c>
      <c r="E469" s="22" t="s">
        <v>440</v>
      </c>
      <c r="F469" s="3">
        <v>720</v>
      </c>
      <c r="G469" s="23">
        <v>14646.15</v>
      </c>
      <c r="H469" s="23">
        <f t="shared" si="24"/>
        <v>17135.9955</v>
      </c>
      <c r="I469" s="2">
        <f t="shared" si="25"/>
        <v>15961.4463876426</v>
      </c>
      <c r="J469" s="2">
        <f t="shared" si="26"/>
        <v>22.1686755383925</v>
      </c>
    </row>
    <row r="470" s="3" customFormat="1" ht="23" customHeight="1" spans="1:10">
      <c r="A470" s="3" t="s">
        <v>4037</v>
      </c>
      <c r="B470" s="21" t="s">
        <v>944</v>
      </c>
      <c r="C470" s="21" t="s">
        <v>870</v>
      </c>
      <c r="D470" s="22" t="s">
        <v>687</v>
      </c>
      <c r="E470" s="22" t="s">
        <v>871</v>
      </c>
      <c r="F470" s="3">
        <v>100</v>
      </c>
      <c r="G470" s="23">
        <v>1598.29</v>
      </c>
      <c r="H470" s="23">
        <f t="shared" si="24"/>
        <v>1869.9993</v>
      </c>
      <c r="I470" s="2">
        <f t="shared" si="25"/>
        <v>1741.82431197996</v>
      </c>
      <c r="J470" s="2">
        <f t="shared" si="26"/>
        <v>17.4182431197996</v>
      </c>
    </row>
    <row r="471" s="3" customFormat="1" ht="23" customHeight="1" spans="1:10">
      <c r="A471" s="3" t="s">
        <v>4038</v>
      </c>
      <c r="B471" s="21" t="s">
        <v>944</v>
      </c>
      <c r="C471" s="21" t="s">
        <v>892</v>
      </c>
      <c r="D471" s="22" t="s">
        <v>893</v>
      </c>
      <c r="E471" s="22" t="s">
        <v>894</v>
      </c>
      <c r="F471" s="3">
        <v>200</v>
      </c>
      <c r="G471" s="23">
        <v>3760.68</v>
      </c>
      <c r="H471" s="23">
        <f t="shared" si="24"/>
        <v>4399.9956</v>
      </c>
      <c r="I471" s="2">
        <f t="shared" si="25"/>
        <v>4098.40758158832</v>
      </c>
      <c r="J471" s="2">
        <f t="shared" si="26"/>
        <v>20.4920379079416</v>
      </c>
    </row>
    <row r="472" s="3" customFormat="1" ht="23" customHeight="1" spans="1:10">
      <c r="A472" s="3" t="s">
        <v>2507</v>
      </c>
      <c r="B472" s="21" t="s">
        <v>944</v>
      </c>
      <c r="C472" s="21" t="s">
        <v>945</v>
      </c>
      <c r="D472" s="22" t="s">
        <v>946</v>
      </c>
      <c r="E472" s="22" t="s">
        <v>947</v>
      </c>
      <c r="F472" s="3">
        <v>30</v>
      </c>
      <c r="G472" s="23">
        <v>160.51</v>
      </c>
      <c r="H472" s="23">
        <f t="shared" si="24"/>
        <v>187.7967</v>
      </c>
      <c r="I472" s="2">
        <f t="shared" si="25"/>
        <v>174.92458835124</v>
      </c>
      <c r="J472" s="2">
        <f t="shared" si="26"/>
        <v>5.830819611708</v>
      </c>
    </row>
    <row r="473" s="3" customFormat="1" ht="23" customHeight="1" spans="1:10">
      <c r="A473" s="3" t="s">
        <v>2507</v>
      </c>
      <c r="B473" s="21" t="s">
        <v>944</v>
      </c>
      <c r="C473" s="21" t="s">
        <v>949</v>
      </c>
      <c r="D473" s="22" t="s">
        <v>946</v>
      </c>
      <c r="E473" s="22" t="s">
        <v>947</v>
      </c>
      <c r="F473" s="3">
        <v>30</v>
      </c>
      <c r="G473" s="23">
        <v>227.18</v>
      </c>
      <c r="H473" s="23">
        <f t="shared" si="24"/>
        <v>265.8006</v>
      </c>
      <c r="I473" s="2">
        <f t="shared" si="25"/>
        <v>247.58188263432</v>
      </c>
      <c r="J473" s="2">
        <f t="shared" si="26"/>
        <v>8.252729421144</v>
      </c>
    </row>
    <row r="474" s="3" customFormat="1" ht="23" customHeight="1" spans="1:10">
      <c r="A474" s="3" t="s">
        <v>3745</v>
      </c>
      <c r="B474" s="21" t="s">
        <v>944</v>
      </c>
      <c r="C474" s="21" t="s">
        <v>38</v>
      </c>
      <c r="D474" s="22" t="s">
        <v>948</v>
      </c>
      <c r="E474" s="22" t="s">
        <v>37</v>
      </c>
      <c r="F474" s="3">
        <v>100</v>
      </c>
      <c r="G474" s="23">
        <v>2175.21</v>
      </c>
      <c r="H474" s="23">
        <f t="shared" si="24"/>
        <v>2544.9957</v>
      </c>
      <c r="I474" s="2">
        <f t="shared" si="25"/>
        <v>2370.55456873404</v>
      </c>
      <c r="J474" s="2">
        <f t="shared" si="26"/>
        <v>23.7055456873404</v>
      </c>
    </row>
    <row r="475" s="3" customFormat="1" ht="23" customHeight="1" spans="1:10">
      <c r="A475" s="3" t="s">
        <v>2507</v>
      </c>
      <c r="B475" s="21" t="s">
        <v>944</v>
      </c>
      <c r="C475" s="21" t="s">
        <v>945</v>
      </c>
      <c r="D475" s="22" t="s">
        <v>946</v>
      </c>
      <c r="E475" s="22" t="s">
        <v>947</v>
      </c>
      <c r="F475" s="3">
        <v>60</v>
      </c>
      <c r="G475" s="23">
        <v>321.03</v>
      </c>
      <c r="H475" s="23">
        <f t="shared" si="24"/>
        <v>375.6051</v>
      </c>
      <c r="I475" s="2">
        <f t="shared" si="25"/>
        <v>349.86007475172</v>
      </c>
      <c r="J475" s="2">
        <f t="shared" si="26"/>
        <v>5.831001245862</v>
      </c>
    </row>
    <row r="476" s="3" customFormat="1" ht="23" customHeight="1" spans="1:10">
      <c r="A476" s="3" t="s">
        <v>2507</v>
      </c>
      <c r="B476" s="21" t="s">
        <v>944</v>
      </c>
      <c r="C476" s="21" t="s">
        <v>949</v>
      </c>
      <c r="D476" s="22" t="s">
        <v>946</v>
      </c>
      <c r="E476" s="22" t="s">
        <v>947</v>
      </c>
      <c r="F476" s="3">
        <v>90</v>
      </c>
      <c r="G476" s="23">
        <v>681.54</v>
      </c>
      <c r="H476" s="23">
        <f t="shared" si="24"/>
        <v>797.4018</v>
      </c>
      <c r="I476" s="2">
        <f t="shared" si="25"/>
        <v>742.74564790296</v>
      </c>
      <c r="J476" s="2">
        <f t="shared" si="26"/>
        <v>8.252729421144</v>
      </c>
    </row>
    <row r="477" s="3" customFormat="1" ht="23" customHeight="1" spans="1:10">
      <c r="A477" s="3" t="s">
        <v>4037</v>
      </c>
      <c r="B477" s="21" t="s">
        <v>944</v>
      </c>
      <c r="C477" s="21" t="s">
        <v>221</v>
      </c>
      <c r="D477" s="22" t="s">
        <v>222</v>
      </c>
      <c r="E477" s="22" t="s">
        <v>440</v>
      </c>
      <c r="F477" s="3">
        <v>720</v>
      </c>
      <c r="G477" s="23">
        <v>14646.15</v>
      </c>
      <c r="H477" s="23">
        <f t="shared" si="24"/>
        <v>17135.9955</v>
      </c>
      <c r="I477" s="2">
        <f t="shared" si="25"/>
        <v>15961.4463876426</v>
      </c>
      <c r="J477" s="2">
        <f t="shared" si="26"/>
        <v>22.1686755383925</v>
      </c>
    </row>
    <row r="478" s="3" customFormat="1" ht="23" customHeight="1" spans="1:10">
      <c r="A478" s="3" t="s">
        <v>4038</v>
      </c>
      <c r="B478" s="21" t="s">
        <v>944</v>
      </c>
      <c r="C478" s="21" t="s">
        <v>892</v>
      </c>
      <c r="D478" s="22" t="s">
        <v>893</v>
      </c>
      <c r="E478" s="22" t="s">
        <v>894</v>
      </c>
      <c r="F478" s="3">
        <v>200</v>
      </c>
      <c r="G478" s="23">
        <v>3760.68</v>
      </c>
      <c r="H478" s="23">
        <f t="shared" si="24"/>
        <v>4399.9956</v>
      </c>
      <c r="I478" s="2">
        <f t="shared" si="25"/>
        <v>4098.40758158832</v>
      </c>
      <c r="J478" s="2">
        <f t="shared" si="26"/>
        <v>20.4920379079416</v>
      </c>
    </row>
    <row r="479" s="3" customFormat="1" ht="23" customHeight="1" spans="1:10">
      <c r="A479" s="3" t="s">
        <v>4037</v>
      </c>
      <c r="B479" s="21" t="s">
        <v>944</v>
      </c>
      <c r="C479" s="21" t="s">
        <v>870</v>
      </c>
      <c r="D479" s="22" t="s">
        <v>687</v>
      </c>
      <c r="E479" s="22" t="s">
        <v>871</v>
      </c>
      <c r="F479" s="3">
        <v>100</v>
      </c>
      <c r="G479" s="23">
        <v>1598.29</v>
      </c>
      <c r="H479" s="23">
        <f t="shared" si="24"/>
        <v>1869.9993</v>
      </c>
      <c r="I479" s="2">
        <f t="shared" si="25"/>
        <v>1741.82431197996</v>
      </c>
      <c r="J479" s="2">
        <f t="shared" si="26"/>
        <v>17.4182431197996</v>
      </c>
    </row>
    <row r="480" s="3" customFormat="1" ht="23" customHeight="1" spans="1:10">
      <c r="A480" s="3" t="s">
        <v>3745</v>
      </c>
      <c r="B480" s="21" t="s">
        <v>944</v>
      </c>
      <c r="C480" s="21" t="s">
        <v>38</v>
      </c>
      <c r="D480" s="22" t="s">
        <v>948</v>
      </c>
      <c r="E480" s="22" t="s">
        <v>37</v>
      </c>
      <c r="F480" s="3">
        <v>100</v>
      </c>
      <c r="G480" s="23">
        <v>2175.21</v>
      </c>
      <c r="H480" s="23">
        <f t="shared" si="24"/>
        <v>2544.9957</v>
      </c>
      <c r="I480" s="2">
        <f t="shared" si="25"/>
        <v>2370.55456873404</v>
      </c>
      <c r="J480" s="2">
        <f t="shared" si="26"/>
        <v>23.7055456873404</v>
      </c>
    </row>
    <row r="481" s="3" customFormat="1" ht="23" customHeight="1" spans="1:10">
      <c r="A481" s="3" t="s">
        <v>4073</v>
      </c>
      <c r="B481" s="21" t="s">
        <v>1011</v>
      </c>
      <c r="C481" s="21" t="s">
        <v>1012</v>
      </c>
      <c r="D481" s="22" t="s">
        <v>1013</v>
      </c>
      <c r="E481" s="22" t="s">
        <v>1014</v>
      </c>
      <c r="F481" s="3">
        <v>300</v>
      </c>
      <c r="G481" s="23">
        <v>3233.33333</v>
      </c>
      <c r="H481" s="23">
        <f t="shared" si="24"/>
        <v>3782.9999961</v>
      </c>
      <c r="I481" s="2">
        <f t="shared" si="25"/>
        <v>3523.70258396732</v>
      </c>
      <c r="J481" s="2">
        <f t="shared" si="26"/>
        <v>11.7456752798911</v>
      </c>
    </row>
    <row r="482" s="3" customFormat="1" ht="23" customHeight="1" spans="1:10">
      <c r="A482" s="3" t="s">
        <v>4073</v>
      </c>
      <c r="B482" s="21" t="s">
        <v>1011</v>
      </c>
      <c r="C482" s="21" t="s">
        <v>1012</v>
      </c>
      <c r="D482" s="22" t="s">
        <v>1013</v>
      </c>
      <c r="E482" s="22" t="s">
        <v>1014</v>
      </c>
      <c r="F482" s="3">
        <v>600</v>
      </c>
      <c r="G482" s="23">
        <v>6466.6666666666</v>
      </c>
      <c r="H482" s="23">
        <f t="shared" si="24"/>
        <v>7565.99999999992</v>
      </c>
      <c r="I482" s="2">
        <f t="shared" si="25"/>
        <v>7047.40517519992</v>
      </c>
      <c r="J482" s="2">
        <f t="shared" si="26"/>
        <v>11.7456752919999</v>
      </c>
    </row>
    <row r="483" s="3" customFormat="1" ht="23" customHeight="1" spans="1:10">
      <c r="A483" s="3" t="s">
        <v>4073</v>
      </c>
      <c r="B483" s="21" t="s">
        <v>1011</v>
      </c>
      <c r="C483" s="21" t="s">
        <v>1012</v>
      </c>
      <c r="D483" s="22" t="s">
        <v>1013</v>
      </c>
      <c r="E483" s="22" t="s">
        <v>1014</v>
      </c>
      <c r="F483" s="3">
        <v>2400</v>
      </c>
      <c r="G483" s="23">
        <v>25866.6666666666</v>
      </c>
      <c r="H483" s="23">
        <f t="shared" si="24"/>
        <v>30263.9999999999</v>
      </c>
      <c r="I483" s="2">
        <f t="shared" si="25"/>
        <v>28189.6207007999</v>
      </c>
      <c r="J483" s="2">
        <f t="shared" si="26"/>
        <v>11.745675292</v>
      </c>
    </row>
    <row r="484" s="3" customFormat="1" ht="23" customHeight="1" spans="1:10">
      <c r="A484" s="3" t="s">
        <v>4073</v>
      </c>
      <c r="B484" s="21" t="s">
        <v>1011</v>
      </c>
      <c r="C484" s="21" t="s">
        <v>1012</v>
      </c>
      <c r="D484" s="22" t="s">
        <v>1013</v>
      </c>
      <c r="E484" s="22" t="s">
        <v>1014</v>
      </c>
      <c r="F484" s="3">
        <v>-2400</v>
      </c>
      <c r="G484" s="23">
        <v>-25866.6666666666</v>
      </c>
      <c r="H484" s="23">
        <f t="shared" si="24"/>
        <v>-30263.9999999999</v>
      </c>
      <c r="I484" s="2">
        <f t="shared" si="25"/>
        <v>-28189.6207007999</v>
      </c>
      <c r="J484" s="2">
        <f t="shared" si="26"/>
        <v>11.745675292</v>
      </c>
    </row>
    <row r="485" s="3" customFormat="1" ht="23" customHeight="1" spans="1:10">
      <c r="A485" s="3" t="s">
        <v>4073</v>
      </c>
      <c r="B485" s="21" t="s">
        <v>1011</v>
      </c>
      <c r="C485" s="21" t="s">
        <v>1012</v>
      </c>
      <c r="D485" s="22" t="s">
        <v>1013</v>
      </c>
      <c r="E485" s="22" t="s">
        <v>1014</v>
      </c>
      <c r="F485" s="3">
        <v>300</v>
      </c>
      <c r="G485" s="23">
        <v>3233.33333</v>
      </c>
      <c r="H485" s="23">
        <f t="shared" si="24"/>
        <v>3782.9999961</v>
      </c>
      <c r="I485" s="2">
        <f t="shared" si="25"/>
        <v>3523.70258396732</v>
      </c>
      <c r="J485" s="2">
        <f t="shared" si="26"/>
        <v>11.7456752798911</v>
      </c>
    </row>
    <row r="486" s="3" customFormat="1" ht="23" customHeight="1" spans="1:10">
      <c r="A486" s="3" t="s">
        <v>4073</v>
      </c>
      <c r="B486" s="21" t="s">
        <v>1011</v>
      </c>
      <c r="C486" s="21" t="s">
        <v>1012</v>
      </c>
      <c r="D486" s="22" t="s">
        <v>1013</v>
      </c>
      <c r="E486" s="22" t="s">
        <v>1014</v>
      </c>
      <c r="F486" s="3">
        <v>300</v>
      </c>
      <c r="G486" s="23">
        <v>3233.33333</v>
      </c>
      <c r="H486" s="23">
        <f t="shared" si="24"/>
        <v>3782.9999961</v>
      </c>
      <c r="I486" s="2">
        <f t="shared" si="25"/>
        <v>3523.70258396732</v>
      </c>
      <c r="J486" s="2">
        <f t="shared" si="26"/>
        <v>11.7456752798911</v>
      </c>
    </row>
    <row r="487" s="3" customFormat="1" ht="23" customHeight="1" spans="1:10">
      <c r="A487" s="3" t="s">
        <v>3735</v>
      </c>
      <c r="B487" s="21" t="s">
        <v>950</v>
      </c>
      <c r="C487" s="21" t="s">
        <v>951</v>
      </c>
      <c r="D487" s="22" t="s">
        <v>687</v>
      </c>
      <c r="E487" s="22" t="s">
        <v>952</v>
      </c>
      <c r="F487" s="3">
        <v>3000</v>
      </c>
      <c r="G487" s="23">
        <v>71282.05</v>
      </c>
      <c r="H487" s="23">
        <f t="shared" si="24"/>
        <v>83399.9985</v>
      </c>
      <c r="I487" s="2">
        <f t="shared" si="25"/>
        <v>77683.5290828142</v>
      </c>
      <c r="J487" s="2">
        <f t="shared" si="26"/>
        <v>25.8945096942714</v>
      </c>
    </row>
    <row r="488" s="3" customFormat="1" ht="23" customHeight="1" spans="1:10">
      <c r="A488" s="3" t="s">
        <v>4038</v>
      </c>
      <c r="B488" s="21" t="s">
        <v>950</v>
      </c>
      <c r="C488" s="21" t="s">
        <v>892</v>
      </c>
      <c r="D488" s="22" t="s">
        <v>2348</v>
      </c>
      <c r="E488" s="22" t="s">
        <v>894</v>
      </c>
      <c r="F488" s="3">
        <v>400</v>
      </c>
      <c r="G488" s="23">
        <v>22116.24</v>
      </c>
      <c r="H488" s="23">
        <f t="shared" si="24"/>
        <v>25876.0008</v>
      </c>
      <c r="I488" s="2">
        <f t="shared" si="25"/>
        <v>24102.3872523658</v>
      </c>
      <c r="J488" s="2">
        <f t="shared" si="26"/>
        <v>60.2559681309144</v>
      </c>
    </row>
    <row r="489" s="3" customFormat="1" ht="23" customHeight="1" spans="1:10">
      <c r="A489" s="3" t="s">
        <v>4038</v>
      </c>
      <c r="B489" s="21" t="s">
        <v>950</v>
      </c>
      <c r="C489" s="21" t="s">
        <v>953</v>
      </c>
      <c r="D489" s="22" t="s">
        <v>954</v>
      </c>
      <c r="E489" s="22" t="s">
        <v>955</v>
      </c>
      <c r="F489" s="3">
        <v>600</v>
      </c>
      <c r="G489" s="23">
        <v>11671.79</v>
      </c>
      <c r="H489" s="23">
        <f t="shared" si="24"/>
        <v>13655.9943</v>
      </c>
      <c r="I489" s="2">
        <f t="shared" si="25"/>
        <v>12719.974213894</v>
      </c>
      <c r="J489" s="2">
        <f t="shared" si="26"/>
        <v>21.1999570231566</v>
      </c>
    </row>
    <row r="490" s="3" customFormat="1" ht="23" customHeight="1" spans="1:10">
      <c r="A490" s="3" t="s">
        <v>4038</v>
      </c>
      <c r="B490" s="21" t="s">
        <v>950</v>
      </c>
      <c r="C490" s="21" t="s">
        <v>892</v>
      </c>
      <c r="D490" s="22" t="s">
        <v>2348</v>
      </c>
      <c r="E490" s="22" t="s">
        <v>894</v>
      </c>
      <c r="F490" s="3">
        <v>400</v>
      </c>
      <c r="G490" s="23">
        <v>22116.24</v>
      </c>
      <c r="H490" s="23">
        <f t="shared" si="24"/>
        <v>25876.0008</v>
      </c>
      <c r="I490" s="2">
        <f t="shared" si="25"/>
        <v>24102.3872523658</v>
      </c>
      <c r="J490" s="2">
        <f t="shared" si="26"/>
        <v>60.2559681309144</v>
      </c>
    </row>
    <row r="491" s="3" customFormat="1" ht="23" customHeight="1" spans="1:10">
      <c r="A491" s="3" t="s">
        <v>4038</v>
      </c>
      <c r="B491" s="21" t="s">
        <v>950</v>
      </c>
      <c r="C491" s="21" t="s">
        <v>953</v>
      </c>
      <c r="D491" s="22" t="s">
        <v>954</v>
      </c>
      <c r="E491" s="22" t="s">
        <v>955</v>
      </c>
      <c r="F491" s="3">
        <v>600</v>
      </c>
      <c r="G491" s="23">
        <v>11671.79</v>
      </c>
      <c r="H491" s="23">
        <f t="shared" si="24"/>
        <v>13655.9943</v>
      </c>
      <c r="I491" s="2">
        <f t="shared" si="25"/>
        <v>12719.974213894</v>
      </c>
      <c r="J491" s="2">
        <f t="shared" si="26"/>
        <v>21.1999570231566</v>
      </c>
    </row>
    <row r="492" s="3" customFormat="1" ht="23" customHeight="1" spans="1:10">
      <c r="A492" s="3" t="s">
        <v>3735</v>
      </c>
      <c r="B492" s="21" t="s">
        <v>950</v>
      </c>
      <c r="C492" s="21" t="s">
        <v>951</v>
      </c>
      <c r="D492" s="22" t="s">
        <v>687</v>
      </c>
      <c r="E492" s="22" t="s">
        <v>952</v>
      </c>
      <c r="F492" s="3">
        <v>3000</v>
      </c>
      <c r="G492" s="23">
        <v>71282.05</v>
      </c>
      <c r="H492" s="23">
        <f t="shared" si="24"/>
        <v>83399.9985</v>
      </c>
      <c r="I492" s="2">
        <f t="shared" si="25"/>
        <v>77683.5290828142</v>
      </c>
      <c r="J492" s="2">
        <f t="shared" si="26"/>
        <v>25.8945096942714</v>
      </c>
    </row>
    <row r="493" s="3" customFormat="1" ht="23" customHeight="1" spans="1:10">
      <c r="A493" s="3" t="s">
        <v>4037</v>
      </c>
      <c r="B493" s="21" t="s">
        <v>950</v>
      </c>
      <c r="C493" s="21" t="s">
        <v>861</v>
      </c>
      <c r="D493" s="22" t="s">
        <v>948</v>
      </c>
      <c r="E493" s="22" t="s">
        <v>37</v>
      </c>
      <c r="F493" s="3">
        <v>800</v>
      </c>
      <c r="G493" s="23">
        <v>18324.79</v>
      </c>
      <c r="H493" s="23">
        <f t="shared" si="24"/>
        <v>21440.0043</v>
      </c>
      <c r="I493" s="2">
        <f t="shared" si="25"/>
        <v>19970.446373266</v>
      </c>
      <c r="J493" s="2">
        <f t="shared" si="26"/>
        <v>24.9630579665825</v>
      </c>
    </row>
    <row r="494" s="3" customFormat="1" ht="23" customHeight="1" spans="1:10">
      <c r="A494" s="3" t="s">
        <v>2282</v>
      </c>
      <c r="B494" s="21" t="s">
        <v>950</v>
      </c>
      <c r="C494" s="21" t="s">
        <v>909</v>
      </c>
      <c r="D494" s="22" t="s">
        <v>910</v>
      </c>
      <c r="E494" s="22" t="s">
        <v>911</v>
      </c>
      <c r="F494" s="3">
        <v>200</v>
      </c>
      <c r="G494" s="23">
        <v>1711.111111111</v>
      </c>
      <c r="H494" s="23">
        <f t="shared" si="24"/>
        <v>2001.99999999987</v>
      </c>
      <c r="I494" s="2">
        <f t="shared" si="25"/>
        <v>1864.77731439988</v>
      </c>
      <c r="J494" s="2">
        <f t="shared" si="26"/>
        <v>9.32388657199939</v>
      </c>
    </row>
    <row r="495" s="3" customFormat="1" ht="23" customHeight="1" spans="1:10">
      <c r="A495" s="3" t="s">
        <v>4038</v>
      </c>
      <c r="B495" s="21" t="s">
        <v>950</v>
      </c>
      <c r="C495" s="21" t="s">
        <v>892</v>
      </c>
      <c r="D495" s="22" t="s">
        <v>2348</v>
      </c>
      <c r="E495" s="22" t="s">
        <v>894</v>
      </c>
      <c r="F495" s="3">
        <v>400</v>
      </c>
      <c r="G495" s="23">
        <v>22116.24</v>
      </c>
      <c r="H495" s="23">
        <f t="shared" si="24"/>
        <v>25876.0008</v>
      </c>
      <c r="I495" s="2">
        <f t="shared" si="25"/>
        <v>24102.3872523658</v>
      </c>
      <c r="J495" s="2">
        <f t="shared" si="26"/>
        <v>60.2559681309144</v>
      </c>
    </row>
    <row r="496" s="3" customFormat="1" ht="23" customHeight="1" spans="1:10">
      <c r="A496" s="3" t="s">
        <v>3735</v>
      </c>
      <c r="B496" s="21" t="s">
        <v>950</v>
      </c>
      <c r="C496" s="21" t="s">
        <v>951</v>
      </c>
      <c r="D496" s="22" t="s">
        <v>687</v>
      </c>
      <c r="E496" s="22" t="s">
        <v>952</v>
      </c>
      <c r="F496" s="3">
        <v>3000</v>
      </c>
      <c r="G496" s="23">
        <v>71282.05</v>
      </c>
      <c r="H496" s="23">
        <f t="shared" si="24"/>
        <v>83399.9985</v>
      </c>
      <c r="I496" s="2">
        <f t="shared" si="25"/>
        <v>77683.5290828142</v>
      </c>
      <c r="J496" s="2">
        <f t="shared" si="26"/>
        <v>25.8945096942714</v>
      </c>
    </row>
    <row r="497" s="3" customFormat="1" ht="23" customHeight="1" spans="1:10">
      <c r="A497" s="3" t="s">
        <v>4038</v>
      </c>
      <c r="B497" s="21" t="s">
        <v>950</v>
      </c>
      <c r="C497" s="21" t="s">
        <v>892</v>
      </c>
      <c r="D497" s="22" t="s">
        <v>2348</v>
      </c>
      <c r="E497" s="22" t="s">
        <v>894</v>
      </c>
      <c r="F497" s="3">
        <v>600</v>
      </c>
      <c r="G497" s="23">
        <v>33174.36</v>
      </c>
      <c r="H497" s="23">
        <f t="shared" si="24"/>
        <v>38814.0012</v>
      </c>
      <c r="I497" s="2">
        <f t="shared" si="25"/>
        <v>36153.5808785486</v>
      </c>
      <c r="J497" s="2">
        <f t="shared" si="26"/>
        <v>60.2559681309144</v>
      </c>
    </row>
    <row r="498" s="3" customFormat="1" ht="23" customHeight="1" spans="1:10">
      <c r="A498" s="3" t="s">
        <v>3735</v>
      </c>
      <c r="B498" s="21" t="s">
        <v>950</v>
      </c>
      <c r="C498" s="21" t="s">
        <v>951</v>
      </c>
      <c r="D498" s="22" t="s">
        <v>687</v>
      </c>
      <c r="E498" s="22" t="s">
        <v>952</v>
      </c>
      <c r="F498" s="3">
        <v>3000</v>
      </c>
      <c r="G498" s="23">
        <v>71282.05</v>
      </c>
      <c r="H498" s="23">
        <f t="shared" si="24"/>
        <v>83399.9985</v>
      </c>
      <c r="I498" s="2">
        <f t="shared" si="25"/>
        <v>77683.5290828142</v>
      </c>
      <c r="J498" s="2">
        <f t="shared" si="26"/>
        <v>25.8945096942714</v>
      </c>
    </row>
    <row r="499" s="3" customFormat="1" ht="23" customHeight="1" spans="1:10">
      <c r="A499" s="3" t="s">
        <v>4037</v>
      </c>
      <c r="B499" s="21" t="s">
        <v>950</v>
      </c>
      <c r="C499" s="21" t="s">
        <v>861</v>
      </c>
      <c r="D499" s="22" t="s">
        <v>948</v>
      </c>
      <c r="E499" s="22" t="s">
        <v>37</v>
      </c>
      <c r="F499" s="3">
        <v>800</v>
      </c>
      <c r="G499" s="23">
        <v>18324.79</v>
      </c>
      <c r="H499" s="23">
        <f t="shared" si="24"/>
        <v>21440.0043</v>
      </c>
      <c r="I499" s="2">
        <f t="shared" si="25"/>
        <v>19970.446373266</v>
      </c>
      <c r="J499" s="2">
        <f t="shared" si="26"/>
        <v>24.9630579665825</v>
      </c>
    </row>
    <row r="500" s="3" customFormat="1" ht="23" customHeight="1" spans="1:10">
      <c r="A500" s="3" t="s">
        <v>3735</v>
      </c>
      <c r="B500" s="21" t="s">
        <v>950</v>
      </c>
      <c r="C500" s="21" t="s">
        <v>951</v>
      </c>
      <c r="D500" s="22" t="s">
        <v>687</v>
      </c>
      <c r="E500" s="22" t="s">
        <v>952</v>
      </c>
      <c r="F500" s="3">
        <v>3000</v>
      </c>
      <c r="G500" s="23">
        <v>71282.05</v>
      </c>
      <c r="H500" s="23">
        <f t="shared" si="24"/>
        <v>83399.9985</v>
      </c>
      <c r="I500" s="2">
        <f t="shared" si="25"/>
        <v>77683.5290828142</v>
      </c>
      <c r="J500" s="2">
        <f t="shared" si="26"/>
        <v>25.8945096942714</v>
      </c>
    </row>
    <row r="501" s="3" customFormat="1" ht="23" customHeight="1" spans="1:10">
      <c r="A501" s="3" t="s">
        <v>4074</v>
      </c>
      <c r="B501" s="21" t="s">
        <v>950</v>
      </c>
      <c r="C501" s="21" t="s">
        <v>1633</v>
      </c>
      <c r="D501" s="22" t="s">
        <v>1634</v>
      </c>
      <c r="E501" s="22" t="s">
        <v>1635</v>
      </c>
      <c r="F501" s="3">
        <v>40</v>
      </c>
      <c r="G501" s="23">
        <v>390.09</v>
      </c>
      <c r="H501" s="23">
        <f t="shared" si="24"/>
        <v>456.4053</v>
      </c>
      <c r="I501" s="2">
        <f t="shared" si="25"/>
        <v>425.12200280316</v>
      </c>
      <c r="J501" s="2">
        <f t="shared" si="26"/>
        <v>10.628050070079</v>
      </c>
    </row>
    <row r="502" s="3" customFormat="1" ht="23" customHeight="1" spans="1:10">
      <c r="A502" s="3" t="s">
        <v>3735</v>
      </c>
      <c r="B502" s="21" t="s">
        <v>950</v>
      </c>
      <c r="C502" s="21" t="s">
        <v>951</v>
      </c>
      <c r="D502" s="22" t="s">
        <v>687</v>
      </c>
      <c r="E502" s="22" t="s">
        <v>952</v>
      </c>
      <c r="F502" s="3">
        <v>600</v>
      </c>
      <c r="G502" s="23">
        <v>14256.41</v>
      </c>
      <c r="H502" s="23">
        <f t="shared" si="24"/>
        <v>16679.9997</v>
      </c>
      <c r="I502" s="2">
        <f t="shared" si="25"/>
        <v>15536.7058165628</v>
      </c>
      <c r="J502" s="2">
        <f t="shared" si="26"/>
        <v>25.8945096942714</v>
      </c>
    </row>
    <row r="503" s="3" customFormat="1" ht="23" customHeight="1" spans="1:10">
      <c r="A503" s="3" t="s">
        <v>4038</v>
      </c>
      <c r="B503" s="21" t="s">
        <v>950</v>
      </c>
      <c r="C503" s="21" t="s">
        <v>953</v>
      </c>
      <c r="D503" s="22" t="s">
        <v>954</v>
      </c>
      <c r="E503" s="22" t="s">
        <v>955</v>
      </c>
      <c r="F503" s="3">
        <v>600</v>
      </c>
      <c r="G503" s="23">
        <v>11671.79</v>
      </c>
      <c r="H503" s="23">
        <f t="shared" si="24"/>
        <v>13655.9943</v>
      </c>
      <c r="I503" s="2">
        <f t="shared" si="25"/>
        <v>12719.974213894</v>
      </c>
      <c r="J503" s="2">
        <f t="shared" si="26"/>
        <v>21.1999570231566</v>
      </c>
    </row>
    <row r="504" s="3" customFormat="1" ht="23" customHeight="1" spans="1:10">
      <c r="A504" s="3" t="s">
        <v>4075</v>
      </c>
      <c r="B504" s="21" t="s">
        <v>950</v>
      </c>
      <c r="C504" s="21" t="s">
        <v>958</v>
      </c>
      <c r="D504" s="22" t="s">
        <v>212</v>
      </c>
      <c r="E504" s="22" t="s">
        <v>959</v>
      </c>
      <c r="F504" s="3">
        <v>42</v>
      </c>
      <c r="G504" s="23">
        <v>1041.74</v>
      </c>
      <c r="H504" s="23">
        <f t="shared" si="24"/>
        <v>1218.8358</v>
      </c>
      <c r="I504" s="2">
        <f t="shared" si="25"/>
        <v>1135.29338152776</v>
      </c>
      <c r="J504" s="2">
        <f t="shared" si="26"/>
        <v>27.03079479828</v>
      </c>
    </row>
    <row r="505" s="3" customFormat="1" ht="23" customHeight="1" spans="1:10">
      <c r="A505" s="3" t="s">
        <v>4071</v>
      </c>
      <c r="B505" s="21" t="s">
        <v>950</v>
      </c>
      <c r="C505" s="21" t="s">
        <v>956</v>
      </c>
      <c r="D505" s="22" t="s">
        <v>957</v>
      </c>
      <c r="E505" s="22" t="s">
        <v>943</v>
      </c>
      <c r="F505" s="3">
        <v>600</v>
      </c>
      <c r="G505" s="23">
        <v>15589.74</v>
      </c>
      <c r="H505" s="23">
        <f t="shared" si="24"/>
        <v>18239.9958</v>
      </c>
      <c r="I505" s="2">
        <f t="shared" si="25"/>
        <v>16989.7754158798</v>
      </c>
      <c r="J505" s="2">
        <f t="shared" si="26"/>
        <v>28.3162923597996</v>
      </c>
    </row>
    <row r="506" s="3" customFormat="1" ht="23" customHeight="1" spans="1:10">
      <c r="A506" s="3" t="s">
        <v>4075</v>
      </c>
      <c r="B506" s="21" t="s">
        <v>950</v>
      </c>
      <c r="C506" s="21" t="s">
        <v>958</v>
      </c>
      <c r="D506" s="22" t="s">
        <v>212</v>
      </c>
      <c r="E506" s="22" t="s">
        <v>959</v>
      </c>
      <c r="F506" s="3">
        <v>84</v>
      </c>
      <c r="G506" s="23">
        <v>2083.49</v>
      </c>
      <c r="H506" s="23">
        <f t="shared" si="24"/>
        <v>2437.6833</v>
      </c>
      <c r="I506" s="2">
        <f t="shared" si="25"/>
        <v>2270.59766110476</v>
      </c>
      <c r="J506" s="2">
        <f t="shared" si="26"/>
        <v>27.0309245369614</v>
      </c>
    </row>
    <row r="507" s="3" customFormat="1" ht="23" customHeight="1" spans="1:10">
      <c r="A507" s="3" t="s">
        <v>2507</v>
      </c>
      <c r="B507" s="21" t="s">
        <v>950</v>
      </c>
      <c r="C507" s="21" t="s">
        <v>937</v>
      </c>
      <c r="D507" s="22" t="s">
        <v>291</v>
      </c>
      <c r="E507" s="22" t="s">
        <v>938</v>
      </c>
      <c r="F507" s="3">
        <v>360</v>
      </c>
      <c r="G507" s="23">
        <v>6793.85</v>
      </c>
      <c r="H507" s="23">
        <f t="shared" si="24"/>
        <v>7948.8045</v>
      </c>
      <c r="I507" s="2">
        <f t="shared" si="25"/>
        <v>7403.9711829174</v>
      </c>
      <c r="J507" s="2">
        <f t="shared" si="26"/>
        <v>20.566586619215</v>
      </c>
    </row>
    <row r="508" s="3" customFormat="1" ht="23" customHeight="1" spans="1:10">
      <c r="A508" s="3" t="s">
        <v>1489</v>
      </c>
      <c r="B508" s="21" t="s">
        <v>950</v>
      </c>
      <c r="C508" s="21" t="s">
        <v>1503</v>
      </c>
      <c r="D508" s="22" t="s">
        <v>1504</v>
      </c>
      <c r="E508" s="22" t="s">
        <v>938</v>
      </c>
      <c r="F508" s="3">
        <v>60</v>
      </c>
      <c r="G508" s="23">
        <v>958.46</v>
      </c>
      <c r="H508" s="23">
        <f t="shared" si="24"/>
        <v>1121.3982</v>
      </c>
      <c r="I508" s="2">
        <f t="shared" si="25"/>
        <v>1044.53442745704</v>
      </c>
      <c r="J508" s="2">
        <f t="shared" si="26"/>
        <v>17.408907124284</v>
      </c>
    </row>
    <row r="509" s="3" customFormat="1" ht="23" customHeight="1" spans="1:10">
      <c r="A509" s="3" t="s">
        <v>4071</v>
      </c>
      <c r="B509" s="21" t="s">
        <v>950</v>
      </c>
      <c r="C509" s="21" t="s">
        <v>956</v>
      </c>
      <c r="D509" s="22" t="s">
        <v>957</v>
      </c>
      <c r="E509" s="22" t="s">
        <v>943</v>
      </c>
      <c r="F509" s="3">
        <v>600</v>
      </c>
      <c r="G509" s="23">
        <v>15589.74</v>
      </c>
      <c r="H509" s="23">
        <f t="shared" ref="H509:H572" si="27">G509*1.17</f>
        <v>18239.9958</v>
      </c>
      <c r="I509" s="2">
        <f t="shared" si="25"/>
        <v>16989.7754158798</v>
      </c>
      <c r="J509" s="2">
        <f t="shared" si="26"/>
        <v>28.3162923597996</v>
      </c>
    </row>
    <row r="510" s="3" customFormat="1" ht="23" customHeight="1" spans="1:10">
      <c r="A510" s="3" t="s">
        <v>3735</v>
      </c>
      <c r="B510" s="21" t="s">
        <v>961</v>
      </c>
      <c r="C510" s="21" t="s">
        <v>1006</v>
      </c>
      <c r="D510" s="22" t="s">
        <v>884</v>
      </c>
      <c r="E510" s="22" t="s">
        <v>1007</v>
      </c>
      <c r="F510" s="3">
        <v>400</v>
      </c>
      <c r="G510" s="23">
        <v>8830.77</v>
      </c>
      <c r="H510" s="23">
        <f t="shared" si="27"/>
        <v>10332.0009</v>
      </c>
      <c r="I510" s="2">
        <f t="shared" si="25"/>
        <v>9623.81662871148</v>
      </c>
      <c r="J510" s="2">
        <f t="shared" si="26"/>
        <v>24.0595415717787</v>
      </c>
    </row>
    <row r="511" s="3" customFormat="1" ht="23" customHeight="1" spans="1:10">
      <c r="A511" s="3" t="s">
        <v>4076</v>
      </c>
      <c r="B511" s="21" t="s">
        <v>961</v>
      </c>
      <c r="C511" s="21" t="s">
        <v>1008</v>
      </c>
      <c r="D511" s="22" t="s">
        <v>2350</v>
      </c>
      <c r="E511" s="22" t="s">
        <v>2351</v>
      </c>
      <c r="F511" s="3">
        <v>50</v>
      </c>
      <c r="G511" s="23">
        <v>1238.46</v>
      </c>
      <c r="H511" s="23">
        <f t="shared" si="27"/>
        <v>1448.9982</v>
      </c>
      <c r="I511" s="2">
        <f t="shared" si="25"/>
        <v>1349.67980617704</v>
      </c>
      <c r="J511" s="2">
        <f t="shared" si="26"/>
        <v>26.9935961235408</v>
      </c>
    </row>
    <row r="512" s="3" customFormat="1" ht="23" customHeight="1" spans="1:10">
      <c r="A512" s="3" t="s">
        <v>1379</v>
      </c>
      <c r="B512" s="21" t="s">
        <v>961</v>
      </c>
      <c r="C512" s="21" t="s">
        <v>2356</v>
      </c>
      <c r="D512" s="22" t="s">
        <v>2357</v>
      </c>
      <c r="E512" s="22" t="s">
        <v>894</v>
      </c>
      <c r="F512" s="3">
        <v>100</v>
      </c>
      <c r="G512" s="23">
        <v>16100</v>
      </c>
      <c r="H512" s="23">
        <f t="shared" si="27"/>
        <v>18837</v>
      </c>
      <c r="I512" s="2">
        <f t="shared" si="25"/>
        <v>17545.8592764</v>
      </c>
      <c r="J512" s="2">
        <f t="shared" si="26"/>
        <v>175.458592764</v>
      </c>
    </row>
    <row r="513" s="3" customFormat="1" ht="23" customHeight="1" spans="1:10">
      <c r="A513" s="3" t="s">
        <v>3735</v>
      </c>
      <c r="B513" s="21" t="s">
        <v>961</v>
      </c>
      <c r="C513" s="21" t="s">
        <v>951</v>
      </c>
      <c r="D513" s="22" t="s">
        <v>687</v>
      </c>
      <c r="E513" s="22" t="s">
        <v>952</v>
      </c>
      <c r="F513" s="3">
        <v>3000</v>
      </c>
      <c r="G513" s="23">
        <v>71282.05</v>
      </c>
      <c r="H513" s="23">
        <f t="shared" si="27"/>
        <v>83399.9985</v>
      </c>
      <c r="I513" s="2">
        <f t="shared" si="25"/>
        <v>77683.5290828142</v>
      </c>
      <c r="J513" s="2">
        <f t="shared" si="26"/>
        <v>25.8945096942714</v>
      </c>
    </row>
    <row r="514" s="3" customFormat="1" ht="23" customHeight="1" spans="1:10">
      <c r="A514" s="3" t="s">
        <v>2507</v>
      </c>
      <c r="B514" s="21" t="s">
        <v>961</v>
      </c>
      <c r="C514" s="21" t="s">
        <v>949</v>
      </c>
      <c r="D514" s="22" t="s">
        <v>946</v>
      </c>
      <c r="E514" s="22" t="s">
        <v>947</v>
      </c>
      <c r="F514" s="3">
        <v>600</v>
      </c>
      <c r="G514" s="23">
        <v>4543.59</v>
      </c>
      <c r="H514" s="23">
        <f t="shared" si="27"/>
        <v>5316.0003</v>
      </c>
      <c r="I514" s="2">
        <f t="shared" si="25"/>
        <v>4951.62675463716</v>
      </c>
      <c r="J514" s="2">
        <f t="shared" si="26"/>
        <v>8.2527112577286</v>
      </c>
    </row>
    <row r="515" s="3" customFormat="1" ht="23" customHeight="1" spans="1:10">
      <c r="A515" s="3" t="s">
        <v>2507</v>
      </c>
      <c r="B515" s="21" t="s">
        <v>961</v>
      </c>
      <c r="C515" s="21" t="s">
        <v>945</v>
      </c>
      <c r="D515" s="22" t="s">
        <v>946</v>
      </c>
      <c r="E515" s="22" t="s">
        <v>947</v>
      </c>
      <c r="F515" s="3">
        <v>300</v>
      </c>
      <c r="G515" s="23">
        <v>1605.13</v>
      </c>
      <c r="H515" s="23">
        <f t="shared" si="27"/>
        <v>1878.0021</v>
      </c>
      <c r="I515" s="2">
        <f t="shared" ref="I515:I578" si="28">H515*0.9314572</f>
        <v>1749.27857766012</v>
      </c>
      <c r="J515" s="2">
        <f t="shared" ref="J515:J578" si="29">I515/F515</f>
        <v>5.8309285922004</v>
      </c>
    </row>
    <row r="516" s="3" customFormat="1" ht="23" customHeight="1" spans="1:10">
      <c r="A516" s="3" t="s">
        <v>2499</v>
      </c>
      <c r="B516" s="21" t="s">
        <v>961</v>
      </c>
      <c r="C516" s="21" t="s">
        <v>962</v>
      </c>
      <c r="D516" s="22" t="s">
        <v>963</v>
      </c>
      <c r="E516" s="22" t="s">
        <v>964</v>
      </c>
      <c r="F516" s="3">
        <v>1000</v>
      </c>
      <c r="G516" s="23">
        <v>68042.735043</v>
      </c>
      <c r="H516" s="23">
        <f t="shared" si="27"/>
        <v>79610.00000031</v>
      </c>
      <c r="I516" s="2">
        <f t="shared" si="28"/>
        <v>74153.3076922888</v>
      </c>
      <c r="J516" s="2">
        <f t="shared" si="29"/>
        <v>74.1533076922887</v>
      </c>
    </row>
    <row r="517" s="3" customFormat="1" ht="23" customHeight="1" spans="1:10">
      <c r="A517" s="3" t="s">
        <v>209</v>
      </c>
      <c r="B517" s="21" t="s">
        <v>961</v>
      </c>
      <c r="C517" s="21" t="s">
        <v>991</v>
      </c>
      <c r="D517" s="22" t="s">
        <v>992</v>
      </c>
      <c r="E517" s="22" t="s">
        <v>2860</v>
      </c>
      <c r="F517" s="3">
        <v>100</v>
      </c>
      <c r="G517" s="23">
        <v>548.72</v>
      </c>
      <c r="H517" s="23">
        <f t="shared" si="27"/>
        <v>642.0024</v>
      </c>
      <c r="I517" s="2">
        <f t="shared" si="28"/>
        <v>597.99775789728</v>
      </c>
      <c r="J517" s="2">
        <f t="shared" si="29"/>
        <v>5.9799775789728</v>
      </c>
    </row>
    <row r="518" s="3" customFormat="1" ht="23" customHeight="1" spans="1:10">
      <c r="A518" s="3" t="s">
        <v>2507</v>
      </c>
      <c r="B518" s="21" t="s">
        <v>961</v>
      </c>
      <c r="C518" s="21" t="s">
        <v>997</v>
      </c>
      <c r="D518" s="22" t="s">
        <v>998</v>
      </c>
      <c r="E518" s="22" t="s">
        <v>662</v>
      </c>
      <c r="F518" s="3">
        <v>100</v>
      </c>
      <c r="G518" s="23">
        <v>47.01</v>
      </c>
      <c r="H518" s="23">
        <f t="shared" si="27"/>
        <v>55.0017</v>
      </c>
      <c r="I518" s="2">
        <f t="shared" si="28"/>
        <v>51.23172947724</v>
      </c>
      <c r="J518" s="2">
        <f t="shared" si="29"/>
        <v>0.5123172947724</v>
      </c>
    </row>
    <row r="519" s="3" customFormat="1" ht="23" customHeight="1" spans="1:10">
      <c r="A519" s="3" t="s">
        <v>2507</v>
      </c>
      <c r="B519" s="21" t="s">
        <v>961</v>
      </c>
      <c r="C519" s="21" t="s">
        <v>981</v>
      </c>
      <c r="D519" s="22" t="s">
        <v>982</v>
      </c>
      <c r="E519" s="22" t="s">
        <v>459</v>
      </c>
      <c r="F519" s="3">
        <v>40</v>
      </c>
      <c r="G519" s="23">
        <v>84.79</v>
      </c>
      <c r="H519" s="23">
        <f t="shared" si="27"/>
        <v>99.2043</v>
      </c>
      <c r="I519" s="2">
        <f t="shared" si="28"/>
        <v>92.40455950596</v>
      </c>
      <c r="J519" s="2">
        <f t="shared" si="29"/>
        <v>2.310113987649</v>
      </c>
    </row>
    <row r="520" s="3" customFormat="1" ht="23" customHeight="1" spans="1:10">
      <c r="A520" s="3" t="s">
        <v>2507</v>
      </c>
      <c r="B520" s="21" t="s">
        <v>961</v>
      </c>
      <c r="C520" s="21" t="s">
        <v>989</v>
      </c>
      <c r="D520" s="22" t="s">
        <v>990</v>
      </c>
      <c r="E520" s="22" t="s">
        <v>662</v>
      </c>
      <c r="F520" s="3">
        <v>20</v>
      </c>
      <c r="G520" s="23">
        <v>19.32</v>
      </c>
      <c r="H520" s="23">
        <f t="shared" si="27"/>
        <v>22.6044</v>
      </c>
      <c r="I520" s="2">
        <f t="shared" si="28"/>
        <v>21.05503113168</v>
      </c>
      <c r="J520" s="2">
        <f t="shared" si="29"/>
        <v>1.052751556584</v>
      </c>
    </row>
    <row r="521" s="3" customFormat="1" ht="23" customHeight="1" spans="1:10">
      <c r="A521" s="3" t="s">
        <v>2507</v>
      </c>
      <c r="B521" s="21" t="s">
        <v>961</v>
      </c>
      <c r="C521" s="21" t="s">
        <v>986</v>
      </c>
      <c r="D521" s="22" t="s">
        <v>987</v>
      </c>
      <c r="E521" s="22" t="s">
        <v>1972</v>
      </c>
      <c r="F521" s="3">
        <v>200</v>
      </c>
      <c r="G521" s="23">
        <v>2088.888888888</v>
      </c>
      <c r="H521" s="23">
        <f t="shared" si="27"/>
        <v>2443.99999999896</v>
      </c>
      <c r="I521" s="2">
        <f t="shared" si="28"/>
        <v>2276.48139679903</v>
      </c>
      <c r="J521" s="2">
        <f t="shared" si="29"/>
        <v>11.3824069839952</v>
      </c>
    </row>
    <row r="522" s="3" customFormat="1" ht="23" customHeight="1" spans="1:10">
      <c r="A522" s="3" t="s">
        <v>2507</v>
      </c>
      <c r="B522" s="21" t="s">
        <v>961</v>
      </c>
      <c r="C522" s="21" t="s">
        <v>674</v>
      </c>
      <c r="D522" s="22" t="s">
        <v>1002</v>
      </c>
      <c r="E522" s="22" t="s">
        <v>111</v>
      </c>
      <c r="F522" s="3">
        <v>200</v>
      </c>
      <c r="G522" s="23">
        <v>723.08</v>
      </c>
      <c r="H522" s="23">
        <f t="shared" si="27"/>
        <v>846.0036</v>
      </c>
      <c r="I522" s="2">
        <f t="shared" si="28"/>
        <v>788.01614444592</v>
      </c>
      <c r="J522" s="2">
        <f t="shared" si="29"/>
        <v>3.9400807222296</v>
      </c>
    </row>
    <row r="523" s="3" customFormat="1" ht="23" customHeight="1" spans="1:10">
      <c r="A523" s="3" t="s">
        <v>4055</v>
      </c>
      <c r="B523" s="21" t="s">
        <v>961</v>
      </c>
      <c r="C523" s="21" t="s">
        <v>975</v>
      </c>
      <c r="D523" s="22" t="s">
        <v>976</v>
      </c>
      <c r="E523" s="22" t="s">
        <v>977</v>
      </c>
      <c r="F523" s="3">
        <v>3000</v>
      </c>
      <c r="G523" s="23">
        <v>3102.56</v>
      </c>
      <c r="H523" s="23">
        <f t="shared" si="27"/>
        <v>3629.9952</v>
      </c>
      <c r="I523" s="2">
        <f t="shared" si="28"/>
        <v>3381.18516500544</v>
      </c>
      <c r="J523" s="2">
        <f t="shared" si="29"/>
        <v>1.12706172166848</v>
      </c>
    </row>
    <row r="524" s="3" customFormat="1" ht="23" customHeight="1" spans="1:10">
      <c r="A524" s="3" t="s">
        <v>4058</v>
      </c>
      <c r="B524" s="21" t="s">
        <v>961</v>
      </c>
      <c r="C524" s="21" t="s">
        <v>926</v>
      </c>
      <c r="D524" s="22" t="s">
        <v>927</v>
      </c>
      <c r="E524" s="22" t="s">
        <v>31</v>
      </c>
      <c r="F524" s="3">
        <v>120</v>
      </c>
      <c r="G524" s="23">
        <v>13753.85</v>
      </c>
      <c r="H524" s="23">
        <f t="shared" si="27"/>
        <v>16092.0045</v>
      </c>
      <c r="I524" s="2">
        <f t="shared" si="28"/>
        <v>14989.0134539574</v>
      </c>
      <c r="J524" s="2">
        <f t="shared" si="29"/>
        <v>124.908445449645</v>
      </c>
    </row>
    <row r="525" s="3" customFormat="1" ht="23" customHeight="1" spans="1:10">
      <c r="A525" s="3" t="s">
        <v>4038</v>
      </c>
      <c r="B525" s="21" t="s">
        <v>961</v>
      </c>
      <c r="C525" s="21" t="s">
        <v>892</v>
      </c>
      <c r="D525" s="22" t="s">
        <v>893</v>
      </c>
      <c r="E525" s="22" t="s">
        <v>894</v>
      </c>
      <c r="F525" s="3">
        <v>1000</v>
      </c>
      <c r="G525" s="23">
        <v>18803.42</v>
      </c>
      <c r="H525" s="23">
        <f t="shared" si="27"/>
        <v>22000.0014</v>
      </c>
      <c r="I525" s="2">
        <f t="shared" si="28"/>
        <v>20492.0597040401</v>
      </c>
      <c r="J525" s="2">
        <f t="shared" si="29"/>
        <v>20.4920597040401</v>
      </c>
    </row>
    <row r="526" s="3" customFormat="1" ht="23" customHeight="1" spans="1:10">
      <c r="A526" s="3" t="s">
        <v>2507</v>
      </c>
      <c r="B526" s="21" t="s">
        <v>961</v>
      </c>
      <c r="C526" s="21" t="s">
        <v>984</v>
      </c>
      <c r="D526" s="22" t="s">
        <v>708</v>
      </c>
      <c r="E526" s="22" t="s">
        <v>985</v>
      </c>
      <c r="F526" s="3">
        <v>240</v>
      </c>
      <c r="G526" s="23">
        <v>3593.85</v>
      </c>
      <c r="H526" s="23">
        <f t="shared" si="27"/>
        <v>4204.8045</v>
      </c>
      <c r="I526" s="2">
        <f t="shared" si="28"/>
        <v>3916.5954261174</v>
      </c>
      <c r="J526" s="2">
        <f t="shared" si="29"/>
        <v>16.3191476088225</v>
      </c>
    </row>
    <row r="527" s="3" customFormat="1" ht="23" customHeight="1" spans="1:10">
      <c r="A527" s="3" t="s">
        <v>4058</v>
      </c>
      <c r="B527" s="21" t="s">
        <v>961</v>
      </c>
      <c r="C527" s="21" t="s">
        <v>883</v>
      </c>
      <c r="D527" s="22" t="s">
        <v>884</v>
      </c>
      <c r="E527" s="22" t="s">
        <v>885</v>
      </c>
      <c r="F527" s="3">
        <v>100</v>
      </c>
      <c r="G527" s="23">
        <v>5982.91</v>
      </c>
      <c r="H527" s="23">
        <f t="shared" si="27"/>
        <v>7000.0047</v>
      </c>
      <c r="I527" s="2">
        <f t="shared" si="28"/>
        <v>6520.20477784884</v>
      </c>
      <c r="J527" s="2">
        <f t="shared" si="29"/>
        <v>65.2020477784884</v>
      </c>
    </row>
    <row r="528" s="3" customFormat="1" ht="23" customHeight="1" spans="1:10">
      <c r="A528" s="3" t="s">
        <v>3735</v>
      </c>
      <c r="B528" s="21" t="s">
        <v>961</v>
      </c>
      <c r="C528" s="21" t="s">
        <v>996</v>
      </c>
      <c r="D528" s="22" t="s">
        <v>814</v>
      </c>
      <c r="E528" s="22" t="s">
        <v>3797</v>
      </c>
      <c r="F528" s="3">
        <v>1000</v>
      </c>
      <c r="G528" s="23">
        <v>28794.87</v>
      </c>
      <c r="H528" s="23">
        <f t="shared" si="27"/>
        <v>33689.9979</v>
      </c>
      <c r="I528" s="2">
        <f t="shared" si="28"/>
        <v>31380.7911119399</v>
      </c>
      <c r="J528" s="2">
        <f t="shared" si="29"/>
        <v>31.3807911119399</v>
      </c>
    </row>
    <row r="529" s="3" customFormat="1" ht="23" customHeight="1" spans="1:10">
      <c r="A529" s="3" t="s">
        <v>4077</v>
      </c>
      <c r="B529" s="21" t="s">
        <v>961</v>
      </c>
      <c r="C529" s="21" t="s">
        <v>971</v>
      </c>
      <c r="D529" s="22" t="s">
        <v>15</v>
      </c>
      <c r="E529" s="22" t="s">
        <v>871</v>
      </c>
      <c r="F529" s="3">
        <v>1200</v>
      </c>
      <c r="G529" s="23">
        <v>22082.05</v>
      </c>
      <c r="H529" s="23">
        <f t="shared" si="27"/>
        <v>25835.9985</v>
      </c>
      <c r="I529" s="2">
        <f t="shared" si="28"/>
        <v>24065.1268220142</v>
      </c>
      <c r="J529" s="2">
        <f t="shared" si="29"/>
        <v>20.0542723516785</v>
      </c>
    </row>
    <row r="530" s="3" customFormat="1" ht="23" customHeight="1" spans="1:10">
      <c r="A530" s="3" t="s">
        <v>3735</v>
      </c>
      <c r="B530" s="21" t="s">
        <v>961</v>
      </c>
      <c r="C530" s="21" t="s">
        <v>996</v>
      </c>
      <c r="D530" s="22" t="s">
        <v>759</v>
      </c>
      <c r="E530" s="22" t="s">
        <v>871</v>
      </c>
      <c r="F530" s="3">
        <v>1000</v>
      </c>
      <c r="G530" s="23">
        <v>15094.02</v>
      </c>
      <c r="H530" s="23">
        <f t="shared" si="27"/>
        <v>17660.0034</v>
      </c>
      <c r="I530" s="2">
        <f t="shared" si="28"/>
        <v>16449.5373189545</v>
      </c>
      <c r="J530" s="2">
        <f t="shared" si="29"/>
        <v>16.4495373189545</v>
      </c>
    </row>
    <row r="531" s="3" customFormat="1" ht="23" customHeight="1" spans="1:10">
      <c r="A531" s="3" t="s">
        <v>4037</v>
      </c>
      <c r="B531" s="21" t="s">
        <v>961</v>
      </c>
      <c r="C531" s="21" t="s">
        <v>861</v>
      </c>
      <c r="D531" s="22" t="s">
        <v>915</v>
      </c>
      <c r="E531" s="22" t="s">
        <v>37</v>
      </c>
      <c r="F531" s="3">
        <v>1200</v>
      </c>
      <c r="G531" s="23">
        <v>21548.72</v>
      </c>
      <c r="H531" s="23">
        <f t="shared" si="27"/>
        <v>25212.0024</v>
      </c>
      <c r="I531" s="2">
        <f t="shared" si="28"/>
        <v>23483.9011618973</v>
      </c>
      <c r="J531" s="2">
        <f t="shared" si="29"/>
        <v>19.5699176349144</v>
      </c>
    </row>
    <row r="532" s="3" customFormat="1" ht="23" customHeight="1" spans="1:10">
      <c r="A532" s="3" t="s">
        <v>3735</v>
      </c>
      <c r="B532" s="21" t="s">
        <v>961</v>
      </c>
      <c r="C532" s="21" t="s">
        <v>928</v>
      </c>
      <c r="D532" s="22" t="s">
        <v>929</v>
      </c>
      <c r="E532" s="22" t="s">
        <v>2336</v>
      </c>
      <c r="F532" s="3">
        <v>30</v>
      </c>
      <c r="G532" s="23">
        <v>490.26</v>
      </c>
      <c r="H532" s="23">
        <f t="shared" si="27"/>
        <v>573.6042</v>
      </c>
      <c r="I532" s="2">
        <f t="shared" si="28"/>
        <v>534.28776204024</v>
      </c>
      <c r="J532" s="2">
        <f t="shared" si="29"/>
        <v>17.809592068008</v>
      </c>
    </row>
    <row r="533" s="3" customFormat="1" ht="23" customHeight="1" spans="1:10">
      <c r="A533" s="3" t="s">
        <v>3735</v>
      </c>
      <c r="B533" s="21" t="s">
        <v>961</v>
      </c>
      <c r="C533" s="21" t="s">
        <v>968</v>
      </c>
      <c r="D533" s="22" t="s">
        <v>969</v>
      </c>
      <c r="E533" s="22" t="s">
        <v>970</v>
      </c>
      <c r="F533" s="3">
        <v>450</v>
      </c>
      <c r="G533" s="23">
        <v>7423.08</v>
      </c>
      <c r="H533" s="23">
        <f t="shared" si="27"/>
        <v>8685.0036</v>
      </c>
      <c r="I533" s="2">
        <f t="shared" si="28"/>
        <v>8089.70913524592</v>
      </c>
      <c r="J533" s="2">
        <f t="shared" si="29"/>
        <v>17.9771314116576</v>
      </c>
    </row>
    <row r="534" s="3" customFormat="1" ht="23" customHeight="1" spans="1:10">
      <c r="A534" s="3" t="s">
        <v>1374</v>
      </c>
      <c r="B534" s="21" t="s">
        <v>961</v>
      </c>
      <c r="C534" s="21" t="s">
        <v>965</v>
      </c>
      <c r="D534" s="22" t="s">
        <v>966</v>
      </c>
      <c r="E534" s="22" t="s">
        <v>967</v>
      </c>
      <c r="F534" s="3">
        <v>120</v>
      </c>
      <c r="G534" s="23">
        <v>7118.97</v>
      </c>
      <c r="H534" s="23">
        <f t="shared" si="27"/>
        <v>8329.1949</v>
      </c>
      <c r="I534" s="2">
        <f t="shared" si="28"/>
        <v>7758.28855980828</v>
      </c>
      <c r="J534" s="2">
        <f t="shared" si="29"/>
        <v>64.652404665069</v>
      </c>
    </row>
    <row r="535" s="3" customFormat="1" ht="23" customHeight="1" spans="1:10">
      <c r="A535" s="3" t="s">
        <v>3735</v>
      </c>
      <c r="B535" s="21" t="s">
        <v>961</v>
      </c>
      <c r="C535" s="21" t="s">
        <v>951</v>
      </c>
      <c r="D535" s="22" t="s">
        <v>687</v>
      </c>
      <c r="E535" s="22" t="s">
        <v>952</v>
      </c>
      <c r="F535" s="3">
        <v>2400</v>
      </c>
      <c r="G535" s="23">
        <v>57025.64</v>
      </c>
      <c r="H535" s="23">
        <f t="shared" si="27"/>
        <v>66719.9988</v>
      </c>
      <c r="I535" s="2">
        <f t="shared" si="28"/>
        <v>62146.8232662514</v>
      </c>
      <c r="J535" s="2">
        <f t="shared" si="29"/>
        <v>25.8945096942714</v>
      </c>
    </row>
    <row r="536" s="3" customFormat="1" ht="23" customHeight="1" spans="1:10">
      <c r="A536" s="3" t="s">
        <v>1374</v>
      </c>
      <c r="B536" s="21" t="s">
        <v>961</v>
      </c>
      <c r="C536" s="21" t="s">
        <v>965</v>
      </c>
      <c r="D536" s="22" t="s">
        <v>966</v>
      </c>
      <c r="E536" s="22" t="s">
        <v>967</v>
      </c>
      <c r="F536" s="3">
        <v>90</v>
      </c>
      <c r="G536" s="23">
        <v>5339.23</v>
      </c>
      <c r="H536" s="23">
        <f t="shared" si="27"/>
        <v>6246.8991</v>
      </c>
      <c r="I536" s="2">
        <f t="shared" si="28"/>
        <v>5818.71914436852</v>
      </c>
      <c r="J536" s="2">
        <f t="shared" si="29"/>
        <v>64.652434937428</v>
      </c>
    </row>
    <row r="537" s="3" customFormat="1" ht="23" customHeight="1" spans="1:10">
      <c r="A537" s="3" t="s">
        <v>4055</v>
      </c>
      <c r="B537" s="21" t="s">
        <v>961</v>
      </c>
      <c r="C537" s="21" t="s">
        <v>975</v>
      </c>
      <c r="D537" s="22" t="s">
        <v>976</v>
      </c>
      <c r="E537" s="22" t="s">
        <v>977</v>
      </c>
      <c r="F537" s="3">
        <v>2400</v>
      </c>
      <c r="G537" s="23">
        <v>2482.05</v>
      </c>
      <c r="H537" s="23">
        <f t="shared" si="27"/>
        <v>2903.9985</v>
      </c>
      <c r="I537" s="2">
        <f t="shared" si="28"/>
        <v>2704.9503116142</v>
      </c>
      <c r="J537" s="2">
        <f t="shared" si="29"/>
        <v>1.12706262983925</v>
      </c>
    </row>
    <row r="538" s="3" customFormat="1" ht="23" customHeight="1" spans="1:10">
      <c r="A538" s="3" t="s">
        <v>2507</v>
      </c>
      <c r="B538" s="21" t="s">
        <v>961</v>
      </c>
      <c r="C538" s="21" t="s">
        <v>949</v>
      </c>
      <c r="D538" s="22" t="s">
        <v>946</v>
      </c>
      <c r="E538" s="22" t="s">
        <v>947</v>
      </c>
      <c r="F538" s="3">
        <v>450</v>
      </c>
      <c r="G538" s="23">
        <v>2407.69</v>
      </c>
      <c r="H538" s="23">
        <f t="shared" si="27"/>
        <v>2816.9973</v>
      </c>
      <c r="I538" s="2">
        <f t="shared" si="28"/>
        <v>2623.91241746556</v>
      </c>
      <c r="J538" s="2">
        <f t="shared" si="29"/>
        <v>5.8309164832568</v>
      </c>
    </row>
    <row r="539" s="3" customFormat="1" ht="23" customHeight="1" spans="1:10">
      <c r="A539" s="3" t="s">
        <v>2507</v>
      </c>
      <c r="B539" s="21" t="s">
        <v>961</v>
      </c>
      <c r="C539" s="21" t="s">
        <v>945</v>
      </c>
      <c r="D539" s="22" t="s">
        <v>946</v>
      </c>
      <c r="E539" s="22" t="s">
        <v>947</v>
      </c>
      <c r="F539" s="3">
        <v>450</v>
      </c>
      <c r="G539" s="23">
        <v>3407.69</v>
      </c>
      <c r="H539" s="23">
        <f t="shared" si="27"/>
        <v>3986.9973</v>
      </c>
      <c r="I539" s="2">
        <f t="shared" si="28"/>
        <v>3713.71734146556</v>
      </c>
      <c r="J539" s="2">
        <f t="shared" si="29"/>
        <v>8.2527052032568</v>
      </c>
    </row>
    <row r="540" s="3" customFormat="1" ht="23" customHeight="1" spans="1:10">
      <c r="A540" s="3" t="s">
        <v>3735</v>
      </c>
      <c r="B540" s="21" t="s">
        <v>961</v>
      </c>
      <c r="C540" s="21" t="s">
        <v>973</v>
      </c>
      <c r="D540" s="22" t="s">
        <v>974</v>
      </c>
      <c r="E540" s="22" t="s">
        <v>952</v>
      </c>
      <c r="F540" s="3">
        <v>1000</v>
      </c>
      <c r="G540" s="23">
        <v>70512.82</v>
      </c>
      <c r="H540" s="23">
        <f t="shared" si="27"/>
        <v>82499.9994</v>
      </c>
      <c r="I540" s="2">
        <f t="shared" si="28"/>
        <v>76845.2184411257</v>
      </c>
      <c r="J540" s="2">
        <f t="shared" si="29"/>
        <v>76.8452184411257</v>
      </c>
    </row>
    <row r="541" s="3" customFormat="1" ht="23" customHeight="1" spans="1:10">
      <c r="A541" s="3" t="s">
        <v>2507</v>
      </c>
      <c r="B541" s="21" t="s">
        <v>961</v>
      </c>
      <c r="C541" s="21" t="s">
        <v>981</v>
      </c>
      <c r="D541" s="22" t="s">
        <v>982</v>
      </c>
      <c r="E541" s="22" t="s">
        <v>459</v>
      </c>
      <c r="F541" s="3">
        <v>100</v>
      </c>
      <c r="G541" s="23">
        <v>211.97</v>
      </c>
      <c r="H541" s="23">
        <f t="shared" si="27"/>
        <v>248.0049</v>
      </c>
      <c r="I541" s="2">
        <f t="shared" si="28"/>
        <v>231.00594974028</v>
      </c>
      <c r="J541" s="2">
        <f t="shared" si="29"/>
        <v>2.3100594974028</v>
      </c>
    </row>
    <row r="542" s="3" customFormat="1" ht="23" customHeight="1" spans="1:10">
      <c r="A542" s="3" t="s">
        <v>2507</v>
      </c>
      <c r="B542" s="21" t="s">
        <v>961</v>
      </c>
      <c r="C542" s="21" t="s">
        <v>984</v>
      </c>
      <c r="D542" s="22" t="s">
        <v>708</v>
      </c>
      <c r="E542" s="22" t="s">
        <v>985</v>
      </c>
      <c r="F542" s="3">
        <v>240</v>
      </c>
      <c r="G542" s="23">
        <v>3593.85</v>
      </c>
      <c r="H542" s="23">
        <f t="shared" si="27"/>
        <v>4204.8045</v>
      </c>
      <c r="I542" s="2">
        <f t="shared" si="28"/>
        <v>3916.5954261174</v>
      </c>
      <c r="J542" s="2">
        <f t="shared" si="29"/>
        <v>16.3191476088225</v>
      </c>
    </row>
    <row r="543" s="3" customFormat="1" ht="23" customHeight="1" spans="1:10">
      <c r="A543" s="3" t="s">
        <v>2507</v>
      </c>
      <c r="B543" s="21" t="s">
        <v>961</v>
      </c>
      <c r="C543" s="21" t="s">
        <v>986</v>
      </c>
      <c r="D543" s="22" t="s">
        <v>987</v>
      </c>
      <c r="E543" s="22" t="s">
        <v>1972</v>
      </c>
      <c r="F543" s="3">
        <v>200</v>
      </c>
      <c r="G543" s="23">
        <v>2088.88888888</v>
      </c>
      <c r="H543" s="23">
        <f t="shared" si="27"/>
        <v>2443.9999999896</v>
      </c>
      <c r="I543" s="2">
        <f t="shared" si="28"/>
        <v>2276.48139679031</v>
      </c>
      <c r="J543" s="2">
        <f t="shared" si="29"/>
        <v>11.3824069839516</v>
      </c>
    </row>
    <row r="544" s="3" customFormat="1" ht="23" customHeight="1" spans="1:10">
      <c r="A544" s="3" t="s">
        <v>4078</v>
      </c>
      <c r="B544" s="21" t="s">
        <v>961</v>
      </c>
      <c r="C544" s="21" t="s">
        <v>4079</v>
      </c>
      <c r="D544" s="22" t="s">
        <v>77</v>
      </c>
      <c r="E544" s="22" t="s">
        <v>2355</v>
      </c>
      <c r="F544" s="3">
        <v>20</v>
      </c>
      <c r="G544" s="23">
        <v>297.44</v>
      </c>
      <c r="H544" s="23">
        <f t="shared" si="27"/>
        <v>348.0048</v>
      </c>
      <c r="I544" s="2">
        <f t="shared" si="28"/>
        <v>324.15157659456</v>
      </c>
      <c r="J544" s="2">
        <f t="shared" si="29"/>
        <v>16.207578829728</v>
      </c>
    </row>
    <row r="545" s="3" customFormat="1" ht="23" customHeight="1" spans="1:10">
      <c r="A545" s="3" t="s">
        <v>209</v>
      </c>
      <c r="B545" s="21" t="s">
        <v>961</v>
      </c>
      <c r="C545" s="21" t="s">
        <v>991</v>
      </c>
      <c r="D545" s="22" t="s">
        <v>992</v>
      </c>
      <c r="E545" s="22" t="s">
        <v>2860</v>
      </c>
      <c r="F545" s="3">
        <v>140</v>
      </c>
      <c r="G545" s="23">
        <v>768.21</v>
      </c>
      <c r="H545" s="23">
        <f t="shared" si="27"/>
        <v>898.8057</v>
      </c>
      <c r="I545" s="2">
        <f t="shared" si="28"/>
        <v>837.19904066604</v>
      </c>
      <c r="J545" s="2">
        <f t="shared" si="29"/>
        <v>5.97999314761457</v>
      </c>
    </row>
    <row r="546" s="3" customFormat="1" ht="23" customHeight="1" spans="1:10">
      <c r="A546" s="3" t="s">
        <v>4077</v>
      </c>
      <c r="B546" s="21" t="s">
        <v>961</v>
      </c>
      <c r="C546" s="21" t="s">
        <v>971</v>
      </c>
      <c r="D546" s="22" t="s">
        <v>15</v>
      </c>
      <c r="E546" s="22" t="s">
        <v>871</v>
      </c>
      <c r="F546" s="3">
        <v>1200</v>
      </c>
      <c r="G546" s="23">
        <v>22082.05</v>
      </c>
      <c r="H546" s="23">
        <f t="shared" si="27"/>
        <v>25835.9985</v>
      </c>
      <c r="I546" s="2">
        <f t="shared" si="28"/>
        <v>24065.1268220142</v>
      </c>
      <c r="J546" s="2">
        <f t="shared" si="29"/>
        <v>20.0542723516785</v>
      </c>
    </row>
    <row r="547" s="3" customFormat="1" ht="23" customHeight="1" spans="1:10">
      <c r="A547" s="3" t="s">
        <v>3735</v>
      </c>
      <c r="B547" s="21" t="s">
        <v>961</v>
      </c>
      <c r="C547" s="21" t="s">
        <v>996</v>
      </c>
      <c r="D547" s="22" t="s">
        <v>759</v>
      </c>
      <c r="E547" s="22" t="s">
        <v>871</v>
      </c>
      <c r="F547" s="3">
        <v>500</v>
      </c>
      <c r="G547" s="23">
        <v>7547.01</v>
      </c>
      <c r="H547" s="23">
        <f t="shared" si="27"/>
        <v>8830.0017</v>
      </c>
      <c r="I547" s="2">
        <f t="shared" si="28"/>
        <v>8224.76865947724</v>
      </c>
      <c r="J547" s="2">
        <f t="shared" si="29"/>
        <v>16.4495373189545</v>
      </c>
    </row>
    <row r="548" s="3" customFormat="1" ht="23" customHeight="1" spans="1:10">
      <c r="A548" s="3" t="s">
        <v>4037</v>
      </c>
      <c r="B548" s="21" t="s">
        <v>961</v>
      </c>
      <c r="C548" s="21" t="s">
        <v>861</v>
      </c>
      <c r="D548" s="22" t="s">
        <v>915</v>
      </c>
      <c r="E548" s="22" t="s">
        <v>37</v>
      </c>
      <c r="F548" s="3">
        <v>1600</v>
      </c>
      <c r="G548" s="23">
        <v>28731.62</v>
      </c>
      <c r="H548" s="23">
        <f t="shared" si="27"/>
        <v>33615.9954</v>
      </c>
      <c r="I548" s="2">
        <f t="shared" si="28"/>
        <v>31311.8609504969</v>
      </c>
      <c r="J548" s="2">
        <f t="shared" si="29"/>
        <v>19.5699130940605</v>
      </c>
    </row>
    <row r="549" s="3" customFormat="1" ht="23" customHeight="1" spans="1:10">
      <c r="A549" s="3" t="s">
        <v>3735</v>
      </c>
      <c r="B549" s="21" t="s">
        <v>961</v>
      </c>
      <c r="C549" s="21" t="s">
        <v>968</v>
      </c>
      <c r="D549" s="22" t="s">
        <v>969</v>
      </c>
      <c r="E549" s="22" t="s">
        <v>970</v>
      </c>
      <c r="F549" s="3">
        <v>450</v>
      </c>
      <c r="G549" s="23">
        <v>7423.08</v>
      </c>
      <c r="H549" s="23">
        <f t="shared" si="27"/>
        <v>8685.0036</v>
      </c>
      <c r="I549" s="2">
        <f t="shared" si="28"/>
        <v>8089.70913524592</v>
      </c>
      <c r="J549" s="2">
        <f t="shared" si="29"/>
        <v>17.9771314116576</v>
      </c>
    </row>
    <row r="550" s="3" customFormat="1" ht="23" customHeight="1" spans="1:10">
      <c r="A550" s="3" t="s">
        <v>4038</v>
      </c>
      <c r="B550" s="21" t="s">
        <v>961</v>
      </c>
      <c r="C550" s="21" t="s">
        <v>892</v>
      </c>
      <c r="D550" s="22" t="s">
        <v>893</v>
      </c>
      <c r="E550" s="22" t="s">
        <v>894</v>
      </c>
      <c r="F550" s="3">
        <v>600</v>
      </c>
      <c r="G550" s="23">
        <v>11282.05</v>
      </c>
      <c r="H550" s="23">
        <f t="shared" si="27"/>
        <v>13199.9985</v>
      </c>
      <c r="I550" s="2">
        <f t="shared" si="28"/>
        <v>12295.2336428142</v>
      </c>
      <c r="J550" s="2">
        <f t="shared" si="29"/>
        <v>20.492056071357</v>
      </c>
    </row>
    <row r="551" s="3" customFormat="1" ht="23" customHeight="1" spans="1:10">
      <c r="A551" s="3" t="s">
        <v>3728</v>
      </c>
      <c r="B551" s="21" t="s">
        <v>961</v>
      </c>
      <c r="C551" s="21" t="s">
        <v>972</v>
      </c>
      <c r="D551" s="22" t="s">
        <v>814</v>
      </c>
      <c r="E551" s="22" t="s">
        <v>3797</v>
      </c>
      <c r="F551" s="3">
        <v>1250</v>
      </c>
      <c r="G551" s="23">
        <v>35993.59</v>
      </c>
      <c r="H551" s="23">
        <f t="shared" si="27"/>
        <v>42112.5003</v>
      </c>
      <c r="I551" s="2">
        <f t="shared" si="28"/>
        <v>39225.9916144372</v>
      </c>
      <c r="J551" s="2">
        <f t="shared" si="29"/>
        <v>31.3807932915497</v>
      </c>
    </row>
    <row r="552" s="3" customFormat="1" ht="23" customHeight="1" spans="1:10">
      <c r="A552" s="3" t="s">
        <v>4038</v>
      </c>
      <c r="B552" s="21" t="s">
        <v>961</v>
      </c>
      <c r="C552" s="21" t="s">
        <v>2384</v>
      </c>
      <c r="D552" s="22" t="s">
        <v>48</v>
      </c>
      <c r="E552" s="22" t="s">
        <v>2385</v>
      </c>
      <c r="F552" s="3">
        <v>200</v>
      </c>
      <c r="G552" s="23">
        <v>321.37</v>
      </c>
      <c r="H552" s="23">
        <f t="shared" si="27"/>
        <v>376.0029</v>
      </c>
      <c r="I552" s="2">
        <f t="shared" si="28"/>
        <v>350.23060842588</v>
      </c>
      <c r="J552" s="2">
        <f t="shared" si="29"/>
        <v>1.7511530421294</v>
      </c>
    </row>
    <row r="553" s="3" customFormat="1" ht="23" customHeight="1" spans="1:10">
      <c r="A553" s="3" t="s">
        <v>4058</v>
      </c>
      <c r="B553" s="21" t="s">
        <v>961</v>
      </c>
      <c r="C553" s="21" t="s">
        <v>993</v>
      </c>
      <c r="D553" s="22" t="s">
        <v>994</v>
      </c>
      <c r="E553" s="22" t="s">
        <v>995</v>
      </c>
      <c r="F553" s="3">
        <v>300</v>
      </c>
      <c r="G553" s="23">
        <v>15664.1</v>
      </c>
      <c r="H553" s="23">
        <f t="shared" si="27"/>
        <v>18326.997</v>
      </c>
      <c r="I553" s="2">
        <f t="shared" si="28"/>
        <v>17070.8133100284</v>
      </c>
      <c r="J553" s="2">
        <f t="shared" si="29"/>
        <v>56.902711033428</v>
      </c>
    </row>
    <row r="554" s="3" customFormat="1" ht="23" customHeight="1" spans="1:10">
      <c r="A554" s="3" t="s">
        <v>3728</v>
      </c>
      <c r="B554" s="21" t="s">
        <v>961</v>
      </c>
      <c r="C554" s="21" t="s">
        <v>972</v>
      </c>
      <c r="D554" s="22" t="s">
        <v>814</v>
      </c>
      <c r="E554" s="22" t="s">
        <v>3797</v>
      </c>
      <c r="F554" s="3">
        <v>750</v>
      </c>
      <c r="G554" s="23">
        <v>21596.15</v>
      </c>
      <c r="H554" s="23">
        <f t="shared" si="27"/>
        <v>25267.4955</v>
      </c>
      <c r="I554" s="2">
        <f t="shared" si="28"/>
        <v>23535.5906094426</v>
      </c>
      <c r="J554" s="2">
        <f t="shared" si="29"/>
        <v>31.3807874792568</v>
      </c>
    </row>
    <row r="555" s="3" customFormat="1" ht="23" customHeight="1" spans="1:10">
      <c r="A555" s="3" t="s">
        <v>4038</v>
      </c>
      <c r="B555" s="21" t="s">
        <v>961</v>
      </c>
      <c r="C555" s="21" t="s">
        <v>2384</v>
      </c>
      <c r="D555" s="22" t="s">
        <v>48</v>
      </c>
      <c r="E555" s="22" t="s">
        <v>2385</v>
      </c>
      <c r="F555" s="3">
        <v>200</v>
      </c>
      <c r="G555" s="23">
        <v>321.37</v>
      </c>
      <c r="H555" s="23">
        <f t="shared" si="27"/>
        <v>376.0029</v>
      </c>
      <c r="I555" s="2">
        <f t="shared" si="28"/>
        <v>350.23060842588</v>
      </c>
      <c r="J555" s="2">
        <f t="shared" si="29"/>
        <v>1.7511530421294</v>
      </c>
    </row>
    <row r="556" s="3" customFormat="1" ht="23" customHeight="1" spans="1:10">
      <c r="A556" s="3" t="s">
        <v>4077</v>
      </c>
      <c r="B556" s="21" t="s">
        <v>961</v>
      </c>
      <c r="C556" s="21" t="s">
        <v>971</v>
      </c>
      <c r="D556" s="22" t="s">
        <v>15</v>
      </c>
      <c r="E556" s="22" t="s">
        <v>871</v>
      </c>
      <c r="F556" s="3">
        <v>600</v>
      </c>
      <c r="G556" s="23">
        <v>11041.03</v>
      </c>
      <c r="H556" s="23">
        <f t="shared" si="27"/>
        <v>12918.0051</v>
      </c>
      <c r="I556" s="2">
        <f t="shared" si="28"/>
        <v>12032.5688600317</v>
      </c>
      <c r="J556" s="2">
        <f t="shared" si="29"/>
        <v>20.0542814333862</v>
      </c>
    </row>
    <row r="557" s="3" customFormat="1" ht="23" customHeight="1" spans="1:10">
      <c r="A557" s="3" t="s">
        <v>4037</v>
      </c>
      <c r="B557" s="21" t="s">
        <v>961</v>
      </c>
      <c r="C557" s="21" t="s">
        <v>861</v>
      </c>
      <c r="D557" s="22" t="s">
        <v>915</v>
      </c>
      <c r="E557" s="22" t="s">
        <v>37</v>
      </c>
      <c r="F557" s="3">
        <v>1200</v>
      </c>
      <c r="G557" s="23">
        <v>21548.72</v>
      </c>
      <c r="H557" s="23">
        <f t="shared" si="27"/>
        <v>25212.0024</v>
      </c>
      <c r="I557" s="2">
        <f t="shared" si="28"/>
        <v>23483.9011618973</v>
      </c>
      <c r="J557" s="2">
        <f t="shared" si="29"/>
        <v>19.5699176349144</v>
      </c>
    </row>
    <row r="558" s="3" customFormat="1" ht="23" customHeight="1" spans="1:10">
      <c r="A558" s="3" t="s">
        <v>3735</v>
      </c>
      <c r="B558" s="21" t="s">
        <v>961</v>
      </c>
      <c r="C558" s="21" t="s">
        <v>968</v>
      </c>
      <c r="D558" s="22" t="s">
        <v>969</v>
      </c>
      <c r="E558" s="22" t="s">
        <v>970</v>
      </c>
      <c r="F558" s="3">
        <v>450</v>
      </c>
      <c r="G558" s="23">
        <v>7423.08</v>
      </c>
      <c r="H558" s="23">
        <f t="shared" si="27"/>
        <v>8685.0036</v>
      </c>
      <c r="I558" s="2">
        <f t="shared" si="28"/>
        <v>8089.70913524592</v>
      </c>
      <c r="J558" s="2">
        <f t="shared" si="29"/>
        <v>17.9771314116576</v>
      </c>
    </row>
    <row r="559" s="3" customFormat="1" ht="23" customHeight="1" spans="1:10">
      <c r="A559" s="3" t="s">
        <v>2507</v>
      </c>
      <c r="B559" s="21" t="s">
        <v>961</v>
      </c>
      <c r="C559" s="21" t="s">
        <v>984</v>
      </c>
      <c r="D559" s="22" t="s">
        <v>708</v>
      </c>
      <c r="E559" s="22" t="s">
        <v>985</v>
      </c>
      <c r="F559" s="3">
        <v>240</v>
      </c>
      <c r="G559" s="23">
        <v>3593.85</v>
      </c>
      <c r="H559" s="23">
        <f t="shared" si="27"/>
        <v>4204.8045</v>
      </c>
      <c r="I559" s="2">
        <f t="shared" si="28"/>
        <v>3916.5954261174</v>
      </c>
      <c r="J559" s="2">
        <f t="shared" si="29"/>
        <v>16.3191476088225</v>
      </c>
    </row>
    <row r="560" s="3" customFormat="1" ht="23" customHeight="1" spans="1:10">
      <c r="A560" s="3" t="s">
        <v>2507</v>
      </c>
      <c r="B560" s="21" t="s">
        <v>961</v>
      </c>
      <c r="C560" s="21" t="s">
        <v>949</v>
      </c>
      <c r="D560" s="22" t="s">
        <v>946</v>
      </c>
      <c r="E560" s="22" t="s">
        <v>947</v>
      </c>
      <c r="F560" s="3">
        <v>210</v>
      </c>
      <c r="G560" s="23">
        <v>1590.26</v>
      </c>
      <c r="H560" s="23">
        <f t="shared" si="27"/>
        <v>1860.6042</v>
      </c>
      <c r="I560" s="2">
        <f t="shared" si="28"/>
        <v>1733.07317844024</v>
      </c>
      <c r="J560" s="2">
        <f t="shared" si="29"/>
        <v>8.252729421144</v>
      </c>
    </row>
    <row r="561" s="3" customFormat="1" ht="23" customHeight="1" spans="1:10">
      <c r="A561" s="3" t="s">
        <v>1379</v>
      </c>
      <c r="B561" s="21" t="s">
        <v>961</v>
      </c>
      <c r="C561" s="21" t="s">
        <v>2356</v>
      </c>
      <c r="D561" s="22" t="s">
        <v>2357</v>
      </c>
      <c r="E561" s="22" t="s">
        <v>894</v>
      </c>
      <c r="F561" s="3">
        <v>100</v>
      </c>
      <c r="G561" s="23">
        <v>16100</v>
      </c>
      <c r="H561" s="23">
        <f t="shared" si="27"/>
        <v>18837</v>
      </c>
      <c r="I561" s="2">
        <f t="shared" si="28"/>
        <v>17545.8592764</v>
      </c>
      <c r="J561" s="2">
        <f t="shared" si="29"/>
        <v>175.458592764</v>
      </c>
    </row>
    <row r="562" s="3" customFormat="1" ht="23" customHeight="1" spans="1:10">
      <c r="A562" s="3" t="s">
        <v>4077</v>
      </c>
      <c r="B562" s="21" t="s">
        <v>961</v>
      </c>
      <c r="C562" s="21" t="s">
        <v>971</v>
      </c>
      <c r="D562" s="22" t="s">
        <v>15</v>
      </c>
      <c r="E562" s="22" t="s">
        <v>871</v>
      </c>
      <c r="F562" s="3">
        <v>1800</v>
      </c>
      <c r="G562" s="23">
        <v>33123.08</v>
      </c>
      <c r="H562" s="23">
        <f t="shared" si="27"/>
        <v>38754.0036</v>
      </c>
      <c r="I562" s="2">
        <f t="shared" si="28"/>
        <v>36097.6956820459</v>
      </c>
      <c r="J562" s="2">
        <f t="shared" si="29"/>
        <v>20.0542753789144</v>
      </c>
    </row>
    <row r="563" s="3" customFormat="1" ht="23" customHeight="1" spans="1:10">
      <c r="A563" s="3" t="s">
        <v>3735</v>
      </c>
      <c r="B563" s="21" t="s">
        <v>961</v>
      </c>
      <c r="C563" s="21" t="s">
        <v>996</v>
      </c>
      <c r="D563" s="22" t="s">
        <v>759</v>
      </c>
      <c r="E563" s="22" t="s">
        <v>871</v>
      </c>
      <c r="F563" s="3">
        <v>1000</v>
      </c>
      <c r="G563" s="23">
        <v>15094.02</v>
      </c>
      <c r="H563" s="23">
        <f t="shared" si="27"/>
        <v>17660.0034</v>
      </c>
      <c r="I563" s="2">
        <f t="shared" si="28"/>
        <v>16449.5373189545</v>
      </c>
      <c r="J563" s="2">
        <f t="shared" si="29"/>
        <v>16.4495373189545</v>
      </c>
    </row>
    <row r="564" s="3" customFormat="1" ht="23" customHeight="1" spans="1:10">
      <c r="A564" s="3" t="s">
        <v>4037</v>
      </c>
      <c r="B564" s="21" t="s">
        <v>961</v>
      </c>
      <c r="C564" s="21" t="s">
        <v>861</v>
      </c>
      <c r="D564" s="22" t="s">
        <v>915</v>
      </c>
      <c r="E564" s="22" t="s">
        <v>37</v>
      </c>
      <c r="F564" s="3">
        <v>2000</v>
      </c>
      <c r="G564" s="23">
        <v>35914.53</v>
      </c>
      <c r="H564" s="23">
        <f t="shared" si="27"/>
        <v>42020.0001</v>
      </c>
      <c r="I564" s="2">
        <f t="shared" si="28"/>
        <v>39139.8316371457</v>
      </c>
      <c r="J564" s="2">
        <f t="shared" si="29"/>
        <v>19.5699158185729</v>
      </c>
    </row>
    <row r="565" s="3" customFormat="1" ht="23" customHeight="1" spans="1:10">
      <c r="A565" s="3" t="s">
        <v>3735</v>
      </c>
      <c r="B565" s="21" t="s">
        <v>961</v>
      </c>
      <c r="C565" s="21" t="s">
        <v>951</v>
      </c>
      <c r="D565" s="22" t="s">
        <v>687</v>
      </c>
      <c r="E565" s="22" t="s">
        <v>952</v>
      </c>
      <c r="F565" s="3">
        <v>1800</v>
      </c>
      <c r="G565" s="23">
        <v>42769.23</v>
      </c>
      <c r="H565" s="23">
        <f t="shared" si="27"/>
        <v>50039.9991</v>
      </c>
      <c r="I565" s="2">
        <f t="shared" si="28"/>
        <v>46610.1174496885</v>
      </c>
      <c r="J565" s="2">
        <f t="shared" si="29"/>
        <v>25.8945096942714</v>
      </c>
    </row>
    <row r="566" s="3" customFormat="1" ht="23" customHeight="1" spans="1:10">
      <c r="A566" s="3" t="s">
        <v>2507</v>
      </c>
      <c r="B566" s="21" t="s">
        <v>961</v>
      </c>
      <c r="C566" s="21" t="s">
        <v>945</v>
      </c>
      <c r="D566" s="22" t="s">
        <v>946</v>
      </c>
      <c r="E566" s="22" t="s">
        <v>947</v>
      </c>
      <c r="F566" s="3">
        <v>300</v>
      </c>
      <c r="G566" s="23">
        <v>1605.13</v>
      </c>
      <c r="H566" s="23">
        <f t="shared" si="27"/>
        <v>1878.0021</v>
      </c>
      <c r="I566" s="2">
        <f t="shared" si="28"/>
        <v>1749.27857766012</v>
      </c>
      <c r="J566" s="2">
        <f t="shared" si="29"/>
        <v>5.8309285922004</v>
      </c>
    </row>
    <row r="567" s="3" customFormat="1" ht="23" customHeight="1" spans="1:10">
      <c r="A567" s="3" t="s">
        <v>2507</v>
      </c>
      <c r="B567" s="21" t="s">
        <v>961</v>
      </c>
      <c r="C567" s="21" t="s">
        <v>949</v>
      </c>
      <c r="D567" s="22" t="s">
        <v>946</v>
      </c>
      <c r="E567" s="22" t="s">
        <v>947</v>
      </c>
      <c r="F567" s="3">
        <v>450</v>
      </c>
      <c r="G567" s="23">
        <v>3407.69</v>
      </c>
      <c r="H567" s="23">
        <f t="shared" si="27"/>
        <v>3986.9973</v>
      </c>
      <c r="I567" s="2">
        <f t="shared" si="28"/>
        <v>3713.71734146556</v>
      </c>
      <c r="J567" s="2">
        <f t="shared" si="29"/>
        <v>8.2527052032568</v>
      </c>
    </row>
    <row r="568" s="3" customFormat="1" ht="23" customHeight="1" spans="1:10">
      <c r="A568" s="3" t="s">
        <v>4038</v>
      </c>
      <c r="B568" s="21" t="s">
        <v>961</v>
      </c>
      <c r="C568" s="21" t="s">
        <v>2384</v>
      </c>
      <c r="D568" s="22" t="s">
        <v>48</v>
      </c>
      <c r="E568" s="22" t="s">
        <v>2385</v>
      </c>
      <c r="F568" s="3">
        <v>200</v>
      </c>
      <c r="G568" s="23">
        <v>321.37</v>
      </c>
      <c r="H568" s="23">
        <f t="shared" si="27"/>
        <v>376.0029</v>
      </c>
      <c r="I568" s="2">
        <f t="shared" si="28"/>
        <v>350.23060842588</v>
      </c>
      <c r="J568" s="2">
        <f t="shared" si="29"/>
        <v>1.7511530421294</v>
      </c>
    </row>
    <row r="569" s="3" customFormat="1" ht="23" customHeight="1" spans="1:10">
      <c r="A569" s="3" t="s">
        <v>1374</v>
      </c>
      <c r="B569" s="21" t="s">
        <v>961</v>
      </c>
      <c r="C569" s="21" t="s">
        <v>965</v>
      </c>
      <c r="D569" s="22" t="s">
        <v>966</v>
      </c>
      <c r="E569" s="22" t="s">
        <v>967</v>
      </c>
      <c r="F569" s="3">
        <v>240</v>
      </c>
      <c r="G569" s="23">
        <v>14237.95</v>
      </c>
      <c r="H569" s="23">
        <f t="shared" si="27"/>
        <v>16658.4015</v>
      </c>
      <c r="I569" s="2">
        <f t="shared" si="28"/>
        <v>15516.5880176658</v>
      </c>
      <c r="J569" s="2">
        <f t="shared" si="29"/>
        <v>64.6524500736075</v>
      </c>
    </row>
    <row r="570" s="3" customFormat="1" ht="23" customHeight="1" spans="1:10">
      <c r="A570" s="3" t="s">
        <v>4055</v>
      </c>
      <c r="B570" s="21" t="s">
        <v>961</v>
      </c>
      <c r="C570" s="21" t="s">
        <v>975</v>
      </c>
      <c r="D570" s="22" t="s">
        <v>976</v>
      </c>
      <c r="E570" s="22" t="s">
        <v>977</v>
      </c>
      <c r="F570" s="3">
        <v>3000</v>
      </c>
      <c r="G570" s="23">
        <v>3102.56</v>
      </c>
      <c r="H570" s="23">
        <f t="shared" si="27"/>
        <v>3629.9952</v>
      </c>
      <c r="I570" s="2">
        <f t="shared" si="28"/>
        <v>3381.18516500544</v>
      </c>
      <c r="J570" s="2">
        <f t="shared" si="29"/>
        <v>1.12706172166848</v>
      </c>
    </row>
    <row r="571" s="3" customFormat="1" ht="23" customHeight="1" spans="1:10">
      <c r="A571" s="3" t="s">
        <v>209</v>
      </c>
      <c r="B571" s="21" t="s">
        <v>961</v>
      </c>
      <c r="C571" s="21" t="s">
        <v>991</v>
      </c>
      <c r="D571" s="22" t="s">
        <v>992</v>
      </c>
      <c r="E571" s="22" t="s">
        <v>2860</v>
      </c>
      <c r="F571" s="3">
        <v>60</v>
      </c>
      <c r="G571" s="23">
        <v>329.23</v>
      </c>
      <c r="H571" s="23">
        <f t="shared" si="27"/>
        <v>385.1991</v>
      </c>
      <c r="I571" s="2">
        <f t="shared" si="28"/>
        <v>358.79647512852</v>
      </c>
      <c r="J571" s="2">
        <f t="shared" si="29"/>
        <v>5.979941252142</v>
      </c>
    </row>
    <row r="572" s="3" customFormat="1" ht="23" customHeight="1" spans="1:10">
      <c r="A572" s="3" t="s">
        <v>3735</v>
      </c>
      <c r="B572" s="21" t="s">
        <v>961</v>
      </c>
      <c r="C572" s="21" t="s">
        <v>973</v>
      </c>
      <c r="D572" s="22" t="s">
        <v>974</v>
      </c>
      <c r="E572" s="22" t="s">
        <v>952</v>
      </c>
      <c r="F572" s="3">
        <v>1000</v>
      </c>
      <c r="G572" s="23">
        <v>70512.82</v>
      </c>
      <c r="H572" s="23">
        <f t="shared" si="27"/>
        <v>82499.9994</v>
      </c>
      <c r="I572" s="2">
        <f t="shared" si="28"/>
        <v>76845.2184411257</v>
      </c>
      <c r="J572" s="2">
        <f t="shared" si="29"/>
        <v>76.8452184411257</v>
      </c>
    </row>
    <row r="573" s="3" customFormat="1" ht="23" customHeight="1" spans="1:10">
      <c r="A573" s="3" t="s">
        <v>3735</v>
      </c>
      <c r="B573" s="21" t="s">
        <v>961</v>
      </c>
      <c r="C573" s="21" t="s">
        <v>968</v>
      </c>
      <c r="D573" s="22" t="s">
        <v>969</v>
      </c>
      <c r="E573" s="22" t="s">
        <v>970</v>
      </c>
      <c r="F573" s="3">
        <v>450</v>
      </c>
      <c r="G573" s="23">
        <v>7423.08</v>
      </c>
      <c r="H573" s="23">
        <f t="shared" ref="H573:H581" si="30">G573*1.17</f>
        <v>8685.0036</v>
      </c>
      <c r="I573" s="2">
        <f t="shared" si="28"/>
        <v>8089.70913524592</v>
      </c>
      <c r="J573" s="2">
        <f t="shared" si="29"/>
        <v>17.9771314116576</v>
      </c>
    </row>
    <row r="574" s="3" customFormat="1" ht="23" customHeight="1" spans="1:10">
      <c r="A574" s="3" t="s">
        <v>4058</v>
      </c>
      <c r="B574" s="21" t="s">
        <v>961</v>
      </c>
      <c r="C574" s="21" t="s">
        <v>926</v>
      </c>
      <c r="D574" s="22" t="s">
        <v>927</v>
      </c>
      <c r="E574" s="22" t="s">
        <v>31</v>
      </c>
      <c r="F574" s="3">
        <v>120</v>
      </c>
      <c r="G574" s="23">
        <v>13753.85</v>
      </c>
      <c r="H574" s="23">
        <f t="shared" si="30"/>
        <v>16092.0045</v>
      </c>
      <c r="I574" s="2">
        <f t="shared" si="28"/>
        <v>14989.0134539574</v>
      </c>
      <c r="J574" s="2">
        <f t="shared" si="29"/>
        <v>124.908445449645</v>
      </c>
    </row>
    <row r="575" s="3" customFormat="1" ht="23" customHeight="1" spans="1:10">
      <c r="A575" s="3" t="s">
        <v>4038</v>
      </c>
      <c r="B575" s="21" t="s">
        <v>961</v>
      </c>
      <c r="C575" s="21" t="s">
        <v>892</v>
      </c>
      <c r="D575" s="22" t="s">
        <v>893</v>
      </c>
      <c r="E575" s="22" t="s">
        <v>894</v>
      </c>
      <c r="F575" s="3">
        <v>1000</v>
      </c>
      <c r="G575" s="23">
        <v>18803.42</v>
      </c>
      <c r="H575" s="23">
        <f t="shared" si="30"/>
        <v>22000.0014</v>
      </c>
      <c r="I575" s="2">
        <f t="shared" si="28"/>
        <v>20492.0597040401</v>
      </c>
      <c r="J575" s="2">
        <f t="shared" si="29"/>
        <v>20.4920597040401</v>
      </c>
    </row>
    <row r="576" s="3" customFormat="1" ht="23" customHeight="1" spans="1:10">
      <c r="A576" s="3" t="s">
        <v>2507</v>
      </c>
      <c r="B576" s="21" t="s">
        <v>961</v>
      </c>
      <c r="C576" s="21" t="s">
        <v>984</v>
      </c>
      <c r="D576" s="22" t="s">
        <v>708</v>
      </c>
      <c r="E576" s="22" t="s">
        <v>985</v>
      </c>
      <c r="F576" s="3">
        <v>480</v>
      </c>
      <c r="G576" s="23">
        <v>7187.69</v>
      </c>
      <c r="H576" s="23">
        <f t="shared" si="30"/>
        <v>8409.5973</v>
      </c>
      <c r="I576" s="2">
        <f t="shared" si="28"/>
        <v>7833.17995418556</v>
      </c>
      <c r="J576" s="2">
        <f t="shared" si="29"/>
        <v>16.3191249045532</v>
      </c>
    </row>
    <row r="577" s="3" customFormat="1" ht="23" customHeight="1" spans="1:10">
      <c r="A577" s="3" t="s">
        <v>2507</v>
      </c>
      <c r="B577" s="21" t="s">
        <v>961</v>
      </c>
      <c r="C577" s="21" t="s">
        <v>674</v>
      </c>
      <c r="D577" s="22" t="s">
        <v>1002</v>
      </c>
      <c r="E577" s="22" t="s">
        <v>111</v>
      </c>
      <c r="F577" s="3">
        <v>400</v>
      </c>
      <c r="G577" s="23">
        <v>1446.15</v>
      </c>
      <c r="H577" s="23">
        <f t="shared" si="30"/>
        <v>1691.9955</v>
      </c>
      <c r="I577" s="2">
        <f t="shared" si="28"/>
        <v>1576.0213908426</v>
      </c>
      <c r="J577" s="2">
        <f t="shared" si="29"/>
        <v>3.9400534771065</v>
      </c>
    </row>
    <row r="578" s="3" customFormat="1" ht="23" customHeight="1" spans="1:10">
      <c r="A578" s="3" t="s">
        <v>4080</v>
      </c>
      <c r="B578" s="21" t="s">
        <v>961</v>
      </c>
      <c r="C578" s="21" t="s">
        <v>978</v>
      </c>
      <c r="D578" s="22" t="s">
        <v>979</v>
      </c>
      <c r="E578" s="22" t="s">
        <v>980</v>
      </c>
      <c r="F578" s="3">
        <v>300</v>
      </c>
      <c r="G578" s="23">
        <v>6748.72</v>
      </c>
      <c r="H578" s="23">
        <f t="shared" si="30"/>
        <v>7896.0024</v>
      </c>
      <c r="I578" s="2">
        <f t="shared" si="28"/>
        <v>7354.78828669728</v>
      </c>
      <c r="J578" s="2">
        <f t="shared" si="29"/>
        <v>24.5159609556576</v>
      </c>
    </row>
    <row r="579" s="3" customFormat="1" ht="23" customHeight="1" spans="1:10">
      <c r="A579" s="3" t="s">
        <v>2507</v>
      </c>
      <c r="B579" s="21" t="s">
        <v>961</v>
      </c>
      <c r="C579" s="21" t="s">
        <v>986</v>
      </c>
      <c r="D579" s="22" t="s">
        <v>987</v>
      </c>
      <c r="E579" s="22" t="s">
        <v>1972</v>
      </c>
      <c r="F579" s="3">
        <v>200</v>
      </c>
      <c r="G579" s="23">
        <v>2088.8888888</v>
      </c>
      <c r="H579" s="23">
        <f t="shared" si="30"/>
        <v>2443.999999896</v>
      </c>
      <c r="I579" s="2">
        <f t="shared" ref="I579:I642" si="31">H579*0.9314572</f>
        <v>2276.48139670313</v>
      </c>
      <c r="J579" s="2">
        <f t="shared" ref="J579:J642" si="32">I579/F579</f>
        <v>11.3824069835156</v>
      </c>
    </row>
    <row r="580" s="3" customFormat="1" ht="23" customHeight="1" spans="1:10">
      <c r="A580" s="3" t="s">
        <v>4058</v>
      </c>
      <c r="B580" s="21" t="s">
        <v>961</v>
      </c>
      <c r="C580" s="21" t="s">
        <v>993</v>
      </c>
      <c r="D580" s="22" t="s">
        <v>994</v>
      </c>
      <c r="E580" s="22" t="s">
        <v>995</v>
      </c>
      <c r="F580" s="3">
        <v>300</v>
      </c>
      <c r="G580" s="23">
        <v>15664.1</v>
      </c>
      <c r="H580" s="23">
        <f t="shared" si="30"/>
        <v>18326.997</v>
      </c>
      <c r="I580" s="2">
        <f t="shared" si="31"/>
        <v>17070.8133100284</v>
      </c>
      <c r="J580" s="2">
        <f t="shared" si="32"/>
        <v>56.902711033428</v>
      </c>
    </row>
    <row r="581" s="3" customFormat="1" ht="23" customHeight="1" spans="1:10">
      <c r="A581" s="3" t="s">
        <v>3735</v>
      </c>
      <c r="B581" s="21" t="s">
        <v>961</v>
      </c>
      <c r="C581" s="21" t="s">
        <v>1006</v>
      </c>
      <c r="D581" s="22" t="s">
        <v>884</v>
      </c>
      <c r="E581" s="22" t="s">
        <v>1007</v>
      </c>
      <c r="F581" s="3">
        <v>400</v>
      </c>
      <c r="G581" s="23">
        <v>8830.77</v>
      </c>
      <c r="H581" s="23">
        <f t="shared" si="30"/>
        <v>10332.0009</v>
      </c>
      <c r="I581" s="2">
        <f t="shared" si="31"/>
        <v>9623.81662871148</v>
      </c>
      <c r="J581" s="2">
        <f t="shared" si="32"/>
        <v>24.0595415717787</v>
      </c>
    </row>
    <row r="582" s="3" customFormat="1" ht="23" customHeight="1" spans="1:10">
      <c r="A582" s="3" t="s">
        <v>4081</v>
      </c>
      <c r="B582" s="21" t="s">
        <v>1197</v>
      </c>
      <c r="C582" s="21" t="s">
        <v>1216</v>
      </c>
      <c r="D582" s="22" t="s">
        <v>1217</v>
      </c>
      <c r="E582" s="22" t="s">
        <v>1218</v>
      </c>
      <c r="F582" s="3">
        <v>800</v>
      </c>
      <c r="G582" s="23">
        <f t="shared" ref="G582:G645" si="33">H582/1.17</f>
        <v>2051.28205128205</v>
      </c>
      <c r="H582" s="23">
        <v>2400</v>
      </c>
      <c r="I582" s="2">
        <f t="shared" si="31"/>
        <v>2235.49728</v>
      </c>
      <c r="J582" s="2">
        <f t="shared" si="32"/>
        <v>2.7943716</v>
      </c>
    </row>
    <row r="583" s="3" customFormat="1" ht="23" customHeight="1" spans="1:10">
      <c r="A583" s="3" t="s">
        <v>4082</v>
      </c>
      <c r="B583" s="21" t="s">
        <v>1197</v>
      </c>
      <c r="C583" s="21" t="s">
        <v>1313</v>
      </c>
      <c r="D583" s="22" t="s">
        <v>2461</v>
      </c>
      <c r="E583" s="22" t="s">
        <v>1315</v>
      </c>
      <c r="F583" s="3">
        <v>1500</v>
      </c>
      <c r="G583" s="23">
        <f t="shared" si="33"/>
        <v>4871.79487179487</v>
      </c>
      <c r="H583" s="23">
        <v>5700</v>
      </c>
      <c r="I583" s="2">
        <f t="shared" si="31"/>
        <v>5309.30604</v>
      </c>
      <c r="J583" s="2">
        <f t="shared" si="32"/>
        <v>3.53953736</v>
      </c>
    </row>
    <row r="584" s="3" customFormat="1" ht="23" customHeight="1" spans="1:10">
      <c r="A584" s="3" t="s">
        <v>4083</v>
      </c>
      <c r="B584" s="21" t="s">
        <v>1197</v>
      </c>
      <c r="C584" s="21" t="s">
        <v>1226</v>
      </c>
      <c r="D584" s="22" t="s">
        <v>77</v>
      </c>
      <c r="E584" s="22" t="s">
        <v>1227</v>
      </c>
      <c r="F584" s="3">
        <v>25</v>
      </c>
      <c r="G584" s="23">
        <f t="shared" si="33"/>
        <v>245.726495726496</v>
      </c>
      <c r="H584" s="23">
        <v>287.5</v>
      </c>
      <c r="I584" s="2">
        <f t="shared" si="31"/>
        <v>267.793945</v>
      </c>
      <c r="J584" s="2">
        <f t="shared" si="32"/>
        <v>10.7117578</v>
      </c>
    </row>
    <row r="585" s="3" customFormat="1" ht="23" customHeight="1" spans="1:10">
      <c r="A585" s="3" t="s">
        <v>4084</v>
      </c>
      <c r="B585" s="21" t="s">
        <v>1197</v>
      </c>
      <c r="C585" s="21" t="s">
        <v>1283</v>
      </c>
      <c r="D585" s="22" t="s">
        <v>1284</v>
      </c>
      <c r="E585" s="22" t="s">
        <v>1285</v>
      </c>
      <c r="F585" s="3">
        <v>-3600</v>
      </c>
      <c r="G585" s="23">
        <f t="shared" si="33"/>
        <v>-26153.8461538462</v>
      </c>
      <c r="H585" s="23">
        <v>-30600</v>
      </c>
      <c r="I585" s="2">
        <f t="shared" si="31"/>
        <v>-28502.59032</v>
      </c>
      <c r="J585" s="2">
        <f t="shared" si="32"/>
        <v>7.9173862</v>
      </c>
    </row>
    <row r="586" s="3" customFormat="1" ht="23" customHeight="1" spans="1:10">
      <c r="A586" s="3" t="s">
        <v>4085</v>
      </c>
      <c r="B586" s="21" t="s">
        <v>1197</v>
      </c>
      <c r="C586" s="21" t="s">
        <v>1201</v>
      </c>
      <c r="D586" s="22" t="s">
        <v>1202</v>
      </c>
      <c r="E586" s="22" t="s">
        <v>1203</v>
      </c>
      <c r="F586" s="3">
        <v>16</v>
      </c>
      <c r="G586" s="23">
        <f t="shared" si="33"/>
        <v>37606.8376068376</v>
      </c>
      <c r="H586" s="23">
        <v>44000</v>
      </c>
      <c r="I586" s="2">
        <f t="shared" si="31"/>
        <v>40984.1168</v>
      </c>
      <c r="J586" s="2">
        <f t="shared" si="32"/>
        <v>2561.5073</v>
      </c>
    </row>
    <row r="587" s="3" customFormat="1" ht="23" customHeight="1" spans="1:10">
      <c r="A587" s="3" t="s">
        <v>4086</v>
      </c>
      <c r="B587" s="21" t="s">
        <v>1197</v>
      </c>
      <c r="C587" s="21" t="s">
        <v>1256</v>
      </c>
      <c r="D587" s="22"/>
      <c r="E587" s="22" t="s">
        <v>1257</v>
      </c>
      <c r="F587" s="3">
        <v>300</v>
      </c>
      <c r="G587" s="23">
        <f t="shared" si="33"/>
        <v>1410.25641025641</v>
      </c>
      <c r="H587" s="23">
        <v>1650</v>
      </c>
      <c r="I587" s="2">
        <f t="shared" si="31"/>
        <v>1536.90438</v>
      </c>
      <c r="J587" s="2">
        <f t="shared" si="32"/>
        <v>5.1230146</v>
      </c>
    </row>
    <row r="588" s="3" customFormat="1" ht="23" customHeight="1" spans="1:10">
      <c r="A588" s="3" t="s">
        <v>4086</v>
      </c>
      <c r="B588" s="21" t="s">
        <v>1197</v>
      </c>
      <c r="C588" s="21" t="s">
        <v>1028</v>
      </c>
      <c r="D588" s="22" t="s">
        <v>1332</v>
      </c>
      <c r="E588" s="22" t="s">
        <v>1030</v>
      </c>
      <c r="F588" s="3">
        <v>600</v>
      </c>
      <c r="G588" s="23">
        <f t="shared" si="33"/>
        <v>1025.64102564103</v>
      </c>
      <c r="H588" s="23">
        <v>1200</v>
      </c>
      <c r="I588" s="2">
        <f t="shared" si="31"/>
        <v>1117.74864</v>
      </c>
      <c r="J588" s="2">
        <f t="shared" si="32"/>
        <v>1.8629144</v>
      </c>
    </row>
    <row r="589" s="3" customFormat="1" ht="23" customHeight="1" spans="1:10">
      <c r="A589" s="3" t="s">
        <v>4087</v>
      </c>
      <c r="B589" s="21" t="s">
        <v>1197</v>
      </c>
      <c r="C589" s="21" t="s">
        <v>1286</v>
      </c>
      <c r="D589" s="22" t="s">
        <v>2861</v>
      </c>
      <c r="E589" s="22" t="s">
        <v>1288</v>
      </c>
      <c r="F589" s="3">
        <v>180</v>
      </c>
      <c r="G589" s="23">
        <f t="shared" si="33"/>
        <v>1000</v>
      </c>
      <c r="H589" s="23">
        <v>1170</v>
      </c>
      <c r="I589" s="2">
        <f t="shared" si="31"/>
        <v>1089.804924</v>
      </c>
      <c r="J589" s="2">
        <f t="shared" si="32"/>
        <v>6.0544718</v>
      </c>
    </row>
    <row r="590" s="3" customFormat="1" ht="23" customHeight="1" spans="1:10">
      <c r="A590" s="3" t="s">
        <v>4088</v>
      </c>
      <c r="B590" s="21" t="s">
        <v>1197</v>
      </c>
      <c r="C590" s="21" t="s">
        <v>2862</v>
      </c>
      <c r="D590" s="22"/>
      <c r="E590" s="22" t="s">
        <v>2475</v>
      </c>
      <c r="F590" s="3">
        <v>40</v>
      </c>
      <c r="G590" s="23">
        <f t="shared" si="33"/>
        <v>4102.5641025641</v>
      </c>
      <c r="H590" s="23">
        <v>4800</v>
      </c>
      <c r="I590" s="2">
        <f t="shared" si="31"/>
        <v>4470.99456</v>
      </c>
      <c r="J590" s="2">
        <f t="shared" si="32"/>
        <v>111.774864</v>
      </c>
    </row>
    <row r="591" s="3" customFormat="1" ht="23" customHeight="1" spans="1:10">
      <c r="A591" s="3" t="s">
        <v>4089</v>
      </c>
      <c r="B591" s="21" t="s">
        <v>1197</v>
      </c>
      <c r="C591" s="21" t="s">
        <v>1333</v>
      </c>
      <c r="D591" s="22" t="s">
        <v>1334</v>
      </c>
      <c r="E591" s="22" t="s">
        <v>1335</v>
      </c>
      <c r="F591" s="3">
        <v>2000</v>
      </c>
      <c r="G591" s="23">
        <f t="shared" si="33"/>
        <v>2564.10256410256</v>
      </c>
      <c r="H591" s="23">
        <v>3000</v>
      </c>
      <c r="I591" s="2">
        <f t="shared" si="31"/>
        <v>2794.3716</v>
      </c>
      <c r="J591" s="2">
        <f t="shared" si="32"/>
        <v>1.3971858</v>
      </c>
    </row>
    <row r="592" s="3" customFormat="1" ht="23" customHeight="1" spans="1:10">
      <c r="A592" s="3" t="s">
        <v>4086</v>
      </c>
      <c r="B592" s="21" t="s">
        <v>1197</v>
      </c>
      <c r="C592" s="27" t="s">
        <v>4090</v>
      </c>
      <c r="D592" s="22"/>
      <c r="E592" s="22" t="s">
        <v>2864</v>
      </c>
      <c r="F592" s="3">
        <v>5</v>
      </c>
      <c r="G592" s="23">
        <f t="shared" si="33"/>
        <v>318.376068376068</v>
      </c>
      <c r="H592" s="23">
        <v>372.5</v>
      </c>
      <c r="I592" s="2">
        <f t="shared" si="31"/>
        <v>346.967807</v>
      </c>
      <c r="J592" s="2">
        <f t="shared" si="32"/>
        <v>69.3935614</v>
      </c>
    </row>
    <row r="593" s="3" customFormat="1" ht="23" customHeight="1" spans="1:10">
      <c r="A593" s="3" t="s">
        <v>4091</v>
      </c>
      <c r="B593" s="21" t="s">
        <v>1197</v>
      </c>
      <c r="C593" s="21" t="s">
        <v>2865</v>
      </c>
      <c r="D593" s="22" t="s">
        <v>2866</v>
      </c>
      <c r="E593" s="22" t="s">
        <v>1351</v>
      </c>
      <c r="F593" s="3">
        <v>1</v>
      </c>
      <c r="G593" s="23">
        <f t="shared" si="33"/>
        <v>42.7350427350427</v>
      </c>
      <c r="H593" s="23">
        <v>50</v>
      </c>
      <c r="I593" s="2">
        <f t="shared" si="31"/>
        <v>46.57286</v>
      </c>
      <c r="J593" s="2">
        <f t="shared" si="32"/>
        <v>46.57286</v>
      </c>
    </row>
    <row r="594" s="3" customFormat="1" ht="23" customHeight="1" spans="1:10">
      <c r="A594" s="3" t="s">
        <v>4086</v>
      </c>
      <c r="B594" s="21" t="s">
        <v>1197</v>
      </c>
      <c r="C594" s="21" t="s">
        <v>2867</v>
      </c>
      <c r="D594" s="22" t="s">
        <v>2868</v>
      </c>
      <c r="E594" s="22" t="s">
        <v>2869</v>
      </c>
      <c r="F594" s="3">
        <v>100</v>
      </c>
      <c r="G594" s="23">
        <f t="shared" si="33"/>
        <v>341.880341880342</v>
      </c>
      <c r="H594" s="23">
        <v>400</v>
      </c>
      <c r="I594" s="2">
        <f t="shared" si="31"/>
        <v>372.58288</v>
      </c>
      <c r="J594" s="2">
        <f t="shared" si="32"/>
        <v>3.7258288</v>
      </c>
    </row>
    <row r="595" s="3" customFormat="1" ht="23" customHeight="1" spans="1:10">
      <c r="A595" s="3" t="s">
        <v>4084</v>
      </c>
      <c r="B595" s="21" t="s">
        <v>1197</v>
      </c>
      <c r="C595" s="21" t="s">
        <v>1283</v>
      </c>
      <c r="D595" s="22" t="s">
        <v>1284</v>
      </c>
      <c r="E595" s="22" t="s">
        <v>1285</v>
      </c>
      <c r="F595" s="3">
        <v>3600</v>
      </c>
      <c r="G595" s="23">
        <f t="shared" si="33"/>
        <v>26153.8461538462</v>
      </c>
      <c r="H595" s="23">
        <v>30600</v>
      </c>
      <c r="I595" s="2">
        <f t="shared" si="31"/>
        <v>28502.59032</v>
      </c>
      <c r="J595" s="2">
        <f t="shared" si="32"/>
        <v>7.9173862</v>
      </c>
    </row>
    <row r="596" s="3" customFormat="1" ht="23" customHeight="1" spans="1:10">
      <c r="A596" s="3" t="s">
        <v>4092</v>
      </c>
      <c r="B596" s="21" t="s">
        <v>1197</v>
      </c>
      <c r="C596" s="21" t="s">
        <v>1281</v>
      </c>
      <c r="D596" s="22" t="s">
        <v>2432</v>
      </c>
      <c r="E596" s="22" t="s">
        <v>1095</v>
      </c>
      <c r="F596" s="3">
        <v>500</v>
      </c>
      <c r="G596" s="23">
        <f t="shared" si="33"/>
        <v>854.700854700855</v>
      </c>
      <c r="H596" s="23">
        <v>1000</v>
      </c>
      <c r="I596" s="2">
        <f t="shared" si="31"/>
        <v>931.4572</v>
      </c>
      <c r="J596" s="2">
        <f t="shared" si="32"/>
        <v>1.8629144</v>
      </c>
    </row>
    <row r="597" s="3" customFormat="1" ht="23" customHeight="1" spans="1:10">
      <c r="A597" s="3" t="s">
        <v>4093</v>
      </c>
      <c r="B597" s="21" t="s">
        <v>1197</v>
      </c>
      <c r="C597" s="21" t="s">
        <v>2870</v>
      </c>
      <c r="D597" s="22" t="s">
        <v>2871</v>
      </c>
      <c r="E597" s="22" t="s">
        <v>2426</v>
      </c>
      <c r="F597" s="3">
        <v>10</v>
      </c>
      <c r="G597" s="23">
        <f t="shared" si="33"/>
        <v>299.145299145299</v>
      </c>
      <c r="H597" s="23">
        <v>350</v>
      </c>
      <c r="I597" s="2">
        <f t="shared" si="31"/>
        <v>326.01002</v>
      </c>
      <c r="J597" s="2">
        <f t="shared" si="32"/>
        <v>32.601002</v>
      </c>
    </row>
    <row r="598" s="3" customFormat="1" ht="23" customHeight="1" spans="1:10">
      <c r="A598" s="3" t="s">
        <v>4093</v>
      </c>
      <c r="B598" s="21" t="s">
        <v>1197</v>
      </c>
      <c r="C598" s="21" t="s">
        <v>2870</v>
      </c>
      <c r="D598" s="22" t="s">
        <v>2872</v>
      </c>
      <c r="E598" s="22" t="s">
        <v>2426</v>
      </c>
      <c r="F598" s="3">
        <v>10</v>
      </c>
      <c r="G598" s="23">
        <f t="shared" si="33"/>
        <v>277.350427350427</v>
      </c>
      <c r="H598" s="23">
        <v>324.5</v>
      </c>
      <c r="I598" s="2">
        <f t="shared" si="31"/>
        <v>302.2578614</v>
      </c>
      <c r="J598" s="2">
        <f t="shared" si="32"/>
        <v>30.22578614</v>
      </c>
    </row>
    <row r="599" s="3" customFormat="1" ht="23" customHeight="1" spans="1:10">
      <c r="A599" s="3" t="s">
        <v>4093</v>
      </c>
      <c r="B599" s="21" t="s">
        <v>1197</v>
      </c>
      <c r="C599" s="21" t="s">
        <v>2457</v>
      </c>
      <c r="D599" s="22" t="s">
        <v>1111</v>
      </c>
      <c r="E599" s="22" t="s">
        <v>2426</v>
      </c>
      <c r="F599" s="3">
        <v>10</v>
      </c>
      <c r="G599" s="23">
        <f t="shared" si="33"/>
        <v>107.692307692308</v>
      </c>
      <c r="H599" s="23">
        <v>126</v>
      </c>
      <c r="I599" s="2">
        <f t="shared" si="31"/>
        <v>117.3636072</v>
      </c>
      <c r="J599" s="2">
        <f t="shared" si="32"/>
        <v>11.73636072</v>
      </c>
    </row>
    <row r="600" s="3" customFormat="1" ht="23" customHeight="1" spans="1:10">
      <c r="A600" s="3" t="s">
        <v>4093</v>
      </c>
      <c r="B600" s="21" t="s">
        <v>1197</v>
      </c>
      <c r="C600" s="21" t="s">
        <v>2870</v>
      </c>
      <c r="D600" s="22" t="s">
        <v>2872</v>
      </c>
      <c r="E600" s="22" t="s">
        <v>2426</v>
      </c>
      <c r="F600" s="3">
        <v>10</v>
      </c>
      <c r="G600" s="23">
        <f t="shared" si="33"/>
        <v>277.350427350427</v>
      </c>
      <c r="H600" s="23">
        <v>324.5</v>
      </c>
      <c r="I600" s="2">
        <f t="shared" si="31"/>
        <v>302.2578614</v>
      </c>
      <c r="J600" s="2">
        <f t="shared" si="32"/>
        <v>30.22578614</v>
      </c>
    </row>
    <row r="601" s="3" customFormat="1" ht="23" customHeight="1" spans="1:10">
      <c r="A601" s="3" t="s">
        <v>4089</v>
      </c>
      <c r="B601" s="21" t="s">
        <v>1197</v>
      </c>
      <c r="C601" s="21" t="s">
        <v>2873</v>
      </c>
      <c r="D601" s="22" t="s">
        <v>1341</v>
      </c>
      <c r="E601" s="22" t="s">
        <v>2431</v>
      </c>
      <c r="F601" s="3">
        <v>100</v>
      </c>
      <c r="G601" s="23">
        <f t="shared" si="33"/>
        <v>170.940170940171</v>
      </c>
      <c r="H601" s="23">
        <v>200</v>
      </c>
      <c r="I601" s="2">
        <f t="shared" si="31"/>
        <v>186.29144</v>
      </c>
      <c r="J601" s="2">
        <f t="shared" si="32"/>
        <v>1.8629144</v>
      </c>
    </row>
    <row r="602" s="3" customFormat="1" ht="23" customHeight="1" spans="1:10">
      <c r="A602" s="3" t="s">
        <v>4089</v>
      </c>
      <c r="B602" s="21" t="s">
        <v>1197</v>
      </c>
      <c r="C602" s="21" t="s">
        <v>2873</v>
      </c>
      <c r="D602" s="22" t="s">
        <v>1029</v>
      </c>
      <c r="E602" s="22" t="s">
        <v>2431</v>
      </c>
      <c r="F602" s="3">
        <v>100</v>
      </c>
      <c r="G602" s="23">
        <f t="shared" si="33"/>
        <v>102.564102564103</v>
      </c>
      <c r="H602" s="23">
        <v>120</v>
      </c>
      <c r="I602" s="2">
        <f t="shared" si="31"/>
        <v>111.774864</v>
      </c>
      <c r="J602" s="2">
        <f t="shared" si="32"/>
        <v>1.11774864</v>
      </c>
    </row>
    <row r="603" s="3" customFormat="1" ht="23" customHeight="1" spans="1:10">
      <c r="A603" s="3" t="s">
        <v>4083</v>
      </c>
      <c r="B603" s="21" t="s">
        <v>1197</v>
      </c>
      <c r="C603" s="21" t="s">
        <v>1226</v>
      </c>
      <c r="D603" s="22" t="s">
        <v>77</v>
      </c>
      <c r="E603" s="22" t="s">
        <v>1227</v>
      </c>
      <c r="F603" s="3">
        <v>125</v>
      </c>
      <c r="G603" s="23">
        <f t="shared" si="33"/>
        <v>1228.63247863248</v>
      </c>
      <c r="H603" s="23">
        <v>1437.5</v>
      </c>
      <c r="I603" s="2">
        <f t="shared" si="31"/>
        <v>1338.969725</v>
      </c>
      <c r="J603" s="2">
        <f t="shared" si="32"/>
        <v>10.7117578</v>
      </c>
    </row>
    <row r="604" s="3" customFormat="1" ht="23" customHeight="1" spans="1:10">
      <c r="A604" s="3" t="s">
        <v>4091</v>
      </c>
      <c r="B604" s="21" t="s">
        <v>1197</v>
      </c>
      <c r="C604" s="21" t="s">
        <v>2874</v>
      </c>
      <c r="D604" s="22" t="s">
        <v>2875</v>
      </c>
      <c r="E604" s="22" t="s">
        <v>1351</v>
      </c>
      <c r="F604" s="3">
        <v>5</v>
      </c>
      <c r="G604" s="23">
        <f t="shared" si="33"/>
        <v>237.264957264957</v>
      </c>
      <c r="H604" s="23">
        <v>277.6</v>
      </c>
      <c r="I604" s="2">
        <f t="shared" si="31"/>
        <v>258.57251872</v>
      </c>
      <c r="J604" s="2">
        <f t="shared" si="32"/>
        <v>51.714503744</v>
      </c>
    </row>
    <row r="605" s="3" customFormat="1" ht="23" customHeight="1" spans="1:10">
      <c r="A605" s="3" t="s">
        <v>4087</v>
      </c>
      <c r="B605" s="21" t="s">
        <v>1197</v>
      </c>
      <c r="C605" s="27" t="s">
        <v>3799</v>
      </c>
      <c r="D605" s="22" t="s">
        <v>1292</v>
      </c>
      <c r="E605" s="22" t="s">
        <v>1293</v>
      </c>
      <c r="F605" s="3">
        <v>6</v>
      </c>
      <c r="G605" s="23">
        <f t="shared" si="33"/>
        <v>83.5897435897436</v>
      </c>
      <c r="H605" s="23">
        <v>97.8</v>
      </c>
      <c r="I605" s="2">
        <f t="shared" si="31"/>
        <v>91.09651416</v>
      </c>
      <c r="J605" s="2">
        <f t="shared" si="32"/>
        <v>15.18275236</v>
      </c>
    </row>
    <row r="606" s="3" customFormat="1" ht="23" customHeight="1" spans="1:10">
      <c r="A606" s="3" t="s">
        <v>4082</v>
      </c>
      <c r="B606" s="21" t="s">
        <v>1197</v>
      </c>
      <c r="C606" s="21" t="s">
        <v>1313</v>
      </c>
      <c r="D606" s="22" t="s">
        <v>2461</v>
      </c>
      <c r="E606" s="22" t="s">
        <v>1315</v>
      </c>
      <c r="F606" s="3">
        <v>6000</v>
      </c>
      <c r="G606" s="23">
        <f t="shared" si="33"/>
        <v>19487.1794871795</v>
      </c>
      <c r="H606" s="23">
        <v>22800</v>
      </c>
      <c r="I606" s="2">
        <f t="shared" si="31"/>
        <v>21237.22416</v>
      </c>
      <c r="J606" s="2">
        <f t="shared" si="32"/>
        <v>3.53953736</v>
      </c>
    </row>
    <row r="607" s="3" customFormat="1" ht="23" customHeight="1" spans="1:10">
      <c r="A607" s="3" t="s">
        <v>4094</v>
      </c>
      <c r="B607" s="21" t="s">
        <v>1197</v>
      </c>
      <c r="C607" s="21" t="s">
        <v>1102</v>
      </c>
      <c r="D607" s="22" t="s">
        <v>1103</v>
      </c>
      <c r="E607" s="22" t="s">
        <v>2456</v>
      </c>
      <c r="F607" s="3">
        <v>10</v>
      </c>
      <c r="G607" s="23">
        <f t="shared" si="33"/>
        <v>2564.10256410256</v>
      </c>
      <c r="H607" s="23">
        <v>3000</v>
      </c>
      <c r="I607" s="2">
        <f t="shared" si="31"/>
        <v>2794.3716</v>
      </c>
      <c r="J607" s="2">
        <f t="shared" si="32"/>
        <v>279.43716</v>
      </c>
    </row>
    <row r="608" s="3" customFormat="1" ht="23" customHeight="1" spans="1:10">
      <c r="A608" s="3" t="s">
        <v>4094</v>
      </c>
      <c r="B608" s="21" t="s">
        <v>1197</v>
      </c>
      <c r="C608" s="21" t="s">
        <v>1278</v>
      </c>
      <c r="D608" s="22" t="s">
        <v>2490</v>
      </c>
      <c r="E608" s="22" t="s">
        <v>2456</v>
      </c>
      <c r="F608" s="3">
        <v>1</v>
      </c>
      <c r="G608" s="23">
        <f t="shared" si="33"/>
        <v>384.615384615385</v>
      </c>
      <c r="H608" s="23">
        <v>450</v>
      </c>
      <c r="I608" s="2">
        <f t="shared" si="31"/>
        <v>419.15574</v>
      </c>
      <c r="J608" s="2">
        <f t="shared" si="32"/>
        <v>419.15574</v>
      </c>
    </row>
    <row r="609" s="3" customFormat="1" ht="23" customHeight="1" spans="1:10">
      <c r="A609" s="3" t="s">
        <v>4093</v>
      </c>
      <c r="B609" s="21" t="s">
        <v>1197</v>
      </c>
      <c r="C609" s="21" t="s">
        <v>2457</v>
      </c>
      <c r="D609" s="22" t="s">
        <v>1111</v>
      </c>
      <c r="E609" s="22" t="s">
        <v>2426</v>
      </c>
      <c r="F609" s="3">
        <v>10</v>
      </c>
      <c r="G609" s="23">
        <f t="shared" si="33"/>
        <v>-9.4017094017094</v>
      </c>
      <c r="H609" s="23">
        <v>-11</v>
      </c>
      <c r="I609" s="2">
        <f t="shared" si="31"/>
        <v>-10.2460292</v>
      </c>
      <c r="J609" s="2">
        <f t="shared" si="32"/>
        <v>-1.02460292</v>
      </c>
    </row>
    <row r="610" s="3" customFormat="1" ht="23" customHeight="1" spans="1:10">
      <c r="A610" s="3" t="s">
        <v>4086</v>
      </c>
      <c r="B610" s="21" t="s">
        <v>1197</v>
      </c>
      <c r="C610" s="21" t="s">
        <v>1113</v>
      </c>
      <c r="D610" s="22" t="s">
        <v>1261</v>
      </c>
      <c r="E610" s="22" t="s">
        <v>1115</v>
      </c>
      <c r="F610" s="3">
        <v>240</v>
      </c>
      <c r="G610" s="23">
        <f t="shared" si="33"/>
        <v>4061.53846153846</v>
      </c>
      <c r="H610" s="23">
        <v>4752</v>
      </c>
      <c r="I610" s="2">
        <f t="shared" si="31"/>
        <v>4426.2846144</v>
      </c>
      <c r="J610" s="2">
        <f t="shared" si="32"/>
        <v>18.44285256</v>
      </c>
    </row>
    <row r="611" s="3" customFormat="1" ht="23" customHeight="1" spans="1:10">
      <c r="A611" s="3" t="s">
        <v>4081</v>
      </c>
      <c r="B611" s="21" t="s">
        <v>1197</v>
      </c>
      <c r="C611" s="21" t="s">
        <v>1216</v>
      </c>
      <c r="D611" s="22" t="s">
        <v>1217</v>
      </c>
      <c r="E611" s="22" t="s">
        <v>1218</v>
      </c>
      <c r="F611" s="3">
        <v>1280</v>
      </c>
      <c r="G611" s="23">
        <f t="shared" si="33"/>
        <v>3282.05128205128</v>
      </c>
      <c r="H611" s="23">
        <v>3840</v>
      </c>
      <c r="I611" s="2">
        <f t="shared" si="31"/>
        <v>3576.795648</v>
      </c>
      <c r="J611" s="2">
        <f t="shared" si="32"/>
        <v>2.7943716</v>
      </c>
    </row>
    <row r="612" s="3" customFormat="1" ht="23" customHeight="1" spans="1:10">
      <c r="A612" s="3" t="s">
        <v>4086</v>
      </c>
      <c r="B612" s="21" t="s">
        <v>1197</v>
      </c>
      <c r="C612" s="27" t="s">
        <v>2876</v>
      </c>
      <c r="D612" s="22" t="s">
        <v>2877</v>
      </c>
      <c r="E612" s="22" t="s">
        <v>2878</v>
      </c>
      <c r="F612" s="3">
        <v>1</v>
      </c>
      <c r="G612" s="23">
        <f t="shared" si="33"/>
        <v>776.923076923077</v>
      </c>
      <c r="H612" s="23">
        <v>909</v>
      </c>
      <c r="I612" s="2">
        <f t="shared" si="31"/>
        <v>846.6945948</v>
      </c>
      <c r="J612" s="2">
        <f t="shared" si="32"/>
        <v>846.6945948</v>
      </c>
    </row>
    <row r="613" s="3" customFormat="1" ht="23" customHeight="1" spans="1:10">
      <c r="A613" s="3" t="s">
        <v>4095</v>
      </c>
      <c r="B613" s="21" t="s">
        <v>1197</v>
      </c>
      <c r="C613" s="21" t="s">
        <v>1214</v>
      </c>
      <c r="D613" s="22" t="s">
        <v>1032</v>
      </c>
      <c r="E613" s="22" t="s">
        <v>1320</v>
      </c>
      <c r="F613" s="3">
        <v>25000</v>
      </c>
      <c r="G613" s="23">
        <f t="shared" si="33"/>
        <v>3205.12820512821</v>
      </c>
      <c r="H613" s="23">
        <v>3750</v>
      </c>
      <c r="I613" s="2">
        <f t="shared" si="31"/>
        <v>3492.9645</v>
      </c>
      <c r="J613" s="2">
        <f t="shared" si="32"/>
        <v>0.13971858</v>
      </c>
    </row>
    <row r="614" s="3" customFormat="1" ht="23" customHeight="1" spans="1:10">
      <c r="A614" s="3" t="s">
        <v>4086</v>
      </c>
      <c r="B614" s="21" t="s">
        <v>1197</v>
      </c>
      <c r="C614" s="21" t="s">
        <v>1209</v>
      </c>
      <c r="D614" s="22">
        <v>915</v>
      </c>
      <c r="E614" s="22" t="s">
        <v>2364</v>
      </c>
      <c r="F614" s="3">
        <v>8000</v>
      </c>
      <c r="G614" s="23">
        <f t="shared" si="33"/>
        <v>6495.7264957265</v>
      </c>
      <c r="H614" s="23">
        <v>7600</v>
      </c>
      <c r="I614" s="2">
        <f t="shared" si="31"/>
        <v>7079.07472</v>
      </c>
      <c r="J614" s="2">
        <f t="shared" si="32"/>
        <v>0.88488434</v>
      </c>
    </row>
    <row r="615" s="3" customFormat="1" ht="23" customHeight="1" spans="1:10">
      <c r="A615" s="3" t="s">
        <v>4086</v>
      </c>
      <c r="B615" s="21" t="s">
        <v>1197</v>
      </c>
      <c r="C615" s="21" t="s">
        <v>2879</v>
      </c>
      <c r="D615" s="22" t="s">
        <v>2880</v>
      </c>
      <c r="E615" s="22" t="s">
        <v>2881</v>
      </c>
      <c r="F615" s="3">
        <v>18</v>
      </c>
      <c r="G615" s="23">
        <f t="shared" si="33"/>
        <v>400</v>
      </c>
      <c r="H615" s="23">
        <v>468</v>
      </c>
      <c r="I615" s="2">
        <f t="shared" si="31"/>
        <v>435.9219696</v>
      </c>
      <c r="J615" s="2">
        <f t="shared" si="32"/>
        <v>24.2178872</v>
      </c>
    </row>
    <row r="616" s="3" customFormat="1" ht="23" customHeight="1" spans="1:10">
      <c r="A616" s="3" t="s">
        <v>4081</v>
      </c>
      <c r="B616" s="21" t="s">
        <v>1197</v>
      </c>
      <c r="C616" s="21" t="s">
        <v>2476</v>
      </c>
      <c r="D616" s="22" t="s">
        <v>2477</v>
      </c>
      <c r="E616" s="22" t="s">
        <v>1218</v>
      </c>
      <c r="F616" s="3">
        <v>100</v>
      </c>
      <c r="G616" s="23">
        <f t="shared" si="33"/>
        <v>470.08547008547</v>
      </c>
      <c r="H616" s="23">
        <v>550</v>
      </c>
      <c r="I616" s="2">
        <f t="shared" si="31"/>
        <v>512.30146</v>
      </c>
      <c r="J616" s="2">
        <f t="shared" si="32"/>
        <v>5.1230146</v>
      </c>
    </row>
    <row r="617" s="3" customFormat="1" ht="23" customHeight="1" spans="1:10">
      <c r="A617" s="3" t="s">
        <v>4081</v>
      </c>
      <c r="B617" s="21" t="s">
        <v>1197</v>
      </c>
      <c r="C617" s="21" t="s">
        <v>1216</v>
      </c>
      <c r="D617" s="22" t="s">
        <v>1217</v>
      </c>
      <c r="E617" s="22" t="s">
        <v>1218</v>
      </c>
      <c r="F617" s="3">
        <v>400</v>
      </c>
      <c r="G617" s="23">
        <f t="shared" si="33"/>
        <v>1025.64102564103</v>
      </c>
      <c r="H617" s="23">
        <v>1200</v>
      </c>
      <c r="I617" s="2">
        <f t="shared" si="31"/>
        <v>1117.74864</v>
      </c>
      <c r="J617" s="2">
        <f t="shared" si="32"/>
        <v>2.7943716</v>
      </c>
    </row>
    <row r="618" s="3" customFormat="1" ht="23" customHeight="1" spans="1:10">
      <c r="A618" s="3" t="s">
        <v>4086</v>
      </c>
      <c r="B618" s="21" t="s">
        <v>1197</v>
      </c>
      <c r="C618" s="21" t="s">
        <v>605</v>
      </c>
      <c r="D618" s="22" t="s">
        <v>2882</v>
      </c>
      <c r="E618" s="22" t="s">
        <v>2883</v>
      </c>
      <c r="F618" s="3">
        <v>100</v>
      </c>
      <c r="G618" s="23">
        <f t="shared" si="33"/>
        <v>1282.05128205128</v>
      </c>
      <c r="H618" s="23">
        <v>1500</v>
      </c>
      <c r="I618" s="2">
        <f t="shared" si="31"/>
        <v>1397.1858</v>
      </c>
      <c r="J618" s="2">
        <f t="shared" si="32"/>
        <v>13.971858</v>
      </c>
    </row>
    <row r="619" s="3" customFormat="1" ht="23" customHeight="1" spans="1:10">
      <c r="A619" s="3" t="s">
        <v>4086</v>
      </c>
      <c r="B619" s="21" t="s">
        <v>1197</v>
      </c>
      <c r="C619" s="21" t="s">
        <v>2884</v>
      </c>
      <c r="D619" s="22"/>
      <c r="E619" s="22" t="s">
        <v>2885</v>
      </c>
      <c r="F619" s="3">
        <v>10</v>
      </c>
      <c r="G619" s="23">
        <f t="shared" si="33"/>
        <v>55.5555555555556</v>
      </c>
      <c r="H619" s="23">
        <v>65</v>
      </c>
      <c r="I619" s="2">
        <f t="shared" si="31"/>
        <v>60.544718</v>
      </c>
      <c r="J619" s="2">
        <f t="shared" si="32"/>
        <v>6.0544718</v>
      </c>
    </row>
    <row r="620" s="3" customFormat="1" ht="23" customHeight="1" spans="1:10">
      <c r="A620" s="3" t="s">
        <v>4091</v>
      </c>
      <c r="B620" s="21" t="s">
        <v>1197</v>
      </c>
      <c r="C620" s="21" t="s">
        <v>2886</v>
      </c>
      <c r="D620" s="22" t="s">
        <v>2887</v>
      </c>
      <c r="E620" s="22" t="s">
        <v>1351</v>
      </c>
      <c r="F620" s="3">
        <v>4</v>
      </c>
      <c r="G620" s="23">
        <f t="shared" si="33"/>
        <v>6.83760683760684</v>
      </c>
      <c r="H620" s="23">
        <v>8</v>
      </c>
      <c r="I620" s="2">
        <f t="shared" si="31"/>
        <v>7.4516576</v>
      </c>
      <c r="J620" s="2">
        <f t="shared" si="32"/>
        <v>1.8629144</v>
      </c>
    </row>
    <row r="621" s="3" customFormat="1" ht="23" customHeight="1" spans="1:10">
      <c r="A621" s="3" t="s">
        <v>4091</v>
      </c>
      <c r="B621" s="21" t="s">
        <v>1197</v>
      </c>
      <c r="C621" s="21" t="s">
        <v>2888</v>
      </c>
      <c r="D621" s="22" t="s">
        <v>1032</v>
      </c>
      <c r="E621" s="22" t="s">
        <v>1351</v>
      </c>
      <c r="F621" s="3">
        <v>3</v>
      </c>
      <c r="G621" s="23">
        <f t="shared" si="33"/>
        <v>12.8205128205128</v>
      </c>
      <c r="H621" s="23">
        <v>15</v>
      </c>
      <c r="I621" s="2">
        <f t="shared" si="31"/>
        <v>13.971858</v>
      </c>
      <c r="J621" s="2">
        <f t="shared" si="32"/>
        <v>4.657286</v>
      </c>
    </row>
    <row r="622" s="3" customFormat="1" ht="23" customHeight="1" spans="1:10">
      <c r="A622" s="3" t="s">
        <v>4086</v>
      </c>
      <c r="B622" s="21" t="s">
        <v>1197</v>
      </c>
      <c r="C622" s="21" t="s">
        <v>1247</v>
      </c>
      <c r="D622" s="22" t="s">
        <v>1248</v>
      </c>
      <c r="E622" s="22" t="s">
        <v>1249</v>
      </c>
      <c r="F622" s="3">
        <v>200</v>
      </c>
      <c r="G622" s="23">
        <f t="shared" si="33"/>
        <v>1196.5811965812</v>
      </c>
      <c r="H622" s="23">
        <v>1400</v>
      </c>
      <c r="I622" s="2">
        <f t="shared" si="31"/>
        <v>1304.04008</v>
      </c>
      <c r="J622" s="2">
        <f t="shared" si="32"/>
        <v>6.5202004</v>
      </c>
    </row>
    <row r="623" s="3" customFormat="1" ht="23" customHeight="1" spans="1:10">
      <c r="A623" s="3" t="s">
        <v>4086</v>
      </c>
      <c r="B623" s="21" t="s">
        <v>1197</v>
      </c>
      <c r="C623" s="21" t="s">
        <v>1272</v>
      </c>
      <c r="D623" s="22" t="s">
        <v>1273</v>
      </c>
      <c r="E623" s="22" t="s">
        <v>1274</v>
      </c>
      <c r="F623" s="3">
        <v>100</v>
      </c>
      <c r="G623" s="23">
        <f t="shared" si="33"/>
        <v>239.316239316239</v>
      </c>
      <c r="H623" s="23">
        <v>280</v>
      </c>
      <c r="I623" s="2">
        <f t="shared" si="31"/>
        <v>260.808016</v>
      </c>
      <c r="J623" s="2">
        <f t="shared" si="32"/>
        <v>2.60808016</v>
      </c>
    </row>
    <row r="624" s="3" customFormat="1" ht="23" customHeight="1" spans="1:10">
      <c r="A624" s="3" t="s">
        <v>2507</v>
      </c>
      <c r="B624" s="21" t="s">
        <v>1197</v>
      </c>
      <c r="C624" s="21" t="s">
        <v>2411</v>
      </c>
      <c r="D624" s="22" t="s">
        <v>77</v>
      </c>
      <c r="E624" s="22" t="s">
        <v>2413</v>
      </c>
      <c r="F624" s="3">
        <v>80</v>
      </c>
      <c r="G624" s="23">
        <f t="shared" si="33"/>
        <v>649.57264957265</v>
      </c>
      <c r="H624" s="23">
        <v>760</v>
      </c>
      <c r="I624" s="2">
        <f t="shared" si="31"/>
        <v>707.907472</v>
      </c>
      <c r="J624" s="2">
        <f t="shared" si="32"/>
        <v>8.8488434</v>
      </c>
    </row>
    <row r="625" s="3" customFormat="1" ht="23" customHeight="1" spans="1:10">
      <c r="A625" s="3" t="s">
        <v>2507</v>
      </c>
      <c r="B625" s="21" t="s">
        <v>1197</v>
      </c>
      <c r="C625" s="21" t="s">
        <v>1093</v>
      </c>
      <c r="D625" s="22" t="s">
        <v>2482</v>
      </c>
      <c r="E625" s="22" t="s">
        <v>1095</v>
      </c>
      <c r="F625" s="3">
        <v>50</v>
      </c>
      <c r="G625" s="23">
        <f t="shared" si="33"/>
        <v>213.675213675214</v>
      </c>
      <c r="H625" s="23">
        <v>250</v>
      </c>
      <c r="I625" s="2">
        <f t="shared" si="31"/>
        <v>232.8643</v>
      </c>
      <c r="J625" s="2">
        <f t="shared" si="32"/>
        <v>4.657286</v>
      </c>
    </row>
    <row r="626" s="3" customFormat="1" ht="23" customHeight="1" spans="1:10">
      <c r="A626" s="3" t="s">
        <v>1095</v>
      </c>
      <c r="B626" s="21" t="s">
        <v>1197</v>
      </c>
      <c r="C626" s="21" t="s">
        <v>2889</v>
      </c>
      <c r="D626" s="22" t="s">
        <v>2890</v>
      </c>
      <c r="E626" s="22" t="s">
        <v>1095</v>
      </c>
      <c r="F626" s="3">
        <v>200</v>
      </c>
      <c r="G626" s="23">
        <f t="shared" si="33"/>
        <v>512.820512820513</v>
      </c>
      <c r="H626" s="23">
        <v>600</v>
      </c>
      <c r="I626" s="2">
        <f t="shared" si="31"/>
        <v>558.87432</v>
      </c>
      <c r="J626" s="2">
        <f t="shared" si="32"/>
        <v>2.7943716</v>
      </c>
    </row>
    <row r="627" s="3" customFormat="1" ht="23" customHeight="1" spans="1:10">
      <c r="A627" s="3" t="s">
        <v>4086</v>
      </c>
      <c r="B627" s="21" t="s">
        <v>1197</v>
      </c>
      <c r="C627" s="21" t="s">
        <v>1247</v>
      </c>
      <c r="D627" s="22" t="s">
        <v>2891</v>
      </c>
      <c r="E627" s="22" t="s">
        <v>1249</v>
      </c>
      <c r="F627" s="3">
        <v>40</v>
      </c>
      <c r="G627" s="23">
        <f t="shared" si="33"/>
        <v>246.153846153846</v>
      </c>
      <c r="H627" s="23">
        <v>288</v>
      </c>
      <c r="I627" s="2">
        <f t="shared" si="31"/>
        <v>268.2596736</v>
      </c>
      <c r="J627" s="2">
        <f t="shared" si="32"/>
        <v>6.70649184</v>
      </c>
    </row>
    <row r="628" s="3" customFormat="1" ht="23" customHeight="1" spans="1:10">
      <c r="A628" s="3" t="s">
        <v>4086</v>
      </c>
      <c r="B628" s="21" t="s">
        <v>1197</v>
      </c>
      <c r="C628" s="21" t="s">
        <v>1015</v>
      </c>
      <c r="D628" s="22" t="s">
        <v>1270</v>
      </c>
      <c r="E628" s="22" t="s">
        <v>1017</v>
      </c>
      <c r="F628" s="3">
        <v>12</v>
      </c>
      <c r="G628" s="23">
        <f t="shared" si="33"/>
        <v>205.128205128205</v>
      </c>
      <c r="H628" s="23">
        <v>240</v>
      </c>
      <c r="I628" s="2">
        <f t="shared" si="31"/>
        <v>223.549728</v>
      </c>
      <c r="J628" s="2">
        <f t="shared" si="32"/>
        <v>18.629144</v>
      </c>
    </row>
    <row r="629" s="3" customFormat="1" ht="23" customHeight="1" spans="1:10">
      <c r="A629" s="3" t="s">
        <v>4094</v>
      </c>
      <c r="B629" s="21" t="s">
        <v>1197</v>
      </c>
      <c r="C629" s="21" t="s">
        <v>2488</v>
      </c>
      <c r="D629" s="22">
        <v>1250</v>
      </c>
      <c r="E629" s="22" t="s">
        <v>1301</v>
      </c>
      <c r="F629" s="3">
        <v>8</v>
      </c>
      <c r="G629" s="23">
        <f t="shared" si="33"/>
        <v>2188.03418803419</v>
      </c>
      <c r="H629" s="23">
        <v>2560</v>
      </c>
      <c r="I629" s="2">
        <f t="shared" si="31"/>
        <v>2384.530432</v>
      </c>
      <c r="J629" s="2">
        <f t="shared" si="32"/>
        <v>298.066304</v>
      </c>
    </row>
    <row r="630" s="3" customFormat="1" ht="23" customHeight="1" spans="1:10">
      <c r="A630" s="3" t="s">
        <v>4094</v>
      </c>
      <c r="B630" s="21" t="s">
        <v>1197</v>
      </c>
      <c r="C630" s="21" t="s">
        <v>2892</v>
      </c>
      <c r="D630" s="22" t="s">
        <v>2459</v>
      </c>
      <c r="E630" s="22" t="s">
        <v>2456</v>
      </c>
      <c r="F630" s="3">
        <v>20</v>
      </c>
      <c r="G630" s="23">
        <f t="shared" si="33"/>
        <v>683.760683760684</v>
      </c>
      <c r="H630" s="23">
        <v>800</v>
      </c>
      <c r="I630" s="2">
        <f t="shared" si="31"/>
        <v>745.16576</v>
      </c>
      <c r="J630" s="2">
        <f t="shared" si="32"/>
        <v>37.258288</v>
      </c>
    </row>
    <row r="631" s="3" customFormat="1" ht="23" customHeight="1" spans="1:10">
      <c r="A631" s="3" t="s">
        <v>4086</v>
      </c>
      <c r="B631" s="21" t="s">
        <v>1197</v>
      </c>
      <c r="C631" s="21" t="s">
        <v>605</v>
      </c>
      <c r="D631" s="22" t="s">
        <v>2882</v>
      </c>
      <c r="E631" s="22" t="s">
        <v>2883</v>
      </c>
      <c r="F631" s="3">
        <v>100</v>
      </c>
      <c r="G631" s="23">
        <f t="shared" si="33"/>
        <v>1282.05128205128</v>
      </c>
      <c r="H631" s="23">
        <v>1500</v>
      </c>
      <c r="I631" s="2">
        <f t="shared" si="31"/>
        <v>1397.1858</v>
      </c>
      <c r="J631" s="2">
        <f t="shared" si="32"/>
        <v>13.971858</v>
      </c>
    </row>
    <row r="632" s="3" customFormat="1" ht="23" customHeight="1" spans="1:10">
      <c r="A632" s="3" t="s">
        <v>2507</v>
      </c>
      <c r="B632" s="21" t="s">
        <v>1197</v>
      </c>
      <c r="C632" s="21" t="s">
        <v>1093</v>
      </c>
      <c r="D632" s="22" t="s">
        <v>1094</v>
      </c>
      <c r="E632" s="22" t="s">
        <v>1095</v>
      </c>
      <c r="F632" s="3">
        <v>6400</v>
      </c>
      <c r="G632" s="23">
        <f t="shared" si="33"/>
        <v>2735.04273504274</v>
      </c>
      <c r="H632" s="23">
        <v>3200</v>
      </c>
      <c r="I632" s="2">
        <f t="shared" si="31"/>
        <v>2980.66304</v>
      </c>
      <c r="J632" s="2">
        <f t="shared" si="32"/>
        <v>0.4657286</v>
      </c>
    </row>
    <row r="633" s="3" customFormat="1" ht="23" customHeight="1" spans="1:10">
      <c r="A633" s="3" t="s">
        <v>2507</v>
      </c>
      <c r="B633" s="21" t="s">
        <v>1197</v>
      </c>
      <c r="C633" s="21" t="s">
        <v>1093</v>
      </c>
      <c r="D633" s="22" t="s">
        <v>1094</v>
      </c>
      <c r="E633" s="22" t="s">
        <v>1095</v>
      </c>
      <c r="F633" s="3">
        <v>5000</v>
      </c>
      <c r="G633" s="23">
        <f t="shared" si="33"/>
        <v>2136.75213675214</v>
      </c>
      <c r="H633" s="23">
        <v>2500</v>
      </c>
      <c r="I633" s="2">
        <f t="shared" si="31"/>
        <v>2328.643</v>
      </c>
      <c r="J633" s="2">
        <f t="shared" si="32"/>
        <v>0.4657286</v>
      </c>
    </row>
    <row r="634" s="3" customFormat="1" ht="23" customHeight="1" spans="1:10">
      <c r="A634" s="3" t="s">
        <v>4086</v>
      </c>
      <c r="B634" s="21" t="s">
        <v>1197</v>
      </c>
      <c r="C634" s="21" t="s">
        <v>1113</v>
      </c>
      <c r="D634" s="22" t="s">
        <v>1261</v>
      </c>
      <c r="E634" s="22" t="s">
        <v>1115</v>
      </c>
      <c r="F634" s="3">
        <v>160</v>
      </c>
      <c r="G634" s="23">
        <f t="shared" si="33"/>
        <v>2707.69230769231</v>
      </c>
      <c r="H634" s="23">
        <v>3168</v>
      </c>
      <c r="I634" s="2">
        <f t="shared" si="31"/>
        <v>2950.8564096</v>
      </c>
      <c r="J634" s="2">
        <f t="shared" si="32"/>
        <v>18.44285256</v>
      </c>
    </row>
    <row r="635" s="3" customFormat="1" ht="23" customHeight="1" spans="1:10">
      <c r="A635" s="3" t="s">
        <v>4096</v>
      </c>
      <c r="B635" s="21" t="s">
        <v>1197</v>
      </c>
      <c r="C635" s="21" t="s">
        <v>1224</v>
      </c>
      <c r="D635" s="22" t="s">
        <v>1225</v>
      </c>
      <c r="E635" s="22" t="s">
        <v>1223</v>
      </c>
      <c r="F635" s="3">
        <v>1200</v>
      </c>
      <c r="G635" s="23">
        <f t="shared" si="33"/>
        <v>574.358974358974</v>
      </c>
      <c r="H635" s="23">
        <v>672</v>
      </c>
      <c r="I635" s="2">
        <f t="shared" si="31"/>
        <v>625.9392384</v>
      </c>
      <c r="J635" s="2">
        <f t="shared" si="32"/>
        <v>0.521616032</v>
      </c>
    </row>
    <row r="636" s="3" customFormat="1" ht="23" customHeight="1" spans="1:10">
      <c r="A636" s="3" t="s">
        <v>4094</v>
      </c>
      <c r="B636" s="21" t="s">
        <v>1197</v>
      </c>
      <c r="C636" s="21" t="s">
        <v>1312</v>
      </c>
      <c r="D636" s="22" t="s">
        <v>77</v>
      </c>
      <c r="E636" s="22" t="s">
        <v>1104</v>
      </c>
      <c r="F636" s="3">
        <v>450</v>
      </c>
      <c r="G636" s="23">
        <f t="shared" si="33"/>
        <v>14615.3846153846</v>
      </c>
      <c r="H636" s="23">
        <v>17100</v>
      </c>
      <c r="I636" s="2">
        <f t="shared" si="31"/>
        <v>15927.91812</v>
      </c>
      <c r="J636" s="2">
        <f t="shared" si="32"/>
        <v>35.3953736</v>
      </c>
    </row>
    <row r="637" s="3" customFormat="1" ht="23" customHeight="1" spans="1:10">
      <c r="A637" s="3" t="s">
        <v>4086</v>
      </c>
      <c r="B637" s="21" t="s">
        <v>1197</v>
      </c>
      <c r="C637" s="21" t="s">
        <v>2436</v>
      </c>
      <c r="D637" s="22" t="s">
        <v>2437</v>
      </c>
      <c r="E637" s="22" t="s">
        <v>2438</v>
      </c>
      <c r="F637" s="3">
        <v>24</v>
      </c>
      <c r="G637" s="23">
        <f t="shared" si="33"/>
        <v>984.615384615385</v>
      </c>
      <c r="H637" s="23">
        <v>1152</v>
      </c>
      <c r="I637" s="2">
        <f t="shared" si="31"/>
        <v>1073.0386944</v>
      </c>
      <c r="J637" s="2">
        <f t="shared" si="32"/>
        <v>44.7099456</v>
      </c>
    </row>
    <row r="638" s="3" customFormat="1" ht="23" customHeight="1" spans="1:10">
      <c r="A638" s="3" t="s">
        <v>4086</v>
      </c>
      <c r="B638" s="21" t="s">
        <v>1197</v>
      </c>
      <c r="C638" s="21" t="s">
        <v>2867</v>
      </c>
      <c r="D638" s="22" t="s">
        <v>2868</v>
      </c>
      <c r="E638" s="22" t="s">
        <v>2869</v>
      </c>
      <c r="F638" s="3">
        <v>20</v>
      </c>
      <c r="G638" s="23">
        <f t="shared" si="33"/>
        <v>68.3760683760684</v>
      </c>
      <c r="H638" s="23">
        <v>80</v>
      </c>
      <c r="I638" s="2">
        <f t="shared" si="31"/>
        <v>74.516576</v>
      </c>
      <c r="J638" s="2">
        <f t="shared" si="32"/>
        <v>3.7258288</v>
      </c>
    </row>
    <row r="639" s="3" customFormat="1" ht="23" customHeight="1" spans="1:10">
      <c r="A639" s="3" t="s">
        <v>4086</v>
      </c>
      <c r="B639" s="21" t="s">
        <v>1197</v>
      </c>
      <c r="C639" s="21" t="s">
        <v>1262</v>
      </c>
      <c r="D639" s="22" t="s">
        <v>2469</v>
      </c>
      <c r="E639" s="22" t="s">
        <v>1213</v>
      </c>
      <c r="F639" s="3">
        <v>50</v>
      </c>
      <c r="G639" s="23">
        <f t="shared" si="33"/>
        <v>2350.42735042735</v>
      </c>
      <c r="H639" s="23">
        <v>2750</v>
      </c>
      <c r="I639" s="2">
        <f t="shared" si="31"/>
        <v>2561.5073</v>
      </c>
      <c r="J639" s="2">
        <f t="shared" si="32"/>
        <v>51.230146</v>
      </c>
    </row>
    <row r="640" s="3" customFormat="1" ht="23" customHeight="1" spans="1:10">
      <c r="A640" s="3" t="s">
        <v>4097</v>
      </c>
      <c r="B640" s="21" t="s">
        <v>1197</v>
      </c>
      <c r="C640" s="21" t="s">
        <v>1345</v>
      </c>
      <c r="D640" s="22" t="s">
        <v>1346</v>
      </c>
      <c r="E640" s="22" t="s">
        <v>1104</v>
      </c>
      <c r="F640" s="3">
        <v>3</v>
      </c>
      <c r="G640" s="23">
        <f t="shared" si="33"/>
        <v>3423.07692307692</v>
      </c>
      <c r="H640" s="23">
        <v>4005</v>
      </c>
      <c r="I640" s="2">
        <f t="shared" si="31"/>
        <v>3730.486086</v>
      </c>
      <c r="J640" s="2">
        <f t="shared" si="32"/>
        <v>1243.495362</v>
      </c>
    </row>
    <row r="641" s="3" customFormat="1" ht="23" customHeight="1" spans="1:10">
      <c r="A641" s="3" t="s">
        <v>2507</v>
      </c>
      <c r="B641" s="21" t="s">
        <v>1197</v>
      </c>
      <c r="C641" s="21" t="s">
        <v>2411</v>
      </c>
      <c r="D641" s="22" t="s">
        <v>2412</v>
      </c>
      <c r="E641" s="22" t="s">
        <v>2413</v>
      </c>
      <c r="F641" s="3">
        <v>40</v>
      </c>
      <c r="G641" s="23">
        <f t="shared" si="33"/>
        <v>324.786324786325</v>
      </c>
      <c r="H641" s="23">
        <v>380</v>
      </c>
      <c r="I641" s="2">
        <f t="shared" si="31"/>
        <v>353.953736</v>
      </c>
      <c r="J641" s="2">
        <f t="shared" si="32"/>
        <v>8.8488434</v>
      </c>
    </row>
    <row r="642" s="3" customFormat="1" ht="23" customHeight="1" spans="1:10">
      <c r="A642" s="3" t="s">
        <v>4098</v>
      </c>
      <c r="B642" s="21" t="s">
        <v>1197</v>
      </c>
      <c r="C642" s="21" t="s">
        <v>2478</v>
      </c>
      <c r="D642" s="22" t="s">
        <v>932</v>
      </c>
      <c r="E642" s="22" t="s">
        <v>2479</v>
      </c>
      <c r="F642" s="3">
        <v>40</v>
      </c>
      <c r="G642" s="23">
        <f t="shared" si="33"/>
        <v>668.376068376068</v>
      </c>
      <c r="H642" s="23">
        <v>782</v>
      </c>
      <c r="I642" s="2">
        <f t="shared" si="31"/>
        <v>728.3995304</v>
      </c>
      <c r="J642" s="2">
        <f t="shared" si="32"/>
        <v>18.20998826</v>
      </c>
    </row>
    <row r="643" s="3" customFormat="1" ht="23" customHeight="1" spans="1:10">
      <c r="A643" s="3" t="s">
        <v>2507</v>
      </c>
      <c r="B643" s="21" t="s">
        <v>1197</v>
      </c>
      <c r="C643" s="21" t="s">
        <v>1093</v>
      </c>
      <c r="D643" s="22" t="s">
        <v>2482</v>
      </c>
      <c r="E643" s="22" t="s">
        <v>1095</v>
      </c>
      <c r="F643" s="3">
        <v>50</v>
      </c>
      <c r="G643" s="23">
        <f t="shared" si="33"/>
        <v>213.675213675214</v>
      </c>
      <c r="H643" s="23">
        <v>250</v>
      </c>
      <c r="I643" s="2">
        <f t="shared" ref="I643:I706" si="34">H643*0.9314572</f>
        <v>232.8643</v>
      </c>
      <c r="J643" s="2">
        <f t="shared" ref="J643:J706" si="35">I643/F643</f>
        <v>4.657286</v>
      </c>
    </row>
    <row r="644" s="3" customFormat="1" ht="23" customHeight="1" spans="1:10">
      <c r="A644" s="3" t="s">
        <v>4081</v>
      </c>
      <c r="B644" s="21" t="s">
        <v>1197</v>
      </c>
      <c r="C644" s="21" t="s">
        <v>1216</v>
      </c>
      <c r="D644" s="22" t="s">
        <v>1217</v>
      </c>
      <c r="E644" s="22" t="s">
        <v>1218</v>
      </c>
      <c r="F644" s="3">
        <v>4000</v>
      </c>
      <c r="G644" s="23">
        <f t="shared" si="33"/>
        <v>10256.4102564103</v>
      </c>
      <c r="H644" s="23">
        <v>12000</v>
      </c>
      <c r="I644" s="2">
        <f t="shared" si="34"/>
        <v>11177.4864</v>
      </c>
      <c r="J644" s="2">
        <f t="shared" si="35"/>
        <v>2.7943716</v>
      </c>
    </row>
    <row r="645" s="3" customFormat="1" ht="23" customHeight="1" spans="1:10">
      <c r="A645" s="3" t="s">
        <v>1095</v>
      </c>
      <c r="B645" s="21" t="s">
        <v>1197</v>
      </c>
      <c r="C645" s="21" t="s">
        <v>1302</v>
      </c>
      <c r="D645" s="22" t="s">
        <v>1303</v>
      </c>
      <c r="E645" s="22" t="s">
        <v>1218</v>
      </c>
      <c r="F645" s="3">
        <v>3000</v>
      </c>
      <c r="G645" s="23">
        <f t="shared" si="33"/>
        <v>12820.5128205128</v>
      </c>
      <c r="H645" s="23">
        <v>15000</v>
      </c>
      <c r="I645" s="2">
        <f t="shared" si="34"/>
        <v>13971.858</v>
      </c>
      <c r="J645" s="2">
        <f t="shared" si="35"/>
        <v>4.657286</v>
      </c>
    </row>
    <row r="646" s="3" customFormat="1" ht="23" customHeight="1" spans="1:10">
      <c r="A646" s="3" t="s">
        <v>4099</v>
      </c>
      <c r="B646" s="21" t="s">
        <v>1197</v>
      </c>
      <c r="C646" s="21" t="s">
        <v>2893</v>
      </c>
      <c r="D646" s="22" t="s">
        <v>2894</v>
      </c>
      <c r="E646" s="22" t="s">
        <v>2895</v>
      </c>
      <c r="F646" s="3">
        <v>2</v>
      </c>
      <c r="G646" s="23">
        <v>6119.66</v>
      </c>
      <c r="H646" s="23">
        <f>G646*1.17</f>
        <v>7160.0022</v>
      </c>
      <c r="I646" s="2">
        <f t="shared" si="34"/>
        <v>6669.23560120584</v>
      </c>
      <c r="J646" s="2">
        <f t="shared" si="35"/>
        <v>3334.61780060292</v>
      </c>
    </row>
    <row r="647" s="3" customFormat="1" ht="23" customHeight="1" spans="1:10">
      <c r="A647" s="3" t="s">
        <v>4099</v>
      </c>
      <c r="B647" s="21" t="s">
        <v>1197</v>
      </c>
      <c r="C647" s="21" t="s">
        <v>2896</v>
      </c>
      <c r="D647" s="22" t="s">
        <v>1217</v>
      </c>
      <c r="E647" s="22" t="s">
        <v>2895</v>
      </c>
      <c r="F647" s="3">
        <v>1</v>
      </c>
      <c r="G647" s="23">
        <v>3846.15</v>
      </c>
      <c r="H647" s="23">
        <f>G647*1.17</f>
        <v>4499.9955</v>
      </c>
      <c r="I647" s="2">
        <f t="shared" si="34"/>
        <v>4191.5532084426</v>
      </c>
      <c r="J647" s="2">
        <f t="shared" si="35"/>
        <v>4191.5532084426</v>
      </c>
    </row>
    <row r="648" s="3" customFormat="1" ht="23" customHeight="1" spans="1:10">
      <c r="A648" s="3" t="s">
        <v>4092</v>
      </c>
      <c r="B648" s="21" t="s">
        <v>1197</v>
      </c>
      <c r="C648" s="21" t="s">
        <v>1281</v>
      </c>
      <c r="D648" s="22" t="s">
        <v>1282</v>
      </c>
      <c r="E648" s="22" t="s">
        <v>1095</v>
      </c>
      <c r="F648" s="3">
        <v>7000</v>
      </c>
      <c r="G648" s="23">
        <f t="shared" ref="G648:G669" si="36">H648/1.17</f>
        <v>957.264957264957</v>
      </c>
      <c r="H648" s="23">
        <v>1120</v>
      </c>
      <c r="I648" s="2">
        <f t="shared" si="34"/>
        <v>1043.232064</v>
      </c>
      <c r="J648" s="2">
        <f t="shared" si="35"/>
        <v>0.149033152</v>
      </c>
    </row>
    <row r="649" s="3" customFormat="1" ht="23" customHeight="1" spans="1:10">
      <c r="A649" s="3" t="s">
        <v>4100</v>
      </c>
      <c r="B649" s="21" t="s">
        <v>1197</v>
      </c>
      <c r="C649" s="21" t="s">
        <v>1230</v>
      </c>
      <c r="D649" s="22" t="s">
        <v>1233</v>
      </c>
      <c r="E649" s="22" t="s">
        <v>1115</v>
      </c>
      <c r="F649" s="3">
        <v>-12</v>
      </c>
      <c r="G649" s="23">
        <f t="shared" si="36"/>
        <v>-51.2820512820513</v>
      </c>
      <c r="H649" s="23">
        <v>-60</v>
      </c>
      <c r="I649" s="2">
        <f t="shared" si="34"/>
        <v>-55.887432</v>
      </c>
      <c r="J649" s="2">
        <f t="shared" si="35"/>
        <v>4.657286</v>
      </c>
    </row>
    <row r="650" s="3" customFormat="1" ht="23" customHeight="1" spans="1:10">
      <c r="A650" s="3" t="s">
        <v>4100</v>
      </c>
      <c r="B650" s="21" t="s">
        <v>1197</v>
      </c>
      <c r="C650" s="21" t="s">
        <v>1230</v>
      </c>
      <c r="D650" s="22" t="s">
        <v>1232</v>
      </c>
      <c r="E650" s="22" t="s">
        <v>1115</v>
      </c>
      <c r="F650" s="3">
        <v>-24</v>
      </c>
      <c r="G650" s="23">
        <f t="shared" si="36"/>
        <v>-102.564102564103</v>
      </c>
      <c r="H650" s="23">
        <v>-120</v>
      </c>
      <c r="I650" s="2">
        <f t="shared" si="34"/>
        <v>-111.774864</v>
      </c>
      <c r="J650" s="2">
        <f t="shared" si="35"/>
        <v>4.657286</v>
      </c>
    </row>
    <row r="651" s="3" customFormat="1" ht="23" customHeight="1" spans="1:10">
      <c r="A651" s="3" t="s">
        <v>4084</v>
      </c>
      <c r="B651" s="21" t="s">
        <v>1197</v>
      </c>
      <c r="C651" s="21" t="s">
        <v>1283</v>
      </c>
      <c r="D651" s="22" t="s">
        <v>1284</v>
      </c>
      <c r="E651" s="22" t="s">
        <v>1285</v>
      </c>
      <c r="F651" s="3">
        <v>7200</v>
      </c>
      <c r="G651" s="23">
        <f t="shared" si="36"/>
        <v>51076.9230769231</v>
      </c>
      <c r="H651" s="23">
        <v>59760</v>
      </c>
      <c r="I651" s="2">
        <f t="shared" si="34"/>
        <v>55663.882272</v>
      </c>
      <c r="J651" s="2">
        <f t="shared" si="35"/>
        <v>7.73109476</v>
      </c>
    </row>
    <row r="652" s="3" customFormat="1" ht="23" customHeight="1" spans="1:10">
      <c r="A652" s="3" t="s">
        <v>4084</v>
      </c>
      <c r="B652" s="21" t="s">
        <v>1197</v>
      </c>
      <c r="C652" s="21" t="s">
        <v>1283</v>
      </c>
      <c r="D652" s="22" t="s">
        <v>1284</v>
      </c>
      <c r="E652" s="22" t="s">
        <v>1285</v>
      </c>
      <c r="F652" s="3">
        <v>3600</v>
      </c>
      <c r="G652" s="23">
        <f t="shared" si="36"/>
        <v>25538.4615384615</v>
      </c>
      <c r="H652" s="23">
        <v>29880</v>
      </c>
      <c r="I652" s="2">
        <f t="shared" si="34"/>
        <v>27831.941136</v>
      </c>
      <c r="J652" s="2">
        <f t="shared" si="35"/>
        <v>7.73109476</v>
      </c>
    </row>
    <row r="653" s="3" customFormat="1" ht="23" customHeight="1" spans="1:10">
      <c r="A653" s="3" t="s">
        <v>4086</v>
      </c>
      <c r="B653" s="21" t="s">
        <v>1197</v>
      </c>
      <c r="C653" s="21" t="s">
        <v>2450</v>
      </c>
      <c r="D653" s="22" t="s">
        <v>2448</v>
      </c>
      <c r="E653" s="22" t="s">
        <v>2451</v>
      </c>
      <c r="F653" s="3">
        <v>250</v>
      </c>
      <c r="G653" s="23">
        <f t="shared" si="36"/>
        <v>747.863247863248</v>
      </c>
      <c r="H653" s="23">
        <v>875</v>
      </c>
      <c r="I653" s="2">
        <f t="shared" si="34"/>
        <v>815.02505</v>
      </c>
      <c r="J653" s="2">
        <f t="shared" si="35"/>
        <v>3.2601002</v>
      </c>
    </row>
    <row r="654" s="3" customFormat="1" ht="23" customHeight="1" spans="1:10">
      <c r="A654" s="3" t="s">
        <v>2507</v>
      </c>
      <c r="B654" s="21" t="s">
        <v>1197</v>
      </c>
      <c r="C654" s="21" t="s">
        <v>1093</v>
      </c>
      <c r="D654" s="22" t="s">
        <v>2897</v>
      </c>
      <c r="E654" s="22" t="s">
        <v>1095</v>
      </c>
      <c r="F654" s="3">
        <v>50</v>
      </c>
      <c r="G654" s="23">
        <f t="shared" si="36"/>
        <v>2649.57264957265</v>
      </c>
      <c r="H654" s="23">
        <v>3100</v>
      </c>
      <c r="I654" s="2">
        <f t="shared" si="34"/>
        <v>2887.51732</v>
      </c>
      <c r="J654" s="2">
        <f t="shared" si="35"/>
        <v>57.7503464</v>
      </c>
    </row>
    <row r="655" s="3" customFormat="1" ht="23" customHeight="1" spans="1:10">
      <c r="A655" s="3" t="s">
        <v>4085</v>
      </c>
      <c r="B655" s="21" t="s">
        <v>1197</v>
      </c>
      <c r="C655" s="21" t="s">
        <v>1201</v>
      </c>
      <c r="D655" s="22" t="s">
        <v>1202</v>
      </c>
      <c r="E655" s="22" t="s">
        <v>1203</v>
      </c>
      <c r="F655" s="3">
        <v>16</v>
      </c>
      <c r="G655" s="23">
        <f t="shared" si="36"/>
        <v>37606.8376068376</v>
      </c>
      <c r="H655" s="23">
        <v>44000</v>
      </c>
      <c r="I655" s="2">
        <f t="shared" si="34"/>
        <v>40984.1168</v>
      </c>
      <c r="J655" s="2">
        <f t="shared" si="35"/>
        <v>2561.5073</v>
      </c>
    </row>
    <row r="656" s="3" customFormat="1" ht="23" customHeight="1" spans="1:10">
      <c r="A656" s="3" t="s">
        <v>4081</v>
      </c>
      <c r="B656" s="21" t="s">
        <v>1197</v>
      </c>
      <c r="C656" s="21" t="s">
        <v>1216</v>
      </c>
      <c r="D656" s="22" t="s">
        <v>1217</v>
      </c>
      <c r="E656" s="22" t="s">
        <v>1218</v>
      </c>
      <c r="F656" s="3">
        <v>800</v>
      </c>
      <c r="G656" s="23">
        <f t="shared" si="36"/>
        <v>2051.28205128205</v>
      </c>
      <c r="H656" s="23">
        <v>2400</v>
      </c>
      <c r="I656" s="2">
        <f t="shared" si="34"/>
        <v>2235.49728</v>
      </c>
      <c r="J656" s="2">
        <f t="shared" si="35"/>
        <v>2.7943716</v>
      </c>
    </row>
    <row r="657" s="3" customFormat="1" ht="23" customHeight="1" spans="1:10">
      <c r="A657" s="3" t="s">
        <v>2507</v>
      </c>
      <c r="B657" s="21" t="s">
        <v>1197</v>
      </c>
      <c r="C657" s="21" t="s">
        <v>1093</v>
      </c>
      <c r="D657" s="22" t="s">
        <v>1094</v>
      </c>
      <c r="E657" s="22" t="s">
        <v>1095</v>
      </c>
      <c r="F657" s="3">
        <v>6400</v>
      </c>
      <c r="G657" s="23">
        <f t="shared" si="36"/>
        <v>2735.04273504274</v>
      </c>
      <c r="H657" s="23">
        <v>3200</v>
      </c>
      <c r="I657" s="2">
        <f t="shared" si="34"/>
        <v>2980.66304</v>
      </c>
      <c r="J657" s="2">
        <f t="shared" si="35"/>
        <v>0.4657286</v>
      </c>
    </row>
    <row r="658" s="3" customFormat="1" ht="23" customHeight="1" spans="1:10">
      <c r="A658" s="3" t="s">
        <v>4094</v>
      </c>
      <c r="B658" s="21" t="s">
        <v>1197</v>
      </c>
      <c r="C658" s="21" t="s">
        <v>1312</v>
      </c>
      <c r="D658" s="22" t="s">
        <v>77</v>
      </c>
      <c r="E658" s="22" t="s">
        <v>1104</v>
      </c>
      <c r="F658" s="3">
        <v>450</v>
      </c>
      <c r="G658" s="23">
        <f t="shared" si="36"/>
        <v>14615.3846153846</v>
      </c>
      <c r="H658" s="23">
        <v>17100</v>
      </c>
      <c r="I658" s="2">
        <f t="shared" si="34"/>
        <v>15927.91812</v>
      </c>
      <c r="J658" s="2">
        <f t="shared" si="35"/>
        <v>35.3953736</v>
      </c>
    </row>
    <row r="659" s="3" customFormat="1" ht="40.5" spans="1:10">
      <c r="A659" s="3" t="s">
        <v>4086</v>
      </c>
      <c r="B659" s="21" t="s">
        <v>1197</v>
      </c>
      <c r="C659" s="21" t="s">
        <v>1272</v>
      </c>
      <c r="D659" s="22" t="s">
        <v>1273</v>
      </c>
      <c r="E659" s="22" t="s">
        <v>1274</v>
      </c>
      <c r="F659" s="3">
        <v>100</v>
      </c>
      <c r="G659" s="23">
        <f t="shared" si="36"/>
        <v>239.316239316239</v>
      </c>
      <c r="H659" s="23">
        <v>280</v>
      </c>
      <c r="I659" s="2">
        <f t="shared" si="34"/>
        <v>260.808016</v>
      </c>
      <c r="J659" s="2">
        <f t="shared" si="35"/>
        <v>2.60808016</v>
      </c>
    </row>
    <row r="660" s="3" customFormat="1" ht="23" customHeight="1" spans="1:10">
      <c r="A660" s="3" t="s">
        <v>4086</v>
      </c>
      <c r="B660" s="21" t="s">
        <v>1197</v>
      </c>
      <c r="C660" s="21" t="s">
        <v>2898</v>
      </c>
      <c r="D660" s="22" t="s">
        <v>2448</v>
      </c>
      <c r="E660" s="22" t="s">
        <v>2451</v>
      </c>
      <c r="F660" s="3">
        <v>40</v>
      </c>
      <c r="G660" s="23">
        <f t="shared" si="36"/>
        <v>478.632478632479</v>
      </c>
      <c r="H660" s="23">
        <v>560</v>
      </c>
      <c r="I660" s="2">
        <f t="shared" si="34"/>
        <v>521.616032</v>
      </c>
      <c r="J660" s="2">
        <f t="shared" si="35"/>
        <v>13.0404008</v>
      </c>
    </row>
    <row r="661" s="3" customFormat="1" ht="23" customHeight="1" spans="1:10">
      <c r="A661" s="3" t="s">
        <v>4086</v>
      </c>
      <c r="B661" s="21" t="s">
        <v>1197</v>
      </c>
      <c r="C661" s="21" t="s">
        <v>2899</v>
      </c>
      <c r="D661" s="22" t="s">
        <v>1029</v>
      </c>
      <c r="E661" s="22" t="s">
        <v>2900</v>
      </c>
      <c r="F661" s="3">
        <v>100</v>
      </c>
      <c r="G661" s="23">
        <f t="shared" si="36"/>
        <v>128.205128205128</v>
      </c>
      <c r="H661" s="23">
        <v>150</v>
      </c>
      <c r="I661" s="2">
        <f t="shared" si="34"/>
        <v>139.71858</v>
      </c>
      <c r="J661" s="2">
        <f t="shared" si="35"/>
        <v>1.3971858</v>
      </c>
    </row>
    <row r="662" s="3" customFormat="1" ht="23" customHeight="1" spans="1:10">
      <c r="A662" s="3" t="s">
        <v>4086</v>
      </c>
      <c r="B662" s="21" t="s">
        <v>1197</v>
      </c>
      <c r="C662" s="21" t="s">
        <v>1247</v>
      </c>
      <c r="D662" s="22" t="s">
        <v>1248</v>
      </c>
      <c r="E662" s="22" t="s">
        <v>1249</v>
      </c>
      <c r="F662" s="3">
        <v>200</v>
      </c>
      <c r="G662" s="23">
        <f t="shared" si="36"/>
        <v>1196.5811965812</v>
      </c>
      <c r="H662" s="23">
        <v>1400</v>
      </c>
      <c r="I662" s="2">
        <f t="shared" si="34"/>
        <v>1304.04008</v>
      </c>
      <c r="J662" s="2">
        <f t="shared" si="35"/>
        <v>6.5202004</v>
      </c>
    </row>
    <row r="663" s="3" customFormat="1" ht="23" customHeight="1" spans="1:10">
      <c r="A663" s="3" t="s">
        <v>4086</v>
      </c>
      <c r="B663" s="21" t="s">
        <v>1197</v>
      </c>
      <c r="C663" s="21" t="s">
        <v>1204</v>
      </c>
      <c r="D663" s="22" t="s">
        <v>1290</v>
      </c>
      <c r="E663" s="22" t="s">
        <v>1027</v>
      </c>
      <c r="F663" s="3">
        <v>3000</v>
      </c>
      <c r="G663" s="23">
        <f t="shared" si="36"/>
        <v>2769.23076923077</v>
      </c>
      <c r="H663" s="23">
        <v>3240</v>
      </c>
      <c r="I663" s="2">
        <f t="shared" si="34"/>
        <v>3017.921328</v>
      </c>
      <c r="J663" s="2">
        <f t="shared" si="35"/>
        <v>1.005973776</v>
      </c>
    </row>
    <row r="664" s="3" customFormat="1" ht="23" customHeight="1" spans="1:10">
      <c r="A664" s="3" t="s">
        <v>4086</v>
      </c>
      <c r="B664" s="21" t="s">
        <v>1197</v>
      </c>
      <c r="C664" s="21" t="s">
        <v>1204</v>
      </c>
      <c r="D664" s="22" t="s">
        <v>1205</v>
      </c>
      <c r="E664" s="22" t="s">
        <v>1027</v>
      </c>
      <c r="F664" s="3">
        <v>1000</v>
      </c>
      <c r="G664" s="23">
        <f t="shared" si="36"/>
        <v>923.076923076923</v>
      </c>
      <c r="H664" s="23">
        <v>1080</v>
      </c>
      <c r="I664" s="2">
        <f t="shared" si="34"/>
        <v>1005.973776</v>
      </c>
      <c r="J664" s="2">
        <f t="shared" si="35"/>
        <v>1.005973776</v>
      </c>
    </row>
    <row r="665" s="3" customFormat="1" ht="23" customHeight="1" spans="1:10">
      <c r="A665" s="3" t="s">
        <v>4086</v>
      </c>
      <c r="B665" s="21" t="s">
        <v>1197</v>
      </c>
      <c r="C665" s="21" t="s">
        <v>1204</v>
      </c>
      <c r="D665" s="22" t="s">
        <v>1205</v>
      </c>
      <c r="E665" s="22" t="s">
        <v>1027</v>
      </c>
      <c r="F665" s="3">
        <v>2000</v>
      </c>
      <c r="G665" s="23">
        <f t="shared" si="36"/>
        <v>1846.15384615385</v>
      </c>
      <c r="H665" s="23">
        <v>2160</v>
      </c>
      <c r="I665" s="2">
        <f t="shared" si="34"/>
        <v>2011.947552</v>
      </c>
      <c r="J665" s="2">
        <f t="shared" si="35"/>
        <v>1.005973776</v>
      </c>
    </row>
    <row r="666" s="3" customFormat="1" ht="23" customHeight="1" spans="1:10">
      <c r="A666" s="3" t="s">
        <v>4081</v>
      </c>
      <c r="B666" s="21" t="s">
        <v>1197</v>
      </c>
      <c r="C666" s="21" t="s">
        <v>2476</v>
      </c>
      <c r="D666" s="22" t="s">
        <v>2477</v>
      </c>
      <c r="E666" s="22" t="s">
        <v>1218</v>
      </c>
      <c r="F666" s="3">
        <v>30</v>
      </c>
      <c r="G666" s="23">
        <f t="shared" si="36"/>
        <v>141.025641025641</v>
      </c>
      <c r="H666" s="23">
        <v>165</v>
      </c>
      <c r="I666" s="2">
        <f t="shared" si="34"/>
        <v>153.690438</v>
      </c>
      <c r="J666" s="2">
        <f t="shared" si="35"/>
        <v>5.1230146</v>
      </c>
    </row>
    <row r="667" s="3" customFormat="1" ht="23" customHeight="1" spans="1:10">
      <c r="A667" s="3" t="s">
        <v>4094</v>
      </c>
      <c r="B667" s="21" t="s">
        <v>1197</v>
      </c>
      <c r="C667" s="21" t="s">
        <v>1312</v>
      </c>
      <c r="D667" s="22" t="s">
        <v>77</v>
      </c>
      <c r="E667" s="22" t="s">
        <v>1104</v>
      </c>
      <c r="F667" s="3">
        <v>30</v>
      </c>
      <c r="G667" s="23">
        <f t="shared" si="36"/>
        <v>974.358974358974</v>
      </c>
      <c r="H667" s="23">
        <v>1140</v>
      </c>
      <c r="I667" s="2">
        <f t="shared" si="34"/>
        <v>1061.861208</v>
      </c>
      <c r="J667" s="2">
        <f t="shared" si="35"/>
        <v>35.3953736</v>
      </c>
    </row>
    <row r="668" s="3" customFormat="1" ht="23" customHeight="1" spans="1:10">
      <c r="A668" s="3" t="s">
        <v>4101</v>
      </c>
      <c r="B668" s="21" t="s">
        <v>289</v>
      </c>
      <c r="C668" s="21" t="s">
        <v>2901</v>
      </c>
      <c r="D668" s="22" t="s">
        <v>2902</v>
      </c>
      <c r="E668" s="22" t="s">
        <v>2903</v>
      </c>
      <c r="F668" s="3">
        <v>200</v>
      </c>
      <c r="G668" s="23">
        <f t="shared" si="36"/>
        <v>23589.7435897436</v>
      </c>
      <c r="H668" s="23">
        <v>27600</v>
      </c>
      <c r="I668" s="2">
        <f t="shared" si="34"/>
        <v>25708.21872</v>
      </c>
      <c r="J668" s="2">
        <f t="shared" si="35"/>
        <v>128.5410936</v>
      </c>
    </row>
    <row r="669" s="3" customFormat="1" ht="23" customHeight="1" spans="1:10">
      <c r="A669" s="3" t="s">
        <v>4086</v>
      </c>
      <c r="B669" s="21" t="s">
        <v>289</v>
      </c>
      <c r="C669" s="21" t="s">
        <v>1015</v>
      </c>
      <c r="D669" s="22" t="s">
        <v>1016</v>
      </c>
      <c r="E669" s="22" t="s">
        <v>1017</v>
      </c>
      <c r="F669" s="3">
        <v>300</v>
      </c>
      <c r="G669" s="23">
        <f t="shared" si="36"/>
        <v>9743.58974358974</v>
      </c>
      <c r="H669" s="23">
        <v>11400</v>
      </c>
      <c r="I669" s="2">
        <f t="shared" si="34"/>
        <v>10618.61208</v>
      </c>
      <c r="J669" s="2">
        <f t="shared" si="35"/>
        <v>35.3953736</v>
      </c>
    </row>
    <row r="670" s="3" customFormat="1" ht="23" customHeight="1" spans="1:10">
      <c r="A670" s="3" t="s">
        <v>228</v>
      </c>
      <c r="B670" s="21" t="s">
        <v>2904</v>
      </c>
      <c r="C670" s="21" t="s">
        <v>1367</v>
      </c>
      <c r="D670" s="22" t="s">
        <v>1368</v>
      </c>
      <c r="E670" s="22" t="s">
        <v>1274</v>
      </c>
      <c r="F670" s="3">
        <v>300</v>
      </c>
      <c r="G670" s="23">
        <f t="shared" ref="G670:G680" si="37">H670/1.03</f>
        <v>9305.82524271845</v>
      </c>
      <c r="H670" s="23">
        <v>9585</v>
      </c>
      <c r="I670" s="2">
        <f t="shared" si="34"/>
        <v>8928.017262</v>
      </c>
      <c r="J670" s="2">
        <f t="shared" si="35"/>
        <v>29.76005754</v>
      </c>
    </row>
    <row r="671" s="3" customFormat="1" ht="23" customHeight="1" spans="1:10">
      <c r="A671" s="3" t="s">
        <v>4102</v>
      </c>
      <c r="B671" s="21" t="s">
        <v>2904</v>
      </c>
      <c r="C671" s="21" t="s">
        <v>1380</v>
      </c>
      <c r="D671" s="22" t="s">
        <v>1381</v>
      </c>
      <c r="E671" s="22" t="s">
        <v>1382</v>
      </c>
      <c r="F671" s="3">
        <v>130</v>
      </c>
      <c r="G671" s="23">
        <f t="shared" si="37"/>
        <v>4447.76699029126</v>
      </c>
      <c r="H671" s="23">
        <v>4581.2</v>
      </c>
      <c r="I671" s="2">
        <f t="shared" si="34"/>
        <v>4267.19172464</v>
      </c>
      <c r="J671" s="2">
        <f t="shared" si="35"/>
        <v>32.824551728</v>
      </c>
    </row>
    <row r="672" s="3" customFormat="1" ht="23" customHeight="1" spans="1:10">
      <c r="A672" s="3" t="s">
        <v>228</v>
      </c>
      <c r="B672" s="21" t="s">
        <v>2904</v>
      </c>
      <c r="C672" s="21" t="s">
        <v>1367</v>
      </c>
      <c r="D672" s="22" t="s">
        <v>1368</v>
      </c>
      <c r="E672" s="22" t="s">
        <v>1274</v>
      </c>
      <c r="F672" s="3">
        <v>100</v>
      </c>
      <c r="G672" s="23">
        <f t="shared" si="37"/>
        <v>3101.94174757282</v>
      </c>
      <c r="H672" s="23">
        <v>3195</v>
      </c>
      <c r="I672" s="2">
        <f t="shared" si="34"/>
        <v>2976.005754</v>
      </c>
      <c r="J672" s="2">
        <f t="shared" si="35"/>
        <v>29.76005754</v>
      </c>
    </row>
    <row r="673" s="3" customFormat="1" ht="23" customHeight="1" spans="1:10">
      <c r="A673" s="3" t="s">
        <v>228</v>
      </c>
      <c r="B673" s="21" t="s">
        <v>2904</v>
      </c>
      <c r="C673" s="21" t="s">
        <v>1367</v>
      </c>
      <c r="D673" s="22" t="s">
        <v>1368</v>
      </c>
      <c r="E673" s="22" t="s">
        <v>1274</v>
      </c>
      <c r="F673" s="3">
        <v>200</v>
      </c>
      <c r="G673" s="23">
        <f t="shared" si="37"/>
        <v>6203.88349514563</v>
      </c>
      <c r="H673" s="23">
        <v>6390</v>
      </c>
      <c r="I673" s="2">
        <f t="shared" si="34"/>
        <v>5952.011508</v>
      </c>
      <c r="J673" s="2">
        <f t="shared" si="35"/>
        <v>29.76005754</v>
      </c>
    </row>
    <row r="674" s="3" customFormat="1" ht="23" customHeight="1" spans="1:10">
      <c r="A674" s="3" t="s">
        <v>4102</v>
      </c>
      <c r="B674" s="21" t="s">
        <v>2904</v>
      </c>
      <c r="C674" s="21" t="s">
        <v>1380</v>
      </c>
      <c r="D674" s="22" t="s">
        <v>1381</v>
      </c>
      <c r="E674" s="22" t="s">
        <v>1382</v>
      </c>
      <c r="F674" s="3">
        <v>100</v>
      </c>
      <c r="G674" s="23">
        <f t="shared" si="37"/>
        <v>3421.35922330097</v>
      </c>
      <c r="H674" s="23">
        <v>3524</v>
      </c>
      <c r="I674" s="2">
        <f t="shared" si="34"/>
        <v>3282.4551728</v>
      </c>
      <c r="J674" s="2">
        <f t="shared" si="35"/>
        <v>32.824551728</v>
      </c>
    </row>
    <row r="675" s="3" customFormat="1" ht="23" customHeight="1" spans="1:10">
      <c r="A675" s="3" t="s">
        <v>4102</v>
      </c>
      <c r="B675" s="21" t="s">
        <v>2904</v>
      </c>
      <c r="C675" s="21" t="s">
        <v>1380</v>
      </c>
      <c r="D675" s="22" t="s">
        <v>1381</v>
      </c>
      <c r="E675" s="22" t="s">
        <v>1382</v>
      </c>
      <c r="F675" s="3">
        <v>100</v>
      </c>
      <c r="G675" s="23">
        <f t="shared" si="37"/>
        <v>3421.35922330097</v>
      </c>
      <c r="H675" s="23">
        <v>3524</v>
      </c>
      <c r="I675" s="2">
        <f t="shared" si="34"/>
        <v>3282.4551728</v>
      </c>
      <c r="J675" s="2">
        <f t="shared" si="35"/>
        <v>32.824551728</v>
      </c>
    </row>
    <row r="676" s="3" customFormat="1" ht="23" customHeight="1" spans="1:10">
      <c r="A676" s="3" t="s">
        <v>4102</v>
      </c>
      <c r="B676" s="21" t="s">
        <v>2904</v>
      </c>
      <c r="C676" s="21" t="s">
        <v>1380</v>
      </c>
      <c r="D676" s="22" t="s">
        <v>1381</v>
      </c>
      <c r="E676" s="22" t="s">
        <v>1382</v>
      </c>
      <c r="F676" s="3">
        <v>20</v>
      </c>
      <c r="G676" s="23">
        <f t="shared" si="37"/>
        <v>684.271844660194</v>
      </c>
      <c r="H676" s="23">
        <v>704.8</v>
      </c>
      <c r="I676" s="2">
        <f t="shared" si="34"/>
        <v>656.49103456</v>
      </c>
      <c r="J676" s="2">
        <f t="shared" si="35"/>
        <v>32.824551728</v>
      </c>
    </row>
    <row r="677" s="3" customFormat="1" ht="23" customHeight="1" spans="1:10">
      <c r="A677" s="3" t="s">
        <v>4102</v>
      </c>
      <c r="B677" s="21" t="s">
        <v>2904</v>
      </c>
      <c r="C677" s="21" t="s">
        <v>1380</v>
      </c>
      <c r="D677" s="22" t="s">
        <v>1381</v>
      </c>
      <c r="E677" s="22" t="s">
        <v>1382</v>
      </c>
      <c r="F677" s="3">
        <v>50</v>
      </c>
      <c r="G677" s="23">
        <f t="shared" si="37"/>
        <v>1710.67961165049</v>
      </c>
      <c r="H677" s="23">
        <v>1762</v>
      </c>
      <c r="I677" s="2">
        <f t="shared" si="34"/>
        <v>1641.2275864</v>
      </c>
      <c r="J677" s="2">
        <f t="shared" si="35"/>
        <v>32.824551728</v>
      </c>
    </row>
    <row r="678" s="3" customFormat="1" ht="23" customHeight="1" spans="1:10">
      <c r="A678" s="3" t="s">
        <v>228</v>
      </c>
      <c r="B678" s="21" t="s">
        <v>2905</v>
      </c>
      <c r="C678" s="21" t="s">
        <v>1367</v>
      </c>
      <c r="D678" s="22" t="s">
        <v>1368</v>
      </c>
      <c r="E678" s="22" t="s">
        <v>1274</v>
      </c>
      <c r="F678" s="3">
        <v>200</v>
      </c>
      <c r="G678" s="23">
        <f t="shared" si="37"/>
        <v>6203.88349514563</v>
      </c>
      <c r="H678" s="23">
        <v>6390</v>
      </c>
      <c r="I678" s="2">
        <f t="shared" si="34"/>
        <v>5952.011508</v>
      </c>
      <c r="J678" s="2">
        <f t="shared" si="35"/>
        <v>29.76005754</v>
      </c>
    </row>
    <row r="679" s="3" customFormat="1" ht="23" customHeight="1" spans="1:10">
      <c r="A679" s="3" t="s">
        <v>4102</v>
      </c>
      <c r="B679" s="21" t="s">
        <v>2905</v>
      </c>
      <c r="C679" s="21" t="s">
        <v>1380</v>
      </c>
      <c r="D679" s="22" t="s">
        <v>1381</v>
      </c>
      <c r="E679" s="22" t="s">
        <v>1382</v>
      </c>
      <c r="F679" s="3">
        <v>20</v>
      </c>
      <c r="G679" s="23">
        <f t="shared" si="37"/>
        <v>684.271844660194</v>
      </c>
      <c r="H679" s="23">
        <v>704.8</v>
      </c>
      <c r="I679" s="2">
        <f t="shared" si="34"/>
        <v>656.49103456</v>
      </c>
      <c r="J679" s="2">
        <f t="shared" si="35"/>
        <v>32.824551728</v>
      </c>
    </row>
    <row r="680" s="3" customFormat="1" ht="23" customHeight="1" spans="1:10">
      <c r="A680" s="3" t="s">
        <v>4102</v>
      </c>
      <c r="B680" s="21" t="s">
        <v>2905</v>
      </c>
      <c r="C680" s="21" t="s">
        <v>1380</v>
      </c>
      <c r="D680" s="22" t="s">
        <v>1381</v>
      </c>
      <c r="E680" s="22" t="s">
        <v>1382</v>
      </c>
      <c r="F680" s="3">
        <v>50</v>
      </c>
      <c r="G680" s="23">
        <f t="shared" si="37"/>
        <v>1710.67961165049</v>
      </c>
      <c r="H680" s="23">
        <v>1762</v>
      </c>
      <c r="I680" s="2">
        <f t="shared" si="34"/>
        <v>1641.2275864</v>
      </c>
      <c r="J680" s="2">
        <f t="shared" si="35"/>
        <v>32.824551728</v>
      </c>
    </row>
    <row r="681" s="3" customFormat="1" ht="23" customHeight="1" spans="1:10">
      <c r="A681" s="3" t="s">
        <v>4038</v>
      </c>
      <c r="B681" s="21" t="s">
        <v>1379</v>
      </c>
      <c r="C681" s="21" t="s">
        <v>2022</v>
      </c>
      <c r="D681" s="22" t="s">
        <v>2023</v>
      </c>
      <c r="E681" s="22" t="s">
        <v>2058</v>
      </c>
      <c r="F681" s="3">
        <v>60</v>
      </c>
      <c r="G681" s="23">
        <f t="shared" ref="G681:G692" si="38">H681/1.17</f>
        <v>497.435897435897</v>
      </c>
      <c r="H681" s="23">
        <v>582</v>
      </c>
      <c r="I681" s="2">
        <f t="shared" si="34"/>
        <v>542.1080904</v>
      </c>
      <c r="J681" s="2">
        <f t="shared" si="35"/>
        <v>9.03513484</v>
      </c>
    </row>
    <row r="682" s="3" customFormat="1" ht="23" customHeight="1" spans="1:10">
      <c r="A682" s="3" t="s">
        <v>1809</v>
      </c>
      <c r="B682" s="21" t="s">
        <v>1379</v>
      </c>
      <c r="C682" s="21" t="s">
        <v>2906</v>
      </c>
      <c r="D682" s="22" t="s">
        <v>948</v>
      </c>
      <c r="E682" s="22" t="s">
        <v>1371</v>
      </c>
      <c r="F682" s="3">
        <v>800</v>
      </c>
      <c r="G682" s="23">
        <f t="shared" si="38"/>
        <v>13511.1111111111</v>
      </c>
      <c r="H682" s="23">
        <v>15808</v>
      </c>
      <c r="I682" s="2">
        <f t="shared" si="34"/>
        <v>14724.4754176</v>
      </c>
      <c r="J682" s="2">
        <f t="shared" si="35"/>
        <v>18.405594272</v>
      </c>
    </row>
    <row r="683" s="3" customFormat="1" ht="23" customHeight="1" spans="1:10">
      <c r="A683" s="3" t="s">
        <v>4037</v>
      </c>
      <c r="B683" s="21" t="s">
        <v>1379</v>
      </c>
      <c r="C683" s="21" t="s">
        <v>875</v>
      </c>
      <c r="D683" s="22" t="s">
        <v>814</v>
      </c>
      <c r="E683" s="22" t="s">
        <v>2907</v>
      </c>
      <c r="F683" s="3">
        <v>300</v>
      </c>
      <c r="G683" s="23">
        <f t="shared" si="38"/>
        <v>6610.25641025641</v>
      </c>
      <c r="H683" s="23">
        <v>7734</v>
      </c>
      <c r="I683" s="2">
        <f t="shared" si="34"/>
        <v>7203.8899848</v>
      </c>
      <c r="J683" s="2">
        <f t="shared" si="35"/>
        <v>24.012966616</v>
      </c>
    </row>
    <row r="684" s="3" customFormat="1" ht="23" customHeight="1" spans="1:10">
      <c r="A684" s="3" t="s">
        <v>1809</v>
      </c>
      <c r="B684" s="21" t="s">
        <v>1379</v>
      </c>
      <c r="C684" s="21" t="s">
        <v>2906</v>
      </c>
      <c r="D684" s="22" t="s">
        <v>948</v>
      </c>
      <c r="E684" s="22" t="s">
        <v>1371</v>
      </c>
      <c r="F684" s="3">
        <v>800</v>
      </c>
      <c r="G684" s="23">
        <f t="shared" si="38"/>
        <v>13511.1111111111</v>
      </c>
      <c r="H684" s="23">
        <v>15808</v>
      </c>
      <c r="I684" s="2">
        <f t="shared" si="34"/>
        <v>14724.4754176</v>
      </c>
      <c r="J684" s="2">
        <f t="shared" si="35"/>
        <v>18.405594272</v>
      </c>
    </row>
    <row r="685" s="3" customFormat="1" ht="23" customHeight="1" spans="1:10">
      <c r="A685" s="3" t="s">
        <v>4103</v>
      </c>
      <c r="B685" s="21" t="s">
        <v>1379</v>
      </c>
      <c r="C685" s="21" t="s">
        <v>1375</v>
      </c>
      <c r="D685" s="22" t="s">
        <v>1376</v>
      </c>
      <c r="E685" s="22" t="s">
        <v>2644</v>
      </c>
      <c r="F685" s="3">
        <v>400</v>
      </c>
      <c r="G685" s="23">
        <f t="shared" si="38"/>
        <v>4994.87179487179</v>
      </c>
      <c r="H685" s="23">
        <v>5844</v>
      </c>
      <c r="I685" s="2">
        <f t="shared" si="34"/>
        <v>5443.4358768</v>
      </c>
      <c r="J685" s="2">
        <f t="shared" si="35"/>
        <v>13.608589692</v>
      </c>
    </row>
    <row r="686" s="3" customFormat="1" ht="23" customHeight="1" spans="1:10">
      <c r="A686" s="3" t="s">
        <v>2282</v>
      </c>
      <c r="B686" s="21" t="s">
        <v>1379</v>
      </c>
      <c r="C686" s="21" t="s">
        <v>1396</v>
      </c>
      <c r="D686" s="22" t="s">
        <v>1397</v>
      </c>
      <c r="E686" s="22" t="s">
        <v>1398</v>
      </c>
      <c r="F686" s="3">
        <v>600</v>
      </c>
      <c r="G686" s="23">
        <f t="shared" si="38"/>
        <v>11282.0512820513</v>
      </c>
      <c r="H686" s="23">
        <v>13200</v>
      </c>
      <c r="I686" s="2">
        <f t="shared" si="34"/>
        <v>12295.23504</v>
      </c>
      <c r="J686" s="2">
        <f t="shared" si="35"/>
        <v>20.4920584</v>
      </c>
    </row>
    <row r="687" s="3" customFormat="1" ht="23" customHeight="1" spans="1:10">
      <c r="A687" s="3" t="s">
        <v>4104</v>
      </c>
      <c r="B687" s="21" t="s">
        <v>1379</v>
      </c>
      <c r="C687" s="21" t="s">
        <v>2908</v>
      </c>
      <c r="D687" s="22" t="s">
        <v>302</v>
      </c>
      <c r="E687" s="22" t="s">
        <v>1699</v>
      </c>
      <c r="F687" s="3">
        <v>1200</v>
      </c>
      <c r="G687" s="23">
        <f t="shared" si="38"/>
        <v>28307.6923076923</v>
      </c>
      <c r="H687" s="23">
        <v>33120</v>
      </c>
      <c r="I687" s="2">
        <f t="shared" si="34"/>
        <v>30849.862464</v>
      </c>
      <c r="J687" s="2">
        <f t="shared" si="35"/>
        <v>25.70821872</v>
      </c>
    </row>
    <row r="688" s="3" customFormat="1" ht="23" customHeight="1" spans="1:10">
      <c r="A688" s="3" t="s">
        <v>4105</v>
      </c>
      <c r="B688" s="21" t="s">
        <v>1379</v>
      </c>
      <c r="C688" s="21" t="s">
        <v>1383</v>
      </c>
      <c r="D688" s="22" t="s">
        <v>331</v>
      </c>
      <c r="E688" s="22" t="s">
        <v>1384</v>
      </c>
      <c r="F688" s="3">
        <v>1200</v>
      </c>
      <c r="G688" s="23">
        <f t="shared" si="38"/>
        <v>24205.1282051282</v>
      </c>
      <c r="H688" s="23">
        <v>28320</v>
      </c>
      <c r="I688" s="2">
        <f t="shared" si="34"/>
        <v>26378.867904</v>
      </c>
      <c r="J688" s="2">
        <f t="shared" si="35"/>
        <v>21.98238992</v>
      </c>
    </row>
    <row r="689" s="3" customFormat="1" ht="23" customHeight="1" spans="1:10">
      <c r="A689" s="3" t="s">
        <v>1809</v>
      </c>
      <c r="B689" s="21" t="s">
        <v>1379</v>
      </c>
      <c r="C689" s="21" t="s">
        <v>2906</v>
      </c>
      <c r="D689" s="22" t="s">
        <v>948</v>
      </c>
      <c r="E689" s="22" t="s">
        <v>1371</v>
      </c>
      <c r="F689" s="3">
        <v>2400</v>
      </c>
      <c r="G689" s="23">
        <f t="shared" si="38"/>
        <v>40533.3333333333</v>
      </c>
      <c r="H689" s="23">
        <v>47424</v>
      </c>
      <c r="I689" s="2">
        <f t="shared" si="34"/>
        <v>44173.4262528</v>
      </c>
      <c r="J689" s="2">
        <f t="shared" si="35"/>
        <v>18.405594272</v>
      </c>
    </row>
    <row r="690" s="3" customFormat="1" ht="23" customHeight="1" spans="1:10">
      <c r="A690" s="3" t="s">
        <v>4106</v>
      </c>
      <c r="B690" s="21" t="s">
        <v>1379</v>
      </c>
      <c r="C690" s="21" t="s">
        <v>2052</v>
      </c>
      <c r="D690" s="22" t="s">
        <v>2059</v>
      </c>
      <c r="E690" s="22" t="s">
        <v>2054</v>
      </c>
      <c r="F690" s="3">
        <v>180</v>
      </c>
      <c r="G690" s="23">
        <f t="shared" si="38"/>
        <v>4492.30769230769</v>
      </c>
      <c r="H690" s="23">
        <v>5256</v>
      </c>
      <c r="I690" s="2">
        <f t="shared" si="34"/>
        <v>4895.7390432</v>
      </c>
      <c r="J690" s="2">
        <f t="shared" si="35"/>
        <v>27.19855024</v>
      </c>
    </row>
    <row r="691" s="3" customFormat="1" ht="23" customHeight="1" spans="1:10">
      <c r="A691" s="3" t="s">
        <v>4084</v>
      </c>
      <c r="B691" s="21" t="s">
        <v>1379</v>
      </c>
      <c r="C691" s="21" t="s">
        <v>1389</v>
      </c>
      <c r="D691" s="22" t="s">
        <v>1390</v>
      </c>
      <c r="E691" s="22" t="s">
        <v>1391</v>
      </c>
      <c r="F691" s="3">
        <v>500</v>
      </c>
      <c r="G691" s="23">
        <f t="shared" si="38"/>
        <v>10726.4957264957</v>
      </c>
      <c r="H691" s="23">
        <v>12550</v>
      </c>
      <c r="I691" s="2">
        <f t="shared" si="34"/>
        <v>11689.78786</v>
      </c>
      <c r="J691" s="2">
        <f t="shared" si="35"/>
        <v>23.37957572</v>
      </c>
    </row>
    <row r="692" s="3" customFormat="1" ht="23" customHeight="1" spans="1:10">
      <c r="A692" s="3" t="s">
        <v>4037</v>
      </c>
      <c r="B692" s="21" t="s">
        <v>1379</v>
      </c>
      <c r="C692" s="21" t="s">
        <v>2909</v>
      </c>
      <c r="D692" s="22" t="s">
        <v>58</v>
      </c>
      <c r="E692" s="22" t="s">
        <v>1541</v>
      </c>
      <c r="F692" s="3">
        <v>720</v>
      </c>
      <c r="G692" s="23">
        <f t="shared" si="38"/>
        <v>9230.76923076923</v>
      </c>
      <c r="H692" s="23">
        <v>10800</v>
      </c>
      <c r="I692" s="2">
        <f t="shared" si="34"/>
        <v>10059.73776</v>
      </c>
      <c r="J692" s="2">
        <f t="shared" si="35"/>
        <v>13.971858</v>
      </c>
    </row>
    <row r="693" s="3" customFormat="1" ht="23" customHeight="1" spans="1:10">
      <c r="A693" s="3" t="s">
        <v>4084</v>
      </c>
      <c r="B693" s="21" t="s">
        <v>1379</v>
      </c>
      <c r="C693" s="21" t="s">
        <v>1389</v>
      </c>
      <c r="D693" s="22" t="s">
        <v>1390</v>
      </c>
      <c r="E693" s="22" t="s">
        <v>1391</v>
      </c>
      <c r="F693" s="3">
        <v>100</v>
      </c>
      <c r="G693" s="23">
        <v>2222.2222222</v>
      </c>
      <c r="H693" s="23">
        <f t="shared" ref="H693:H696" si="39">G693*1.17</f>
        <v>2599.999999974</v>
      </c>
      <c r="I693" s="2">
        <f t="shared" si="34"/>
        <v>2421.78871997578</v>
      </c>
      <c r="J693" s="2">
        <f t="shared" si="35"/>
        <v>24.2178871997578</v>
      </c>
    </row>
    <row r="694" s="3" customFormat="1" ht="23" customHeight="1" spans="1:10">
      <c r="A694" s="3" t="s">
        <v>4107</v>
      </c>
      <c r="B694" s="21" t="s">
        <v>1379</v>
      </c>
      <c r="C694" s="21" t="s">
        <v>1370</v>
      </c>
      <c r="D694" s="22" t="s">
        <v>948</v>
      </c>
      <c r="E694" s="22" t="s">
        <v>1371</v>
      </c>
      <c r="F694" s="3">
        <v>800</v>
      </c>
      <c r="G694" s="23">
        <v>14769.23</v>
      </c>
      <c r="H694" s="23">
        <f t="shared" si="39"/>
        <v>17279.9991</v>
      </c>
      <c r="I694" s="2">
        <f t="shared" si="34"/>
        <v>16095.5795776885</v>
      </c>
      <c r="J694" s="2">
        <f t="shared" si="35"/>
        <v>20.1194744721106</v>
      </c>
    </row>
    <row r="695" s="3" customFormat="1" ht="23" customHeight="1" spans="1:10">
      <c r="A695" s="3" t="s">
        <v>4103</v>
      </c>
      <c r="B695" s="21" t="s">
        <v>1379</v>
      </c>
      <c r="C695" s="21" t="s">
        <v>1375</v>
      </c>
      <c r="D695" s="22" t="s">
        <v>1376</v>
      </c>
      <c r="E695" s="22" t="s">
        <v>2644</v>
      </c>
      <c r="F695" s="3">
        <v>1600</v>
      </c>
      <c r="G695" s="23">
        <v>16683.76</v>
      </c>
      <c r="H695" s="23">
        <f t="shared" si="39"/>
        <v>19519.9992</v>
      </c>
      <c r="I695" s="2">
        <f t="shared" si="34"/>
        <v>18182.0437988342</v>
      </c>
      <c r="J695" s="2">
        <f t="shared" si="35"/>
        <v>11.3637773742714</v>
      </c>
    </row>
    <row r="696" s="3" customFormat="1" ht="23" customHeight="1" spans="1:10">
      <c r="A696" s="3" t="s">
        <v>2282</v>
      </c>
      <c r="B696" s="21" t="s">
        <v>1379</v>
      </c>
      <c r="C696" s="21" t="s">
        <v>1396</v>
      </c>
      <c r="D696" s="22" t="s">
        <v>1397</v>
      </c>
      <c r="E696" s="22" t="s">
        <v>1398</v>
      </c>
      <c r="F696" s="3">
        <v>600</v>
      </c>
      <c r="G696" s="23">
        <v>11282.05</v>
      </c>
      <c r="H696" s="23">
        <f t="shared" si="39"/>
        <v>13199.9985</v>
      </c>
      <c r="I696" s="2">
        <f t="shared" si="34"/>
        <v>12295.2336428142</v>
      </c>
      <c r="J696" s="2">
        <f t="shared" si="35"/>
        <v>20.492056071357</v>
      </c>
    </row>
    <row r="697" s="3" customFormat="1" ht="23" customHeight="1" spans="1:10">
      <c r="A697" s="3" t="s">
        <v>2507</v>
      </c>
      <c r="B697" s="21" t="s">
        <v>1379</v>
      </c>
      <c r="C697" s="28" t="s">
        <v>2911</v>
      </c>
      <c r="D697" s="29" t="s">
        <v>1504</v>
      </c>
      <c r="E697" s="29" t="s">
        <v>1775</v>
      </c>
      <c r="F697" s="30">
        <v>400</v>
      </c>
      <c r="G697" s="31"/>
      <c r="H697" s="23"/>
      <c r="I697" s="2">
        <f t="shared" si="34"/>
        <v>0</v>
      </c>
      <c r="J697" s="2">
        <f t="shared" si="35"/>
        <v>0</v>
      </c>
    </row>
    <row r="698" s="3" customFormat="1" ht="23" customHeight="1" spans="1:10">
      <c r="A698" s="3" t="s">
        <v>4105</v>
      </c>
      <c r="B698" s="21" t="s">
        <v>1379</v>
      </c>
      <c r="C698" s="28" t="s">
        <v>1383</v>
      </c>
      <c r="D698" s="29" t="s">
        <v>331</v>
      </c>
      <c r="E698" s="29" t="s">
        <v>1384</v>
      </c>
      <c r="F698" s="30">
        <v>240</v>
      </c>
      <c r="G698" s="31"/>
      <c r="H698" s="23"/>
      <c r="I698" s="2">
        <f t="shared" si="34"/>
        <v>0</v>
      </c>
      <c r="J698" s="2">
        <f t="shared" si="35"/>
        <v>0</v>
      </c>
    </row>
    <row r="699" s="3" customFormat="1" ht="23" customHeight="1" spans="1:10">
      <c r="A699" s="3" t="s">
        <v>4103</v>
      </c>
      <c r="B699" s="21" t="s">
        <v>1379</v>
      </c>
      <c r="C699" s="21" t="s">
        <v>1375</v>
      </c>
      <c r="D699" s="22" t="s">
        <v>1376</v>
      </c>
      <c r="E699" s="22" t="s">
        <v>2644</v>
      </c>
      <c r="F699" s="3">
        <v>1400</v>
      </c>
      <c r="G699" s="23">
        <v>14598.29</v>
      </c>
      <c r="H699" s="23">
        <f t="shared" ref="H699:H703" si="40">G699*1.17</f>
        <v>17079.9993</v>
      </c>
      <c r="I699" s="2">
        <f t="shared" si="34"/>
        <v>15909.28832398</v>
      </c>
      <c r="J699" s="2">
        <f t="shared" si="35"/>
        <v>11.3637773742714</v>
      </c>
    </row>
    <row r="700" s="3" customFormat="1" ht="23" customHeight="1" spans="1:10">
      <c r="A700" s="3" t="s">
        <v>4107</v>
      </c>
      <c r="B700" s="21" t="s">
        <v>1379</v>
      </c>
      <c r="C700" s="21" t="s">
        <v>1370</v>
      </c>
      <c r="D700" s="22" t="s">
        <v>948</v>
      </c>
      <c r="E700" s="22" t="s">
        <v>1371</v>
      </c>
      <c r="F700" s="3">
        <v>400</v>
      </c>
      <c r="G700" s="23">
        <v>7384.62</v>
      </c>
      <c r="H700" s="23">
        <f t="shared" si="40"/>
        <v>8640.0054</v>
      </c>
      <c r="I700" s="2">
        <f t="shared" si="34"/>
        <v>8047.79523786888</v>
      </c>
      <c r="J700" s="2">
        <f t="shared" si="35"/>
        <v>20.1194880946722</v>
      </c>
    </row>
    <row r="701" s="3" customFormat="1" ht="23" customHeight="1" spans="1:10">
      <c r="A701" s="3" t="s">
        <v>4105</v>
      </c>
      <c r="B701" s="21" t="s">
        <v>1379</v>
      </c>
      <c r="C701" s="21" t="s">
        <v>1383</v>
      </c>
      <c r="D701" s="22" t="s">
        <v>331</v>
      </c>
      <c r="E701" s="22" t="s">
        <v>1384</v>
      </c>
      <c r="F701" s="3">
        <v>960</v>
      </c>
      <c r="G701" s="23">
        <v>19364.1</v>
      </c>
      <c r="H701" s="23">
        <f t="shared" si="40"/>
        <v>22655.997</v>
      </c>
      <c r="I701" s="2">
        <f t="shared" si="34"/>
        <v>21103.0915288284</v>
      </c>
      <c r="J701" s="2">
        <f t="shared" si="35"/>
        <v>21.9823870091962</v>
      </c>
    </row>
    <row r="702" s="3" customFormat="1" ht="23" customHeight="1" spans="1:10">
      <c r="A702" s="3" t="s">
        <v>4084</v>
      </c>
      <c r="B702" s="21" t="s">
        <v>1379</v>
      </c>
      <c r="C702" s="21" t="s">
        <v>1389</v>
      </c>
      <c r="D702" s="22" t="s">
        <v>1390</v>
      </c>
      <c r="E702" s="22" t="s">
        <v>1391</v>
      </c>
      <c r="F702" s="3">
        <v>100</v>
      </c>
      <c r="G702" s="23">
        <v>2222.22222</v>
      </c>
      <c r="H702" s="23">
        <f t="shared" si="40"/>
        <v>2599.9999974</v>
      </c>
      <c r="I702" s="2">
        <f t="shared" si="34"/>
        <v>2421.78871757821</v>
      </c>
      <c r="J702" s="2">
        <f t="shared" si="35"/>
        <v>24.2178871757821</v>
      </c>
    </row>
    <row r="703" s="3" customFormat="1" ht="23" customHeight="1" spans="1:10">
      <c r="A703" s="3" t="s">
        <v>4108</v>
      </c>
      <c r="B703" s="21" t="s">
        <v>2912</v>
      </c>
      <c r="C703" s="21" t="s">
        <v>2913</v>
      </c>
      <c r="D703" s="22" t="s">
        <v>2914</v>
      </c>
      <c r="E703" s="22" t="s">
        <v>2221</v>
      </c>
      <c r="F703" s="3">
        <v>400</v>
      </c>
      <c r="G703" s="23">
        <v>10352.14</v>
      </c>
      <c r="H703" s="23">
        <f t="shared" si="40"/>
        <v>12112.0038</v>
      </c>
      <c r="I703" s="2">
        <f t="shared" si="34"/>
        <v>11281.8131459374</v>
      </c>
      <c r="J703" s="2">
        <f t="shared" si="35"/>
        <v>28.2045328648434</v>
      </c>
    </row>
    <row r="704" s="3" customFormat="1" ht="23" customHeight="1" spans="1:10">
      <c r="A704" s="3" t="s">
        <v>4109</v>
      </c>
      <c r="B704" s="21" t="s">
        <v>618</v>
      </c>
      <c r="C704" s="21" t="s">
        <v>2915</v>
      </c>
      <c r="D704" s="22" t="s">
        <v>2916</v>
      </c>
      <c r="E704" s="22" t="s">
        <v>2724</v>
      </c>
      <c r="F704" s="3">
        <v>40</v>
      </c>
      <c r="G704" s="23">
        <f t="shared" ref="G704:G717" si="41">H704/1.17</f>
        <v>46153.8461538462</v>
      </c>
      <c r="H704" s="23">
        <v>54000</v>
      </c>
      <c r="I704" s="2">
        <f t="shared" si="34"/>
        <v>50298.6888</v>
      </c>
      <c r="J704" s="2">
        <f t="shared" si="35"/>
        <v>1257.46722</v>
      </c>
    </row>
    <row r="705" s="3" customFormat="1" ht="23" customHeight="1" spans="1:10">
      <c r="A705" s="3" t="s">
        <v>4110</v>
      </c>
      <c r="B705" s="21" t="s">
        <v>618</v>
      </c>
      <c r="C705" s="21" t="s">
        <v>663</v>
      </c>
      <c r="D705" s="22" t="s">
        <v>2917</v>
      </c>
      <c r="E705" s="22" t="s">
        <v>2918</v>
      </c>
      <c r="F705" s="3">
        <v>40</v>
      </c>
      <c r="G705" s="23">
        <f t="shared" si="41"/>
        <v>7924.78632478633</v>
      </c>
      <c r="H705" s="23">
        <v>9272</v>
      </c>
      <c r="I705" s="2">
        <f t="shared" si="34"/>
        <v>8636.4711584</v>
      </c>
      <c r="J705" s="2">
        <f t="shared" si="35"/>
        <v>215.91177896</v>
      </c>
    </row>
    <row r="706" s="3" customFormat="1" ht="23" customHeight="1" spans="1:10">
      <c r="A706" s="3" t="s">
        <v>4097</v>
      </c>
      <c r="B706" s="21" t="s">
        <v>618</v>
      </c>
      <c r="C706" s="21" t="s">
        <v>2919</v>
      </c>
      <c r="D706" s="22" t="s">
        <v>2920</v>
      </c>
      <c r="E706" s="32" t="s">
        <v>2921</v>
      </c>
      <c r="F706" s="3">
        <v>4</v>
      </c>
      <c r="G706" s="23">
        <f t="shared" si="41"/>
        <v>5880.34188034188</v>
      </c>
      <c r="H706" s="23">
        <v>6880</v>
      </c>
      <c r="I706" s="2">
        <f t="shared" si="34"/>
        <v>6408.425536</v>
      </c>
      <c r="J706" s="2">
        <f t="shared" si="35"/>
        <v>1602.106384</v>
      </c>
    </row>
    <row r="707" s="3" customFormat="1" ht="23" customHeight="1" spans="1:10">
      <c r="A707" s="3" t="s">
        <v>4110</v>
      </c>
      <c r="B707" s="21" t="s">
        <v>618</v>
      </c>
      <c r="C707" s="21" t="s">
        <v>669</v>
      </c>
      <c r="D707" s="22" t="s">
        <v>764</v>
      </c>
      <c r="E707" s="22" t="s">
        <v>370</v>
      </c>
      <c r="F707" s="3">
        <v>900</v>
      </c>
      <c r="G707" s="23">
        <f t="shared" si="41"/>
        <v>47384.6153846154</v>
      </c>
      <c r="H707" s="23">
        <v>55440</v>
      </c>
      <c r="I707" s="2">
        <f t="shared" ref="I707:I770" si="42">H707*0.9314572</f>
        <v>51639.987168</v>
      </c>
      <c r="J707" s="2">
        <f t="shared" ref="J707:J770" si="43">I707/F707</f>
        <v>57.37776352</v>
      </c>
    </row>
    <row r="708" s="3" customFormat="1" ht="23" customHeight="1" spans="1:10">
      <c r="A708" s="3" t="s">
        <v>2507</v>
      </c>
      <c r="B708" s="21" t="s">
        <v>618</v>
      </c>
      <c r="C708" s="21" t="s">
        <v>630</v>
      </c>
      <c r="D708" s="22" t="s">
        <v>1437</v>
      </c>
      <c r="E708" s="22" t="s">
        <v>2158</v>
      </c>
      <c r="F708" s="3">
        <v>600</v>
      </c>
      <c r="G708" s="23">
        <f t="shared" si="41"/>
        <v>794.871794871795</v>
      </c>
      <c r="H708" s="23">
        <v>930</v>
      </c>
      <c r="I708" s="2">
        <f t="shared" si="42"/>
        <v>866.255196</v>
      </c>
      <c r="J708" s="2">
        <f t="shared" si="43"/>
        <v>1.44375866</v>
      </c>
    </row>
    <row r="709" s="3" customFormat="1" ht="23" customHeight="1" spans="1:10">
      <c r="A709" s="3" t="s">
        <v>4111</v>
      </c>
      <c r="B709" s="21" t="s">
        <v>618</v>
      </c>
      <c r="C709" s="21" t="s">
        <v>666</v>
      </c>
      <c r="D709" s="22" t="s">
        <v>1483</v>
      </c>
      <c r="E709" s="22" t="s">
        <v>668</v>
      </c>
      <c r="F709" s="3">
        <v>100</v>
      </c>
      <c r="G709" s="23">
        <f t="shared" si="41"/>
        <v>19658.1196581197</v>
      </c>
      <c r="H709" s="23">
        <v>23000</v>
      </c>
      <c r="I709" s="2">
        <f t="shared" si="42"/>
        <v>21423.5156</v>
      </c>
      <c r="J709" s="2">
        <f t="shared" si="43"/>
        <v>214.235156</v>
      </c>
    </row>
    <row r="710" s="3" customFormat="1" ht="23" customHeight="1" spans="1:10">
      <c r="A710" s="3" t="s">
        <v>4112</v>
      </c>
      <c r="B710" s="21" t="s">
        <v>618</v>
      </c>
      <c r="C710" s="21" t="s">
        <v>1420</v>
      </c>
      <c r="D710" s="22" t="s">
        <v>1461</v>
      </c>
      <c r="E710" s="22" t="s">
        <v>1422</v>
      </c>
      <c r="F710" s="3">
        <v>2400</v>
      </c>
      <c r="G710" s="23">
        <f t="shared" si="41"/>
        <v>190769.230769231</v>
      </c>
      <c r="H710" s="23">
        <v>223200</v>
      </c>
      <c r="I710" s="2">
        <f t="shared" si="42"/>
        <v>207901.24704</v>
      </c>
      <c r="J710" s="2">
        <f t="shared" si="43"/>
        <v>86.6255196</v>
      </c>
    </row>
    <row r="711" s="3" customFormat="1" ht="23" customHeight="1" spans="1:10">
      <c r="A711" s="3" t="s">
        <v>4037</v>
      </c>
      <c r="B711" s="21" t="s">
        <v>618</v>
      </c>
      <c r="C711" s="21" t="s">
        <v>122</v>
      </c>
      <c r="D711" s="22" t="s">
        <v>123</v>
      </c>
      <c r="E711" s="22" t="s">
        <v>4113</v>
      </c>
      <c r="F711" s="3">
        <v>3600</v>
      </c>
      <c r="G711" s="23">
        <f t="shared" si="41"/>
        <v>335384.615384615</v>
      </c>
      <c r="H711" s="23">
        <v>392400</v>
      </c>
      <c r="I711" s="2">
        <f t="shared" si="42"/>
        <v>365503.80528</v>
      </c>
      <c r="J711" s="2">
        <f t="shared" si="43"/>
        <v>101.5288348</v>
      </c>
    </row>
    <row r="712" s="3" customFormat="1" ht="23" customHeight="1" spans="1:10">
      <c r="A712" s="3" t="s">
        <v>4112</v>
      </c>
      <c r="B712" s="21" t="s">
        <v>618</v>
      </c>
      <c r="C712" s="21" t="s">
        <v>1420</v>
      </c>
      <c r="D712" s="22" t="s">
        <v>1461</v>
      </c>
      <c r="E712" s="22" t="s">
        <v>1422</v>
      </c>
      <c r="F712" s="3">
        <v>3000</v>
      </c>
      <c r="G712" s="23">
        <f t="shared" si="41"/>
        <v>238461.538461538</v>
      </c>
      <c r="H712" s="23">
        <v>279000</v>
      </c>
      <c r="I712" s="2">
        <f t="shared" si="42"/>
        <v>259876.5588</v>
      </c>
      <c r="J712" s="2">
        <f t="shared" si="43"/>
        <v>86.6255196</v>
      </c>
    </row>
    <row r="713" s="3" customFormat="1" ht="23" customHeight="1" spans="1:10">
      <c r="A713" s="3" t="s">
        <v>4063</v>
      </c>
      <c r="B713" s="21" t="s">
        <v>618</v>
      </c>
      <c r="C713" s="21" t="s">
        <v>638</v>
      </c>
      <c r="D713" s="22" t="s">
        <v>639</v>
      </c>
      <c r="E713" s="22" t="s">
        <v>640</v>
      </c>
      <c r="F713" s="3">
        <v>200</v>
      </c>
      <c r="G713" s="23">
        <f t="shared" si="41"/>
        <v>14188.0341880342</v>
      </c>
      <c r="H713" s="23">
        <v>16600</v>
      </c>
      <c r="I713" s="2">
        <f t="shared" si="42"/>
        <v>15462.18952</v>
      </c>
      <c r="J713" s="2">
        <f t="shared" si="43"/>
        <v>77.3109476</v>
      </c>
    </row>
    <row r="714" s="3" customFormat="1" ht="23" customHeight="1" spans="1:10">
      <c r="A714" s="3" t="s">
        <v>4110</v>
      </c>
      <c r="B714" s="21" t="s">
        <v>618</v>
      </c>
      <c r="C714" s="21" t="s">
        <v>649</v>
      </c>
      <c r="D714" s="22" t="s">
        <v>650</v>
      </c>
      <c r="E714" s="22" t="s">
        <v>1468</v>
      </c>
      <c r="F714" s="3">
        <v>30</v>
      </c>
      <c r="G714" s="23">
        <f t="shared" si="41"/>
        <v>1327.69230769231</v>
      </c>
      <c r="H714" s="23">
        <v>1553.4</v>
      </c>
      <c r="I714" s="2">
        <f t="shared" si="42"/>
        <v>1446.92561448</v>
      </c>
      <c r="J714" s="2">
        <f t="shared" si="43"/>
        <v>48.230853816</v>
      </c>
    </row>
    <row r="715" s="3" customFormat="1" ht="23" customHeight="1" spans="1:10">
      <c r="A715" s="3" t="s">
        <v>4114</v>
      </c>
      <c r="B715" s="21" t="s">
        <v>618</v>
      </c>
      <c r="C715" s="27" t="s">
        <v>3593</v>
      </c>
      <c r="D715" s="22" t="s">
        <v>2923</v>
      </c>
      <c r="E715" s="22" t="s">
        <v>2924</v>
      </c>
      <c r="F715" s="3">
        <v>200</v>
      </c>
      <c r="G715" s="23">
        <f t="shared" si="41"/>
        <v>43418.8034188034</v>
      </c>
      <c r="H715" s="23">
        <v>50800</v>
      </c>
      <c r="I715" s="2">
        <f t="shared" si="42"/>
        <v>47318.02576</v>
      </c>
      <c r="J715" s="2">
        <f t="shared" si="43"/>
        <v>236.5901288</v>
      </c>
    </row>
    <row r="716" s="3" customFormat="1" ht="23" customHeight="1" spans="1:10">
      <c r="A716" s="3" t="s">
        <v>4114</v>
      </c>
      <c r="B716" s="21" t="s">
        <v>618</v>
      </c>
      <c r="C716" s="27" t="s">
        <v>3593</v>
      </c>
      <c r="D716" s="22" t="s">
        <v>2923</v>
      </c>
      <c r="E716" s="22" t="s">
        <v>2924</v>
      </c>
      <c r="F716" s="3">
        <v>200</v>
      </c>
      <c r="G716" s="23">
        <f t="shared" si="41"/>
        <v>43333.3333333333</v>
      </c>
      <c r="H716" s="23">
        <v>50700</v>
      </c>
      <c r="I716" s="2">
        <f t="shared" si="42"/>
        <v>47224.88004</v>
      </c>
      <c r="J716" s="2">
        <f t="shared" si="43"/>
        <v>236.1244002</v>
      </c>
    </row>
    <row r="717" s="3" customFormat="1" ht="23" customHeight="1" spans="1:10">
      <c r="A717" s="3" t="s">
        <v>484</v>
      </c>
      <c r="B717" s="21" t="s">
        <v>618</v>
      </c>
      <c r="C717" s="21" t="s">
        <v>483</v>
      </c>
      <c r="D717" s="22" t="s">
        <v>340</v>
      </c>
      <c r="E717" s="22" t="s">
        <v>1934</v>
      </c>
      <c r="F717" s="3">
        <v>1000</v>
      </c>
      <c r="G717" s="23">
        <f t="shared" si="41"/>
        <v>28170.9401709402</v>
      </c>
      <c r="H717" s="23">
        <v>32960</v>
      </c>
      <c r="I717" s="2">
        <f t="shared" si="42"/>
        <v>30700.829312</v>
      </c>
      <c r="J717" s="2">
        <f t="shared" si="43"/>
        <v>30.700829312</v>
      </c>
    </row>
    <row r="718" s="3" customFormat="1" ht="23" customHeight="1" spans="1:10">
      <c r="A718" s="3" t="s">
        <v>4044</v>
      </c>
      <c r="B718" s="21" t="s">
        <v>618</v>
      </c>
      <c r="C718" s="21" t="s">
        <v>381</v>
      </c>
      <c r="D718" s="22" t="s">
        <v>382</v>
      </c>
      <c r="E718" s="22" t="s">
        <v>681</v>
      </c>
      <c r="F718" s="3">
        <v>50</v>
      </c>
      <c r="G718" s="23"/>
      <c r="H718" s="23"/>
      <c r="I718" s="2">
        <f t="shared" si="42"/>
        <v>0</v>
      </c>
      <c r="J718" s="2">
        <f t="shared" si="43"/>
        <v>0</v>
      </c>
    </row>
    <row r="719" s="3" customFormat="1" ht="23" customHeight="1" spans="1:10">
      <c r="A719" s="3" t="s">
        <v>4109</v>
      </c>
      <c r="B719" s="21" t="s">
        <v>618</v>
      </c>
      <c r="C719" s="21" t="s">
        <v>2926</v>
      </c>
      <c r="D719" s="22" t="s">
        <v>2927</v>
      </c>
      <c r="E719" s="22" t="s">
        <v>2724</v>
      </c>
      <c r="F719" s="3">
        <v>-10</v>
      </c>
      <c r="G719" s="23">
        <f t="shared" ref="G719:G782" si="44">H719/1.17</f>
        <v>-1158.11965811966</v>
      </c>
      <c r="H719" s="23">
        <v>-1355</v>
      </c>
      <c r="I719" s="2">
        <f t="shared" si="42"/>
        <v>-1262.124506</v>
      </c>
      <c r="J719" s="2">
        <f t="shared" si="43"/>
        <v>126.2124506</v>
      </c>
    </row>
    <row r="720" s="3" customFormat="1" ht="23" customHeight="1" spans="1:10">
      <c r="A720" s="3" t="s">
        <v>4110</v>
      </c>
      <c r="B720" s="21" t="s">
        <v>618</v>
      </c>
      <c r="C720" s="21" t="s">
        <v>622</v>
      </c>
      <c r="D720" s="22" t="s">
        <v>2928</v>
      </c>
      <c r="E720" s="22" t="s">
        <v>2929</v>
      </c>
      <c r="F720" s="3">
        <v>800</v>
      </c>
      <c r="G720" s="23">
        <f t="shared" si="44"/>
        <v>21743.5897435897</v>
      </c>
      <c r="H720" s="23">
        <v>25440</v>
      </c>
      <c r="I720" s="2">
        <f t="shared" si="42"/>
        <v>23696.271168</v>
      </c>
      <c r="J720" s="2">
        <f t="shared" si="43"/>
        <v>29.62033896</v>
      </c>
    </row>
    <row r="721" s="3" customFormat="1" ht="23" customHeight="1" spans="1:10">
      <c r="A721" s="3" t="s">
        <v>4110</v>
      </c>
      <c r="B721" s="21" t="s">
        <v>618</v>
      </c>
      <c r="C721" s="21" t="s">
        <v>663</v>
      </c>
      <c r="D721" s="22" t="s">
        <v>2917</v>
      </c>
      <c r="E721" s="22" t="s">
        <v>2918</v>
      </c>
      <c r="F721" s="3">
        <v>100</v>
      </c>
      <c r="G721" s="23">
        <f t="shared" si="44"/>
        <v>19811.9658119658</v>
      </c>
      <c r="H721" s="23">
        <v>23180</v>
      </c>
      <c r="I721" s="2">
        <f t="shared" si="42"/>
        <v>21591.177896</v>
      </c>
      <c r="J721" s="2">
        <f t="shared" si="43"/>
        <v>215.91177896</v>
      </c>
    </row>
    <row r="722" s="3" customFormat="1" ht="23" customHeight="1" spans="1:10">
      <c r="A722" s="3" t="s">
        <v>4115</v>
      </c>
      <c r="B722" s="21" t="s">
        <v>618</v>
      </c>
      <c r="C722" s="21" t="s">
        <v>2930</v>
      </c>
      <c r="D722" s="22" t="s">
        <v>2931</v>
      </c>
      <c r="E722" s="22" t="s">
        <v>2932</v>
      </c>
      <c r="F722" s="3">
        <v>200</v>
      </c>
      <c r="G722" s="23">
        <f t="shared" si="44"/>
        <v>9025.64102564103</v>
      </c>
      <c r="H722" s="23">
        <v>10560</v>
      </c>
      <c r="I722" s="2">
        <f t="shared" si="42"/>
        <v>9836.188032</v>
      </c>
      <c r="J722" s="2">
        <f t="shared" si="43"/>
        <v>49.18094016</v>
      </c>
    </row>
    <row r="723" s="3" customFormat="1" ht="23" customHeight="1" spans="1:10">
      <c r="A723" s="3" t="s">
        <v>4116</v>
      </c>
      <c r="B723" s="21" t="s">
        <v>618</v>
      </c>
      <c r="C723" s="21" t="s">
        <v>2933</v>
      </c>
      <c r="D723" s="22" t="s">
        <v>1698</v>
      </c>
      <c r="E723" s="22" t="s">
        <v>2934</v>
      </c>
      <c r="F723" s="3">
        <v>150</v>
      </c>
      <c r="G723" s="23">
        <f t="shared" si="44"/>
        <v>4693.84615384615</v>
      </c>
      <c r="H723" s="23">
        <v>5491.8</v>
      </c>
      <c r="I723" s="2">
        <f t="shared" si="42"/>
        <v>5115.37665096</v>
      </c>
      <c r="J723" s="2">
        <f t="shared" si="43"/>
        <v>34.1025110064</v>
      </c>
    </row>
    <row r="724" s="3" customFormat="1" ht="23" customHeight="1" spans="1:10">
      <c r="A724" s="3" t="s">
        <v>3735</v>
      </c>
      <c r="B724" s="21" t="s">
        <v>618</v>
      </c>
      <c r="C724" s="21" t="s">
        <v>996</v>
      </c>
      <c r="D724" s="22" t="s">
        <v>1390</v>
      </c>
      <c r="E724" s="22" t="s">
        <v>2935</v>
      </c>
      <c r="F724" s="3">
        <v>50</v>
      </c>
      <c r="G724" s="23">
        <f t="shared" si="44"/>
        <v>1289.31623931624</v>
      </c>
      <c r="H724" s="23">
        <v>1508.5</v>
      </c>
      <c r="I724" s="2">
        <f t="shared" si="42"/>
        <v>1405.1031862</v>
      </c>
      <c r="J724" s="2">
        <f t="shared" si="43"/>
        <v>28.102063724</v>
      </c>
    </row>
    <row r="725" s="3" customFormat="1" ht="23" customHeight="1" spans="1:10">
      <c r="A725" s="3" t="s">
        <v>4117</v>
      </c>
      <c r="B725" s="21" t="s">
        <v>618</v>
      </c>
      <c r="C725" s="21" t="s">
        <v>633</v>
      </c>
      <c r="D725" s="22" t="s">
        <v>634</v>
      </c>
      <c r="E725" s="22" t="s">
        <v>2936</v>
      </c>
      <c r="F725" s="3">
        <v>10</v>
      </c>
      <c r="G725" s="23">
        <f t="shared" si="44"/>
        <v>56581.1965811966</v>
      </c>
      <c r="H725" s="23">
        <v>66200</v>
      </c>
      <c r="I725" s="2">
        <f t="shared" si="42"/>
        <v>61662.46664</v>
      </c>
      <c r="J725" s="2">
        <f t="shared" si="43"/>
        <v>6166.246664</v>
      </c>
    </row>
    <row r="726" s="3" customFormat="1" ht="23" customHeight="1" spans="1:10">
      <c r="A726" s="3" t="s">
        <v>4112</v>
      </c>
      <c r="B726" s="21" t="s">
        <v>618</v>
      </c>
      <c r="C726" s="21" t="s">
        <v>1420</v>
      </c>
      <c r="D726" s="22" t="s">
        <v>1461</v>
      </c>
      <c r="E726" s="22" t="s">
        <v>1422</v>
      </c>
      <c r="F726" s="3">
        <v>3000</v>
      </c>
      <c r="G726" s="23">
        <f t="shared" si="44"/>
        <v>238461.538461538</v>
      </c>
      <c r="H726" s="23">
        <v>279000</v>
      </c>
      <c r="I726" s="2">
        <f t="shared" si="42"/>
        <v>259876.5588</v>
      </c>
      <c r="J726" s="2">
        <f t="shared" si="43"/>
        <v>86.6255196</v>
      </c>
    </row>
    <row r="727" s="3" customFormat="1" ht="23" customHeight="1" spans="1:10">
      <c r="A727" s="3" t="s">
        <v>4112</v>
      </c>
      <c r="B727" s="21" t="s">
        <v>618</v>
      </c>
      <c r="C727" s="21" t="s">
        <v>1420</v>
      </c>
      <c r="D727" s="22" t="s">
        <v>1461</v>
      </c>
      <c r="E727" s="22" t="s">
        <v>1422</v>
      </c>
      <c r="F727" s="3">
        <v>3000</v>
      </c>
      <c r="G727" s="23">
        <f t="shared" si="44"/>
        <v>238461.538461538</v>
      </c>
      <c r="H727" s="23">
        <v>279000</v>
      </c>
      <c r="I727" s="2">
        <f t="shared" si="42"/>
        <v>259876.5588</v>
      </c>
      <c r="J727" s="2">
        <f t="shared" si="43"/>
        <v>86.6255196</v>
      </c>
    </row>
    <row r="728" s="3" customFormat="1" ht="23" customHeight="1" spans="1:10">
      <c r="A728" s="3" t="s">
        <v>4051</v>
      </c>
      <c r="B728" s="21" t="s">
        <v>618</v>
      </c>
      <c r="C728" s="21" t="s">
        <v>2937</v>
      </c>
      <c r="D728" s="22" t="s">
        <v>2938</v>
      </c>
      <c r="E728" s="22" t="s">
        <v>2939</v>
      </c>
      <c r="F728" s="3">
        <v>50</v>
      </c>
      <c r="G728" s="23">
        <f t="shared" si="44"/>
        <v>1294.87179487179</v>
      </c>
      <c r="H728" s="23">
        <v>1515</v>
      </c>
      <c r="I728" s="2">
        <f t="shared" si="42"/>
        <v>1411.157658</v>
      </c>
      <c r="J728" s="2">
        <f t="shared" si="43"/>
        <v>28.22315316</v>
      </c>
    </row>
    <row r="729" s="3" customFormat="1" ht="23" customHeight="1" spans="1:10">
      <c r="A729" s="3" t="s">
        <v>4041</v>
      </c>
      <c r="B729" s="21" t="s">
        <v>618</v>
      </c>
      <c r="C729" s="21" t="s">
        <v>693</v>
      </c>
      <c r="D729" s="22" t="s">
        <v>694</v>
      </c>
      <c r="E729" s="22" t="s">
        <v>1466</v>
      </c>
      <c r="F729" s="3">
        <v>40</v>
      </c>
      <c r="G729" s="23">
        <f t="shared" si="44"/>
        <v>369.230769230769</v>
      </c>
      <c r="H729" s="23">
        <v>432</v>
      </c>
      <c r="I729" s="2">
        <f t="shared" si="42"/>
        <v>402.3895104</v>
      </c>
      <c r="J729" s="2">
        <f t="shared" si="43"/>
        <v>10.05973776</v>
      </c>
    </row>
    <row r="730" s="3" customFormat="1" ht="23" customHeight="1" spans="1:10">
      <c r="A730" s="3" t="s">
        <v>4110</v>
      </c>
      <c r="B730" s="21" t="s">
        <v>618</v>
      </c>
      <c r="C730" s="21" t="s">
        <v>626</v>
      </c>
      <c r="D730" s="22" t="s">
        <v>627</v>
      </c>
      <c r="E730" s="22" t="s">
        <v>1424</v>
      </c>
      <c r="F730" s="3">
        <v>300</v>
      </c>
      <c r="G730" s="23">
        <f t="shared" si="44"/>
        <v>22894.8717948718</v>
      </c>
      <c r="H730" s="23">
        <v>26787</v>
      </c>
      <c r="I730" s="2">
        <f t="shared" si="42"/>
        <v>24950.9440164</v>
      </c>
      <c r="J730" s="2">
        <f t="shared" si="43"/>
        <v>83.169813388</v>
      </c>
    </row>
    <row r="731" s="3" customFormat="1" ht="23" customHeight="1" spans="1:10">
      <c r="A731" s="3" t="s">
        <v>4110</v>
      </c>
      <c r="B731" s="21" t="s">
        <v>618</v>
      </c>
      <c r="C731" s="21" t="s">
        <v>2940</v>
      </c>
      <c r="D731" s="22"/>
      <c r="E731" s="22" t="s">
        <v>1424</v>
      </c>
      <c r="F731" s="3">
        <v>48</v>
      </c>
      <c r="G731" s="23">
        <f t="shared" si="44"/>
        <v>8533.33333333333</v>
      </c>
      <c r="H731" s="23">
        <v>9984</v>
      </c>
      <c r="I731" s="2">
        <f t="shared" si="42"/>
        <v>9299.6686848</v>
      </c>
      <c r="J731" s="2">
        <f t="shared" si="43"/>
        <v>193.7430976</v>
      </c>
    </row>
    <row r="732" s="3" customFormat="1" ht="23" customHeight="1" spans="1:10">
      <c r="A732" s="3" t="s">
        <v>4110</v>
      </c>
      <c r="B732" s="21" t="s">
        <v>618</v>
      </c>
      <c r="C732" s="21" t="s">
        <v>622</v>
      </c>
      <c r="D732" s="22" t="s">
        <v>2928</v>
      </c>
      <c r="E732" s="22" t="s">
        <v>2929</v>
      </c>
      <c r="F732" s="3">
        <v>1000</v>
      </c>
      <c r="G732" s="23">
        <f t="shared" si="44"/>
        <v>27179.4871794872</v>
      </c>
      <c r="H732" s="23">
        <v>31800</v>
      </c>
      <c r="I732" s="2">
        <f t="shared" si="42"/>
        <v>29620.33896</v>
      </c>
      <c r="J732" s="2">
        <f t="shared" si="43"/>
        <v>29.62033896</v>
      </c>
    </row>
    <row r="733" s="3" customFormat="1" ht="23" customHeight="1" spans="1:10">
      <c r="A733" s="3" t="s">
        <v>4118</v>
      </c>
      <c r="B733" s="21" t="s">
        <v>618</v>
      </c>
      <c r="C733" s="21" t="s">
        <v>1481</v>
      </c>
      <c r="D733" s="22" t="s">
        <v>1482</v>
      </c>
      <c r="E733" s="22" t="s">
        <v>1465</v>
      </c>
      <c r="F733" s="3">
        <v>120</v>
      </c>
      <c r="G733" s="23">
        <f t="shared" si="44"/>
        <v>29743.5897435897</v>
      </c>
      <c r="H733" s="23">
        <v>34800</v>
      </c>
      <c r="I733" s="2">
        <f t="shared" si="42"/>
        <v>32414.71056</v>
      </c>
      <c r="J733" s="2">
        <f t="shared" si="43"/>
        <v>270.122588</v>
      </c>
    </row>
    <row r="734" s="3" customFormat="1" ht="23" customHeight="1" spans="1:10">
      <c r="A734" s="3" t="s">
        <v>4118</v>
      </c>
      <c r="B734" s="21" t="s">
        <v>618</v>
      </c>
      <c r="C734" s="21" t="s">
        <v>1481</v>
      </c>
      <c r="D734" s="22" t="s">
        <v>2941</v>
      </c>
      <c r="E734" s="22" t="s">
        <v>1465</v>
      </c>
      <c r="F734" s="3">
        <v>120</v>
      </c>
      <c r="G734" s="23">
        <f t="shared" si="44"/>
        <v>35794.8717948718</v>
      </c>
      <c r="H734" s="23">
        <v>41880</v>
      </c>
      <c r="I734" s="2">
        <f t="shared" si="42"/>
        <v>39009.427536</v>
      </c>
      <c r="J734" s="2">
        <f t="shared" si="43"/>
        <v>325.0785628</v>
      </c>
    </row>
    <row r="735" s="3" customFormat="1" ht="23" customHeight="1" spans="1:10">
      <c r="A735" s="3" t="s">
        <v>4063</v>
      </c>
      <c r="B735" s="21" t="s">
        <v>618</v>
      </c>
      <c r="C735" s="21" t="s">
        <v>638</v>
      </c>
      <c r="D735" s="22" t="s">
        <v>639</v>
      </c>
      <c r="E735" s="22" t="s">
        <v>640</v>
      </c>
      <c r="F735" s="3">
        <v>400</v>
      </c>
      <c r="G735" s="23">
        <f t="shared" si="44"/>
        <v>28376.0683760684</v>
      </c>
      <c r="H735" s="23">
        <v>33200</v>
      </c>
      <c r="I735" s="2">
        <f t="shared" si="42"/>
        <v>30924.37904</v>
      </c>
      <c r="J735" s="2">
        <f t="shared" si="43"/>
        <v>77.3109476</v>
      </c>
    </row>
    <row r="736" s="3" customFormat="1" ht="23" customHeight="1" spans="1:10">
      <c r="A736" s="3" t="s">
        <v>4111</v>
      </c>
      <c r="B736" s="21" t="s">
        <v>618</v>
      </c>
      <c r="C736" s="21" t="s">
        <v>666</v>
      </c>
      <c r="D736" s="22" t="s">
        <v>1483</v>
      </c>
      <c r="E736" s="22" t="s">
        <v>668</v>
      </c>
      <c r="F736" s="3">
        <v>100</v>
      </c>
      <c r="G736" s="23">
        <f t="shared" si="44"/>
        <v>19658.1196581197</v>
      </c>
      <c r="H736" s="23">
        <v>23000</v>
      </c>
      <c r="I736" s="2">
        <f t="shared" si="42"/>
        <v>21423.5156</v>
      </c>
      <c r="J736" s="2">
        <f t="shared" si="43"/>
        <v>214.235156</v>
      </c>
    </row>
    <row r="737" s="3" customFormat="1" ht="23" customHeight="1" spans="1:10">
      <c r="A737" s="3" t="s">
        <v>4115</v>
      </c>
      <c r="B737" s="21" t="s">
        <v>618</v>
      </c>
      <c r="C737" s="21" t="s">
        <v>2930</v>
      </c>
      <c r="D737" s="22" t="s">
        <v>2931</v>
      </c>
      <c r="E737" s="22" t="s">
        <v>2932</v>
      </c>
      <c r="F737" s="3">
        <v>400</v>
      </c>
      <c r="G737" s="23">
        <f t="shared" si="44"/>
        <v>18051.2820512821</v>
      </c>
      <c r="H737" s="23">
        <v>21120</v>
      </c>
      <c r="I737" s="2">
        <f t="shared" si="42"/>
        <v>19672.376064</v>
      </c>
      <c r="J737" s="2">
        <f t="shared" si="43"/>
        <v>49.18094016</v>
      </c>
    </row>
    <row r="738" s="3" customFormat="1" ht="23" customHeight="1" spans="1:10">
      <c r="A738" s="3" t="s">
        <v>2507</v>
      </c>
      <c r="B738" s="21" t="s">
        <v>618</v>
      </c>
      <c r="C738" s="21" t="s">
        <v>843</v>
      </c>
      <c r="D738" s="22" t="s">
        <v>844</v>
      </c>
      <c r="E738" s="22" t="s">
        <v>845</v>
      </c>
      <c r="F738" s="3">
        <v>100</v>
      </c>
      <c r="G738" s="23">
        <f t="shared" si="44"/>
        <v>222.222222222222</v>
      </c>
      <c r="H738" s="23">
        <v>260</v>
      </c>
      <c r="I738" s="2">
        <f t="shared" si="42"/>
        <v>242.178872</v>
      </c>
      <c r="J738" s="2">
        <f t="shared" si="43"/>
        <v>2.42178872</v>
      </c>
    </row>
    <row r="739" s="3" customFormat="1" ht="23" customHeight="1" spans="1:10">
      <c r="A739" s="3" t="s">
        <v>2507</v>
      </c>
      <c r="B739" s="21" t="s">
        <v>618</v>
      </c>
      <c r="C739" s="21" t="s">
        <v>843</v>
      </c>
      <c r="D739" s="22" t="s">
        <v>844</v>
      </c>
      <c r="E739" s="22" t="s">
        <v>845</v>
      </c>
      <c r="F739" s="3">
        <v>100</v>
      </c>
      <c r="G739" s="23">
        <f t="shared" si="44"/>
        <v>-94.017094017094</v>
      </c>
      <c r="H739" s="23">
        <v>-110</v>
      </c>
      <c r="I739" s="2">
        <f t="shared" si="42"/>
        <v>-102.460292</v>
      </c>
      <c r="J739" s="2">
        <f t="shared" si="43"/>
        <v>-1.02460292</v>
      </c>
    </row>
    <row r="740" s="3" customFormat="1" ht="23" customHeight="1" spans="1:10">
      <c r="A740" s="3" t="s">
        <v>4119</v>
      </c>
      <c r="B740" s="21" t="s">
        <v>618</v>
      </c>
      <c r="C740" s="21" t="s">
        <v>2942</v>
      </c>
      <c r="D740" s="22" t="s">
        <v>648</v>
      </c>
      <c r="E740" s="22" t="s">
        <v>2943</v>
      </c>
      <c r="F740" s="3">
        <v>2</v>
      </c>
      <c r="G740" s="23">
        <f t="shared" si="44"/>
        <v>396.239316239316</v>
      </c>
      <c r="H740" s="23">
        <v>463.6</v>
      </c>
      <c r="I740" s="2">
        <f t="shared" si="42"/>
        <v>431.82355792</v>
      </c>
      <c r="J740" s="2">
        <f t="shared" si="43"/>
        <v>215.91177896</v>
      </c>
    </row>
    <row r="741" s="3" customFormat="1" ht="23" customHeight="1" spans="1:10">
      <c r="A741" s="3" t="s">
        <v>484</v>
      </c>
      <c r="B741" s="21" t="s">
        <v>618</v>
      </c>
      <c r="C741" s="21" t="s">
        <v>483</v>
      </c>
      <c r="D741" s="22" t="s">
        <v>340</v>
      </c>
      <c r="E741" s="22" t="s">
        <v>1934</v>
      </c>
      <c r="F741" s="3">
        <v>1000</v>
      </c>
      <c r="G741" s="23">
        <f t="shared" si="44"/>
        <v>27521.3675213675</v>
      </c>
      <c r="H741" s="23">
        <v>32200</v>
      </c>
      <c r="I741" s="2">
        <f t="shared" si="42"/>
        <v>29992.92184</v>
      </c>
      <c r="J741" s="2">
        <f t="shared" si="43"/>
        <v>29.99292184</v>
      </c>
    </row>
    <row r="742" s="3" customFormat="1" ht="23" customHeight="1" spans="1:10">
      <c r="A742" s="3" t="s">
        <v>4038</v>
      </c>
      <c r="B742" s="21" t="s">
        <v>2944</v>
      </c>
      <c r="C742" s="21" t="s">
        <v>2189</v>
      </c>
      <c r="D742" s="22" t="s">
        <v>2945</v>
      </c>
      <c r="E742" s="22" t="s">
        <v>2946</v>
      </c>
      <c r="F742" s="3">
        <v>300</v>
      </c>
      <c r="G742" s="23">
        <f t="shared" si="44"/>
        <v>4820.51282051282</v>
      </c>
      <c r="H742" s="23">
        <v>5640</v>
      </c>
      <c r="I742" s="2">
        <f t="shared" si="42"/>
        <v>5253.418608</v>
      </c>
      <c r="J742" s="2">
        <f t="shared" si="43"/>
        <v>17.51139536</v>
      </c>
    </row>
    <row r="743" s="3" customFormat="1" ht="23" customHeight="1" spans="1:10">
      <c r="A743" s="3" t="s">
        <v>3628</v>
      </c>
      <c r="B743" s="21" t="s">
        <v>2944</v>
      </c>
      <c r="C743" s="21" t="s">
        <v>2620</v>
      </c>
      <c r="D743" s="22" t="s">
        <v>974</v>
      </c>
      <c r="E743" s="22" t="s">
        <v>2074</v>
      </c>
      <c r="F743" s="3">
        <v>1500</v>
      </c>
      <c r="G743" s="23">
        <f t="shared" si="44"/>
        <v>16025.641025641</v>
      </c>
      <c r="H743" s="23">
        <v>18750</v>
      </c>
      <c r="I743" s="2">
        <f t="shared" si="42"/>
        <v>17464.8225</v>
      </c>
      <c r="J743" s="2">
        <f t="shared" si="43"/>
        <v>11.643215</v>
      </c>
    </row>
    <row r="744" s="3" customFormat="1" ht="23" customHeight="1" spans="1:10">
      <c r="A744" s="3" t="s">
        <v>1489</v>
      </c>
      <c r="B744" s="21" t="s">
        <v>2944</v>
      </c>
      <c r="C744" s="21" t="s">
        <v>2947</v>
      </c>
      <c r="D744" s="22" t="s">
        <v>309</v>
      </c>
      <c r="E744" s="22" t="s">
        <v>2948</v>
      </c>
      <c r="F744" s="3">
        <v>600</v>
      </c>
      <c r="G744" s="23">
        <f t="shared" si="44"/>
        <v>7589.74358974359</v>
      </c>
      <c r="H744" s="23">
        <v>8880</v>
      </c>
      <c r="I744" s="2">
        <f t="shared" si="42"/>
        <v>8271.339936</v>
      </c>
      <c r="J744" s="2">
        <f t="shared" si="43"/>
        <v>13.78556656</v>
      </c>
    </row>
    <row r="745" s="3" customFormat="1" ht="23" customHeight="1" spans="1:10">
      <c r="A745" s="3" t="s">
        <v>258</v>
      </c>
      <c r="B745" s="21" t="s">
        <v>2949</v>
      </c>
      <c r="C745" s="21" t="s">
        <v>2950</v>
      </c>
      <c r="D745" s="22" t="s">
        <v>2951</v>
      </c>
      <c r="E745" s="22" t="s">
        <v>2074</v>
      </c>
      <c r="F745" s="3">
        <v>400</v>
      </c>
      <c r="G745" s="23">
        <f t="shared" si="44"/>
        <v>6564.10256410256</v>
      </c>
      <c r="H745" s="23">
        <v>7680</v>
      </c>
      <c r="I745" s="2">
        <f t="shared" si="42"/>
        <v>7153.591296</v>
      </c>
      <c r="J745" s="2">
        <f t="shared" si="43"/>
        <v>17.88397824</v>
      </c>
    </row>
    <row r="746" s="3" customFormat="1" ht="23" customHeight="1" spans="1:10">
      <c r="A746" s="3" t="s">
        <v>4119</v>
      </c>
      <c r="B746" s="21" t="s">
        <v>2949</v>
      </c>
      <c r="C746" s="21" t="s">
        <v>645</v>
      </c>
      <c r="D746" s="22" t="s">
        <v>648</v>
      </c>
      <c r="E746" s="22" t="s">
        <v>1424</v>
      </c>
      <c r="F746" s="3">
        <v>3</v>
      </c>
      <c r="G746" s="23">
        <f t="shared" si="44"/>
        <v>228.948717948718</v>
      </c>
      <c r="H746" s="23">
        <v>267.87</v>
      </c>
      <c r="I746" s="2">
        <f t="shared" si="42"/>
        <v>249.509440164</v>
      </c>
      <c r="J746" s="2">
        <f t="shared" si="43"/>
        <v>83.169813388</v>
      </c>
    </row>
    <row r="747" s="3" customFormat="1" ht="23" customHeight="1" spans="1:10">
      <c r="A747" s="3" t="s">
        <v>4119</v>
      </c>
      <c r="B747" s="21" t="s">
        <v>2949</v>
      </c>
      <c r="C747" s="21" t="s">
        <v>645</v>
      </c>
      <c r="D747" s="22" t="s">
        <v>648</v>
      </c>
      <c r="E747" s="22" t="s">
        <v>1424</v>
      </c>
      <c r="F747" s="3">
        <v>3</v>
      </c>
      <c r="G747" s="23">
        <f t="shared" si="44"/>
        <v>228.948717948718</v>
      </c>
      <c r="H747" s="23">
        <v>267.87</v>
      </c>
      <c r="I747" s="2">
        <f t="shared" si="42"/>
        <v>249.509440164</v>
      </c>
      <c r="J747" s="2">
        <f t="shared" si="43"/>
        <v>83.169813388</v>
      </c>
    </row>
    <row r="748" s="3" customFormat="1" ht="23" customHeight="1" spans="1:10">
      <c r="A748" s="3" t="s">
        <v>2507</v>
      </c>
      <c r="B748" s="21" t="s">
        <v>2949</v>
      </c>
      <c r="C748" s="21" t="s">
        <v>1447</v>
      </c>
      <c r="D748" s="22" t="s">
        <v>2572</v>
      </c>
      <c r="E748" s="22" t="s">
        <v>715</v>
      </c>
      <c r="F748" s="3">
        <v>-400</v>
      </c>
      <c r="G748" s="23">
        <f t="shared" si="44"/>
        <v>-5025.64102564103</v>
      </c>
      <c r="H748" s="23">
        <v>-5880</v>
      </c>
      <c r="I748" s="2">
        <f t="shared" si="42"/>
        <v>-5476.968336</v>
      </c>
      <c r="J748" s="2">
        <f t="shared" si="43"/>
        <v>13.69242084</v>
      </c>
    </row>
    <row r="749" s="3" customFormat="1" ht="23" customHeight="1" spans="1:10">
      <c r="A749" s="3" t="s">
        <v>4120</v>
      </c>
      <c r="B749" s="21" t="s">
        <v>2949</v>
      </c>
      <c r="C749" s="21" t="s">
        <v>2952</v>
      </c>
      <c r="D749" s="22" t="s">
        <v>2953</v>
      </c>
      <c r="E749" s="22" t="s">
        <v>2954</v>
      </c>
      <c r="F749" s="3">
        <v>50</v>
      </c>
      <c r="G749" s="23">
        <f t="shared" si="44"/>
        <v>5625.64102564103</v>
      </c>
      <c r="H749" s="23">
        <v>6582</v>
      </c>
      <c r="I749" s="2">
        <f t="shared" si="42"/>
        <v>6130.8512904</v>
      </c>
      <c r="J749" s="2">
        <f t="shared" si="43"/>
        <v>122.617025808</v>
      </c>
    </row>
    <row r="750" s="3" customFormat="1" ht="23" customHeight="1" spans="1:10">
      <c r="A750" s="3" t="s">
        <v>4121</v>
      </c>
      <c r="B750" s="21" t="s">
        <v>2949</v>
      </c>
      <c r="C750" s="21" t="s">
        <v>149</v>
      </c>
      <c r="D750" s="22" t="s">
        <v>123</v>
      </c>
      <c r="E750" s="22" t="s">
        <v>2336</v>
      </c>
      <c r="F750" s="3">
        <v>400</v>
      </c>
      <c r="G750" s="23">
        <f t="shared" si="44"/>
        <v>5958.97435897436</v>
      </c>
      <c r="H750" s="23">
        <v>6972</v>
      </c>
      <c r="I750" s="2">
        <f t="shared" si="42"/>
        <v>6494.1195984</v>
      </c>
      <c r="J750" s="2">
        <f t="shared" si="43"/>
        <v>16.235298996</v>
      </c>
    </row>
    <row r="751" s="3" customFormat="1" ht="23" customHeight="1" spans="1:10">
      <c r="A751" s="3" t="s">
        <v>1489</v>
      </c>
      <c r="B751" s="21" t="s">
        <v>2949</v>
      </c>
      <c r="C751" s="21" t="s">
        <v>2947</v>
      </c>
      <c r="D751" s="22" t="s">
        <v>309</v>
      </c>
      <c r="E751" s="22" t="s">
        <v>2948</v>
      </c>
      <c r="F751" s="3">
        <v>1200</v>
      </c>
      <c r="G751" s="23">
        <f t="shared" si="44"/>
        <v>15179.4871794872</v>
      </c>
      <c r="H751" s="23">
        <v>17760</v>
      </c>
      <c r="I751" s="2">
        <f t="shared" si="42"/>
        <v>16542.679872</v>
      </c>
      <c r="J751" s="2">
        <f t="shared" si="43"/>
        <v>13.78556656</v>
      </c>
    </row>
    <row r="752" s="3" customFormat="1" ht="23" customHeight="1" spans="1:10">
      <c r="A752" s="3" t="s">
        <v>4119</v>
      </c>
      <c r="B752" s="21" t="s">
        <v>2949</v>
      </c>
      <c r="C752" s="21" t="s">
        <v>645</v>
      </c>
      <c r="D752" s="22" t="s">
        <v>648</v>
      </c>
      <c r="E752" s="22" t="s">
        <v>1424</v>
      </c>
      <c r="F752" s="3">
        <v>4</v>
      </c>
      <c r="G752" s="23">
        <f t="shared" si="44"/>
        <v>305.264957264957</v>
      </c>
      <c r="H752" s="23">
        <v>357.16</v>
      </c>
      <c r="I752" s="2">
        <f t="shared" si="42"/>
        <v>332.679253552</v>
      </c>
      <c r="J752" s="2">
        <f t="shared" si="43"/>
        <v>83.169813388</v>
      </c>
    </row>
    <row r="753" s="3" customFormat="1" ht="23" customHeight="1" spans="1:10">
      <c r="A753" s="3" t="s">
        <v>3628</v>
      </c>
      <c r="B753" s="21" t="s">
        <v>2949</v>
      </c>
      <c r="C753" s="21" t="s">
        <v>2620</v>
      </c>
      <c r="D753" s="22" t="s">
        <v>974</v>
      </c>
      <c r="E753" s="22" t="s">
        <v>2074</v>
      </c>
      <c r="F753" s="3">
        <v>300</v>
      </c>
      <c r="G753" s="23">
        <f t="shared" si="44"/>
        <v>3205.12820512821</v>
      </c>
      <c r="H753" s="23">
        <v>3750</v>
      </c>
      <c r="I753" s="2">
        <f t="shared" si="42"/>
        <v>3492.9645</v>
      </c>
      <c r="J753" s="2">
        <f t="shared" si="43"/>
        <v>11.643215</v>
      </c>
    </row>
    <row r="754" s="3" customFormat="1" ht="23" customHeight="1" spans="1:10">
      <c r="A754" s="3" t="s">
        <v>4122</v>
      </c>
      <c r="B754" s="21" t="s">
        <v>2949</v>
      </c>
      <c r="C754" s="21" t="s">
        <v>2955</v>
      </c>
      <c r="D754" s="22" t="s">
        <v>2373</v>
      </c>
      <c r="E754" s="22" t="s">
        <v>1472</v>
      </c>
      <c r="F754" s="3">
        <v>100</v>
      </c>
      <c r="G754" s="23">
        <f t="shared" si="44"/>
        <v>2763.24786324786</v>
      </c>
      <c r="H754" s="23">
        <v>3233</v>
      </c>
      <c r="I754" s="2">
        <f t="shared" si="42"/>
        <v>3011.4011276</v>
      </c>
      <c r="J754" s="2">
        <f t="shared" si="43"/>
        <v>30.114011276</v>
      </c>
    </row>
    <row r="755" s="3" customFormat="1" ht="23" customHeight="1" spans="1:10">
      <c r="A755" s="3" t="s">
        <v>4122</v>
      </c>
      <c r="B755" s="21" t="s">
        <v>2949</v>
      </c>
      <c r="C755" s="21" t="s">
        <v>2955</v>
      </c>
      <c r="D755" s="22" t="s">
        <v>2373</v>
      </c>
      <c r="E755" s="22" t="s">
        <v>1472</v>
      </c>
      <c r="F755" s="3">
        <v>200</v>
      </c>
      <c r="G755" s="23">
        <f t="shared" si="44"/>
        <v>5526.49572649573</v>
      </c>
      <c r="H755" s="23">
        <v>6466</v>
      </c>
      <c r="I755" s="2">
        <f t="shared" si="42"/>
        <v>6022.8022552</v>
      </c>
      <c r="J755" s="2">
        <f t="shared" si="43"/>
        <v>30.114011276</v>
      </c>
    </row>
    <row r="756" s="3" customFormat="1" ht="23" customHeight="1" spans="1:10">
      <c r="A756" s="3" t="s">
        <v>1746</v>
      </c>
      <c r="B756" s="21" t="s">
        <v>2949</v>
      </c>
      <c r="C756" s="21" t="s">
        <v>2956</v>
      </c>
      <c r="D756" s="22" t="s">
        <v>2034</v>
      </c>
      <c r="E756" s="22" t="s">
        <v>1701</v>
      </c>
      <c r="F756" s="3">
        <v>300</v>
      </c>
      <c r="G756" s="23">
        <f t="shared" si="44"/>
        <v>3710.25641025641</v>
      </c>
      <c r="H756" s="23">
        <v>4341</v>
      </c>
      <c r="I756" s="2">
        <f t="shared" si="42"/>
        <v>4043.4557052</v>
      </c>
      <c r="J756" s="2">
        <f t="shared" si="43"/>
        <v>13.478185684</v>
      </c>
    </row>
    <row r="757" s="3" customFormat="1" ht="23" customHeight="1" spans="1:10">
      <c r="A757" s="3" t="s">
        <v>3628</v>
      </c>
      <c r="B757" s="21" t="s">
        <v>2949</v>
      </c>
      <c r="C757" s="21" t="s">
        <v>2620</v>
      </c>
      <c r="D757" s="22" t="s">
        <v>974</v>
      </c>
      <c r="E757" s="22" t="s">
        <v>2074</v>
      </c>
      <c r="F757" s="3">
        <v>600</v>
      </c>
      <c r="G757" s="23">
        <f t="shared" si="44"/>
        <v>6410.25641025641</v>
      </c>
      <c r="H757" s="23">
        <v>7500</v>
      </c>
      <c r="I757" s="2">
        <f t="shared" si="42"/>
        <v>6985.929</v>
      </c>
      <c r="J757" s="2">
        <f t="shared" si="43"/>
        <v>11.643215</v>
      </c>
    </row>
    <row r="758" s="3" customFormat="1" ht="23" customHeight="1" spans="1:10">
      <c r="A758" s="3" t="s">
        <v>4121</v>
      </c>
      <c r="B758" s="21" t="s">
        <v>2949</v>
      </c>
      <c r="C758" s="21" t="s">
        <v>2072</v>
      </c>
      <c r="D758" s="22" t="s">
        <v>2957</v>
      </c>
      <c r="E758" s="22" t="s">
        <v>2074</v>
      </c>
      <c r="F758" s="3">
        <v>100</v>
      </c>
      <c r="G758" s="23">
        <f t="shared" si="44"/>
        <v>393.162393162393</v>
      </c>
      <c r="H758" s="23">
        <v>460</v>
      </c>
      <c r="I758" s="2">
        <f t="shared" si="42"/>
        <v>428.470312</v>
      </c>
      <c r="J758" s="2">
        <f t="shared" si="43"/>
        <v>4.28470312</v>
      </c>
    </row>
    <row r="759" s="3" customFormat="1" ht="23" customHeight="1" spans="1:10">
      <c r="A759" s="3" t="s">
        <v>4037</v>
      </c>
      <c r="B759" s="21" t="s">
        <v>2949</v>
      </c>
      <c r="C759" s="21" t="s">
        <v>2958</v>
      </c>
      <c r="D759" s="22" t="s">
        <v>1458</v>
      </c>
      <c r="E759" s="22" t="s">
        <v>2959</v>
      </c>
      <c r="F759" s="3">
        <v>600</v>
      </c>
      <c r="G759" s="23">
        <f t="shared" si="44"/>
        <v>45789.7435897436</v>
      </c>
      <c r="H759" s="23">
        <v>53574</v>
      </c>
      <c r="I759" s="2">
        <f t="shared" si="42"/>
        <v>49901.8880328</v>
      </c>
      <c r="J759" s="2">
        <f t="shared" si="43"/>
        <v>83.169813388</v>
      </c>
    </row>
    <row r="760" s="3" customFormat="1" ht="23" customHeight="1" spans="1:10">
      <c r="A760" s="3" t="s">
        <v>4037</v>
      </c>
      <c r="B760" s="21" t="s">
        <v>2949</v>
      </c>
      <c r="C760" s="21" t="s">
        <v>2958</v>
      </c>
      <c r="D760" s="22" t="s">
        <v>1458</v>
      </c>
      <c r="E760" s="22" t="s">
        <v>2959</v>
      </c>
      <c r="F760" s="3">
        <v>600</v>
      </c>
      <c r="G760" s="23">
        <f t="shared" si="44"/>
        <v>-5800</v>
      </c>
      <c r="H760" s="23">
        <v>-6786</v>
      </c>
      <c r="I760" s="2">
        <f t="shared" si="42"/>
        <v>-6320.8685592</v>
      </c>
      <c r="J760" s="2">
        <f t="shared" si="43"/>
        <v>-10.534780932</v>
      </c>
    </row>
    <row r="761" s="3" customFormat="1" ht="23" customHeight="1" spans="1:10">
      <c r="A761" s="3" t="s">
        <v>2507</v>
      </c>
      <c r="B761" s="21" t="s">
        <v>2949</v>
      </c>
      <c r="C761" s="21" t="s">
        <v>630</v>
      </c>
      <c r="D761" s="22" t="s">
        <v>1437</v>
      </c>
      <c r="E761" s="22" t="s">
        <v>2158</v>
      </c>
      <c r="F761" s="3">
        <v>1380</v>
      </c>
      <c r="G761" s="23">
        <f t="shared" si="44"/>
        <v>6605.12820512821</v>
      </c>
      <c r="H761" s="23">
        <v>7728</v>
      </c>
      <c r="I761" s="2">
        <f t="shared" si="42"/>
        <v>7198.3012416</v>
      </c>
      <c r="J761" s="2">
        <f t="shared" si="43"/>
        <v>5.21616032</v>
      </c>
    </row>
    <row r="762" s="3" customFormat="1" ht="23" customHeight="1" spans="1:10">
      <c r="A762" s="3" t="s">
        <v>2507</v>
      </c>
      <c r="B762" s="21" t="s">
        <v>2949</v>
      </c>
      <c r="C762" s="21" t="s">
        <v>630</v>
      </c>
      <c r="D762" s="22" t="s">
        <v>1437</v>
      </c>
      <c r="E762" s="22" t="s">
        <v>2158</v>
      </c>
      <c r="F762" s="3">
        <v>1380</v>
      </c>
      <c r="G762" s="23">
        <f t="shared" si="44"/>
        <v>-4776.92307692308</v>
      </c>
      <c r="H762" s="23">
        <v>-5589</v>
      </c>
      <c r="I762" s="2">
        <f t="shared" si="42"/>
        <v>-5205.9142908</v>
      </c>
      <c r="J762" s="2">
        <f t="shared" si="43"/>
        <v>-3.77240166</v>
      </c>
    </row>
    <row r="763" s="3" customFormat="1" ht="23" customHeight="1" spans="1:10">
      <c r="A763" s="3" t="s">
        <v>2507</v>
      </c>
      <c r="B763" s="21" t="s">
        <v>2949</v>
      </c>
      <c r="C763" s="21" t="s">
        <v>630</v>
      </c>
      <c r="D763" s="22" t="s">
        <v>1437</v>
      </c>
      <c r="E763" s="22" t="s">
        <v>2158</v>
      </c>
      <c r="F763" s="3">
        <v>100</v>
      </c>
      <c r="G763" s="23">
        <f t="shared" si="44"/>
        <v>478.632478632479</v>
      </c>
      <c r="H763" s="23">
        <v>560</v>
      </c>
      <c r="I763" s="2">
        <f t="shared" si="42"/>
        <v>521.616032</v>
      </c>
      <c r="J763" s="2">
        <f t="shared" si="43"/>
        <v>5.21616032</v>
      </c>
    </row>
    <row r="764" s="3" customFormat="1" ht="23" customHeight="1" spans="1:10">
      <c r="A764" s="3" t="s">
        <v>2507</v>
      </c>
      <c r="B764" s="21" t="s">
        <v>2949</v>
      </c>
      <c r="C764" s="21" t="s">
        <v>630</v>
      </c>
      <c r="D764" s="22" t="s">
        <v>1437</v>
      </c>
      <c r="E764" s="22" t="s">
        <v>2158</v>
      </c>
      <c r="F764" s="3">
        <v>100</v>
      </c>
      <c r="G764" s="23">
        <f t="shared" si="44"/>
        <v>-346.153846153846</v>
      </c>
      <c r="H764" s="23">
        <v>-405</v>
      </c>
      <c r="I764" s="2">
        <f t="shared" si="42"/>
        <v>-377.240166</v>
      </c>
      <c r="J764" s="2">
        <f t="shared" si="43"/>
        <v>-3.77240166</v>
      </c>
    </row>
    <row r="765" s="3" customFormat="1" ht="23" customHeight="1" spans="1:10">
      <c r="A765" s="3" t="s">
        <v>2507</v>
      </c>
      <c r="B765" s="21" t="s">
        <v>2960</v>
      </c>
      <c r="C765" s="21" t="s">
        <v>2961</v>
      </c>
      <c r="D765" s="22" t="s">
        <v>1932</v>
      </c>
      <c r="E765" s="22" t="s">
        <v>2962</v>
      </c>
      <c r="F765" s="3">
        <v>9</v>
      </c>
      <c r="G765" s="23">
        <f t="shared" si="44"/>
        <v>29.6153846153846</v>
      </c>
      <c r="H765" s="23">
        <v>34.65</v>
      </c>
      <c r="I765" s="2">
        <f t="shared" si="42"/>
        <v>32.27499198</v>
      </c>
      <c r="J765" s="2">
        <f t="shared" si="43"/>
        <v>3.58611022</v>
      </c>
    </row>
    <row r="766" s="3" customFormat="1" ht="23" customHeight="1" spans="1:10">
      <c r="A766" s="3" t="s">
        <v>4036</v>
      </c>
      <c r="B766" s="21" t="s">
        <v>2960</v>
      </c>
      <c r="C766" s="21" t="s">
        <v>2963</v>
      </c>
      <c r="D766" s="22" t="s">
        <v>825</v>
      </c>
      <c r="E766" s="22" t="s">
        <v>413</v>
      </c>
      <c r="F766" s="3">
        <v>40</v>
      </c>
      <c r="G766" s="23">
        <f t="shared" si="44"/>
        <v>75.2136752136752</v>
      </c>
      <c r="H766" s="23">
        <v>88</v>
      </c>
      <c r="I766" s="2">
        <f t="shared" si="42"/>
        <v>81.9682336</v>
      </c>
      <c r="J766" s="2">
        <f t="shared" si="43"/>
        <v>2.04920584</v>
      </c>
    </row>
    <row r="767" s="3" customFormat="1" ht="23" customHeight="1" spans="1:10">
      <c r="A767" s="3" t="s">
        <v>2507</v>
      </c>
      <c r="B767" s="21" t="s">
        <v>2960</v>
      </c>
      <c r="C767" s="21" t="s">
        <v>824</v>
      </c>
      <c r="D767" s="22" t="s">
        <v>740</v>
      </c>
      <c r="E767" s="22" t="s">
        <v>413</v>
      </c>
      <c r="F767" s="3">
        <v>20</v>
      </c>
      <c r="G767" s="23">
        <f t="shared" si="44"/>
        <v>31.965811965812</v>
      </c>
      <c r="H767" s="23">
        <v>37.4</v>
      </c>
      <c r="I767" s="2">
        <f t="shared" si="42"/>
        <v>34.83649928</v>
      </c>
      <c r="J767" s="2">
        <f t="shared" si="43"/>
        <v>1.741824964</v>
      </c>
    </row>
    <row r="768" s="3" customFormat="1" ht="23" customHeight="1" spans="1:10">
      <c r="A768" s="3" t="s">
        <v>2507</v>
      </c>
      <c r="B768" s="21" t="s">
        <v>2960</v>
      </c>
      <c r="C768" s="21" t="s">
        <v>2961</v>
      </c>
      <c r="D768" s="22" t="s">
        <v>1932</v>
      </c>
      <c r="E768" s="22" t="s">
        <v>2962</v>
      </c>
      <c r="F768" s="3">
        <v>1</v>
      </c>
      <c r="G768" s="23">
        <f t="shared" si="44"/>
        <v>3.29059829059829</v>
      </c>
      <c r="H768" s="23">
        <v>3.85</v>
      </c>
      <c r="I768" s="2">
        <f t="shared" si="42"/>
        <v>3.58611022</v>
      </c>
      <c r="J768" s="2">
        <f t="shared" si="43"/>
        <v>3.58611022</v>
      </c>
    </row>
    <row r="769" s="3" customFormat="1" ht="23" customHeight="1" spans="1:10">
      <c r="A769" s="3" t="s">
        <v>2507</v>
      </c>
      <c r="B769" s="21" t="s">
        <v>2960</v>
      </c>
      <c r="C769" s="21" t="s">
        <v>2964</v>
      </c>
      <c r="D769" s="22" t="s">
        <v>2965</v>
      </c>
      <c r="E769" s="22" t="s">
        <v>2966</v>
      </c>
      <c r="F769" s="3">
        <v>20</v>
      </c>
      <c r="G769" s="23">
        <f t="shared" si="44"/>
        <v>37.6068376068376</v>
      </c>
      <c r="H769" s="23">
        <v>44</v>
      </c>
      <c r="I769" s="2">
        <f t="shared" si="42"/>
        <v>40.9841168</v>
      </c>
      <c r="J769" s="2">
        <f t="shared" si="43"/>
        <v>2.04920584</v>
      </c>
    </row>
    <row r="770" s="3" customFormat="1" ht="23" customHeight="1" spans="1:10">
      <c r="A770" s="3" t="s">
        <v>4036</v>
      </c>
      <c r="B770" s="21" t="s">
        <v>2960</v>
      </c>
      <c r="C770" s="21" t="s">
        <v>2967</v>
      </c>
      <c r="D770" s="22" t="s">
        <v>2110</v>
      </c>
      <c r="E770" s="22" t="s">
        <v>770</v>
      </c>
      <c r="F770" s="3">
        <v>1</v>
      </c>
      <c r="G770" s="23">
        <f t="shared" si="44"/>
        <v>8.71794871794872</v>
      </c>
      <c r="H770" s="23">
        <v>10.2</v>
      </c>
      <c r="I770" s="2">
        <f t="shared" si="42"/>
        <v>9.50086344</v>
      </c>
      <c r="J770" s="2">
        <f t="shared" si="43"/>
        <v>9.50086344</v>
      </c>
    </row>
    <row r="771" s="3" customFormat="1" ht="23" customHeight="1" spans="1:10">
      <c r="A771" s="3" t="s">
        <v>4043</v>
      </c>
      <c r="B771" s="21" t="s">
        <v>2960</v>
      </c>
      <c r="C771" s="21" t="s">
        <v>470</v>
      </c>
      <c r="D771" s="22" t="s">
        <v>851</v>
      </c>
      <c r="E771" s="22" t="s">
        <v>2968</v>
      </c>
      <c r="F771" s="3">
        <v>20</v>
      </c>
      <c r="G771" s="23">
        <f t="shared" si="44"/>
        <v>42.5641025641026</v>
      </c>
      <c r="H771" s="23">
        <v>49.8</v>
      </c>
      <c r="I771" s="2">
        <f t="shared" ref="I771:I834" si="45">H771*0.9314572</f>
        <v>46.38656856</v>
      </c>
      <c r="J771" s="2">
        <f t="shared" ref="J771:J834" si="46">I771/F771</f>
        <v>2.319328428</v>
      </c>
    </row>
    <row r="772" s="3" customFormat="1" ht="23" customHeight="1" spans="1:10">
      <c r="A772" s="3" t="s">
        <v>1489</v>
      </c>
      <c r="B772" s="21" t="s">
        <v>2960</v>
      </c>
      <c r="C772" s="21" t="s">
        <v>2969</v>
      </c>
      <c r="D772" s="22" t="s">
        <v>879</v>
      </c>
      <c r="E772" s="22" t="s">
        <v>1470</v>
      </c>
      <c r="F772" s="3">
        <v>13</v>
      </c>
      <c r="G772" s="23">
        <f t="shared" si="44"/>
        <v>139.487179487179</v>
      </c>
      <c r="H772" s="23">
        <v>163.2</v>
      </c>
      <c r="I772" s="2">
        <f t="shared" si="45"/>
        <v>152.01381504</v>
      </c>
      <c r="J772" s="2">
        <f t="shared" si="46"/>
        <v>11.6933703876923</v>
      </c>
    </row>
    <row r="773" s="3" customFormat="1" ht="23" customHeight="1" spans="1:10">
      <c r="A773" s="3" t="s">
        <v>4043</v>
      </c>
      <c r="B773" s="21" t="s">
        <v>2960</v>
      </c>
      <c r="C773" s="21" t="s">
        <v>2313</v>
      </c>
      <c r="D773" s="22" t="s">
        <v>2970</v>
      </c>
      <c r="E773" s="22" t="s">
        <v>2971</v>
      </c>
      <c r="F773" s="3">
        <v>20</v>
      </c>
      <c r="G773" s="23">
        <f t="shared" si="44"/>
        <v>94.017094017094</v>
      </c>
      <c r="H773" s="23">
        <v>110</v>
      </c>
      <c r="I773" s="2">
        <f t="shared" si="45"/>
        <v>102.460292</v>
      </c>
      <c r="J773" s="2">
        <f t="shared" si="46"/>
        <v>5.1230146</v>
      </c>
    </row>
    <row r="774" s="3" customFormat="1" ht="23" customHeight="1" spans="1:10">
      <c r="A774" s="3" t="s">
        <v>2507</v>
      </c>
      <c r="B774" s="21" t="s">
        <v>2960</v>
      </c>
      <c r="C774" s="21" t="s">
        <v>1861</v>
      </c>
      <c r="D774" s="22" t="s">
        <v>1862</v>
      </c>
      <c r="E774" s="22" t="s">
        <v>1470</v>
      </c>
      <c r="F774" s="3">
        <v>10</v>
      </c>
      <c r="G774" s="23">
        <f t="shared" si="44"/>
        <v>140.17094017094</v>
      </c>
      <c r="H774" s="23">
        <v>164</v>
      </c>
      <c r="I774" s="2">
        <f t="shared" si="45"/>
        <v>152.7589808</v>
      </c>
      <c r="J774" s="2">
        <f t="shared" si="46"/>
        <v>15.27589808</v>
      </c>
    </row>
    <row r="775" s="3" customFormat="1" ht="23" customHeight="1" spans="1:10">
      <c r="A775" s="3" t="s">
        <v>3628</v>
      </c>
      <c r="B775" s="21" t="s">
        <v>2960</v>
      </c>
      <c r="C775" s="21" t="s">
        <v>745</v>
      </c>
      <c r="D775" s="22" t="s">
        <v>1533</v>
      </c>
      <c r="E775" s="22" t="s">
        <v>355</v>
      </c>
      <c r="F775" s="3">
        <v>20</v>
      </c>
      <c r="G775" s="23">
        <f t="shared" si="44"/>
        <v>46.1538461538462</v>
      </c>
      <c r="H775" s="23">
        <v>54</v>
      </c>
      <c r="I775" s="2">
        <f t="shared" si="45"/>
        <v>50.2986888</v>
      </c>
      <c r="J775" s="2">
        <f t="shared" si="46"/>
        <v>2.51493444</v>
      </c>
    </row>
    <row r="776" s="3" customFormat="1" ht="23" customHeight="1" spans="1:10">
      <c r="A776" s="3" t="s">
        <v>209</v>
      </c>
      <c r="B776" s="21" t="s">
        <v>2960</v>
      </c>
      <c r="C776" s="21" t="s">
        <v>991</v>
      </c>
      <c r="D776" s="22" t="s">
        <v>992</v>
      </c>
      <c r="E776" s="22" t="s">
        <v>3797</v>
      </c>
      <c r="F776" s="3">
        <v>20</v>
      </c>
      <c r="G776" s="23">
        <f t="shared" si="44"/>
        <v>197.435897435897</v>
      </c>
      <c r="H776" s="23">
        <v>231</v>
      </c>
      <c r="I776" s="2">
        <f t="shared" si="45"/>
        <v>215.1666132</v>
      </c>
      <c r="J776" s="2">
        <f t="shared" si="46"/>
        <v>10.75833066</v>
      </c>
    </row>
    <row r="777" s="3" customFormat="1" ht="23" customHeight="1" spans="1:10">
      <c r="A777" s="3" t="s">
        <v>3628</v>
      </c>
      <c r="B777" s="21" t="s">
        <v>2960</v>
      </c>
      <c r="C777" s="21" t="s">
        <v>546</v>
      </c>
      <c r="D777" s="22" t="s">
        <v>547</v>
      </c>
      <c r="E777" s="22" t="s">
        <v>2972</v>
      </c>
      <c r="F777" s="3">
        <v>80</v>
      </c>
      <c r="G777" s="23">
        <f t="shared" si="44"/>
        <v>109.401709401709</v>
      </c>
      <c r="H777" s="23">
        <v>128</v>
      </c>
      <c r="I777" s="2">
        <f t="shared" si="45"/>
        <v>119.2265216</v>
      </c>
      <c r="J777" s="2">
        <f t="shared" si="46"/>
        <v>1.49033152</v>
      </c>
    </row>
    <row r="778" s="3" customFormat="1" ht="23" customHeight="1" spans="1:10">
      <c r="A778" s="3" t="s">
        <v>2507</v>
      </c>
      <c r="B778" s="21" t="s">
        <v>2960</v>
      </c>
      <c r="C778" s="21" t="s">
        <v>2973</v>
      </c>
      <c r="D778" s="22" t="s">
        <v>2974</v>
      </c>
      <c r="E778" s="22" t="s">
        <v>1470</v>
      </c>
      <c r="F778" s="3">
        <v>10</v>
      </c>
      <c r="G778" s="23">
        <f t="shared" si="44"/>
        <v>95.7264957264957</v>
      </c>
      <c r="H778" s="23">
        <v>112</v>
      </c>
      <c r="I778" s="2">
        <f t="shared" si="45"/>
        <v>104.3232064</v>
      </c>
      <c r="J778" s="2">
        <f t="shared" si="46"/>
        <v>10.43232064</v>
      </c>
    </row>
    <row r="779" s="3" customFormat="1" ht="23" customHeight="1" spans="1:10">
      <c r="A779" s="3" t="s">
        <v>2507</v>
      </c>
      <c r="B779" s="21" t="s">
        <v>2960</v>
      </c>
      <c r="C779" s="21" t="s">
        <v>2975</v>
      </c>
      <c r="D779" s="22" t="s">
        <v>2529</v>
      </c>
      <c r="E779" s="22" t="s">
        <v>2122</v>
      </c>
      <c r="F779" s="3">
        <v>50</v>
      </c>
      <c r="G779" s="23">
        <f t="shared" si="44"/>
        <v>74.3589743589744</v>
      </c>
      <c r="H779" s="23">
        <v>87</v>
      </c>
      <c r="I779" s="2">
        <f t="shared" si="45"/>
        <v>81.0367764</v>
      </c>
      <c r="J779" s="2">
        <f t="shared" si="46"/>
        <v>1.620735528</v>
      </c>
    </row>
    <row r="780" s="3" customFormat="1" ht="23" customHeight="1" spans="1:10">
      <c r="A780" s="3" t="s">
        <v>2507</v>
      </c>
      <c r="B780" s="21" t="s">
        <v>2960</v>
      </c>
      <c r="C780" s="21" t="s">
        <v>2976</v>
      </c>
      <c r="D780" s="22" t="s">
        <v>801</v>
      </c>
      <c r="E780" s="22" t="s">
        <v>2977</v>
      </c>
      <c r="F780" s="3">
        <v>6</v>
      </c>
      <c r="G780" s="23">
        <f t="shared" si="44"/>
        <v>54.8717948717949</v>
      </c>
      <c r="H780" s="23">
        <v>64.2</v>
      </c>
      <c r="I780" s="2">
        <f t="shared" si="45"/>
        <v>59.79955224</v>
      </c>
      <c r="J780" s="2">
        <f t="shared" si="46"/>
        <v>9.96659204</v>
      </c>
    </row>
    <row r="781" s="3" customFormat="1" ht="23" customHeight="1" spans="1:10">
      <c r="A781" s="3" t="s">
        <v>4123</v>
      </c>
      <c r="B781" s="21" t="s">
        <v>2960</v>
      </c>
      <c r="C781" s="21" t="s">
        <v>788</v>
      </c>
      <c r="D781" s="22" t="s">
        <v>789</v>
      </c>
      <c r="E781" s="22" t="s">
        <v>790</v>
      </c>
      <c r="F781" s="3">
        <v>10</v>
      </c>
      <c r="G781" s="23">
        <f t="shared" si="44"/>
        <v>82.0512820512821</v>
      </c>
      <c r="H781" s="23">
        <v>96</v>
      </c>
      <c r="I781" s="2">
        <f t="shared" si="45"/>
        <v>89.4198912</v>
      </c>
      <c r="J781" s="2">
        <f t="shared" si="46"/>
        <v>8.94198912</v>
      </c>
    </row>
    <row r="782" s="3" customFormat="1" ht="23" customHeight="1" spans="1:10">
      <c r="A782" s="3" t="s">
        <v>4036</v>
      </c>
      <c r="B782" s="21" t="s">
        <v>2960</v>
      </c>
      <c r="C782" s="21" t="s">
        <v>1174</v>
      </c>
      <c r="D782" s="22" t="s">
        <v>2978</v>
      </c>
      <c r="E782" s="22" t="s">
        <v>772</v>
      </c>
      <c r="F782" s="3">
        <v>20</v>
      </c>
      <c r="G782" s="23">
        <f t="shared" si="44"/>
        <v>45.1282051282051</v>
      </c>
      <c r="H782" s="23">
        <v>52.8</v>
      </c>
      <c r="I782" s="2">
        <f t="shared" si="45"/>
        <v>49.18094016</v>
      </c>
      <c r="J782" s="2">
        <f t="shared" si="46"/>
        <v>2.459047008</v>
      </c>
    </row>
    <row r="783" s="3" customFormat="1" ht="23" customHeight="1" spans="1:10">
      <c r="A783" s="3" t="s">
        <v>1489</v>
      </c>
      <c r="B783" s="21" t="s">
        <v>2960</v>
      </c>
      <c r="C783" s="21" t="s">
        <v>2969</v>
      </c>
      <c r="D783" s="22" t="s">
        <v>2979</v>
      </c>
      <c r="E783" s="22" t="s">
        <v>1470</v>
      </c>
      <c r="F783" s="3">
        <v>5</v>
      </c>
      <c r="G783" s="23">
        <f t="shared" ref="G783:G787" si="47">H783/1.17</f>
        <v>53.5897435897436</v>
      </c>
      <c r="H783" s="23">
        <v>62.7</v>
      </c>
      <c r="I783" s="2">
        <f t="shared" si="45"/>
        <v>58.40236644</v>
      </c>
      <c r="J783" s="2">
        <f t="shared" si="46"/>
        <v>11.680473288</v>
      </c>
    </row>
    <row r="784" s="3" customFormat="1" ht="23" customHeight="1" spans="1:10">
      <c r="A784" s="3" t="s">
        <v>4037</v>
      </c>
      <c r="B784" s="21" t="s">
        <v>2960</v>
      </c>
      <c r="C784" s="21" t="s">
        <v>861</v>
      </c>
      <c r="D784" s="22" t="s">
        <v>814</v>
      </c>
      <c r="E784" s="22" t="s">
        <v>2980</v>
      </c>
      <c r="F784" s="3">
        <v>100</v>
      </c>
      <c r="G784" s="23">
        <f t="shared" si="47"/>
        <v>752.136752136752</v>
      </c>
      <c r="H784" s="23">
        <v>880</v>
      </c>
      <c r="I784" s="2">
        <f t="shared" si="45"/>
        <v>819.682336</v>
      </c>
      <c r="J784" s="2">
        <f t="shared" si="46"/>
        <v>8.19682336</v>
      </c>
    </row>
    <row r="785" s="3" customFormat="1" ht="23" customHeight="1" spans="1:10">
      <c r="A785" s="3" t="s">
        <v>2507</v>
      </c>
      <c r="B785" s="21" t="s">
        <v>2960</v>
      </c>
      <c r="C785" s="21" t="s">
        <v>2981</v>
      </c>
      <c r="D785" s="22" t="s">
        <v>2982</v>
      </c>
      <c r="E785" s="22" t="s">
        <v>2983</v>
      </c>
      <c r="F785" s="3">
        <v>4</v>
      </c>
      <c r="G785" s="23">
        <f t="shared" si="47"/>
        <v>18.8034188034188</v>
      </c>
      <c r="H785" s="23">
        <v>22</v>
      </c>
      <c r="I785" s="2">
        <f t="shared" si="45"/>
        <v>20.4920584</v>
      </c>
      <c r="J785" s="2">
        <f t="shared" si="46"/>
        <v>5.1230146</v>
      </c>
    </row>
    <row r="786" s="3" customFormat="1" ht="23" customHeight="1" spans="1:10">
      <c r="A786" s="3" t="s">
        <v>2507</v>
      </c>
      <c r="B786" s="21" t="s">
        <v>2960</v>
      </c>
      <c r="C786" s="21" t="s">
        <v>2981</v>
      </c>
      <c r="D786" s="22" t="s">
        <v>2984</v>
      </c>
      <c r="E786" s="22" t="s">
        <v>2983</v>
      </c>
      <c r="F786" s="3">
        <v>4</v>
      </c>
      <c r="G786" s="23">
        <f t="shared" si="47"/>
        <v>50.8717948717949</v>
      </c>
      <c r="H786" s="23">
        <v>59.52</v>
      </c>
      <c r="I786" s="2">
        <f t="shared" si="45"/>
        <v>55.440332544</v>
      </c>
      <c r="J786" s="2">
        <f t="shared" si="46"/>
        <v>13.860083136</v>
      </c>
    </row>
    <row r="787" s="3" customFormat="1" ht="23" customHeight="1" spans="1:10">
      <c r="A787" s="3" t="s">
        <v>2507</v>
      </c>
      <c r="B787" s="21" t="s">
        <v>2960</v>
      </c>
      <c r="C787" s="21" t="s">
        <v>1093</v>
      </c>
      <c r="D787" s="22" t="s">
        <v>2985</v>
      </c>
      <c r="E787" s="22" t="s">
        <v>1095</v>
      </c>
      <c r="F787" s="3">
        <v>1</v>
      </c>
      <c r="G787" s="23">
        <f t="shared" si="47"/>
        <v>42.5641025641026</v>
      </c>
      <c r="H787" s="23">
        <v>49.8</v>
      </c>
      <c r="I787" s="2">
        <f t="shared" si="45"/>
        <v>46.38656856</v>
      </c>
      <c r="J787" s="2">
        <f t="shared" si="46"/>
        <v>46.38656856</v>
      </c>
    </row>
    <row r="788" s="7" customFormat="1" ht="23" customHeight="1" spans="1:10">
      <c r="A788" s="7" t="s">
        <v>4037</v>
      </c>
      <c r="B788" s="27" t="s">
        <v>1409</v>
      </c>
      <c r="C788" s="27" t="s">
        <v>1411</v>
      </c>
      <c r="D788" s="32" t="s">
        <v>15</v>
      </c>
      <c r="E788" s="32" t="s">
        <v>871</v>
      </c>
      <c r="F788" s="7">
        <v>270</v>
      </c>
      <c r="G788" s="33">
        <v>4546.15</v>
      </c>
      <c r="H788" s="33">
        <f t="shared" ref="H788:H790" si="48">G788*1.17</f>
        <v>5318.9955</v>
      </c>
      <c r="I788" s="2">
        <f t="shared" si="45"/>
        <v>4954.4166552426</v>
      </c>
      <c r="J788" s="2">
        <f t="shared" si="46"/>
        <v>18.3496913157133</v>
      </c>
    </row>
    <row r="789" s="3" customFormat="1" ht="23" customHeight="1" spans="1:10">
      <c r="A789" s="3" t="s">
        <v>4037</v>
      </c>
      <c r="B789" s="27" t="s">
        <v>1409</v>
      </c>
      <c r="C789" s="21" t="s">
        <v>2986</v>
      </c>
      <c r="D789" s="22" t="s">
        <v>435</v>
      </c>
      <c r="E789" s="17" t="s">
        <v>2987</v>
      </c>
      <c r="F789" s="3">
        <v>1000</v>
      </c>
      <c r="G789" s="23">
        <v>29769.23</v>
      </c>
      <c r="H789" s="12">
        <f t="shared" si="48"/>
        <v>34829.9991</v>
      </c>
      <c r="I789" s="2">
        <f t="shared" si="45"/>
        <v>32442.6534376885</v>
      </c>
      <c r="J789" s="2">
        <f t="shared" si="46"/>
        <v>32.4426534376885</v>
      </c>
    </row>
    <row r="790" s="3" customFormat="1" ht="23" customHeight="1" spans="1:10">
      <c r="A790" s="3" t="s">
        <v>4037</v>
      </c>
      <c r="B790" s="27" t="s">
        <v>1409</v>
      </c>
      <c r="C790" s="21" t="s">
        <v>861</v>
      </c>
      <c r="D790" s="22" t="s">
        <v>915</v>
      </c>
      <c r="E790" s="22" t="s">
        <v>1410</v>
      </c>
      <c r="F790" s="3">
        <v>800</v>
      </c>
      <c r="G790" s="23">
        <v>9408.55</v>
      </c>
      <c r="H790" s="12">
        <f t="shared" si="48"/>
        <v>11008.0035</v>
      </c>
      <c r="I790" s="2">
        <f t="shared" si="45"/>
        <v>10253.4841177002</v>
      </c>
      <c r="J790" s="2">
        <f t="shared" si="46"/>
        <v>12.8168551471252</v>
      </c>
    </row>
    <row r="791" s="3" customFormat="1" ht="23" customHeight="1" spans="1:10">
      <c r="A791" s="3" t="s">
        <v>1489</v>
      </c>
      <c r="B791" s="27" t="s">
        <v>1409</v>
      </c>
      <c r="C791" s="21" t="s">
        <v>1552</v>
      </c>
      <c r="D791" s="22" t="s">
        <v>2988</v>
      </c>
      <c r="E791" s="22" t="s">
        <v>2989</v>
      </c>
      <c r="F791" s="3">
        <v>600</v>
      </c>
      <c r="G791" s="23"/>
      <c r="H791" s="12"/>
      <c r="I791" s="2">
        <f t="shared" si="45"/>
        <v>0</v>
      </c>
      <c r="J791" s="2">
        <f t="shared" si="46"/>
        <v>0</v>
      </c>
    </row>
    <row r="792" s="3" customFormat="1" ht="23" customHeight="1" spans="1:10">
      <c r="A792" s="3" t="s">
        <v>4037</v>
      </c>
      <c r="B792" s="27" t="s">
        <v>1409</v>
      </c>
      <c r="C792" s="21" t="s">
        <v>1411</v>
      </c>
      <c r="D792" s="22" t="s">
        <v>15</v>
      </c>
      <c r="E792" s="22" t="s">
        <v>871</v>
      </c>
      <c r="F792" s="3">
        <v>600</v>
      </c>
      <c r="G792" s="23">
        <v>10102.56</v>
      </c>
      <c r="H792" s="12">
        <f t="shared" ref="H792:H798" si="49">G792*1.17</f>
        <v>11819.9952</v>
      </c>
      <c r="I792" s="2">
        <f t="shared" si="45"/>
        <v>11009.8196330054</v>
      </c>
      <c r="J792" s="2">
        <f t="shared" si="46"/>
        <v>18.3496993883424</v>
      </c>
    </row>
    <row r="793" s="3" customFormat="1" ht="23" customHeight="1" spans="1:10">
      <c r="A793" s="3" t="s">
        <v>4037</v>
      </c>
      <c r="B793" s="27" t="s">
        <v>1409</v>
      </c>
      <c r="C793" s="21" t="s">
        <v>2986</v>
      </c>
      <c r="D793" s="22" t="s">
        <v>435</v>
      </c>
      <c r="E793" s="17" t="s">
        <v>2987</v>
      </c>
      <c r="F793" s="3">
        <v>1000</v>
      </c>
      <c r="G793" s="23">
        <v>2162.39</v>
      </c>
      <c r="H793" s="12">
        <f t="shared" si="49"/>
        <v>2529.9963</v>
      </c>
      <c r="I793" s="2">
        <f t="shared" si="45"/>
        <v>2356.58326960836</v>
      </c>
      <c r="J793" s="2">
        <f t="shared" si="46"/>
        <v>2.35658326960836</v>
      </c>
    </row>
    <row r="794" s="3" customFormat="1" ht="23" customHeight="1" spans="1:10">
      <c r="A794" s="3" t="s">
        <v>1489</v>
      </c>
      <c r="B794" s="27" t="s">
        <v>1409</v>
      </c>
      <c r="C794" s="21" t="s">
        <v>1552</v>
      </c>
      <c r="D794" s="22" t="s">
        <v>2988</v>
      </c>
      <c r="E794" s="22" t="s">
        <v>2989</v>
      </c>
      <c r="F794" s="3">
        <v>600</v>
      </c>
      <c r="G794" s="23">
        <v>1041.03</v>
      </c>
      <c r="H794" s="12">
        <f t="shared" si="49"/>
        <v>1218.0051</v>
      </c>
      <c r="I794" s="2">
        <f t="shared" si="45"/>
        <v>1134.51962003172</v>
      </c>
      <c r="J794" s="2">
        <f t="shared" si="46"/>
        <v>1.8908660333862</v>
      </c>
    </row>
    <row r="795" s="3" customFormat="1" ht="23" customHeight="1" spans="1:10">
      <c r="A795" s="3" t="s">
        <v>3735</v>
      </c>
      <c r="B795" s="21" t="s">
        <v>1415</v>
      </c>
      <c r="C795" s="21" t="s">
        <v>968</v>
      </c>
      <c r="D795" s="22" t="s">
        <v>969</v>
      </c>
      <c r="E795" s="22" t="s">
        <v>1565</v>
      </c>
      <c r="F795" s="3">
        <v>600</v>
      </c>
      <c r="G795" s="23">
        <v>7292.31</v>
      </c>
      <c r="H795" s="12">
        <f t="shared" si="49"/>
        <v>8532.0027</v>
      </c>
      <c r="I795" s="2">
        <f t="shared" si="45"/>
        <v>7947.19534533444</v>
      </c>
      <c r="J795" s="2">
        <f t="shared" si="46"/>
        <v>13.2453255755574</v>
      </c>
    </row>
    <row r="796" s="3" customFormat="1" ht="23" customHeight="1" spans="1:10">
      <c r="A796" s="3" t="s">
        <v>4124</v>
      </c>
      <c r="B796" s="21" t="s">
        <v>1415</v>
      </c>
      <c r="C796" s="21" t="s">
        <v>2990</v>
      </c>
      <c r="D796" s="22" t="s">
        <v>1854</v>
      </c>
      <c r="E796" s="22" t="s">
        <v>440</v>
      </c>
      <c r="F796" s="3">
        <v>-480</v>
      </c>
      <c r="G796" s="23">
        <v>-369.23</v>
      </c>
      <c r="H796" s="12">
        <f t="shared" si="49"/>
        <v>-431.9991</v>
      </c>
      <c r="I796" s="2">
        <f t="shared" si="45"/>
        <v>-402.38867208852</v>
      </c>
      <c r="J796" s="2">
        <f t="shared" si="46"/>
        <v>0.83830973351775</v>
      </c>
    </row>
    <row r="797" s="3" customFormat="1" ht="23" customHeight="1" spans="1:10">
      <c r="A797" s="3" t="s">
        <v>4038</v>
      </c>
      <c r="B797" s="21" t="s">
        <v>1415</v>
      </c>
      <c r="C797" s="21" t="s">
        <v>2187</v>
      </c>
      <c r="D797" s="22" t="s">
        <v>609</v>
      </c>
      <c r="E797" s="22" t="s">
        <v>2991</v>
      </c>
      <c r="F797" s="3">
        <v>-1000</v>
      </c>
      <c r="G797" s="23">
        <v>-358.974359</v>
      </c>
      <c r="H797" s="12">
        <f t="shared" si="49"/>
        <v>-420.00000003</v>
      </c>
      <c r="I797" s="2">
        <f t="shared" si="45"/>
        <v>-391.212024027944</v>
      </c>
      <c r="J797" s="2">
        <f t="shared" si="46"/>
        <v>0.391212024027944</v>
      </c>
    </row>
    <row r="798" s="3" customFormat="1" ht="23" customHeight="1" spans="1:10">
      <c r="A798" s="3" t="s">
        <v>4125</v>
      </c>
      <c r="B798" s="21" t="s">
        <v>2992</v>
      </c>
      <c r="C798" s="21" t="s">
        <v>682</v>
      </c>
      <c r="D798" s="22" t="s">
        <v>1413</v>
      </c>
      <c r="E798" s="22" t="s">
        <v>2993</v>
      </c>
      <c r="F798" s="3">
        <v>20</v>
      </c>
      <c r="G798" s="23">
        <v>2453.675</v>
      </c>
      <c r="H798" s="12">
        <f t="shared" si="49"/>
        <v>2870.79975</v>
      </c>
      <c r="I798" s="2">
        <f t="shared" si="45"/>
        <v>2674.0270968957</v>
      </c>
      <c r="J798" s="2">
        <f t="shared" si="46"/>
        <v>133.701354844785</v>
      </c>
    </row>
    <row r="799" s="3" customFormat="1" ht="23" customHeight="1" spans="1:10">
      <c r="A799" s="3" t="s">
        <v>4126</v>
      </c>
      <c r="B799" s="21" t="s">
        <v>1403</v>
      </c>
      <c r="C799" s="21" t="s">
        <v>696</v>
      </c>
      <c r="D799" s="22" t="s">
        <v>697</v>
      </c>
      <c r="E799" s="22" t="s">
        <v>1404</v>
      </c>
      <c r="F799" s="3">
        <v>3600</v>
      </c>
      <c r="G799" s="23">
        <f t="shared" ref="G799:G808" si="50">H799/1.17</f>
        <v>92769.2307692308</v>
      </c>
      <c r="H799" s="12">
        <v>108540</v>
      </c>
      <c r="I799" s="2">
        <f t="shared" si="45"/>
        <v>101100.364488</v>
      </c>
      <c r="J799" s="2">
        <f t="shared" si="46"/>
        <v>28.08343458</v>
      </c>
    </row>
    <row r="800" s="3" customFormat="1" ht="23" customHeight="1" spans="1:10">
      <c r="A800" s="3" t="s">
        <v>4126</v>
      </c>
      <c r="B800" s="21" t="s">
        <v>2994</v>
      </c>
      <c r="C800" s="21" t="s">
        <v>696</v>
      </c>
      <c r="D800" s="22" t="s">
        <v>697</v>
      </c>
      <c r="E800" s="22" t="s">
        <v>1404</v>
      </c>
      <c r="F800" s="3">
        <v>360</v>
      </c>
      <c r="G800" s="23">
        <f t="shared" si="50"/>
        <v>9178.46153846154</v>
      </c>
      <c r="H800" s="12">
        <v>10738.8</v>
      </c>
      <c r="I800" s="2">
        <f t="shared" si="45"/>
        <v>10002.73257936</v>
      </c>
      <c r="J800" s="2">
        <f t="shared" si="46"/>
        <v>27.785368276</v>
      </c>
    </row>
    <row r="801" s="3" customFormat="1" ht="23" customHeight="1" spans="1:10">
      <c r="A801" s="3" t="s">
        <v>2507</v>
      </c>
      <c r="B801" s="21" t="s">
        <v>1428</v>
      </c>
      <c r="C801" s="21" t="s">
        <v>1432</v>
      </c>
      <c r="D801" s="22" t="s">
        <v>754</v>
      </c>
      <c r="E801" s="22" t="s">
        <v>1168</v>
      </c>
      <c r="F801" s="3">
        <v>20</v>
      </c>
      <c r="G801" s="23">
        <f t="shared" si="50"/>
        <v>145.299145299145</v>
      </c>
      <c r="H801" s="12">
        <v>170</v>
      </c>
      <c r="I801" s="2">
        <f t="shared" si="45"/>
        <v>158.347724</v>
      </c>
      <c r="J801" s="2">
        <f t="shared" si="46"/>
        <v>7.9173862</v>
      </c>
    </row>
    <row r="802" s="3" customFormat="1" ht="23" customHeight="1" spans="1:10">
      <c r="A802" s="3" t="s">
        <v>2507</v>
      </c>
      <c r="B802" s="21" t="s">
        <v>1428</v>
      </c>
      <c r="C802" s="21" t="s">
        <v>1429</v>
      </c>
      <c r="D802" s="22" t="s">
        <v>1430</v>
      </c>
      <c r="E802" s="22" t="s">
        <v>1431</v>
      </c>
      <c r="F802" s="3">
        <v>600</v>
      </c>
      <c r="G802" s="23">
        <f t="shared" si="50"/>
        <v>5887.17948717949</v>
      </c>
      <c r="H802" s="12">
        <v>6888</v>
      </c>
      <c r="I802" s="2">
        <f t="shared" si="45"/>
        <v>6415.8771936</v>
      </c>
      <c r="J802" s="2">
        <f t="shared" si="46"/>
        <v>10.693128656</v>
      </c>
    </row>
    <row r="803" s="3" customFormat="1" ht="23" customHeight="1" spans="1:10">
      <c r="A803" s="3" t="s">
        <v>2507</v>
      </c>
      <c r="B803" s="21" t="s">
        <v>1428</v>
      </c>
      <c r="C803" s="21" t="s">
        <v>1432</v>
      </c>
      <c r="D803" s="22" t="s">
        <v>754</v>
      </c>
      <c r="E803" s="22" t="s">
        <v>1168</v>
      </c>
      <c r="F803" s="3">
        <v>30</v>
      </c>
      <c r="G803" s="23">
        <f t="shared" si="50"/>
        <v>217.948717948718</v>
      </c>
      <c r="H803" s="12">
        <v>255</v>
      </c>
      <c r="I803" s="2">
        <f t="shared" si="45"/>
        <v>237.521586</v>
      </c>
      <c r="J803" s="2">
        <f t="shared" si="46"/>
        <v>7.9173862</v>
      </c>
    </row>
    <row r="804" s="3" customFormat="1" ht="23" customHeight="1" spans="1:10">
      <c r="A804" s="3" t="s">
        <v>2507</v>
      </c>
      <c r="B804" s="21" t="s">
        <v>1428</v>
      </c>
      <c r="C804" s="21" t="s">
        <v>863</v>
      </c>
      <c r="D804" s="22" t="s">
        <v>754</v>
      </c>
      <c r="E804" s="22" t="s">
        <v>2995</v>
      </c>
      <c r="F804" s="3">
        <v>200</v>
      </c>
      <c r="G804" s="23">
        <f t="shared" si="50"/>
        <v>340.17094017094</v>
      </c>
      <c r="H804" s="12">
        <v>398</v>
      </c>
      <c r="I804" s="2">
        <f t="shared" si="45"/>
        <v>370.7199656</v>
      </c>
      <c r="J804" s="2">
        <f t="shared" si="46"/>
        <v>1.853599828</v>
      </c>
    </row>
    <row r="805" s="3" customFormat="1" ht="23" customHeight="1" spans="1:10">
      <c r="A805" s="3" t="s">
        <v>4110</v>
      </c>
      <c r="B805" s="21" t="s">
        <v>1435</v>
      </c>
      <c r="C805" s="21" t="s">
        <v>2996</v>
      </c>
      <c r="D805" s="22" t="s">
        <v>740</v>
      </c>
      <c r="E805" s="22" t="s">
        <v>2997</v>
      </c>
      <c r="F805" s="3">
        <v>277</v>
      </c>
      <c r="G805" s="23">
        <f t="shared" si="50"/>
        <v>9242.80341880342</v>
      </c>
      <c r="H805" s="12">
        <v>10814.08</v>
      </c>
      <c r="I805" s="2">
        <f t="shared" si="45"/>
        <v>10072.852677376</v>
      </c>
      <c r="J805" s="2">
        <f t="shared" si="46"/>
        <v>36.364089088</v>
      </c>
    </row>
    <row r="806" s="3" customFormat="1" ht="23" customHeight="1" spans="1:10">
      <c r="A806" s="3" t="s">
        <v>4127</v>
      </c>
      <c r="B806" s="21" t="s">
        <v>1435</v>
      </c>
      <c r="C806" s="21" t="s">
        <v>1441</v>
      </c>
      <c r="D806" s="22" t="s">
        <v>77</v>
      </c>
      <c r="E806" s="22" t="s">
        <v>2998</v>
      </c>
      <c r="F806" s="3">
        <v>1200</v>
      </c>
      <c r="G806" s="23">
        <f t="shared" si="50"/>
        <v>9230.76923076923</v>
      </c>
      <c r="H806" s="12">
        <v>10800</v>
      </c>
      <c r="I806" s="2">
        <f t="shared" si="45"/>
        <v>10059.73776</v>
      </c>
      <c r="J806" s="2">
        <f t="shared" si="46"/>
        <v>8.3831148</v>
      </c>
    </row>
    <row r="807" s="3" customFormat="1" ht="23" customHeight="1" spans="1:10">
      <c r="A807" s="3" t="s">
        <v>2507</v>
      </c>
      <c r="B807" s="21" t="s">
        <v>1435</v>
      </c>
      <c r="C807" s="21" t="s">
        <v>1429</v>
      </c>
      <c r="D807" s="22" t="s">
        <v>1430</v>
      </c>
      <c r="E807" s="22" t="s">
        <v>1431</v>
      </c>
      <c r="F807" s="3">
        <v>300</v>
      </c>
      <c r="G807" s="23">
        <f t="shared" si="50"/>
        <v>4871.79487179487</v>
      </c>
      <c r="H807" s="23">
        <v>5700</v>
      </c>
      <c r="I807" s="2">
        <f t="shared" si="45"/>
        <v>5309.30604</v>
      </c>
      <c r="J807" s="2">
        <f t="shared" si="46"/>
        <v>17.6976868</v>
      </c>
    </row>
    <row r="808" s="3" customFormat="1" ht="23" customHeight="1" spans="1:10">
      <c r="A808" s="3" t="s">
        <v>3745</v>
      </c>
      <c r="B808" s="21" t="s">
        <v>2999</v>
      </c>
      <c r="C808" s="21" t="s">
        <v>38</v>
      </c>
      <c r="D808" s="22" t="s">
        <v>814</v>
      </c>
      <c r="E808" s="22" t="s">
        <v>37</v>
      </c>
      <c r="F808" s="3">
        <v>2000</v>
      </c>
      <c r="G808" s="23">
        <f t="shared" si="50"/>
        <v>5299.1452991453</v>
      </c>
      <c r="H808" s="23">
        <v>6200</v>
      </c>
      <c r="I808" s="2">
        <f t="shared" si="45"/>
        <v>5775.03464</v>
      </c>
      <c r="J808" s="2">
        <f t="shared" si="46"/>
        <v>2.88751732</v>
      </c>
    </row>
    <row r="809" s="3" customFormat="1" ht="23" customHeight="1" spans="1:10">
      <c r="A809" s="3" t="s">
        <v>1489</v>
      </c>
      <c r="B809" s="21" t="s">
        <v>1493</v>
      </c>
      <c r="C809" s="21" t="s">
        <v>1495</v>
      </c>
      <c r="D809" s="22" t="s">
        <v>1496</v>
      </c>
      <c r="E809" s="22" t="s">
        <v>1497</v>
      </c>
      <c r="F809" s="3">
        <v>2000</v>
      </c>
      <c r="G809" s="23">
        <v>34188.03</v>
      </c>
      <c r="H809" s="23">
        <f t="shared" ref="H809:H813" si="51">G809*1.17</f>
        <v>39999.9951</v>
      </c>
      <c r="I809" s="2">
        <f t="shared" si="45"/>
        <v>37258.2834358597</v>
      </c>
      <c r="J809" s="2">
        <f t="shared" si="46"/>
        <v>18.6291417179299</v>
      </c>
    </row>
    <row r="810" s="3" customFormat="1" ht="23" customHeight="1" spans="1:10">
      <c r="A810" s="3" t="s">
        <v>4037</v>
      </c>
      <c r="B810" s="21" t="s">
        <v>1493</v>
      </c>
      <c r="C810" s="21" t="s">
        <v>529</v>
      </c>
      <c r="D810" s="22" t="s">
        <v>44</v>
      </c>
      <c r="E810" s="22" t="s">
        <v>1632</v>
      </c>
      <c r="F810" s="3">
        <v>120</v>
      </c>
      <c r="G810" s="23">
        <v>1128.21</v>
      </c>
      <c r="H810" s="23">
        <f t="shared" si="51"/>
        <v>1320.0057</v>
      </c>
      <c r="I810" s="2">
        <f t="shared" si="45"/>
        <v>1229.52881330604</v>
      </c>
      <c r="J810" s="2">
        <f t="shared" si="46"/>
        <v>10.246073444217</v>
      </c>
    </row>
    <row r="811" s="3" customFormat="1" ht="23" customHeight="1" spans="1:10">
      <c r="A811" s="3" t="s">
        <v>4128</v>
      </c>
      <c r="B811" s="21" t="s">
        <v>1493</v>
      </c>
      <c r="C811" s="21" t="s">
        <v>32</v>
      </c>
      <c r="D811" s="22" t="s">
        <v>1390</v>
      </c>
      <c r="E811" s="22" t="s">
        <v>1494</v>
      </c>
      <c r="F811" s="3">
        <v>800</v>
      </c>
      <c r="G811" s="23">
        <v>1627.35</v>
      </c>
      <c r="H811" s="23">
        <f t="shared" si="51"/>
        <v>1903.9995</v>
      </c>
      <c r="I811" s="2">
        <f t="shared" si="45"/>
        <v>1773.4940430714</v>
      </c>
      <c r="J811" s="2">
        <f t="shared" si="46"/>
        <v>2.21686755383925</v>
      </c>
    </row>
    <row r="812" s="3" customFormat="1" ht="23" customHeight="1" spans="1:10">
      <c r="A812" s="3" t="s">
        <v>1489</v>
      </c>
      <c r="B812" s="21" t="s">
        <v>1493</v>
      </c>
      <c r="C812" s="21" t="s">
        <v>1509</v>
      </c>
      <c r="D812" s="22" t="s">
        <v>1510</v>
      </c>
      <c r="E812" s="22" t="s">
        <v>1511</v>
      </c>
      <c r="F812" s="3">
        <v>200</v>
      </c>
      <c r="G812" s="23">
        <v>9598.29</v>
      </c>
      <c r="H812" s="23">
        <f t="shared" si="51"/>
        <v>11229.9993</v>
      </c>
      <c r="I812" s="2">
        <f t="shared" si="45"/>
        <v>10460.26370398</v>
      </c>
      <c r="J812" s="2">
        <f t="shared" si="46"/>
        <v>52.3013185198998</v>
      </c>
    </row>
    <row r="813" s="3" customFormat="1" ht="23" customHeight="1" spans="1:10">
      <c r="A813" s="3" t="s">
        <v>4038</v>
      </c>
      <c r="B813" s="21" t="s">
        <v>1493</v>
      </c>
      <c r="C813" s="21" t="s">
        <v>1512</v>
      </c>
      <c r="D813" s="22" t="s">
        <v>1513</v>
      </c>
      <c r="E813" s="22" t="s">
        <v>440</v>
      </c>
      <c r="F813" s="3">
        <v>400</v>
      </c>
      <c r="G813" s="23">
        <v>18905.98</v>
      </c>
      <c r="H813" s="23">
        <f t="shared" si="51"/>
        <v>22119.9966</v>
      </c>
      <c r="I813" s="2">
        <f t="shared" si="45"/>
        <v>20603.8300970455</v>
      </c>
      <c r="J813" s="2">
        <f t="shared" si="46"/>
        <v>51.5095752426138</v>
      </c>
    </row>
    <row r="814" s="3" customFormat="1" ht="23" customHeight="1" spans="1:10">
      <c r="A814" s="3" t="s">
        <v>1489</v>
      </c>
      <c r="B814" s="21" t="s">
        <v>1493</v>
      </c>
      <c r="C814" s="21" t="s">
        <v>1514</v>
      </c>
      <c r="D814" s="22" t="s">
        <v>1515</v>
      </c>
      <c r="E814" s="22" t="s">
        <v>715</v>
      </c>
      <c r="F814" s="3">
        <v>300</v>
      </c>
      <c r="G814" s="23">
        <f>H814/1.17</f>
        <v>8000</v>
      </c>
      <c r="H814" s="23">
        <v>9360</v>
      </c>
      <c r="I814" s="2">
        <f t="shared" si="45"/>
        <v>8718.439392</v>
      </c>
      <c r="J814" s="2">
        <f t="shared" si="46"/>
        <v>29.06146464</v>
      </c>
    </row>
    <row r="815" s="3" customFormat="1" ht="23" customHeight="1" spans="1:10">
      <c r="A815" s="3" t="s">
        <v>1489</v>
      </c>
      <c r="B815" s="21" t="s">
        <v>1493</v>
      </c>
      <c r="C815" s="21" t="s">
        <v>1503</v>
      </c>
      <c r="D815" s="22" t="s">
        <v>1087</v>
      </c>
      <c r="E815" s="22" t="s">
        <v>1505</v>
      </c>
      <c r="F815" s="3">
        <v>800</v>
      </c>
      <c r="G815" s="23">
        <v>12717.95</v>
      </c>
      <c r="H815" s="23">
        <f t="shared" ref="H815:H878" si="52">G815*1.17</f>
        <v>14880.0015</v>
      </c>
      <c r="I815" s="2">
        <f t="shared" si="45"/>
        <v>13860.0845331858</v>
      </c>
      <c r="J815" s="2">
        <f t="shared" si="46"/>
        <v>17.3251056664823</v>
      </c>
    </row>
    <row r="816" s="3" customFormat="1" ht="23" customHeight="1" spans="1:10">
      <c r="A816" s="3" t="s">
        <v>4129</v>
      </c>
      <c r="B816" s="21" t="s">
        <v>1493</v>
      </c>
      <c r="C816" s="21" t="s">
        <v>1498</v>
      </c>
      <c r="D816" s="22" t="s">
        <v>1499</v>
      </c>
      <c r="E816" s="22" t="s">
        <v>1500</v>
      </c>
      <c r="F816" s="3">
        <v>800</v>
      </c>
      <c r="G816" s="23">
        <v>25435.9</v>
      </c>
      <c r="H816" s="23">
        <f t="shared" si="52"/>
        <v>29760.003</v>
      </c>
      <c r="I816" s="2">
        <f t="shared" si="45"/>
        <v>27720.1690663716</v>
      </c>
      <c r="J816" s="2">
        <f t="shared" si="46"/>
        <v>34.6502113329645</v>
      </c>
    </row>
    <row r="817" s="3" customFormat="1" ht="23" customHeight="1" spans="1:10">
      <c r="A817" s="3" t="s">
        <v>4130</v>
      </c>
      <c r="B817" s="21" t="s">
        <v>1493</v>
      </c>
      <c r="C817" s="21" t="s">
        <v>3000</v>
      </c>
      <c r="D817" s="22" t="s">
        <v>1695</v>
      </c>
      <c r="E817" s="22" t="s">
        <v>1410</v>
      </c>
      <c r="F817" s="3">
        <v>240</v>
      </c>
      <c r="G817" s="23">
        <v>22358.97</v>
      </c>
      <c r="H817" s="23">
        <f t="shared" si="52"/>
        <v>26159.9949</v>
      </c>
      <c r="I817" s="2">
        <f t="shared" si="45"/>
        <v>24366.9156015683</v>
      </c>
      <c r="J817" s="2">
        <f t="shared" si="46"/>
        <v>101.528815006535</v>
      </c>
    </row>
    <row r="818" s="3" customFormat="1" ht="23" customHeight="1" spans="1:10">
      <c r="A818" s="3" t="s">
        <v>1379</v>
      </c>
      <c r="B818" s="21" t="s">
        <v>1493</v>
      </c>
      <c r="C818" s="21" t="s">
        <v>3001</v>
      </c>
      <c r="D818" s="22" t="s">
        <v>55</v>
      </c>
      <c r="E818" s="22" t="s">
        <v>410</v>
      </c>
      <c r="F818" s="3">
        <v>50</v>
      </c>
      <c r="G818" s="23">
        <v>445.73</v>
      </c>
      <c r="H818" s="23">
        <f t="shared" si="52"/>
        <v>521.5041</v>
      </c>
      <c r="I818" s="2">
        <f t="shared" si="45"/>
        <v>485.75874877452</v>
      </c>
      <c r="J818" s="2">
        <f t="shared" si="46"/>
        <v>9.7151749754904</v>
      </c>
    </row>
    <row r="819" s="3" customFormat="1" ht="23" customHeight="1" spans="1:10">
      <c r="A819" s="3" t="s">
        <v>1489</v>
      </c>
      <c r="B819" s="21" t="s">
        <v>1493</v>
      </c>
      <c r="C819" s="21" t="s">
        <v>1495</v>
      </c>
      <c r="D819" s="22" t="s">
        <v>1496</v>
      </c>
      <c r="E819" s="22" t="s">
        <v>1497</v>
      </c>
      <c r="F819" s="3">
        <v>2000</v>
      </c>
      <c r="G819" s="23">
        <v>34188.03</v>
      </c>
      <c r="H819" s="23">
        <f t="shared" si="52"/>
        <v>39999.9951</v>
      </c>
      <c r="I819" s="2">
        <f t="shared" si="45"/>
        <v>37258.2834358597</v>
      </c>
      <c r="J819" s="2">
        <f t="shared" si="46"/>
        <v>18.6291417179299</v>
      </c>
    </row>
    <row r="820" s="3" customFormat="1" ht="23" customHeight="1" spans="1:10">
      <c r="A820" s="3" t="s">
        <v>4128</v>
      </c>
      <c r="B820" s="21" t="s">
        <v>1493</v>
      </c>
      <c r="C820" s="21" t="s">
        <v>32</v>
      </c>
      <c r="D820" s="22" t="s">
        <v>814</v>
      </c>
      <c r="E820" s="22" t="s">
        <v>1494</v>
      </c>
      <c r="F820" s="3">
        <v>800</v>
      </c>
      <c r="G820" s="23">
        <v>1627.35</v>
      </c>
      <c r="H820" s="23">
        <f t="shared" si="52"/>
        <v>1903.9995</v>
      </c>
      <c r="I820" s="2">
        <f t="shared" si="45"/>
        <v>1773.4940430714</v>
      </c>
      <c r="J820" s="2">
        <f t="shared" si="46"/>
        <v>2.21686755383925</v>
      </c>
    </row>
    <row r="821" s="3" customFormat="1" ht="23" customHeight="1" spans="1:10">
      <c r="A821" s="3" t="s">
        <v>4038</v>
      </c>
      <c r="B821" s="21" t="s">
        <v>1493</v>
      </c>
      <c r="C821" s="21" t="s">
        <v>1512</v>
      </c>
      <c r="D821" s="22" t="s">
        <v>1513</v>
      </c>
      <c r="E821" s="22" t="s">
        <v>440</v>
      </c>
      <c r="F821" s="3">
        <v>200</v>
      </c>
      <c r="G821" s="23">
        <v>9452.99</v>
      </c>
      <c r="H821" s="23">
        <f t="shared" si="52"/>
        <v>11059.9983</v>
      </c>
      <c r="I821" s="2">
        <f t="shared" si="45"/>
        <v>10301.9150485228</v>
      </c>
      <c r="J821" s="2">
        <f t="shared" si="46"/>
        <v>51.5095752426138</v>
      </c>
    </row>
    <row r="822" s="3" customFormat="1" ht="23" customHeight="1" spans="1:10">
      <c r="A822" s="3" t="s">
        <v>1489</v>
      </c>
      <c r="B822" s="21" t="s">
        <v>1493</v>
      </c>
      <c r="C822" s="21" t="s">
        <v>1514</v>
      </c>
      <c r="D822" s="22" t="s">
        <v>1515</v>
      </c>
      <c r="E822" s="22" t="s">
        <v>715</v>
      </c>
      <c r="F822" s="3">
        <v>300</v>
      </c>
      <c r="G822" s="23">
        <v>8000</v>
      </c>
      <c r="H822" s="23">
        <f t="shared" si="52"/>
        <v>9360</v>
      </c>
      <c r="I822" s="2">
        <f t="shared" si="45"/>
        <v>8718.439392</v>
      </c>
      <c r="J822" s="2">
        <f t="shared" si="46"/>
        <v>29.06146464</v>
      </c>
    </row>
    <row r="823" s="3" customFormat="1" ht="23" customHeight="1" spans="1:10">
      <c r="A823" s="3" t="s">
        <v>4038</v>
      </c>
      <c r="B823" s="21" t="s">
        <v>1493</v>
      </c>
      <c r="C823" s="21" t="s">
        <v>1512</v>
      </c>
      <c r="D823" s="22" t="s">
        <v>1513</v>
      </c>
      <c r="E823" s="22" t="s">
        <v>440</v>
      </c>
      <c r="F823" s="3">
        <v>-42</v>
      </c>
      <c r="G823" s="23">
        <v>-1985.13</v>
      </c>
      <c r="H823" s="23">
        <f t="shared" si="52"/>
        <v>-2322.6021</v>
      </c>
      <c r="I823" s="2">
        <f t="shared" si="45"/>
        <v>-2163.40444878012</v>
      </c>
      <c r="J823" s="2">
        <f t="shared" si="46"/>
        <v>51.50962973286</v>
      </c>
    </row>
    <row r="824" s="3" customFormat="1" ht="23" customHeight="1" spans="1:10">
      <c r="A824" s="3" t="s">
        <v>2507</v>
      </c>
      <c r="B824" s="21" t="s">
        <v>1493</v>
      </c>
      <c r="C824" s="21" t="s">
        <v>1501</v>
      </c>
      <c r="D824" s="22" t="s">
        <v>1192</v>
      </c>
      <c r="E824" s="22" t="s">
        <v>1502</v>
      </c>
      <c r="F824" s="3">
        <v>400</v>
      </c>
      <c r="G824" s="23">
        <v>3931.62</v>
      </c>
      <c r="H824" s="23">
        <f t="shared" si="52"/>
        <v>4599.9954</v>
      </c>
      <c r="I824" s="2">
        <f t="shared" si="45"/>
        <v>4284.69883529688</v>
      </c>
      <c r="J824" s="2">
        <f t="shared" si="46"/>
        <v>10.7117470882422</v>
      </c>
    </row>
    <row r="825" s="3" customFormat="1" ht="23" customHeight="1" spans="1:10">
      <c r="A825" s="3" t="s">
        <v>4038</v>
      </c>
      <c r="B825" s="21" t="s">
        <v>1516</v>
      </c>
      <c r="C825" s="21" t="s">
        <v>1520</v>
      </c>
      <c r="D825" s="22" t="s">
        <v>954</v>
      </c>
      <c r="E825" s="22" t="s">
        <v>1521</v>
      </c>
      <c r="F825" s="3">
        <v>600</v>
      </c>
      <c r="G825" s="23">
        <v>9774.36</v>
      </c>
      <c r="H825" s="23">
        <f t="shared" si="52"/>
        <v>11436.0012</v>
      </c>
      <c r="I825" s="2">
        <f t="shared" si="45"/>
        <v>10652.1456569486</v>
      </c>
      <c r="J825" s="2">
        <f t="shared" si="46"/>
        <v>17.7535760949144</v>
      </c>
    </row>
    <row r="826" s="3" customFormat="1" ht="23" customHeight="1" spans="1:10">
      <c r="A826" s="3" t="s">
        <v>4131</v>
      </c>
      <c r="B826" s="21" t="s">
        <v>1516</v>
      </c>
      <c r="C826" s="21" t="s">
        <v>1527</v>
      </c>
      <c r="D826" s="22" t="s">
        <v>1528</v>
      </c>
      <c r="E826" s="22" t="s">
        <v>1529</v>
      </c>
      <c r="F826" s="3">
        <v>100</v>
      </c>
      <c r="G826" s="23">
        <v>3248.72</v>
      </c>
      <c r="H826" s="23">
        <f t="shared" si="52"/>
        <v>3801.0024</v>
      </c>
      <c r="I826" s="2">
        <f t="shared" si="45"/>
        <v>3540.47105269728</v>
      </c>
      <c r="J826" s="2">
        <f t="shared" si="46"/>
        <v>35.4047105269728</v>
      </c>
    </row>
    <row r="827" s="3" customFormat="1" ht="23" customHeight="1" spans="1:10">
      <c r="A827" s="3" t="s">
        <v>3735</v>
      </c>
      <c r="B827" s="21" t="s">
        <v>1516</v>
      </c>
      <c r="C827" s="21" t="s">
        <v>973</v>
      </c>
      <c r="D827" s="22" t="s">
        <v>12</v>
      </c>
      <c r="E827" s="22" t="s">
        <v>952</v>
      </c>
      <c r="F827" s="3">
        <v>1200</v>
      </c>
      <c r="G827" s="23">
        <v>40358.97</v>
      </c>
      <c r="H827" s="23">
        <f t="shared" si="52"/>
        <v>47219.9949</v>
      </c>
      <c r="I827" s="2">
        <f t="shared" si="45"/>
        <v>43983.4042335683</v>
      </c>
      <c r="J827" s="2">
        <f t="shared" si="46"/>
        <v>36.6528368613069</v>
      </c>
    </row>
    <row r="828" s="3" customFormat="1" ht="23" customHeight="1" spans="1:10">
      <c r="A828" s="3" t="s">
        <v>1489</v>
      </c>
      <c r="B828" s="21" t="s">
        <v>1516</v>
      </c>
      <c r="C828" s="21" t="s">
        <v>1495</v>
      </c>
      <c r="D828" s="22" t="s">
        <v>1496</v>
      </c>
      <c r="E828" s="22" t="s">
        <v>1497</v>
      </c>
      <c r="F828" s="3">
        <v>400</v>
      </c>
      <c r="G828" s="23">
        <v>4430.77</v>
      </c>
      <c r="H828" s="23">
        <f t="shared" si="52"/>
        <v>5184.0009</v>
      </c>
      <c r="I828" s="2">
        <f t="shared" si="45"/>
        <v>4828.67496311148</v>
      </c>
      <c r="J828" s="2">
        <f t="shared" si="46"/>
        <v>12.0716874077787</v>
      </c>
    </row>
    <row r="829" s="3" customFormat="1" ht="23" customHeight="1" spans="1:10">
      <c r="A829" s="3" t="s">
        <v>2507</v>
      </c>
      <c r="B829" s="21" t="s">
        <v>1516</v>
      </c>
      <c r="C829" s="21" t="s">
        <v>417</v>
      </c>
      <c r="D829" s="22" t="s">
        <v>65</v>
      </c>
      <c r="E829" s="22" t="s">
        <v>1519</v>
      </c>
      <c r="F829" s="3">
        <v>480</v>
      </c>
      <c r="G829" s="23">
        <v>13911.79</v>
      </c>
      <c r="H829" s="23">
        <f t="shared" si="52"/>
        <v>16276.7943</v>
      </c>
      <c r="I829" s="2">
        <f t="shared" si="45"/>
        <v>15161.137243654</v>
      </c>
      <c r="J829" s="2">
        <f t="shared" si="46"/>
        <v>31.5857025909457</v>
      </c>
    </row>
    <row r="830" s="3" customFormat="1" ht="23" customHeight="1" spans="1:10">
      <c r="A830" s="3" t="s">
        <v>1489</v>
      </c>
      <c r="B830" s="21" t="s">
        <v>1516</v>
      </c>
      <c r="C830" s="21" t="s">
        <v>4132</v>
      </c>
      <c r="D830" s="22" t="s">
        <v>3003</v>
      </c>
      <c r="E830" s="22" t="s">
        <v>3004</v>
      </c>
      <c r="F830" s="3">
        <v>80</v>
      </c>
      <c r="G830" s="23">
        <v>1497.44</v>
      </c>
      <c r="H830" s="23">
        <f t="shared" si="52"/>
        <v>1752.0048</v>
      </c>
      <c r="I830" s="2">
        <f t="shared" si="45"/>
        <v>1631.91748539456</v>
      </c>
      <c r="J830" s="2">
        <f t="shared" si="46"/>
        <v>20.398968567432</v>
      </c>
    </row>
    <row r="831" s="3" customFormat="1" ht="23" customHeight="1" spans="1:10">
      <c r="A831" s="3" t="s">
        <v>4038</v>
      </c>
      <c r="B831" s="21" t="s">
        <v>1516</v>
      </c>
      <c r="C831" s="21" t="s">
        <v>1535</v>
      </c>
      <c r="D831" s="22" t="s">
        <v>751</v>
      </c>
      <c r="E831" s="22" t="s">
        <v>938</v>
      </c>
      <c r="F831" s="3">
        <v>170</v>
      </c>
      <c r="G831" s="23">
        <v>2898.72</v>
      </c>
      <c r="H831" s="23">
        <f t="shared" si="52"/>
        <v>3391.5024</v>
      </c>
      <c r="I831" s="2">
        <f t="shared" si="45"/>
        <v>3159.03932929728</v>
      </c>
      <c r="J831" s="2">
        <f t="shared" si="46"/>
        <v>18.582584289984</v>
      </c>
    </row>
    <row r="832" s="3" customFormat="1" ht="23" customHeight="1" spans="1:10">
      <c r="A832" s="3" t="s">
        <v>1489</v>
      </c>
      <c r="B832" s="21" t="s">
        <v>1516</v>
      </c>
      <c r="C832" s="21" t="s">
        <v>1517</v>
      </c>
      <c r="D832" s="22" t="s">
        <v>44</v>
      </c>
      <c r="E832" s="22" t="s">
        <v>1518</v>
      </c>
      <c r="F832" s="3">
        <v>2500</v>
      </c>
      <c r="G832" s="23">
        <v>30042.74</v>
      </c>
      <c r="H832" s="23">
        <f t="shared" si="52"/>
        <v>35150.0058</v>
      </c>
      <c r="I832" s="2">
        <f t="shared" si="45"/>
        <v>32740.7259824518</v>
      </c>
      <c r="J832" s="2">
        <f t="shared" si="46"/>
        <v>13.0962903929807</v>
      </c>
    </row>
    <row r="833" s="3" customFormat="1" ht="23" customHeight="1" spans="1:10">
      <c r="A833" s="3" t="s">
        <v>1489</v>
      </c>
      <c r="B833" s="21" t="s">
        <v>1516</v>
      </c>
      <c r="C833" s="21" t="s">
        <v>1522</v>
      </c>
      <c r="D833" s="22" t="s">
        <v>395</v>
      </c>
      <c r="E833" s="22" t="s">
        <v>1523</v>
      </c>
      <c r="F833" s="3">
        <v>800</v>
      </c>
      <c r="G833" s="23">
        <v>10557.26</v>
      </c>
      <c r="H833" s="23">
        <f t="shared" si="52"/>
        <v>12351.9942</v>
      </c>
      <c r="I833" s="2">
        <f t="shared" si="45"/>
        <v>11505.3539319482</v>
      </c>
      <c r="J833" s="2">
        <f t="shared" si="46"/>
        <v>14.3816924149353</v>
      </c>
    </row>
    <row r="834" s="3" customFormat="1" ht="23" customHeight="1" spans="1:10">
      <c r="A834" s="3" t="s">
        <v>239</v>
      </c>
      <c r="B834" s="21" t="s">
        <v>1516</v>
      </c>
      <c r="C834" s="21" t="s">
        <v>1530</v>
      </c>
      <c r="D834" s="22" t="s">
        <v>1531</v>
      </c>
      <c r="E834" s="22" t="s">
        <v>440</v>
      </c>
      <c r="F834" s="3">
        <v>480</v>
      </c>
      <c r="G834" s="23">
        <v>10108.72</v>
      </c>
      <c r="H834" s="23">
        <f t="shared" si="52"/>
        <v>11827.2024</v>
      </c>
      <c r="I834" s="2">
        <f t="shared" si="45"/>
        <v>11016.5328313373</v>
      </c>
      <c r="J834" s="2">
        <f t="shared" si="46"/>
        <v>22.951110065286</v>
      </c>
    </row>
    <row r="835" s="3" customFormat="1" ht="23" customHeight="1" spans="1:10">
      <c r="A835" s="3" t="s">
        <v>1489</v>
      </c>
      <c r="B835" s="21" t="s">
        <v>1516</v>
      </c>
      <c r="C835" s="21" t="s">
        <v>3005</v>
      </c>
      <c r="D835" s="22" t="s">
        <v>3006</v>
      </c>
      <c r="E835" s="22" t="s">
        <v>888</v>
      </c>
      <c r="F835" s="3">
        <v>200</v>
      </c>
      <c r="G835" s="23">
        <v>6687.18</v>
      </c>
      <c r="H835" s="23">
        <f t="shared" si="52"/>
        <v>7824.0006</v>
      </c>
      <c r="I835" s="2">
        <f t="shared" ref="I835:I898" si="53">H835*0.9314572</f>
        <v>7287.72169167432</v>
      </c>
      <c r="J835" s="2">
        <f t="shared" ref="J835:J898" si="54">I835/F835</f>
        <v>36.4386084583716</v>
      </c>
    </row>
    <row r="836" s="3" customFormat="1" ht="23" customHeight="1" spans="1:10">
      <c r="A836" s="3" t="s">
        <v>1489</v>
      </c>
      <c r="B836" s="21" t="s">
        <v>1516</v>
      </c>
      <c r="C836" s="21" t="s">
        <v>1522</v>
      </c>
      <c r="D836" s="22" t="s">
        <v>395</v>
      </c>
      <c r="E836" s="22" t="s">
        <v>1523</v>
      </c>
      <c r="F836" s="3">
        <v>400</v>
      </c>
      <c r="G836" s="23">
        <v>5278.63</v>
      </c>
      <c r="H836" s="23">
        <f t="shared" si="52"/>
        <v>6175.9971</v>
      </c>
      <c r="I836" s="2">
        <f t="shared" si="53"/>
        <v>5752.67696597412</v>
      </c>
      <c r="J836" s="2">
        <f t="shared" si="54"/>
        <v>14.3816924149353</v>
      </c>
    </row>
    <row r="837" s="3" customFormat="1" ht="23" customHeight="1" spans="1:10">
      <c r="A837" s="3" t="s">
        <v>4038</v>
      </c>
      <c r="B837" s="21" t="s">
        <v>1516</v>
      </c>
      <c r="C837" s="21" t="s">
        <v>1520</v>
      </c>
      <c r="D837" s="22" t="s">
        <v>954</v>
      </c>
      <c r="E837" s="22" t="s">
        <v>1521</v>
      </c>
      <c r="F837" s="3">
        <v>600</v>
      </c>
      <c r="G837" s="23">
        <v>9774.36</v>
      </c>
      <c r="H837" s="23">
        <f t="shared" si="52"/>
        <v>11436.0012</v>
      </c>
      <c r="I837" s="2">
        <f t="shared" si="53"/>
        <v>10652.1456569486</v>
      </c>
      <c r="J837" s="2">
        <f t="shared" si="54"/>
        <v>17.7535760949144</v>
      </c>
    </row>
    <row r="838" s="3" customFormat="1" ht="23" customHeight="1" spans="1:10">
      <c r="A838" s="3" t="s">
        <v>3735</v>
      </c>
      <c r="B838" s="21" t="s">
        <v>1516</v>
      </c>
      <c r="C838" s="21" t="s">
        <v>973</v>
      </c>
      <c r="D838" s="22" t="s">
        <v>12</v>
      </c>
      <c r="E838" s="22" t="s">
        <v>952</v>
      </c>
      <c r="F838" s="3">
        <v>600</v>
      </c>
      <c r="G838" s="23">
        <v>20179.49</v>
      </c>
      <c r="H838" s="23">
        <f t="shared" si="52"/>
        <v>23610.0033</v>
      </c>
      <c r="I838" s="2">
        <f t="shared" si="53"/>
        <v>21991.7075658088</v>
      </c>
      <c r="J838" s="2">
        <f t="shared" si="54"/>
        <v>36.6528459430146</v>
      </c>
    </row>
    <row r="839" s="3" customFormat="1" ht="23" customHeight="1" spans="1:10">
      <c r="A839" s="3" t="s">
        <v>2507</v>
      </c>
      <c r="B839" s="21" t="s">
        <v>1516</v>
      </c>
      <c r="C839" s="21" t="s">
        <v>417</v>
      </c>
      <c r="D839" s="22" t="s">
        <v>65</v>
      </c>
      <c r="E839" s="22" t="s">
        <v>1519</v>
      </c>
      <c r="F839" s="3">
        <v>480</v>
      </c>
      <c r="G839" s="23">
        <v>13911.79</v>
      </c>
      <c r="H839" s="23">
        <f t="shared" si="52"/>
        <v>16276.7943</v>
      </c>
      <c r="I839" s="2">
        <f t="shared" si="53"/>
        <v>15161.137243654</v>
      </c>
      <c r="J839" s="2">
        <f t="shared" si="54"/>
        <v>31.5857025909457</v>
      </c>
    </row>
    <row r="840" s="3" customFormat="1" ht="23" customHeight="1" spans="1:10">
      <c r="A840" s="3" t="s">
        <v>4037</v>
      </c>
      <c r="B840" s="21" t="s">
        <v>1516</v>
      </c>
      <c r="C840" s="21" t="s">
        <v>324</v>
      </c>
      <c r="D840" s="22" t="s">
        <v>15</v>
      </c>
      <c r="E840" s="22" t="s">
        <v>1534</v>
      </c>
      <c r="F840" s="3">
        <v>600</v>
      </c>
      <c r="G840" s="23">
        <v>8564.1</v>
      </c>
      <c r="H840" s="23">
        <f t="shared" si="52"/>
        <v>10019.997</v>
      </c>
      <c r="I840" s="2">
        <f t="shared" si="53"/>
        <v>9333.1983496284</v>
      </c>
      <c r="J840" s="2">
        <f t="shared" si="54"/>
        <v>15.555330582714</v>
      </c>
    </row>
    <row r="841" s="3" customFormat="1" ht="23" customHeight="1" spans="1:10">
      <c r="A841" s="3" t="s">
        <v>4037</v>
      </c>
      <c r="B841" s="21" t="s">
        <v>1516</v>
      </c>
      <c r="C841" s="21" t="s">
        <v>324</v>
      </c>
      <c r="D841" s="22" t="s">
        <v>15</v>
      </c>
      <c r="E841" s="22" t="s">
        <v>1534</v>
      </c>
      <c r="F841" s="3">
        <v>600</v>
      </c>
      <c r="G841" s="23">
        <v>8564.1</v>
      </c>
      <c r="H841" s="23">
        <f t="shared" si="52"/>
        <v>10019.997</v>
      </c>
      <c r="I841" s="2">
        <f t="shared" si="53"/>
        <v>9333.1983496284</v>
      </c>
      <c r="J841" s="2">
        <f t="shared" si="54"/>
        <v>15.555330582714</v>
      </c>
    </row>
    <row r="842" s="3" customFormat="1" ht="23" customHeight="1" spans="1:10">
      <c r="A842" s="3" t="s">
        <v>1489</v>
      </c>
      <c r="B842" s="21" t="s">
        <v>1516</v>
      </c>
      <c r="C842" s="21" t="s">
        <v>1517</v>
      </c>
      <c r="D842" s="22" t="s">
        <v>44</v>
      </c>
      <c r="E842" s="22" t="s">
        <v>1518</v>
      </c>
      <c r="F842" s="3">
        <v>2000</v>
      </c>
      <c r="G842" s="23">
        <v>24034.19</v>
      </c>
      <c r="H842" s="23">
        <f t="shared" si="52"/>
        <v>28120.0023</v>
      </c>
      <c r="I842" s="2">
        <f t="shared" si="53"/>
        <v>26192.5786063516</v>
      </c>
      <c r="J842" s="2">
        <f t="shared" si="54"/>
        <v>13.0962893031758</v>
      </c>
    </row>
    <row r="843" s="3" customFormat="1" ht="23" customHeight="1" spans="1:10">
      <c r="A843" s="3" t="s">
        <v>2507</v>
      </c>
      <c r="B843" s="21" t="s">
        <v>1516</v>
      </c>
      <c r="C843" s="21" t="s">
        <v>417</v>
      </c>
      <c r="D843" s="22" t="s">
        <v>65</v>
      </c>
      <c r="E843" s="22" t="s">
        <v>1519</v>
      </c>
      <c r="F843" s="3">
        <v>160</v>
      </c>
      <c r="G843" s="23">
        <v>4637.26</v>
      </c>
      <c r="H843" s="23">
        <f t="shared" si="52"/>
        <v>5425.5942</v>
      </c>
      <c r="I843" s="2">
        <f t="shared" si="53"/>
        <v>5053.70878186824</v>
      </c>
      <c r="J843" s="2">
        <f t="shared" si="54"/>
        <v>31.5856798866765</v>
      </c>
    </row>
    <row r="844" s="3" customFormat="1" ht="23" customHeight="1" spans="1:10">
      <c r="A844" s="3" t="s">
        <v>1489</v>
      </c>
      <c r="B844" s="21" t="s">
        <v>1516</v>
      </c>
      <c r="C844" s="21" t="s">
        <v>1522</v>
      </c>
      <c r="D844" s="22" t="s">
        <v>395</v>
      </c>
      <c r="E844" s="22" t="s">
        <v>1523</v>
      </c>
      <c r="F844" s="3">
        <v>400</v>
      </c>
      <c r="G844" s="23">
        <v>5278.63</v>
      </c>
      <c r="H844" s="23">
        <f t="shared" si="52"/>
        <v>6175.9971</v>
      </c>
      <c r="I844" s="2">
        <f t="shared" si="53"/>
        <v>5752.67696597412</v>
      </c>
      <c r="J844" s="2">
        <f t="shared" si="54"/>
        <v>14.3816924149353</v>
      </c>
    </row>
    <row r="845" s="3" customFormat="1" ht="23" customHeight="1" spans="1:10">
      <c r="A845" s="3" t="s">
        <v>1489</v>
      </c>
      <c r="B845" s="21" t="s">
        <v>1516</v>
      </c>
      <c r="C845" s="21" t="s">
        <v>1495</v>
      </c>
      <c r="D845" s="22" t="s">
        <v>1496</v>
      </c>
      <c r="E845" s="22" t="s">
        <v>1497</v>
      </c>
      <c r="F845" s="3">
        <v>400</v>
      </c>
      <c r="G845" s="23">
        <v>4430.77</v>
      </c>
      <c r="H845" s="23">
        <f t="shared" si="52"/>
        <v>5184.0009</v>
      </c>
      <c r="I845" s="2">
        <f t="shared" si="53"/>
        <v>4828.67496311148</v>
      </c>
      <c r="J845" s="2">
        <f t="shared" si="54"/>
        <v>12.0716874077787</v>
      </c>
    </row>
    <row r="846" s="3" customFormat="1" ht="23" customHeight="1" spans="1:10">
      <c r="A846" s="3" t="s">
        <v>4038</v>
      </c>
      <c r="B846" s="21" t="s">
        <v>1516</v>
      </c>
      <c r="C846" s="21" t="s">
        <v>1520</v>
      </c>
      <c r="D846" s="22" t="s">
        <v>954</v>
      </c>
      <c r="E846" s="22" t="s">
        <v>1521</v>
      </c>
      <c r="F846" s="3">
        <v>600</v>
      </c>
      <c r="G846" s="23">
        <v>9774.36</v>
      </c>
      <c r="H846" s="23">
        <f t="shared" si="52"/>
        <v>11436.0012</v>
      </c>
      <c r="I846" s="2">
        <f t="shared" si="53"/>
        <v>10652.1456569486</v>
      </c>
      <c r="J846" s="2">
        <f t="shared" si="54"/>
        <v>17.7535760949144</v>
      </c>
    </row>
    <row r="847" s="3" customFormat="1" ht="23" customHeight="1" spans="1:10">
      <c r="A847" s="3" t="s">
        <v>1489</v>
      </c>
      <c r="B847" s="21" t="s">
        <v>1516</v>
      </c>
      <c r="C847" s="21" t="s">
        <v>1524</v>
      </c>
      <c r="D847" s="22" t="s">
        <v>1525</v>
      </c>
      <c r="E847" s="22" t="s">
        <v>1526</v>
      </c>
      <c r="F847" s="3">
        <v>240</v>
      </c>
      <c r="G847" s="23">
        <v>5415.38</v>
      </c>
      <c r="H847" s="23">
        <f t="shared" si="52"/>
        <v>6335.9946</v>
      </c>
      <c r="I847" s="2">
        <f t="shared" si="53"/>
        <v>5901.70778933112</v>
      </c>
      <c r="J847" s="2">
        <f t="shared" si="54"/>
        <v>24.590449122213</v>
      </c>
    </row>
    <row r="848" s="3" customFormat="1" ht="23" customHeight="1" spans="1:10">
      <c r="A848" s="3" t="s">
        <v>2507</v>
      </c>
      <c r="B848" s="21" t="s">
        <v>1516</v>
      </c>
      <c r="C848" s="21" t="s">
        <v>417</v>
      </c>
      <c r="D848" s="22" t="s">
        <v>65</v>
      </c>
      <c r="E848" s="22" t="s">
        <v>1519</v>
      </c>
      <c r="F848" s="3">
        <v>800</v>
      </c>
      <c r="G848" s="23">
        <v>23186.32</v>
      </c>
      <c r="H848" s="23">
        <f t="shared" si="52"/>
        <v>27127.9944</v>
      </c>
      <c r="I848" s="2">
        <f t="shared" si="53"/>
        <v>25268.5657054397</v>
      </c>
      <c r="J848" s="2">
        <f t="shared" si="54"/>
        <v>31.5857071317996</v>
      </c>
    </row>
    <row r="849" s="3" customFormat="1" ht="23" customHeight="1" spans="1:10">
      <c r="A849" s="3" t="s">
        <v>1489</v>
      </c>
      <c r="B849" s="21" t="s">
        <v>1516</v>
      </c>
      <c r="C849" s="21" t="s">
        <v>1517</v>
      </c>
      <c r="D849" s="22" t="s">
        <v>44</v>
      </c>
      <c r="E849" s="22" t="s">
        <v>1518</v>
      </c>
      <c r="F849" s="3">
        <v>1500</v>
      </c>
      <c r="G849" s="23">
        <v>18025.64</v>
      </c>
      <c r="H849" s="23">
        <f t="shared" si="52"/>
        <v>21089.9988</v>
      </c>
      <c r="I849" s="2">
        <f t="shared" si="53"/>
        <v>19644.4312302514</v>
      </c>
      <c r="J849" s="2">
        <f t="shared" si="54"/>
        <v>13.0962874868342</v>
      </c>
    </row>
    <row r="850" s="3" customFormat="1" ht="23" customHeight="1" spans="1:10">
      <c r="A850" s="3" t="s">
        <v>1489</v>
      </c>
      <c r="B850" s="21" t="s">
        <v>1516</v>
      </c>
      <c r="C850" s="21" t="s">
        <v>1522</v>
      </c>
      <c r="D850" s="22" t="s">
        <v>395</v>
      </c>
      <c r="E850" s="22" t="s">
        <v>1523</v>
      </c>
      <c r="F850" s="3">
        <v>400</v>
      </c>
      <c r="G850" s="23">
        <v>5278.63</v>
      </c>
      <c r="H850" s="23">
        <f t="shared" si="52"/>
        <v>6175.9971</v>
      </c>
      <c r="I850" s="2">
        <f t="shared" si="53"/>
        <v>5752.67696597412</v>
      </c>
      <c r="J850" s="2">
        <f t="shared" si="54"/>
        <v>14.3816924149353</v>
      </c>
    </row>
    <row r="851" s="3" customFormat="1" ht="23" customHeight="1" spans="1:10">
      <c r="A851" s="3" t="s">
        <v>3735</v>
      </c>
      <c r="B851" s="21" t="s">
        <v>1516</v>
      </c>
      <c r="C851" s="21" t="s">
        <v>973</v>
      </c>
      <c r="D851" s="22" t="s">
        <v>12</v>
      </c>
      <c r="E851" s="22" t="s">
        <v>952</v>
      </c>
      <c r="F851" s="3">
        <v>600</v>
      </c>
      <c r="G851" s="23">
        <v>20179.49</v>
      </c>
      <c r="H851" s="23">
        <f t="shared" si="52"/>
        <v>23610.0033</v>
      </c>
      <c r="I851" s="2">
        <f t="shared" si="53"/>
        <v>21991.7075658088</v>
      </c>
      <c r="J851" s="2">
        <f t="shared" si="54"/>
        <v>36.6528459430146</v>
      </c>
    </row>
    <row r="852" s="3" customFormat="1" ht="23" customHeight="1" spans="1:10">
      <c r="A852" s="3" t="s">
        <v>4038</v>
      </c>
      <c r="B852" s="21" t="s">
        <v>1516</v>
      </c>
      <c r="C852" s="21" t="s">
        <v>1520</v>
      </c>
      <c r="D852" s="22" t="s">
        <v>954</v>
      </c>
      <c r="E852" s="22" t="s">
        <v>1521</v>
      </c>
      <c r="F852" s="3">
        <v>600</v>
      </c>
      <c r="G852" s="23">
        <v>9774.36</v>
      </c>
      <c r="H852" s="23">
        <f t="shared" si="52"/>
        <v>11436.0012</v>
      </c>
      <c r="I852" s="2">
        <f t="shared" si="53"/>
        <v>10652.1456569486</v>
      </c>
      <c r="J852" s="2">
        <f t="shared" si="54"/>
        <v>17.7535760949144</v>
      </c>
    </row>
    <row r="853" s="3" customFormat="1" ht="23" customHeight="1" spans="1:10">
      <c r="A853" s="3" t="s">
        <v>4037</v>
      </c>
      <c r="B853" s="21" t="s">
        <v>1516</v>
      </c>
      <c r="C853" s="21" t="s">
        <v>324</v>
      </c>
      <c r="D853" s="22" t="s">
        <v>15</v>
      </c>
      <c r="E853" s="22" t="s">
        <v>1534</v>
      </c>
      <c r="F853" s="3">
        <v>600</v>
      </c>
      <c r="G853" s="23">
        <v>8564.1</v>
      </c>
      <c r="H853" s="23">
        <f t="shared" si="52"/>
        <v>10019.997</v>
      </c>
      <c r="I853" s="2">
        <f t="shared" si="53"/>
        <v>9333.1983496284</v>
      </c>
      <c r="J853" s="2">
        <f t="shared" si="54"/>
        <v>15.555330582714</v>
      </c>
    </row>
    <row r="854" s="3" customFormat="1" ht="23" customHeight="1" spans="1:10">
      <c r="A854" s="3" t="s">
        <v>1489</v>
      </c>
      <c r="B854" s="21" t="s">
        <v>1516</v>
      </c>
      <c r="C854" s="21" t="s">
        <v>3007</v>
      </c>
      <c r="D854" s="22" t="s">
        <v>3008</v>
      </c>
      <c r="E854" s="22" t="s">
        <v>3009</v>
      </c>
      <c r="F854" s="3">
        <v>80</v>
      </c>
      <c r="G854" s="23">
        <v>1032.48</v>
      </c>
      <c r="H854" s="23">
        <f t="shared" si="52"/>
        <v>1208.0016</v>
      </c>
      <c r="I854" s="2">
        <f t="shared" si="53"/>
        <v>1125.20178793152</v>
      </c>
      <c r="J854" s="2">
        <f t="shared" si="54"/>
        <v>14.065022349144</v>
      </c>
    </row>
    <row r="855" s="3" customFormat="1" ht="23" customHeight="1" spans="1:10">
      <c r="A855" s="3" t="s">
        <v>4038</v>
      </c>
      <c r="B855" s="21" t="s">
        <v>1516</v>
      </c>
      <c r="C855" s="21" t="s">
        <v>2557</v>
      </c>
      <c r="D855" s="22" t="s">
        <v>15</v>
      </c>
      <c r="E855" s="34" t="s">
        <v>1588</v>
      </c>
      <c r="F855" s="3">
        <v>-592</v>
      </c>
      <c r="G855" s="23">
        <v>-2357.88</v>
      </c>
      <c r="H855" s="23">
        <f t="shared" si="52"/>
        <v>-2758.7196</v>
      </c>
      <c r="I855" s="2">
        <f t="shared" si="53"/>
        <v>-2569.62923420112</v>
      </c>
      <c r="J855" s="2">
        <f t="shared" si="54"/>
        <v>4.34058992263703</v>
      </c>
    </row>
    <row r="856" s="3" customFormat="1" ht="23" customHeight="1" spans="1:10">
      <c r="A856" s="3" t="s">
        <v>4037</v>
      </c>
      <c r="B856" s="21" t="s">
        <v>1516</v>
      </c>
      <c r="C856" s="21" t="s">
        <v>870</v>
      </c>
      <c r="D856" s="22" t="s">
        <v>687</v>
      </c>
      <c r="E856" s="22" t="s">
        <v>2662</v>
      </c>
      <c r="F856" s="3">
        <v>1200</v>
      </c>
      <c r="G856" s="23">
        <v>19979.49</v>
      </c>
      <c r="H856" s="23">
        <f t="shared" si="52"/>
        <v>23376.0033</v>
      </c>
      <c r="I856" s="2">
        <f t="shared" si="53"/>
        <v>21773.7465810088</v>
      </c>
      <c r="J856" s="2">
        <f t="shared" si="54"/>
        <v>18.1447888175073</v>
      </c>
    </row>
    <row r="857" s="3" customFormat="1" ht="23" customHeight="1" spans="1:10">
      <c r="A857" s="3" t="s">
        <v>4037</v>
      </c>
      <c r="B857" s="21" t="s">
        <v>1538</v>
      </c>
      <c r="C857" s="21" t="s">
        <v>861</v>
      </c>
      <c r="D857" s="22" t="s">
        <v>915</v>
      </c>
      <c r="E857" s="22" t="s">
        <v>37</v>
      </c>
      <c r="F857" s="3">
        <v>800</v>
      </c>
      <c r="G857" s="23">
        <v>14365.81</v>
      </c>
      <c r="H857" s="23">
        <f t="shared" si="52"/>
        <v>16807.9977</v>
      </c>
      <c r="I857" s="2">
        <f t="shared" si="53"/>
        <v>15655.9304752484</v>
      </c>
      <c r="J857" s="2">
        <f t="shared" si="54"/>
        <v>19.5699130940605</v>
      </c>
    </row>
    <row r="858" s="3" customFormat="1" ht="23" customHeight="1" spans="1:10">
      <c r="A858" s="3" t="s">
        <v>1489</v>
      </c>
      <c r="B858" s="21" t="s">
        <v>1539</v>
      </c>
      <c r="C858" s="21" t="s">
        <v>1549</v>
      </c>
      <c r="D858" s="22" t="s">
        <v>3010</v>
      </c>
      <c r="E858" s="22" t="s">
        <v>1551</v>
      </c>
      <c r="F858" s="3">
        <v>400</v>
      </c>
      <c r="G858" s="23">
        <v>6837.61</v>
      </c>
      <c r="H858" s="23">
        <f t="shared" si="52"/>
        <v>8000.0037</v>
      </c>
      <c r="I858" s="2">
        <f t="shared" si="53"/>
        <v>7451.66104639164</v>
      </c>
      <c r="J858" s="2">
        <f t="shared" si="54"/>
        <v>18.6291526159791</v>
      </c>
    </row>
    <row r="859" s="3" customFormat="1" ht="23" customHeight="1" spans="1:10">
      <c r="A859" s="3" t="s">
        <v>1489</v>
      </c>
      <c r="B859" s="21" t="s">
        <v>1539</v>
      </c>
      <c r="C859" s="21" t="s">
        <v>1540</v>
      </c>
      <c r="D859" s="22" t="s">
        <v>123</v>
      </c>
      <c r="E859" s="22" t="s">
        <v>1541</v>
      </c>
      <c r="F859" s="3">
        <v>360</v>
      </c>
      <c r="G859" s="23">
        <v>46153.85</v>
      </c>
      <c r="H859" s="23">
        <f t="shared" si="52"/>
        <v>54000.0045</v>
      </c>
      <c r="I859" s="2">
        <f t="shared" si="53"/>
        <v>50298.6929915574</v>
      </c>
      <c r="J859" s="2">
        <f t="shared" si="54"/>
        <v>139.718591643215</v>
      </c>
    </row>
    <row r="860" s="3" customFormat="1" ht="23" customHeight="1" spans="1:10">
      <c r="A860" s="3" t="s">
        <v>1489</v>
      </c>
      <c r="B860" s="21" t="s">
        <v>1539</v>
      </c>
      <c r="C860" s="21" t="s">
        <v>1546</v>
      </c>
      <c r="D860" s="22" t="s">
        <v>1533</v>
      </c>
      <c r="E860" s="22" t="s">
        <v>871</v>
      </c>
      <c r="F860" s="3">
        <v>3000</v>
      </c>
      <c r="G860" s="23">
        <v>36923.08</v>
      </c>
      <c r="H860" s="23">
        <f t="shared" si="52"/>
        <v>43200.0036</v>
      </c>
      <c r="I860" s="2">
        <f t="shared" si="53"/>
        <v>40238.9543932459</v>
      </c>
      <c r="J860" s="2">
        <f t="shared" si="54"/>
        <v>13.4129847977486</v>
      </c>
    </row>
    <row r="861" s="3" customFormat="1" ht="23" customHeight="1" spans="1:10">
      <c r="A861" s="3" t="s">
        <v>1489</v>
      </c>
      <c r="B861" s="21" t="s">
        <v>1539</v>
      </c>
      <c r="C861" s="21" t="s">
        <v>3011</v>
      </c>
      <c r="D861" s="22" t="s">
        <v>740</v>
      </c>
      <c r="E861" s="22" t="s">
        <v>3012</v>
      </c>
      <c r="F861" s="3">
        <v>400</v>
      </c>
      <c r="G861" s="23">
        <v>7521.37</v>
      </c>
      <c r="H861" s="23">
        <f t="shared" si="52"/>
        <v>8800.0029</v>
      </c>
      <c r="I861" s="2">
        <f t="shared" si="53"/>
        <v>8196.82606122588</v>
      </c>
      <c r="J861" s="2">
        <f t="shared" si="54"/>
        <v>20.4920651530647</v>
      </c>
    </row>
    <row r="862" s="3" customFormat="1" ht="23" customHeight="1" spans="1:10">
      <c r="A862" s="3" t="s">
        <v>4037</v>
      </c>
      <c r="B862" s="21" t="s">
        <v>1539</v>
      </c>
      <c r="C862" s="21" t="s">
        <v>1558</v>
      </c>
      <c r="D862" s="22" t="s">
        <v>12</v>
      </c>
      <c r="E862" s="22" t="s">
        <v>952</v>
      </c>
      <c r="F862" s="3">
        <v>1200</v>
      </c>
      <c r="G862" s="23">
        <v>27692.31</v>
      </c>
      <c r="H862" s="23">
        <f t="shared" si="52"/>
        <v>32400.0027</v>
      </c>
      <c r="I862" s="2">
        <f t="shared" si="53"/>
        <v>30179.2157949344</v>
      </c>
      <c r="J862" s="2">
        <f t="shared" si="54"/>
        <v>25.1493464957787</v>
      </c>
    </row>
    <row r="863" s="3" customFormat="1" ht="23" customHeight="1" spans="1:10">
      <c r="A863" s="3" t="s">
        <v>1489</v>
      </c>
      <c r="B863" s="21" t="s">
        <v>1539</v>
      </c>
      <c r="C863" s="21" t="s">
        <v>1552</v>
      </c>
      <c r="D863" s="22" t="s">
        <v>1553</v>
      </c>
      <c r="E863" s="22" t="s">
        <v>1554</v>
      </c>
      <c r="F863" s="3">
        <v>1000</v>
      </c>
      <c r="G863" s="23">
        <v>17094.02</v>
      </c>
      <c r="H863" s="23">
        <f t="shared" si="52"/>
        <v>20000.0034</v>
      </c>
      <c r="I863" s="2">
        <f t="shared" si="53"/>
        <v>18629.1471669545</v>
      </c>
      <c r="J863" s="2">
        <f t="shared" si="54"/>
        <v>18.6291471669545</v>
      </c>
    </row>
    <row r="864" s="3" customFormat="1" ht="23" customHeight="1" spans="1:10">
      <c r="A864" s="3" t="s">
        <v>1489</v>
      </c>
      <c r="B864" s="21" t="s">
        <v>1539</v>
      </c>
      <c r="C864" s="21" t="s">
        <v>1517</v>
      </c>
      <c r="D864" s="22" t="s">
        <v>44</v>
      </c>
      <c r="E864" s="22" t="s">
        <v>1518</v>
      </c>
      <c r="F864" s="3">
        <v>500</v>
      </c>
      <c r="G864" s="23">
        <v>7692.31</v>
      </c>
      <c r="H864" s="23">
        <f t="shared" si="52"/>
        <v>9000.0027</v>
      </c>
      <c r="I864" s="2">
        <f t="shared" si="53"/>
        <v>8383.11731493444</v>
      </c>
      <c r="J864" s="2">
        <f t="shared" si="54"/>
        <v>16.7662346298689</v>
      </c>
    </row>
    <row r="865" s="3" customFormat="1" ht="23" customHeight="1" spans="1:10">
      <c r="A865" s="3" t="s">
        <v>4038</v>
      </c>
      <c r="B865" s="21" t="s">
        <v>1539</v>
      </c>
      <c r="C865" s="21" t="s">
        <v>1559</v>
      </c>
      <c r="D865" s="22" t="s">
        <v>940</v>
      </c>
      <c r="E865" s="22" t="s">
        <v>1560</v>
      </c>
      <c r="F865" s="3">
        <v>320</v>
      </c>
      <c r="G865" s="23">
        <v>5743.59</v>
      </c>
      <c r="H865" s="23">
        <f t="shared" si="52"/>
        <v>6720.0003</v>
      </c>
      <c r="I865" s="2">
        <f t="shared" si="53"/>
        <v>6259.39266343716</v>
      </c>
      <c r="J865" s="2">
        <f t="shared" si="54"/>
        <v>19.5606020732411</v>
      </c>
    </row>
    <row r="866" s="3" customFormat="1" ht="23" customHeight="1" spans="1:10">
      <c r="A866" s="3" t="s">
        <v>4038</v>
      </c>
      <c r="B866" s="21" t="s">
        <v>1539</v>
      </c>
      <c r="C866" s="21" t="s">
        <v>1547</v>
      </c>
      <c r="D866" s="22" t="s">
        <v>461</v>
      </c>
      <c r="E866" s="22" t="s">
        <v>1548</v>
      </c>
      <c r="F866" s="3">
        <v>500</v>
      </c>
      <c r="G866" s="23">
        <v>2435.9</v>
      </c>
      <c r="H866" s="23">
        <f t="shared" si="52"/>
        <v>2850.003</v>
      </c>
      <c r="I866" s="2">
        <f t="shared" si="53"/>
        <v>2654.6558143716</v>
      </c>
      <c r="J866" s="2">
        <f t="shared" si="54"/>
        <v>5.3093116287432</v>
      </c>
    </row>
    <row r="867" s="3" customFormat="1" ht="23" customHeight="1" spans="1:10">
      <c r="A867" s="3" t="s">
        <v>4133</v>
      </c>
      <c r="B867" s="21" t="s">
        <v>1539</v>
      </c>
      <c r="C867" s="21" t="s">
        <v>1385</v>
      </c>
      <c r="D867" s="22" t="s">
        <v>799</v>
      </c>
      <c r="E867" s="22" t="s">
        <v>1542</v>
      </c>
      <c r="F867" s="3">
        <v>600</v>
      </c>
      <c r="G867" s="23">
        <v>13333.333333</v>
      </c>
      <c r="H867" s="23">
        <f t="shared" si="52"/>
        <v>15599.99999961</v>
      </c>
      <c r="I867" s="2">
        <f t="shared" si="53"/>
        <v>14530.7323196367</v>
      </c>
      <c r="J867" s="2">
        <f t="shared" si="54"/>
        <v>24.2178871993945</v>
      </c>
    </row>
    <row r="868" s="3" customFormat="1" ht="23" customHeight="1" spans="1:10">
      <c r="A868" s="3" t="s">
        <v>4129</v>
      </c>
      <c r="B868" s="21" t="s">
        <v>1539</v>
      </c>
      <c r="C868" s="21" t="s">
        <v>1498</v>
      </c>
      <c r="D868" s="22" t="s">
        <v>1499</v>
      </c>
      <c r="E868" s="22" t="s">
        <v>1500</v>
      </c>
      <c r="F868" s="3">
        <v>200</v>
      </c>
      <c r="G868" s="23">
        <v>5982.91</v>
      </c>
      <c r="H868" s="23">
        <f t="shared" si="52"/>
        <v>7000.0047</v>
      </c>
      <c r="I868" s="2">
        <f t="shared" si="53"/>
        <v>6520.20477784884</v>
      </c>
      <c r="J868" s="2">
        <f t="shared" si="54"/>
        <v>32.6010238892442</v>
      </c>
    </row>
    <row r="869" s="3" customFormat="1" ht="23" customHeight="1" spans="1:10">
      <c r="A869" s="3" t="s">
        <v>4038</v>
      </c>
      <c r="B869" s="21" t="s">
        <v>1619</v>
      </c>
      <c r="C869" s="21" t="s">
        <v>11</v>
      </c>
      <c r="D869" s="22" t="s">
        <v>12</v>
      </c>
      <c r="E869" s="22" t="s">
        <v>2662</v>
      </c>
      <c r="F869" s="3">
        <v>800</v>
      </c>
      <c r="G869" s="23">
        <v>5059.83</v>
      </c>
      <c r="H869" s="23">
        <f t="shared" si="52"/>
        <v>5920.0011</v>
      </c>
      <c r="I869" s="2">
        <f t="shared" si="53"/>
        <v>5514.22764860292</v>
      </c>
      <c r="J869" s="2">
        <f t="shared" si="54"/>
        <v>6.89278456075365</v>
      </c>
    </row>
    <row r="870" s="3" customFormat="1" ht="23" customHeight="1" spans="1:10">
      <c r="A870" s="3" t="s">
        <v>4038</v>
      </c>
      <c r="B870" s="21" t="s">
        <v>1619</v>
      </c>
      <c r="C870" s="21" t="s">
        <v>54</v>
      </c>
      <c r="D870" s="22" t="s">
        <v>55</v>
      </c>
      <c r="E870" s="22" t="s">
        <v>1565</v>
      </c>
      <c r="F870" s="3">
        <v>100</v>
      </c>
      <c r="G870" s="23">
        <v>1059.83</v>
      </c>
      <c r="H870" s="23">
        <f t="shared" si="52"/>
        <v>1240.0011</v>
      </c>
      <c r="I870" s="2">
        <f t="shared" si="53"/>
        <v>1155.00795260292</v>
      </c>
      <c r="J870" s="2">
        <f t="shared" si="54"/>
        <v>11.5500795260292</v>
      </c>
    </row>
    <row r="871" s="3" customFormat="1" ht="23" customHeight="1" spans="1:10">
      <c r="A871" s="3" t="s">
        <v>4046</v>
      </c>
      <c r="B871" s="21" t="s">
        <v>1619</v>
      </c>
      <c r="C871" s="21" t="s">
        <v>4047</v>
      </c>
      <c r="D871" s="22" t="s">
        <v>18</v>
      </c>
      <c r="E871" s="22" t="s">
        <v>1621</v>
      </c>
      <c r="F871" s="3">
        <v>160</v>
      </c>
      <c r="G871" s="23">
        <v>2471.11</v>
      </c>
      <c r="H871" s="23">
        <f t="shared" si="52"/>
        <v>2891.1987</v>
      </c>
      <c r="I871" s="2">
        <f t="shared" si="53"/>
        <v>2693.02784574564</v>
      </c>
      <c r="J871" s="2">
        <f t="shared" si="54"/>
        <v>16.8314240359102</v>
      </c>
    </row>
    <row r="872" s="3" customFormat="1" ht="23" customHeight="1" spans="1:10">
      <c r="A872" s="3" t="s">
        <v>4134</v>
      </c>
      <c r="B872" s="21" t="s">
        <v>1619</v>
      </c>
      <c r="C872" s="21" t="s">
        <v>1625</v>
      </c>
      <c r="D872" s="22" t="s">
        <v>783</v>
      </c>
      <c r="E872" s="22" t="s">
        <v>1626</v>
      </c>
      <c r="F872" s="3">
        <v>-101</v>
      </c>
      <c r="G872" s="23">
        <v>-2063.16</v>
      </c>
      <c r="H872" s="23">
        <f t="shared" si="52"/>
        <v>-2413.8972</v>
      </c>
      <c r="I872" s="2">
        <f t="shared" si="53"/>
        <v>-2248.44192699984</v>
      </c>
      <c r="J872" s="2">
        <f t="shared" si="54"/>
        <v>22.2618012574242</v>
      </c>
    </row>
    <row r="873" s="3" customFormat="1" ht="23" customHeight="1" spans="1:10">
      <c r="A873" s="3" t="s">
        <v>4134</v>
      </c>
      <c r="B873" s="21" t="s">
        <v>1619</v>
      </c>
      <c r="C873" s="21" t="s">
        <v>1625</v>
      </c>
      <c r="D873" s="22" t="s">
        <v>783</v>
      </c>
      <c r="E873" s="22" t="s">
        <v>1626</v>
      </c>
      <c r="F873" s="3">
        <v>-8</v>
      </c>
      <c r="G873" s="23">
        <v>-163.42</v>
      </c>
      <c r="H873" s="23">
        <f t="shared" si="52"/>
        <v>-191.2014</v>
      </c>
      <c r="I873" s="2">
        <f t="shared" si="53"/>
        <v>-178.09592068008</v>
      </c>
      <c r="J873" s="2">
        <f t="shared" si="54"/>
        <v>22.26199008501</v>
      </c>
    </row>
    <row r="874" s="3" customFormat="1" ht="23" customHeight="1" spans="1:10">
      <c r="A874" s="3" t="s">
        <v>4038</v>
      </c>
      <c r="B874" s="21" t="s">
        <v>1619</v>
      </c>
      <c r="C874" s="21" t="s">
        <v>14</v>
      </c>
      <c r="D874" s="22" t="s">
        <v>15</v>
      </c>
      <c r="E874" s="22" t="s">
        <v>1620</v>
      </c>
      <c r="F874" s="3">
        <v>-267</v>
      </c>
      <c r="G874" s="23">
        <v>-5248.72</v>
      </c>
      <c r="H874" s="23">
        <f t="shared" si="52"/>
        <v>-6141.0024</v>
      </c>
      <c r="I874" s="2">
        <f t="shared" si="53"/>
        <v>-5720.08090069728</v>
      </c>
      <c r="J874" s="2">
        <f t="shared" si="54"/>
        <v>21.423523972649</v>
      </c>
    </row>
    <row r="875" s="3" customFormat="1" ht="23" customHeight="1" spans="1:10">
      <c r="A875" s="3" t="s">
        <v>4038</v>
      </c>
      <c r="B875" s="21" t="s">
        <v>46</v>
      </c>
      <c r="C875" s="21" t="s">
        <v>50</v>
      </c>
      <c r="D875" s="22" t="s">
        <v>51</v>
      </c>
      <c r="E875" s="22" t="s">
        <v>1632</v>
      </c>
      <c r="F875" s="3">
        <v>2000</v>
      </c>
      <c r="G875" s="23">
        <v>13042.74</v>
      </c>
      <c r="H875" s="23">
        <f t="shared" si="52"/>
        <v>15260.0058</v>
      </c>
      <c r="I875" s="2">
        <f t="shared" si="53"/>
        <v>14214.0422744518</v>
      </c>
      <c r="J875" s="2">
        <f t="shared" si="54"/>
        <v>7.10702113722588</v>
      </c>
    </row>
    <row r="876" s="3" customFormat="1" ht="23" customHeight="1" spans="1:10">
      <c r="A876" s="3" t="s">
        <v>4046</v>
      </c>
      <c r="B876" s="21" t="s">
        <v>46</v>
      </c>
      <c r="C876" s="21" t="s">
        <v>4047</v>
      </c>
      <c r="D876" s="22" t="s">
        <v>18</v>
      </c>
      <c r="E876" s="22" t="s">
        <v>1621</v>
      </c>
      <c r="F876" s="3">
        <v>1600</v>
      </c>
      <c r="G876" s="23">
        <v>24615.38</v>
      </c>
      <c r="H876" s="23">
        <f t="shared" si="52"/>
        <v>28799.9946</v>
      </c>
      <c r="I876" s="2">
        <f t="shared" si="53"/>
        <v>26825.9623301311</v>
      </c>
      <c r="J876" s="2">
        <f t="shared" si="54"/>
        <v>16.7662264563319</v>
      </c>
    </row>
    <row r="877" s="3" customFormat="1" ht="23" customHeight="1" spans="1:10">
      <c r="A877" s="3" t="s">
        <v>4037</v>
      </c>
      <c r="B877" s="21" t="s">
        <v>46</v>
      </c>
      <c r="C877" s="21" t="s">
        <v>47</v>
      </c>
      <c r="D877" s="22" t="s">
        <v>48</v>
      </c>
      <c r="E877" s="22" t="s">
        <v>31</v>
      </c>
      <c r="F877" s="3">
        <v>500</v>
      </c>
      <c r="G877" s="23">
        <v>4235.04</v>
      </c>
      <c r="H877" s="23">
        <f t="shared" si="52"/>
        <v>4954.9968</v>
      </c>
      <c r="I877" s="2">
        <f t="shared" si="53"/>
        <v>4615.36744533696</v>
      </c>
      <c r="J877" s="2">
        <f t="shared" si="54"/>
        <v>9.23073489067392</v>
      </c>
    </row>
    <row r="878" s="3" customFormat="1" ht="23" customHeight="1" spans="1:10">
      <c r="A878" s="3" t="s">
        <v>4038</v>
      </c>
      <c r="B878" s="21" t="s">
        <v>53</v>
      </c>
      <c r="C878" s="21" t="s">
        <v>54</v>
      </c>
      <c r="D878" s="22" t="s">
        <v>55</v>
      </c>
      <c r="E878" s="22" t="s">
        <v>1565</v>
      </c>
      <c r="F878" s="3">
        <v>600</v>
      </c>
      <c r="G878" s="23">
        <v>6358.974</v>
      </c>
      <c r="H878" s="23">
        <f t="shared" si="52"/>
        <v>7439.99958</v>
      </c>
      <c r="I878" s="2">
        <f t="shared" si="53"/>
        <v>6930.04117678798</v>
      </c>
      <c r="J878" s="2">
        <f t="shared" si="54"/>
        <v>11.55006862798</v>
      </c>
    </row>
    <row r="879" s="3" customFormat="1" ht="23" customHeight="1" spans="1:10">
      <c r="A879" s="3" t="s">
        <v>4135</v>
      </c>
      <c r="B879" s="21" t="s">
        <v>53</v>
      </c>
      <c r="C879" s="21" t="s">
        <v>25</v>
      </c>
      <c r="D879" s="22" t="s">
        <v>49</v>
      </c>
      <c r="E879" s="22" t="s">
        <v>27</v>
      </c>
      <c r="F879" s="3">
        <v>1000</v>
      </c>
      <c r="G879" s="23">
        <v>27350.43</v>
      </c>
      <c r="H879" s="23">
        <f t="shared" ref="H879:H892" si="55">G879*1.17</f>
        <v>32000.0031</v>
      </c>
      <c r="I879" s="2">
        <f t="shared" si="53"/>
        <v>29806.6332875173</v>
      </c>
      <c r="J879" s="2">
        <f t="shared" si="54"/>
        <v>29.8066332875173</v>
      </c>
    </row>
    <row r="880" s="3" customFormat="1" ht="23" customHeight="1" spans="1:10">
      <c r="A880" s="3" t="s">
        <v>4037</v>
      </c>
      <c r="B880" s="21" t="s">
        <v>28</v>
      </c>
      <c r="C880" s="21" t="s">
        <v>29</v>
      </c>
      <c r="D880" s="22" t="s">
        <v>30</v>
      </c>
      <c r="E880" s="22" t="s">
        <v>31</v>
      </c>
      <c r="F880" s="3">
        <v>1800</v>
      </c>
      <c r="G880" s="23">
        <v>21507.69</v>
      </c>
      <c r="H880" s="23">
        <f t="shared" si="55"/>
        <v>25163.9973</v>
      </c>
      <c r="I880" s="2">
        <f t="shared" si="53"/>
        <v>23439.1864658656</v>
      </c>
      <c r="J880" s="2">
        <f t="shared" si="54"/>
        <v>13.0217702588142</v>
      </c>
    </row>
    <row r="881" s="3" customFormat="1" ht="23" customHeight="1" spans="1:10">
      <c r="A881" s="3" t="s">
        <v>4046</v>
      </c>
      <c r="B881" s="21" t="s">
        <v>28</v>
      </c>
      <c r="C881" s="21" t="s">
        <v>4047</v>
      </c>
      <c r="D881" s="22" t="s">
        <v>18</v>
      </c>
      <c r="E881" s="22" t="s">
        <v>1621</v>
      </c>
      <c r="F881" s="3">
        <v>1600</v>
      </c>
      <c r="G881" s="23">
        <v>24683.76</v>
      </c>
      <c r="H881" s="23">
        <f t="shared" si="55"/>
        <v>28879.9992</v>
      </c>
      <c r="I881" s="2">
        <f t="shared" si="53"/>
        <v>26900.4831908342</v>
      </c>
      <c r="J881" s="2">
        <f t="shared" si="54"/>
        <v>16.8128019942714</v>
      </c>
    </row>
    <row r="882" s="3" customFormat="1" ht="23" customHeight="1" spans="1:10">
      <c r="A882" s="3" t="s">
        <v>4136</v>
      </c>
      <c r="B882" s="21" t="s">
        <v>28</v>
      </c>
      <c r="C882" s="21" t="s">
        <v>35</v>
      </c>
      <c r="D882" s="22" t="s">
        <v>36</v>
      </c>
      <c r="E882" s="22" t="s">
        <v>37</v>
      </c>
      <c r="F882" s="3">
        <v>60</v>
      </c>
      <c r="G882" s="23">
        <v>710.26</v>
      </c>
      <c r="H882" s="23">
        <f t="shared" si="55"/>
        <v>831.0042</v>
      </c>
      <c r="I882" s="2">
        <f t="shared" si="53"/>
        <v>774.04484532024</v>
      </c>
      <c r="J882" s="2">
        <f t="shared" si="54"/>
        <v>12.900747422004</v>
      </c>
    </row>
    <row r="883" s="3" customFormat="1" ht="23" customHeight="1" spans="1:10">
      <c r="A883" s="3" t="s">
        <v>4037</v>
      </c>
      <c r="B883" s="21" t="s">
        <v>28</v>
      </c>
      <c r="C883" s="21" t="s">
        <v>29</v>
      </c>
      <c r="D883" s="22" t="s">
        <v>30</v>
      </c>
      <c r="E883" s="22" t="s">
        <v>31</v>
      </c>
      <c r="F883" s="3">
        <v>450</v>
      </c>
      <c r="G883" s="23">
        <v>5376.92</v>
      </c>
      <c r="H883" s="23">
        <f t="shared" si="55"/>
        <v>6290.9964</v>
      </c>
      <c r="I883" s="2">
        <f t="shared" si="53"/>
        <v>5859.79389195408</v>
      </c>
      <c r="J883" s="2">
        <f t="shared" si="54"/>
        <v>13.0217642043424</v>
      </c>
    </row>
    <row r="884" s="3" customFormat="1" ht="23" customHeight="1" spans="1:10">
      <c r="A884" s="3" t="s">
        <v>4046</v>
      </c>
      <c r="B884" s="21" t="s">
        <v>28</v>
      </c>
      <c r="C884" s="21" t="s">
        <v>4047</v>
      </c>
      <c r="D884" s="22" t="s">
        <v>18</v>
      </c>
      <c r="E884" s="22" t="s">
        <v>1621</v>
      </c>
      <c r="F884" s="3">
        <v>2400</v>
      </c>
      <c r="G884" s="23">
        <v>37025.64</v>
      </c>
      <c r="H884" s="23">
        <f t="shared" si="55"/>
        <v>43319.9988</v>
      </c>
      <c r="I884" s="2">
        <f t="shared" si="53"/>
        <v>40350.7247862514</v>
      </c>
      <c r="J884" s="2">
        <f t="shared" si="54"/>
        <v>16.8128019942714</v>
      </c>
    </row>
    <row r="885" s="3" customFormat="1" ht="23" customHeight="1" spans="1:10">
      <c r="A885" s="3" t="s">
        <v>3745</v>
      </c>
      <c r="B885" s="21" t="s">
        <v>28</v>
      </c>
      <c r="C885" s="21" t="s">
        <v>38</v>
      </c>
      <c r="D885" s="22" t="s">
        <v>948</v>
      </c>
      <c r="E885" s="22" t="s">
        <v>37</v>
      </c>
      <c r="F885" s="3">
        <v>400</v>
      </c>
      <c r="G885" s="23">
        <v>8683.76</v>
      </c>
      <c r="H885" s="23">
        <f t="shared" si="55"/>
        <v>10159.9992</v>
      </c>
      <c r="I885" s="2">
        <f t="shared" si="53"/>
        <v>9463.60440683424</v>
      </c>
      <c r="J885" s="2">
        <f t="shared" si="54"/>
        <v>23.6590110170856</v>
      </c>
    </row>
    <row r="886" s="3" customFormat="1" ht="23" customHeight="1" spans="1:10">
      <c r="A886" s="3" t="s">
        <v>4046</v>
      </c>
      <c r="B886" s="21" t="s">
        <v>28</v>
      </c>
      <c r="C886" s="21" t="s">
        <v>4047</v>
      </c>
      <c r="D886" s="22" t="s">
        <v>18</v>
      </c>
      <c r="E886" s="22" t="s">
        <v>1621</v>
      </c>
      <c r="F886" s="3">
        <v>2400</v>
      </c>
      <c r="G886" s="23">
        <v>37025.64</v>
      </c>
      <c r="H886" s="23">
        <f t="shared" si="55"/>
        <v>43319.9988</v>
      </c>
      <c r="I886" s="2">
        <f t="shared" si="53"/>
        <v>40350.7247862514</v>
      </c>
      <c r="J886" s="2">
        <f t="shared" si="54"/>
        <v>16.8128019942714</v>
      </c>
    </row>
    <row r="887" s="3" customFormat="1" ht="23" customHeight="1" spans="1:10">
      <c r="A887" s="3" t="s">
        <v>4037</v>
      </c>
      <c r="B887" s="21" t="s">
        <v>28</v>
      </c>
      <c r="C887" s="21" t="s">
        <v>29</v>
      </c>
      <c r="D887" s="22" t="s">
        <v>30</v>
      </c>
      <c r="E887" s="22" t="s">
        <v>31</v>
      </c>
      <c r="F887" s="3">
        <v>450</v>
      </c>
      <c r="G887" s="23">
        <v>5376.92</v>
      </c>
      <c r="H887" s="23">
        <f t="shared" si="55"/>
        <v>6290.9964</v>
      </c>
      <c r="I887" s="2">
        <f t="shared" si="53"/>
        <v>5859.79389195408</v>
      </c>
      <c r="J887" s="2">
        <f t="shared" si="54"/>
        <v>13.0217642043424</v>
      </c>
    </row>
    <row r="888" s="3" customFormat="1" ht="23" customHeight="1" spans="1:10">
      <c r="A888" s="3" t="s">
        <v>4137</v>
      </c>
      <c r="B888" s="21" t="s">
        <v>60</v>
      </c>
      <c r="C888" s="21" t="s">
        <v>94</v>
      </c>
      <c r="D888" s="22" t="s">
        <v>1087</v>
      </c>
      <c r="E888" s="22" t="s">
        <v>1643</v>
      </c>
      <c r="F888" s="3">
        <v>480</v>
      </c>
      <c r="G888" s="23">
        <v>9784.62</v>
      </c>
      <c r="H888" s="23">
        <f t="shared" si="55"/>
        <v>11448.0054</v>
      </c>
      <c r="I888" s="2">
        <f t="shared" si="53"/>
        <v>10663.3270554689</v>
      </c>
      <c r="J888" s="2">
        <f t="shared" si="54"/>
        <v>22.2152646988935</v>
      </c>
    </row>
    <row r="889" s="3" customFormat="1" ht="23" customHeight="1" spans="1:10">
      <c r="A889" s="3" t="s">
        <v>2507</v>
      </c>
      <c r="B889" s="21" t="s">
        <v>60</v>
      </c>
      <c r="C889" s="21" t="s">
        <v>99</v>
      </c>
      <c r="D889" s="22" t="s">
        <v>3013</v>
      </c>
      <c r="E889" s="22" t="s">
        <v>1693</v>
      </c>
      <c r="F889" s="3">
        <v>180</v>
      </c>
      <c r="G889" s="23">
        <v>1783.08</v>
      </c>
      <c r="H889" s="23">
        <f t="shared" si="55"/>
        <v>2086.2036</v>
      </c>
      <c r="I889" s="2">
        <f t="shared" si="53"/>
        <v>1943.20936388592</v>
      </c>
      <c r="J889" s="2">
        <f t="shared" si="54"/>
        <v>10.795607577144</v>
      </c>
    </row>
    <row r="890" s="3" customFormat="1" ht="23" customHeight="1" spans="1:10">
      <c r="A890" s="3" t="s">
        <v>4138</v>
      </c>
      <c r="B890" s="21" t="s">
        <v>161</v>
      </c>
      <c r="C890" s="21" t="s">
        <v>165</v>
      </c>
      <c r="D890" s="22" t="s">
        <v>166</v>
      </c>
      <c r="E890" s="22" t="s">
        <v>902</v>
      </c>
      <c r="F890" s="3">
        <v>1000</v>
      </c>
      <c r="G890" s="23">
        <v>17606.84</v>
      </c>
      <c r="H890" s="23">
        <f t="shared" si="55"/>
        <v>20600.0028</v>
      </c>
      <c r="I890" s="2">
        <f t="shared" si="53"/>
        <v>19188.0209280802</v>
      </c>
      <c r="J890" s="2">
        <f t="shared" si="54"/>
        <v>19.1880209280802</v>
      </c>
    </row>
    <row r="891" s="3" customFormat="1" ht="23" customHeight="1" spans="1:10">
      <c r="A891" s="3" t="s">
        <v>4046</v>
      </c>
      <c r="B891" s="21" t="s">
        <v>161</v>
      </c>
      <c r="C891" s="21" t="s">
        <v>4047</v>
      </c>
      <c r="D891" s="22" t="s">
        <v>18</v>
      </c>
      <c r="E891" s="22" t="s">
        <v>1621</v>
      </c>
      <c r="F891" s="3">
        <v>800</v>
      </c>
      <c r="G891" s="23">
        <v>12355.5555555555</v>
      </c>
      <c r="H891" s="23">
        <f t="shared" si="55"/>
        <v>14455.9999999999</v>
      </c>
      <c r="I891" s="2">
        <f t="shared" si="53"/>
        <v>13465.1452831999</v>
      </c>
      <c r="J891" s="2">
        <f t="shared" si="54"/>
        <v>16.8314316039999</v>
      </c>
    </row>
    <row r="892" s="3" customFormat="1" ht="23" customHeight="1" spans="1:10">
      <c r="A892" s="3" t="s">
        <v>4046</v>
      </c>
      <c r="B892" s="21" t="s">
        <v>161</v>
      </c>
      <c r="C892" s="21" t="s">
        <v>4047</v>
      </c>
      <c r="D892" s="22" t="s">
        <v>18</v>
      </c>
      <c r="E892" s="22" t="s">
        <v>1621</v>
      </c>
      <c r="F892" s="3">
        <v>800</v>
      </c>
      <c r="G892" s="23">
        <v>12355.5555555555</v>
      </c>
      <c r="H892" s="23">
        <f t="shared" si="55"/>
        <v>14455.9999999999</v>
      </c>
      <c r="I892" s="2">
        <f t="shared" si="53"/>
        <v>13465.1452831999</v>
      </c>
      <c r="J892" s="2">
        <f t="shared" si="54"/>
        <v>16.8314316039999</v>
      </c>
    </row>
    <row r="893" s="3" customFormat="1" ht="23" customHeight="1" spans="1:10">
      <c r="A893" s="3" t="s">
        <v>4046</v>
      </c>
      <c r="B893" s="21" t="s">
        <v>175</v>
      </c>
      <c r="C893" s="21" t="s">
        <v>4047</v>
      </c>
      <c r="D893" s="22" t="s">
        <v>18</v>
      </c>
      <c r="E893" s="22" t="s">
        <v>1621</v>
      </c>
      <c r="F893" s="3">
        <v>1600</v>
      </c>
      <c r="G893" s="23">
        <f t="shared" ref="G893:G895" si="56">H893/1.17</f>
        <v>24615.3846153846</v>
      </c>
      <c r="H893" s="23">
        <v>28800</v>
      </c>
      <c r="I893" s="2">
        <f t="shared" si="53"/>
        <v>26825.96736</v>
      </c>
      <c r="J893" s="2">
        <f t="shared" si="54"/>
        <v>16.7662296</v>
      </c>
    </row>
    <row r="894" s="3" customFormat="1" ht="23" customHeight="1" spans="1:10">
      <c r="A894" s="3" t="s">
        <v>4046</v>
      </c>
      <c r="B894" s="21" t="s">
        <v>175</v>
      </c>
      <c r="C894" s="21" t="s">
        <v>4047</v>
      </c>
      <c r="D894" s="22" t="s">
        <v>18</v>
      </c>
      <c r="E894" s="22" t="s">
        <v>1621</v>
      </c>
      <c r="F894" s="3">
        <v>800</v>
      </c>
      <c r="G894" s="23">
        <f t="shared" si="56"/>
        <v>12307.6923076923</v>
      </c>
      <c r="H894" s="23">
        <v>14400</v>
      </c>
      <c r="I894" s="2">
        <f t="shared" si="53"/>
        <v>13412.98368</v>
      </c>
      <c r="J894" s="2">
        <f t="shared" si="54"/>
        <v>16.7662296</v>
      </c>
    </row>
    <row r="895" s="3" customFormat="1" ht="23" customHeight="1" spans="1:10">
      <c r="A895" s="3" t="s">
        <v>4139</v>
      </c>
      <c r="B895" s="21" t="s">
        <v>168</v>
      </c>
      <c r="C895" s="21" t="s">
        <v>1667</v>
      </c>
      <c r="D895" s="22" t="s">
        <v>1628</v>
      </c>
      <c r="E895" s="22" t="s">
        <v>1600</v>
      </c>
      <c r="F895" s="3">
        <v>600</v>
      </c>
      <c r="G895" s="23">
        <f t="shared" si="56"/>
        <v>12358.9743589744</v>
      </c>
      <c r="H895" s="23">
        <v>14460</v>
      </c>
      <c r="I895" s="2">
        <f t="shared" si="53"/>
        <v>13468.871112</v>
      </c>
      <c r="J895" s="2">
        <f t="shared" si="54"/>
        <v>22.44811852</v>
      </c>
    </row>
    <row r="896" s="3" customFormat="1" ht="23" customHeight="1" spans="1:10">
      <c r="A896" s="3" t="s">
        <v>2499</v>
      </c>
      <c r="B896" s="21" t="s">
        <v>168</v>
      </c>
      <c r="C896" s="21" t="s">
        <v>2554</v>
      </c>
      <c r="D896" s="22" t="s">
        <v>160</v>
      </c>
      <c r="E896" s="22" t="s">
        <v>37</v>
      </c>
      <c r="F896" s="3">
        <v>1950</v>
      </c>
      <c r="G896" s="23">
        <v>50833.3333333333</v>
      </c>
      <c r="H896" s="23">
        <f t="shared" ref="H896:H914" si="57">G896*1.17</f>
        <v>59475</v>
      </c>
      <c r="I896" s="2">
        <f t="shared" si="53"/>
        <v>55398.41697</v>
      </c>
      <c r="J896" s="2">
        <f t="shared" si="54"/>
        <v>28.4094446</v>
      </c>
    </row>
    <row r="897" s="3" customFormat="1" ht="23" customHeight="1" spans="1:10">
      <c r="A897" s="3" t="s">
        <v>4062</v>
      </c>
      <c r="B897" s="21" t="s">
        <v>168</v>
      </c>
      <c r="C897" s="21" t="s">
        <v>1662</v>
      </c>
      <c r="D897" s="22" t="s">
        <v>1372</v>
      </c>
      <c r="E897" s="22" t="s">
        <v>1663</v>
      </c>
      <c r="F897" s="3">
        <v>800</v>
      </c>
      <c r="G897" s="23">
        <v>15377.7777777777</v>
      </c>
      <c r="H897" s="23">
        <f t="shared" si="57"/>
        <v>17991.9999999999</v>
      </c>
      <c r="I897" s="2">
        <f t="shared" si="53"/>
        <v>16758.7779423999</v>
      </c>
      <c r="J897" s="2">
        <f t="shared" si="54"/>
        <v>20.9484724279999</v>
      </c>
    </row>
    <row r="898" s="3" customFormat="1" ht="23" customHeight="1" spans="1:10">
      <c r="A898" s="3" t="s">
        <v>4139</v>
      </c>
      <c r="B898" s="21" t="s">
        <v>168</v>
      </c>
      <c r="C898" s="21" t="s">
        <v>1667</v>
      </c>
      <c r="D898" s="22" t="s">
        <v>1628</v>
      </c>
      <c r="E898" s="22" t="s">
        <v>1600</v>
      </c>
      <c r="F898" s="3">
        <v>600</v>
      </c>
      <c r="G898" s="23">
        <f>H898/1.17</f>
        <v>12358.9743589744</v>
      </c>
      <c r="H898" s="23">
        <v>14460</v>
      </c>
      <c r="I898" s="2">
        <f t="shared" si="53"/>
        <v>13468.871112</v>
      </c>
      <c r="J898" s="2">
        <f t="shared" si="54"/>
        <v>22.44811852</v>
      </c>
    </row>
    <row r="899" s="3" customFormat="1" ht="23" customHeight="1" spans="1:10">
      <c r="A899" s="3" t="s">
        <v>1489</v>
      </c>
      <c r="B899" s="21" t="s">
        <v>168</v>
      </c>
      <c r="C899" s="21" t="s">
        <v>1495</v>
      </c>
      <c r="D899" s="22" t="s">
        <v>1666</v>
      </c>
      <c r="E899" s="22" t="s">
        <v>1497</v>
      </c>
      <c r="F899" s="3">
        <v>600</v>
      </c>
      <c r="G899" s="23">
        <f>H899/1.17</f>
        <v>16461.5384615385</v>
      </c>
      <c r="H899" s="23">
        <v>19260</v>
      </c>
      <c r="I899" s="2">
        <f>H899*0.9314572</f>
        <v>17939.865672</v>
      </c>
      <c r="J899" s="2">
        <f>I899/F899</f>
        <v>29.89977612</v>
      </c>
    </row>
    <row r="900" s="3" customFormat="1" ht="23" customHeight="1" spans="1:10">
      <c r="A900" s="3" t="s">
        <v>4140</v>
      </c>
      <c r="B900" s="21" t="s">
        <v>1493</v>
      </c>
      <c r="C900" s="21" t="s">
        <v>1672</v>
      </c>
      <c r="D900" s="22" t="s">
        <v>3014</v>
      </c>
      <c r="E900" s="22" t="s">
        <v>1674</v>
      </c>
      <c r="F900" s="3">
        <v>10</v>
      </c>
      <c r="G900" s="23">
        <v>4957.2649573</v>
      </c>
      <c r="H900" s="23">
        <f t="shared" si="57"/>
        <v>5800.000000041</v>
      </c>
      <c r="I900" s="2">
        <f>H900*0.9314572</f>
        <v>5402.45176003819</v>
      </c>
      <c r="J900" s="2">
        <f>I900/F900</f>
        <v>540.245176003819</v>
      </c>
    </row>
    <row r="901" s="3" customFormat="1" ht="23" customHeight="1" spans="1:10">
      <c r="A901" s="3" t="s">
        <v>4140</v>
      </c>
      <c r="B901" s="21" t="s">
        <v>1493</v>
      </c>
      <c r="C901" s="21" t="s">
        <v>1672</v>
      </c>
      <c r="D901" s="22" t="s">
        <v>3015</v>
      </c>
      <c r="E901" s="22" t="s">
        <v>1674</v>
      </c>
      <c r="F901" s="3">
        <v>20</v>
      </c>
      <c r="G901" s="23">
        <v>9914.53</v>
      </c>
      <c r="H901" s="23">
        <f t="shared" si="57"/>
        <v>11600.0001</v>
      </c>
      <c r="I901" s="2">
        <f>H901*0.9314572</f>
        <v>10804.9036131457</v>
      </c>
      <c r="J901" s="2">
        <f>I901/F901</f>
        <v>540.245180657286</v>
      </c>
    </row>
    <row r="902" s="3" customFormat="1" ht="23" customHeight="1" spans="1:10">
      <c r="A902" s="3" t="s">
        <v>4140</v>
      </c>
      <c r="B902" s="21" t="s">
        <v>1493</v>
      </c>
      <c r="C902" s="21" t="s">
        <v>1672</v>
      </c>
      <c r="D902" s="22" t="s">
        <v>3016</v>
      </c>
      <c r="E902" s="22" t="s">
        <v>1674</v>
      </c>
      <c r="F902" s="3">
        <v>40</v>
      </c>
      <c r="G902" s="23">
        <v>19829.06</v>
      </c>
      <c r="H902" s="23">
        <f t="shared" si="57"/>
        <v>23200.0002</v>
      </c>
      <c r="I902" s="2">
        <f>H902*0.9314572</f>
        <v>21609.8072262914</v>
      </c>
      <c r="J902" s="2">
        <f>I902/F902</f>
        <v>540.245180657286</v>
      </c>
    </row>
    <row r="903" s="3" customFormat="1" ht="23" customHeight="1" spans="1:10">
      <c r="A903" s="3" t="s">
        <v>4140</v>
      </c>
      <c r="B903" s="21" t="s">
        <v>1493</v>
      </c>
      <c r="C903" s="21" t="s">
        <v>1672</v>
      </c>
      <c r="D903" s="22" t="s">
        <v>1676</v>
      </c>
      <c r="E903" s="22" t="s">
        <v>1674</v>
      </c>
      <c r="F903" s="3">
        <v>20</v>
      </c>
      <c r="G903" s="23">
        <v>9914.53</v>
      </c>
      <c r="H903" s="23">
        <f t="shared" si="57"/>
        <v>11600.0001</v>
      </c>
      <c r="I903" s="2">
        <f>H903*0.9314572</f>
        <v>10804.9036131457</v>
      </c>
      <c r="J903" s="2">
        <f>I903/F903</f>
        <v>540.245180657286</v>
      </c>
    </row>
    <row r="904" s="3" customFormat="1" ht="23" customHeight="1" spans="1:10">
      <c r="A904" s="3" t="s">
        <v>4141</v>
      </c>
      <c r="B904" s="21" t="s">
        <v>185</v>
      </c>
      <c r="C904" s="21" t="s">
        <v>186</v>
      </c>
      <c r="D904" s="22" t="s">
        <v>1677</v>
      </c>
      <c r="E904" s="22" t="s">
        <v>1678</v>
      </c>
      <c r="F904" s="3">
        <v>600</v>
      </c>
      <c r="G904" s="23">
        <v>10102.56</v>
      </c>
      <c r="H904" s="23">
        <f t="shared" si="57"/>
        <v>11819.9952</v>
      </c>
      <c r="I904" s="2">
        <f>H904*0.9314572</f>
        <v>11009.8196330054</v>
      </c>
      <c r="J904" s="2">
        <f>I904/F904</f>
        <v>18.3496993883424</v>
      </c>
    </row>
    <row r="905" s="3" customFormat="1" ht="23" customHeight="1" spans="1:10">
      <c r="A905" s="3" t="s">
        <v>4037</v>
      </c>
      <c r="B905" s="21" t="s">
        <v>185</v>
      </c>
      <c r="C905" s="21" t="s">
        <v>29</v>
      </c>
      <c r="D905" s="22" t="s">
        <v>30</v>
      </c>
      <c r="E905" s="22" t="s">
        <v>31</v>
      </c>
      <c r="F905" s="3">
        <v>450</v>
      </c>
      <c r="G905" s="23">
        <v>5384.62</v>
      </c>
      <c r="H905" s="23">
        <f t="shared" si="57"/>
        <v>6300.0054</v>
      </c>
      <c r="I905" s="2">
        <f>H905*0.9314572</f>
        <v>5868.18538986888</v>
      </c>
      <c r="J905" s="2">
        <f>I905/F905</f>
        <v>13.0404119774864</v>
      </c>
    </row>
    <row r="906" s="3" customFormat="1" ht="23" customHeight="1" spans="1:10">
      <c r="A906" s="3" t="s">
        <v>4141</v>
      </c>
      <c r="B906" s="21" t="s">
        <v>185</v>
      </c>
      <c r="C906" s="21" t="s">
        <v>186</v>
      </c>
      <c r="D906" s="22" t="s">
        <v>1677</v>
      </c>
      <c r="E906" s="22" t="s">
        <v>1678</v>
      </c>
      <c r="F906" s="3">
        <v>600</v>
      </c>
      <c r="G906" s="23">
        <v>10102.56</v>
      </c>
      <c r="H906" s="23">
        <f t="shared" si="57"/>
        <v>11819.9952</v>
      </c>
      <c r="I906" s="2">
        <f>H906*0.9314572</f>
        <v>11009.8196330054</v>
      </c>
      <c r="J906" s="2">
        <f>I906/F906</f>
        <v>18.3496993883424</v>
      </c>
    </row>
    <row r="907" s="3" customFormat="1" ht="23" customHeight="1" spans="1:10">
      <c r="A907" s="3" t="s">
        <v>4141</v>
      </c>
      <c r="B907" s="21" t="s">
        <v>185</v>
      </c>
      <c r="C907" s="21" t="s">
        <v>186</v>
      </c>
      <c r="D907" s="22" t="s">
        <v>1677</v>
      </c>
      <c r="E907" s="22" t="s">
        <v>1678</v>
      </c>
      <c r="F907" s="3">
        <v>600</v>
      </c>
      <c r="G907" s="23">
        <v>10102.56</v>
      </c>
      <c r="H907" s="23">
        <f t="shared" si="57"/>
        <v>11819.9952</v>
      </c>
      <c r="I907" s="2">
        <f>H907*0.9314572</f>
        <v>11009.8196330054</v>
      </c>
      <c r="J907" s="2">
        <f>I907/F907</f>
        <v>18.3496993883424</v>
      </c>
    </row>
    <row r="908" s="3" customFormat="1" ht="23" customHeight="1" spans="1:10">
      <c r="A908" s="3" t="s">
        <v>4142</v>
      </c>
      <c r="B908" s="21" t="s">
        <v>1725</v>
      </c>
      <c r="C908" s="21" t="s">
        <v>201</v>
      </c>
      <c r="D908" s="22" t="s">
        <v>202</v>
      </c>
      <c r="E908" s="22" t="s">
        <v>203</v>
      </c>
      <c r="F908" s="3">
        <v>7800</v>
      </c>
      <c r="G908" s="23">
        <v>259066.666666666</v>
      </c>
      <c r="H908" s="23">
        <f t="shared" si="57"/>
        <v>303107.999999999</v>
      </c>
      <c r="I908" s="2">
        <f>H908*0.9314572</f>
        <v>282332.128977599</v>
      </c>
      <c r="J908" s="2">
        <f>I908/F908</f>
        <v>36.1964267919999</v>
      </c>
    </row>
    <row r="909" s="3" customFormat="1" ht="23" customHeight="1" spans="1:10">
      <c r="A909" s="3" t="s">
        <v>2507</v>
      </c>
      <c r="B909" s="21" t="s">
        <v>1725</v>
      </c>
      <c r="C909" s="21" t="s">
        <v>278</v>
      </c>
      <c r="D909" s="22" t="s">
        <v>1504</v>
      </c>
      <c r="E909" s="22" t="s">
        <v>203</v>
      </c>
      <c r="F909" s="3">
        <v>2160</v>
      </c>
      <c r="G909" s="23">
        <v>23760</v>
      </c>
      <c r="H909" s="23">
        <f t="shared" si="57"/>
        <v>27799.2</v>
      </c>
      <c r="I909" s="2">
        <f>H909*0.9314572</f>
        <v>25893.76499424</v>
      </c>
      <c r="J909" s="2">
        <f>I909/F909</f>
        <v>11.987854164</v>
      </c>
    </row>
    <row r="910" s="3" customFormat="1" ht="23" customHeight="1" spans="1:10">
      <c r="A910" s="3" t="s">
        <v>2507</v>
      </c>
      <c r="B910" s="21" t="s">
        <v>1725</v>
      </c>
      <c r="C910" s="21" t="s">
        <v>1731</v>
      </c>
      <c r="D910" s="22" t="s">
        <v>1735</v>
      </c>
      <c r="E910" s="22" t="s">
        <v>1733</v>
      </c>
      <c r="F910" s="3">
        <v>1400</v>
      </c>
      <c r="G910" s="23">
        <v>84000</v>
      </c>
      <c r="H910" s="23">
        <f t="shared" si="57"/>
        <v>98280</v>
      </c>
      <c r="I910" s="2">
        <f>H910*0.9314572</f>
        <v>91543.613616</v>
      </c>
      <c r="J910" s="2">
        <f>I910/F910</f>
        <v>65.38829544</v>
      </c>
    </row>
    <row r="911" s="3" customFormat="1" ht="23" customHeight="1" spans="1:10">
      <c r="A911" s="3" t="s">
        <v>2507</v>
      </c>
      <c r="B911" s="21" t="s">
        <v>1725</v>
      </c>
      <c r="C911" s="21" t="s">
        <v>1731</v>
      </c>
      <c r="D911" s="22" t="s">
        <v>1732</v>
      </c>
      <c r="E911" s="22" t="s">
        <v>1733</v>
      </c>
      <c r="F911" s="3">
        <v>300</v>
      </c>
      <c r="G911" s="23">
        <v>9666.66666666666</v>
      </c>
      <c r="H911" s="23">
        <f t="shared" si="57"/>
        <v>11310</v>
      </c>
      <c r="I911" s="2">
        <f>H911*0.9314572</f>
        <v>10534.780932</v>
      </c>
      <c r="J911" s="2">
        <f>I911/F911</f>
        <v>35.11593644</v>
      </c>
    </row>
    <row r="912" s="3" customFormat="1" ht="23" customHeight="1" spans="1:10">
      <c r="A912" s="3" t="s">
        <v>4043</v>
      </c>
      <c r="B912" s="21" t="s">
        <v>3018</v>
      </c>
      <c r="C912" s="21" t="s">
        <v>1744</v>
      </c>
      <c r="D912" s="22" t="s">
        <v>1730</v>
      </c>
      <c r="E912" s="22" t="s">
        <v>1721</v>
      </c>
      <c r="F912" s="3">
        <v>144</v>
      </c>
      <c r="G912" s="23">
        <v>5415.384</v>
      </c>
      <c r="H912" s="23">
        <f t="shared" si="57"/>
        <v>6335.99928</v>
      </c>
      <c r="I912" s="2">
        <f>H912*0.9314572</f>
        <v>5901.71214855082</v>
      </c>
      <c r="J912" s="2">
        <f>I912/F912</f>
        <v>40.984112142714</v>
      </c>
    </row>
    <row r="913" s="3" customFormat="1" ht="23" customHeight="1" spans="1:10">
      <c r="A913" s="3" t="s">
        <v>4143</v>
      </c>
      <c r="B913" s="21" t="s">
        <v>3019</v>
      </c>
      <c r="C913" s="21" t="s">
        <v>253</v>
      </c>
      <c r="D913" s="22" t="s">
        <v>754</v>
      </c>
      <c r="E913" s="22" t="s">
        <v>2512</v>
      </c>
      <c r="F913" s="3">
        <v>1000</v>
      </c>
      <c r="G913" s="23">
        <v>10085.470085</v>
      </c>
      <c r="H913" s="23">
        <f t="shared" si="57"/>
        <v>11799.99999945</v>
      </c>
      <c r="I913" s="2">
        <f>H913*0.9314572</f>
        <v>10991.1949594877</v>
      </c>
      <c r="J913" s="2">
        <f>I913/F913</f>
        <v>10.9911949594877</v>
      </c>
    </row>
    <row r="914" s="3" customFormat="1" ht="23" customHeight="1" spans="1:10">
      <c r="A914" s="3" t="s">
        <v>231</v>
      </c>
      <c r="B914" s="21" t="s">
        <v>3019</v>
      </c>
      <c r="C914" s="21" t="s">
        <v>229</v>
      </c>
      <c r="D914" s="22" t="s">
        <v>1741</v>
      </c>
      <c r="E914" s="22" t="s">
        <v>1742</v>
      </c>
      <c r="F914" s="3">
        <v>200</v>
      </c>
      <c r="G914" s="23">
        <v>2393.1623932</v>
      </c>
      <c r="H914" s="23">
        <f t="shared" si="57"/>
        <v>2800.000000044</v>
      </c>
      <c r="I914" s="2">
        <f>H914*0.9314572</f>
        <v>2608.08016004098</v>
      </c>
      <c r="J914" s="2">
        <f>I914/F914</f>
        <v>13.0404008002049</v>
      </c>
    </row>
    <row r="915" s="3" customFormat="1" ht="23" customHeight="1" spans="1:10">
      <c r="A915" s="3" t="s">
        <v>4084</v>
      </c>
      <c r="B915" s="21" t="s">
        <v>220</v>
      </c>
      <c r="C915" s="21" t="s">
        <v>1763</v>
      </c>
      <c r="D915" s="22" t="s">
        <v>1116</v>
      </c>
      <c r="E915" s="22" t="s">
        <v>1764</v>
      </c>
      <c r="F915" s="3">
        <v>-280</v>
      </c>
      <c r="G915" s="23">
        <f t="shared" ref="G915:G919" si="58">H915/1.17</f>
        <v>-885.470085470086</v>
      </c>
      <c r="H915" s="23">
        <v>-1036</v>
      </c>
      <c r="I915" s="2">
        <f>H915*0.9314572</f>
        <v>-964.9896592</v>
      </c>
      <c r="J915" s="2">
        <f>I915/F915</f>
        <v>3.44639164</v>
      </c>
    </row>
    <row r="916" s="3" customFormat="1" ht="23" customHeight="1" spans="1:10">
      <c r="A916" s="3" t="s">
        <v>4135</v>
      </c>
      <c r="B916" s="21" t="s">
        <v>220</v>
      </c>
      <c r="C916" s="21" t="s">
        <v>25</v>
      </c>
      <c r="D916" s="22" t="s">
        <v>26</v>
      </c>
      <c r="E916" s="22" t="s">
        <v>27</v>
      </c>
      <c r="F916" s="3">
        <v>-1882</v>
      </c>
      <c r="G916" s="23">
        <f t="shared" si="58"/>
        <v>-466.478632478633</v>
      </c>
      <c r="H916" s="23">
        <v>-545.78</v>
      </c>
      <c r="I916" s="2">
        <f>H916*0.9314572</f>
        <v>-508.370710616</v>
      </c>
      <c r="J916" s="2">
        <f>I916/F916</f>
        <v>0.270122588</v>
      </c>
    </row>
    <row r="917" s="3" customFormat="1" ht="23" customHeight="1" spans="1:10">
      <c r="A917" s="3" t="s">
        <v>4144</v>
      </c>
      <c r="B917" s="21" t="s">
        <v>220</v>
      </c>
      <c r="C917" s="21" t="s">
        <v>1765</v>
      </c>
      <c r="D917" s="22" t="s">
        <v>147</v>
      </c>
      <c r="E917" s="22" t="s">
        <v>1766</v>
      </c>
      <c r="F917" s="3">
        <v>-589</v>
      </c>
      <c r="G917" s="23">
        <f t="shared" si="58"/>
        <v>-931.324786324786</v>
      </c>
      <c r="H917" s="23">
        <v>-1089.65</v>
      </c>
      <c r="I917" s="2">
        <f>H917*0.9314572</f>
        <v>-1014.96233798</v>
      </c>
      <c r="J917" s="2">
        <f>I917/F917</f>
        <v>1.72319582</v>
      </c>
    </row>
    <row r="918" s="3" customFormat="1" ht="23" customHeight="1" spans="1:10">
      <c r="A918" s="3" t="s">
        <v>4038</v>
      </c>
      <c r="B918" s="21" t="s">
        <v>220</v>
      </c>
      <c r="C918" s="21" t="s">
        <v>2825</v>
      </c>
      <c r="D918" s="22" t="s">
        <v>2826</v>
      </c>
      <c r="E918" s="22" t="s">
        <v>1651</v>
      </c>
      <c r="F918" s="3">
        <v>-200</v>
      </c>
      <c r="G918" s="23">
        <f t="shared" si="58"/>
        <v>-4984.61538461538</v>
      </c>
      <c r="H918" s="23">
        <v>-5832</v>
      </c>
      <c r="I918" s="2">
        <f>H918*0.9314572</f>
        <v>-5432.2583904</v>
      </c>
      <c r="J918" s="2">
        <f>I918/F918</f>
        <v>27.161291952</v>
      </c>
    </row>
    <row r="919" s="3" customFormat="1" ht="23" customHeight="1" spans="1:10">
      <c r="A919" s="3" t="s">
        <v>4145</v>
      </c>
      <c r="B919" s="21" t="s">
        <v>220</v>
      </c>
      <c r="C919" s="21" t="s">
        <v>3020</v>
      </c>
      <c r="D919" s="22" t="s">
        <v>3021</v>
      </c>
      <c r="E919" s="22" t="s">
        <v>2221</v>
      </c>
      <c r="F919" s="3">
        <v>-106</v>
      </c>
      <c r="G919" s="23">
        <f t="shared" si="58"/>
        <v>-19041.9487179487</v>
      </c>
      <c r="H919" s="23">
        <v>-22279.08</v>
      </c>
      <c r="I919" s="2">
        <f>H919*0.9314572</f>
        <v>-20752.009475376</v>
      </c>
      <c r="J919" s="2">
        <f>I919/F919</f>
        <v>195.773674296</v>
      </c>
    </row>
    <row r="920" s="3" customFormat="1" ht="23" customHeight="1" spans="1:11">
      <c r="A920" s="3" t="s">
        <v>4146</v>
      </c>
      <c r="B920" s="21" t="s">
        <v>220</v>
      </c>
      <c r="C920" s="21" t="s">
        <v>2005</v>
      </c>
      <c r="D920" s="22" t="s">
        <v>2006</v>
      </c>
      <c r="E920" s="22" t="s">
        <v>1665</v>
      </c>
      <c r="F920" s="3">
        <v>1000</v>
      </c>
      <c r="G920" s="23">
        <v>35170.94</v>
      </c>
      <c r="H920" s="23">
        <f>G920*1.17</f>
        <v>41149.9998</v>
      </c>
      <c r="I920" s="2">
        <v>38135.772564566</v>
      </c>
      <c r="J920" s="2">
        <f>I920/F920</f>
        <v>38.135772564566</v>
      </c>
      <c r="K920" s="3" t="e">
        <f>I920+#REF!</f>
        <v>#REF!</v>
      </c>
    </row>
    <row r="921" s="3" customFormat="1" ht="23" customHeight="1" spans="1:10">
      <c r="A921" s="3" t="s">
        <v>227</v>
      </c>
      <c r="B921" s="21" t="s">
        <v>3022</v>
      </c>
      <c r="C921" s="21" t="s">
        <v>225</v>
      </c>
      <c r="D921" s="22" t="s">
        <v>276</v>
      </c>
      <c r="E921" s="22" t="s">
        <v>1738</v>
      </c>
      <c r="F921" s="3">
        <v>600</v>
      </c>
      <c r="G921" s="23">
        <f t="shared" ref="G921:G925" si="59">H921/1.17</f>
        <v>3333.33333333333</v>
      </c>
      <c r="H921" s="23">
        <v>3900</v>
      </c>
      <c r="I921" s="2">
        <f t="shared" ref="I921:I961" si="60">H921*0.9314572</f>
        <v>3632.68308</v>
      </c>
      <c r="J921" s="2">
        <f t="shared" ref="J921:J961" si="61">I921/F921</f>
        <v>6.0544718</v>
      </c>
    </row>
    <row r="922" s="3" customFormat="1" ht="23" customHeight="1" spans="1:10">
      <c r="A922" s="3" t="s">
        <v>4142</v>
      </c>
      <c r="B922" s="21" t="s">
        <v>288</v>
      </c>
      <c r="C922" s="21" t="s">
        <v>201</v>
      </c>
      <c r="D922" s="22" t="s">
        <v>202</v>
      </c>
      <c r="E922" s="22" t="s">
        <v>203</v>
      </c>
      <c r="F922" s="3">
        <v>720</v>
      </c>
      <c r="G922" s="23">
        <f t="shared" si="59"/>
        <v>24615.3846153846</v>
      </c>
      <c r="H922" s="23">
        <v>28800</v>
      </c>
      <c r="I922" s="2">
        <f t="shared" si="60"/>
        <v>26825.96736</v>
      </c>
      <c r="J922" s="2">
        <f t="shared" si="61"/>
        <v>37.258288</v>
      </c>
    </row>
    <row r="923" s="3" customFormat="1" ht="23" customHeight="1" spans="1:10">
      <c r="A923" s="3" t="s">
        <v>4142</v>
      </c>
      <c r="B923" s="21" t="s">
        <v>288</v>
      </c>
      <c r="C923" s="21" t="s">
        <v>201</v>
      </c>
      <c r="D923" s="22" t="s">
        <v>202</v>
      </c>
      <c r="E923" s="22" t="s">
        <v>203</v>
      </c>
      <c r="F923" s="3">
        <v>120</v>
      </c>
      <c r="G923" s="23">
        <f t="shared" si="59"/>
        <v>4102.5641025641</v>
      </c>
      <c r="H923" s="23">
        <v>4800</v>
      </c>
      <c r="I923" s="2">
        <f t="shared" si="60"/>
        <v>4470.99456</v>
      </c>
      <c r="J923" s="2">
        <f t="shared" si="61"/>
        <v>37.258288</v>
      </c>
    </row>
    <row r="924" s="3" customFormat="1" ht="23" customHeight="1" spans="1:10">
      <c r="A924" s="3" t="s">
        <v>4147</v>
      </c>
      <c r="B924" s="21" t="s">
        <v>1838</v>
      </c>
      <c r="C924" s="21" t="s">
        <v>567</v>
      </c>
      <c r="D924" s="22" t="s">
        <v>568</v>
      </c>
      <c r="E924" s="22" t="s">
        <v>3023</v>
      </c>
      <c r="F924" s="3">
        <v>400</v>
      </c>
      <c r="G924" s="23">
        <f t="shared" si="59"/>
        <v>8376.06837606838</v>
      </c>
      <c r="H924" s="23">
        <v>9800</v>
      </c>
      <c r="I924" s="2">
        <f t="shared" si="60"/>
        <v>9128.28056</v>
      </c>
      <c r="J924" s="2">
        <f t="shared" si="61"/>
        <v>22.8207014</v>
      </c>
    </row>
    <row r="925" s="3" customFormat="1" ht="23" customHeight="1" spans="1:10">
      <c r="A925" s="3" t="s">
        <v>3762</v>
      </c>
      <c r="B925" s="21" t="s">
        <v>312</v>
      </c>
      <c r="C925" s="21" t="s">
        <v>216</v>
      </c>
      <c r="D925" s="22" t="s">
        <v>1841</v>
      </c>
      <c r="E925" s="22" t="s">
        <v>218</v>
      </c>
      <c r="F925" s="3">
        <v>800</v>
      </c>
      <c r="G925" s="23">
        <f t="shared" si="59"/>
        <v>14222.2222222222</v>
      </c>
      <c r="H925" s="23">
        <v>16640</v>
      </c>
      <c r="I925" s="2">
        <f t="shared" si="60"/>
        <v>15499.447808</v>
      </c>
      <c r="J925" s="2">
        <f t="shared" si="61"/>
        <v>19.37430976</v>
      </c>
    </row>
    <row r="926" s="3" customFormat="1" ht="23" customHeight="1" spans="1:10">
      <c r="A926" s="3" t="s">
        <v>4147</v>
      </c>
      <c r="B926" s="21" t="s">
        <v>3024</v>
      </c>
      <c r="C926" s="21" t="s">
        <v>567</v>
      </c>
      <c r="D926" s="22" t="s">
        <v>568</v>
      </c>
      <c r="E926" s="22" t="s">
        <v>3023</v>
      </c>
      <c r="F926" s="3">
        <v>400</v>
      </c>
      <c r="G926" s="23">
        <v>8547.01</v>
      </c>
      <c r="H926" s="23">
        <f t="shared" ref="H926:H929" si="62">G926*1.17</f>
        <v>10000.0017</v>
      </c>
      <c r="I926" s="2">
        <f t="shared" si="60"/>
        <v>9314.57358347724</v>
      </c>
      <c r="J926" s="2">
        <f t="shared" si="61"/>
        <v>23.2864339586931</v>
      </c>
    </row>
    <row r="927" s="3" customFormat="1" ht="23" customHeight="1" spans="1:10">
      <c r="A927" s="3" t="s">
        <v>4036</v>
      </c>
      <c r="B927" s="21" t="s">
        <v>3024</v>
      </c>
      <c r="C927" s="21" t="s">
        <v>585</v>
      </c>
      <c r="D927" s="22" t="s">
        <v>1169</v>
      </c>
      <c r="E927" s="22" t="s">
        <v>1176</v>
      </c>
      <c r="F927" s="3">
        <v>100</v>
      </c>
      <c r="G927" s="23">
        <v>1709.4</v>
      </c>
      <c r="H927" s="23">
        <f t="shared" si="62"/>
        <v>1999.998</v>
      </c>
      <c r="I927" s="2">
        <f t="shared" si="60"/>
        <v>1862.9125370856</v>
      </c>
      <c r="J927" s="2">
        <f t="shared" si="61"/>
        <v>18.629125370856</v>
      </c>
    </row>
    <row r="928" s="3" customFormat="1" ht="23" customHeight="1" spans="1:10">
      <c r="A928" s="3" t="s">
        <v>3762</v>
      </c>
      <c r="B928" s="21" t="s">
        <v>2000</v>
      </c>
      <c r="C928" s="21" t="s">
        <v>216</v>
      </c>
      <c r="D928" s="22" t="s">
        <v>1841</v>
      </c>
      <c r="E928" s="22" t="s">
        <v>218</v>
      </c>
      <c r="F928" s="3">
        <v>600</v>
      </c>
      <c r="G928" s="23">
        <v>9743.59</v>
      </c>
      <c r="H928" s="23">
        <f t="shared" si="62"/>
        <v>11400.0003</v>
      </c>
      <c r="I928" s="2">
        <f t="shared" si="60"/>
        <v>10618.6123594372</v>
      </c>
      <c r="J928" s="2">
        <f t="shared" si="61"/>
        <v>17.6976872657286</v>
      </c>
    </row>
    <row r="929" s="3" customFormat="1" ht="23" customHeight="1" spans="1:10">
      <c r="A929" s="3" t="s">
        <v>3789</v>
      </c>
      <c r="B929" s="21" t="s">
        <v>2000</v>
      </c>
      <c r="C929" s="21" t="s">
        <v>589</v>
      </c>
      <c r="D929" s="22" t="s">
        <v>590</v>
      </c>
      <c r="E929" s="22" t="s">
        <v>591</v>
      </c>
      <c r="F929" s="3">
        <v>600</v>
      </c>
      <c r="G929" s="23">
        <v>10769.23</v>
      </c>
      <c r="H929" s="23">
        <f t="shared" si="62"/>
        <v>12599.9991</v>
      </c>
      <c r="I929" s="2">
        <f t="shared" si="60"/>
        <v>11736.3598816885</v>
      </c>
      <c r="J929" s="2">
        <f t="shared" si="61"/>
        <v>19.5605998028142</v>
      </c>
    </row>
    <row r="930" s="3" customFormat="1" ht="23" customHeight="1" spans="1:10">
      <c r="A930" s="3" t="s">
        <v>4036</v>
      </c>
      <c r="B930" s="21" t="s">
        <v>2630</v>
      </c>
      <c r="C930" s="21" t="s">
        <v>585</v>
      </c>
      <c r="D930" s="22" t="s">
        <v>1169</v>
      </c>
      <c r="E930" s="22" t="s">
        <v>1176</v>
      </c>
      <c r="F930" s="3">
        <v>50</v>
      </c>
      <c r="G930" s="23">
        <f>H930/1.17</f>
        <v>705.128205128205</v>
      </c>
      <c r="H930" s="23">
        <v>825</v>
      </c>
      <c r="I930" s="2">
        <f t="shared" si="60"/>
        <v>768.45219</v>
      </c>
      <c r="J930" s="2">
        <f t="shared" si="61"/>
        <v>15.3690438</v>
      </c>
    </row>
    <row r="931" s="3" customFormat="1" ht="23" customHeight="1" spans="1:10">
      <c r="A931" s="3" t="s">
        <v>4036</v>
      </c>
      <c r="B931" s="21" t="s">
        <v>2630</v>
      </c>
      <c r="C931" s="21" t="s">
        <v>585</v>
      </c>
      <c r="D931" s="22" t="s">
        <v>1169</v>
      </c>
      <c r="E931" s="22" t="s">
        <v>1176</v>
      </c>
      <c r="F931" s="3">
        <v>50</v>
      </c>
      <c r="G931" s="23">
        <v>705.13</v>
      </c>
      <c r="H931" s="23">
        <f t="shared" ref="H931:H934" si="63">G931*1.17</f>
        <v>825.0021</v>
      </c>
      <c r="I931" s="2">
        <f t="shared" si="60"/>
        <v>768.45414606012</v>
      </c>
      <c r="J931" s="2">
        <f t="shared" si="61"/>
        <v>15.3690829212024</v>
      </c>
    </row>
    <row r="932" s="3" customFormat="1" ht="23" customHeight="1" spans="1:10">
      <c r="A932" s="3" t="s">
        <v>4147</v>
      </c>
      <c r="B932" s="21" t="s">
        <v>2630</v>
      </c>
      <c r="C932" s="21" t="s">
        <v>567</v>
      </c>
      <c r="D932" s="22" t="s">
        <v>568</v>
      </c>
      <c r="E932" s="22" t="s">
        <v>3023</v>
      </c>
      <c r="F932" s="3">
        <v>200</v>
      </c>
      <c r="G932" s="23">
        <v>4017.09</v>
      </c>
      <c r="H932" s="23">
        <f t="shared" si="63"/>
        <v>4699.9953</v>
      </c>
      <c r="I932" s="2">
        <f t="shared" si="60"/>
        <v>4377.84446215116</v>
      </c>
      <c r="J932" s="2">
        <f t="shared" si="61"/>
        <v>21.8892223107558</v>
      </c>
    </row>
    <row r="933" s="3" customFormat="1" ht="23" customHeight="1" spans="1:10">
      <c r="A933" s="3" t="s">
        <v>231</v>
      </c>
      <c r="B933" s="21" t="s">
        <v>2630</v>
      </c>
      <c r="C933" s="21" t="s">
        <v>229</v>
      </c>
      <c r="D933" s="22" t="s">
        <v>1741</v>
      </c>
      <c r="E933" s="22" t="s">
        <v>1742</v>
      </c>
      <c r="F933" s="3">
        <v>200</v>
      </c>
      <c r="G933" s="23">
        <v>6076.92</v>
      </c>
      <c r="H933" s="23">
        <f t="shared" si="63"/>
        <v>7109.9964</v>
      </c>
      <c r="I933" s="2">
        <f t="shared" si="60"/>
        <v>6622.65733875408</v>
      </c>
      <c r="J933" s="2">
        <f t="shared" si="61"/>
        <v>33.1132866937704</v>
      </c>
    </row>
    <row r="934" s="3" customFormat="1" ht="23" customHeight="1" spans="1:10">
      <c r="A934" s="3" t="s">
        <v>4148</v>
      </c>
      <c r="B934" s="21" t="s">
        <v>2630</v>
      </c>
      <c r="C934" s="21" t="s">
        <v>3025</v>
      </c>
      <c r="D934" s="22" t="s">
        <v>2850</v>
      </c>
      <c r="E934" s="22" t="s">
        <v>3026</v>
      </c>
      <c r="F934" s="3">
        <v>200</v>
      </c>
      <c r="G934" s="23">
        <v>5213.68</v>
      </c>
      <c r="H934" s="23">
        <f t="shared" si="63"/>
        <v>6100.0056</v>
      </c>
      <c r="I934" s="2">
        <f t="shared" si="60"/>
        <v>5681.89413616032</v>
      </c>
      <c r="J934" s="2">
        <f t="shared" si="61"/>
        <v>28.4094706808016</v>
      </c>
    </row>
    <row r="935" s="3" customFormat="1" ht="23" customHeight="1" spans="1:10">
      <c r="A935" s="3" t="s">
        <v>231</v>
      </c>
      <c r="B935" s="21" t="s">
        <v>603</v>
      </c>
      <c r="C935" s="21" t="s">
        <v>229</v>
      </c>
      <c r="D935" s="22" t="s">
        <v>1741</v>
      </c>
      <c r="E935" s="22" t="s">
        <v>1742</v>
      </c>
      <c r="F935" s="3">
        <v>600</v>
      </c>
      <c r="G935" s="23">
        <f t="shared" ref="G935:G946" si="64">H935/1.17</f>
        <v>18230.7692307692</v>
      </c>
      <c r="H935" s="23">
        <v>21330</v>
      </c>
      <c r="I935" s="2">
        <f t="shared" si="60"/>
        <v>19867.982076</v>
      </c>
      <c r="J935" s="2">
        <f t="shared" si="61"/>
        <v>33.11330346</v>
      </c>
    </row>
    <row r="936" s="3" customFormat="1" ht="23" customHeight="1" spans="1:10">
      <c r="A936" s="3" t="s">
        <v>4147</v>
      </c>
      <c r="B936" s="21" t="s">
        <v>2629</v>
      </c>
      <c r="C936" s="21" t="s">
        <v>567</v>
      </c>
      <c r="D936" s="22" t="s">
        <v>568</v>
      </c>
      <c r="E936" s="22" t="s">
        <v>3023</v>
      </c>
      <c r="F936" s="3">
        <v>400</v>
      </c>
      <c r="G936" s="23">
        <v>8547.01</v>
      </c>
      <c r="H936" s="23">
        <f>G936*1.17</f>
        <v>10000.0017</v>
      </c>
      <c r="I936" s="2">
        <f t="shared" si="60"/>
        <v>9314.57358347724</v>
      </c>
      <c r="J936" s="2">
        <f t="shared" si="61"/>
        <v>23.2864339586931</v>
      </c>
    </row>
    <row r="937" s="3" customFormat="1" ht="23" customHeight="1" spans="1:10">
      <c r="A937" s="3" t="s">
        <v>336</v>
      </c>
      <c r="B937" s="21" t="s">
        <v>2629</v>
      </c>
      <c r="C937" s="21" t="s">
        <v>334</v>
      </c>
      <c r="D937" s="22" t="s">
        <v>335</v>
      </c>
      <c r="E937" s="22" t="s">
        <v>2026</v>
      </c>
      <c r="F937" s="3">
        <v>600</v>
      </c>
      <c r="G937" s="23">
        <v>14256.41</v>
      </c>
      <c r="H937" s="23">
        <f>G937*1.17</f>
        <v>16679.9997</v>
      </c>
      <c r="I937" s="2">
        <f t="shared" si="60"/>
        <v>15536.7058165628</v>
      </c>
      <c r="J937" s="2">
        <f t="shared" si="61"/>
        <v>25.8945096942714</v>
      </c>
    </row>
    <row r="938" s="3" customFormat="1" ht="23" customHeight="1" spans="1:10">
      <c r="A938" s="3" t="s">
        <v>3789</v>
      </c>
      <c r="B938" s="21" t="s">
        <v>2000</v>
      </c>
      <c r="C938" s="21" t="s">
        <v>589</v>
      </c>
      <c r="D938" s="22" t="s">
        <v>590</v>
      </c>
      <c r="E938" s="22" t="s">
        <v>591</v>
      </c>
      <c r="F938" s="3">
        <v>1200</v>
      </c>
      <c r="G938" s="23">
        <f t="shared" si="64"/>
        <v>21538.4615384615</v>
      </c>
      <c r="H938" s="23">
        <v>25200</v>
      </c>
      <c r="I938" s="2">
        <f t="shared" si="60"/>
        <v>23472.72144</v>
      </c>
      <c r="J938" s="2">
        <f t="shared" si="61"/>
        <v>19.5606012</v>
      </c>
    </row>
    <row r="939" s="3" customFormat="1" ht="23" customHeight="1" spans="1:10">
      <c r="A939" s="3" t="s">
        <v>4143</v>
      </c>
      <c r="B939" s="21" t="s">
        <v>311</v>
      </c>
      <c r="C939" s="21" t="s">
        <v>253</v>
      </c>
      <c r="D939" s="22" t="s">
        <v>754</v>
      </c>
      <c r="E939" s="22" t="s">
        <v>2512</v>
      </c>
      <c r="F939" s="3">
        <v>1000</v>
      </c>
      <c r="G939" s="23">
        <f t="shared" si="64"/>
        <v>25213.6752136752</v>
      </c>
      <c r="H939" s="23">
        <v>29500</v>
      </c>
      <c r="I939" s="2">
        <f t="shared" si="60"/>
        <v>27477.9874</v>
      </c>
      <c r="J939" s="2">
        <f t="shared" si="61"/>
        <v>27.4779874</v>
      </c>
    </row>
    <row r="940" s="3" customFormat="1" ht="23" customHeight="1" spans="1:10">
      <c r="A940" s="3" t="s">
        <v>4149</v>
      </c>
      <c r="B940" s="21" t="s">
        <v>3027</v>
      </c>
      <c r="C940" s="21" t="s">
        <v>3028</v>
      </c>
      <c r="D940" s="22" t="s">
        <v>3029</v>
      </c>
      <c r="E940" s="22" t="s">
        <v>3030</v>
      </c>
      <c r="F940" s="3">
        <v>1</v>
      </c>
      <c r="G940" s="23">
        <f t="shared" si="64"/>
        <v>139316.239316239</v>
      </c>
      <c r="H940" s="23">
        <v>163000</v>
      </c>
      <c r="I940" s="2">
        <f t="shared" si="60"/>
        <v>151827.5236</v>
      </c>
      <c r="J940" s="2">
        <f t="shared" si="61"/>
        <v>151827.5236</v>
      </c>
    </row>
    <row r="941" s="3" customFormat="1" ht="23" customHeight="1" spans="1:10">
      <c r="A941" s="3" t="s">
        <v>4150</v>
      </c>
      <c r="B941" s="21" t="s">
        <v>3027</v>
      </c>
      <c r="C941" s="21" t="s">
        <v>3031</v>
      </c>
      <c r="D941" s="22" t="s">
        <v>3032</v>
      </c>
      <c r="E941" s="22" t="s">
        <v>3033</v>
      </c>
      <c r="F941" s="3">
        <v>1</v>
      </c>
      <c r="G941" s="23">
        <f t="shared" si="64"/>
        <v>117948.717948718</v>
      </c>
      <c r="H941" s="23">
        <v>138000</v>
      </c>
      <c r="I941" s="2">
        <f t="shared" si="60"/>
        <v>128541.0936</v>
      </c>
      <c r="J941" s="2">
        <f t="shared" si="61"/>
        <v>128541.0936</v>
      </c>
    </row>
    <row r="942" s="3" customFormat="1" ht="23" customHeight="1" spans="1:10">
      <c r="A942" s="3" t="s">
        <v>4151</v>
      </c>
      <c r="B942" s="21" t="s">
        <v>3027</v>
      </c>
      <c r="C942" s="21" t="s">
        <v>3034</v>
      </c>
      <c r="D942" s="22" t="s">
        <v>3035</v>
      </c>
      <c r="E942" s="22" t="s">
        <v>3036</v>
      </c>
      <c r="F942" s="3">
        <v>6</v>
      </c>
      <c r="G942" s="23">
        <f t="shared" si="64"/>
        <v>61538.4615384615</v>
      </c>
      <c r="H942" s="23">
        <v>72000</v>
      </c>
      <c r="I942" s="2">
        <f t="shared" si="60"/>
        <v>67064.9184</v>
      </c>
      <c r="J942" s="2">
        <f t="shared" si="61"/>
        <v>11177.4864</v>
      </c>
    </row>
    <row r="943" s="3" customFormat="1" ht="23" customHeight="1" spans="1:10">
      <c r="A943" s="3" t="s">
        <v>4151</v>
      </c>
      <c r="B943" s="21" t="s">
        <v>3027</v>
      </c>
      <c r="C943" s="21" t="s">
        <v>3037</v>
      </c>
      <c r="D943" s="22" t="s">
        <v>3038</v>
      </c>
      <c r="E943" s="22" t="s">
        <v>3036</v>
      </c>
      <c r="F943" s="3">
        <v>6</v>
      </c>
      <c r="G943" s="23">
        <f t="shared" si="64"/>
        <v>61538.4615384615</v>
      </c>
      <c r="H943" s="23">
        <v>72000</v>
      </c>
      <c r="I943" s="2">
        <f t="shared" si="60"/>
        <v>67064.9184</v>
      </c>
      <c r="J943" s="2">
        <f t="shared" si="61"/>
        <v>11177.4864</v>
      </c>
    </row>
    <row r="944" s="3" customFormat="1" ht="23" customHeight="1" spans="1:10">
      <c r="A944" s="3" t="s">
        <v>231</v>
      </c>
      <c r="B944" s="21" t="s">
        <v>311</v>
      </c>
      <c r="C944" s="21" t="s">
        <v>229</v>
      </c>
      <c r="D944" s="22" t="s">
        <v>1741</v>
      </c>
      <c r="E944" s="22" t="s">
        <v>1742</v>
      </c>
      <c r="F944" s="3">
        <v>600</v>
      </c>
      <c r="G944" s="23">
        <f t="shared" si="64"/>
        <v>18205.1282051282</v>
      </c>
      <c r="H944" s="23">
        <v>21300</v>
      </c>
      <c r="I944" s="2">
        <f t="shared" si="60"/>
        <v>19840.03836</v>
      </c>
      <c r="J944" s="2">
        <f t="shared" si="61"/>
        <v>33.0667306</v>
      </c>
    </row>
    <row r="945" s="3" customFormat="1" ht="23" customHeight="1" spans="1:10">
      <c r="A945" s="3" t="s">
        <v>4142</v>
      </c>
      <c r="B945" s="21" t="s">
        <v>288</v>
      </c>
      <c r="C945" s="21" t="s">
        <v>201</v>
      </c>
      <c r="D945" s="22" t="s">
        <v>202</v>
      </c>
      <c r="E945" s="22" t="s">
        <v>203</v>
      </c>
      <c r="F945" s="3">
        <v>120</v>
      </c>
      <c r="G945" s="23">
        <f t="shared" si="64"/>
        <v>4102.5641025641</v>
      </c>
      <c r="H945" s="23">
        <v>4800</v>
      </c>
      <c r="I945" s="2">
        <f t="shared" si="60"/>
        <v>4470.99456</v>
      </c>
      <c r="J945" s="2">
        <f t="shared" si="61"/>
        <v>37.258288</v>
      </c>
    </row>
    <row r="946" s="3" customFormat="1" ht="23" customHeight="1" spans="1:10">
      <c r="A946" s="3" t="s">
        <v>4142</v>
      </c>
      <c r="B946" s="21" t="s">
        <v>288</v>
      </c>
      <c r="C946" s="21" t="s">
        <v>201</v>
      </c>
      <c r="D946" s="22" t="s">
        <v>202</v>
      </c>
      <c r="E946" s="22" t="s">
        <v>203</v>
      </c>
      <c r="F946" s="3">
        <v>180</v>
      </c>
      <c r="G946" s="23">
        <f t="shared" si="64"/>
        <v>6153.84615384615</v>
      </c>
      <c r="H946" s="23">
        <v>7200</v>
      </c>
      <c r="I946" s="2">
        <f t="shared" si="60"/>
        <v>6706.49184</v>
      </c>
      <c r="J946" s="2">
        <f t="shared" si="61"/>
        <v>37.258288</v>
      </c>
    </row>
    <row r="947" s="3" customFormat="1" ht="23" customHeight="1" spans="1:10">
      <c r="A947" s="3" t="s">
        <v>588</v>
      </c>
      <c r="B947" s="21" t="s">
        <v>312</v>
      </c>
      <c r="C947" s="21" t="s">
        <v>3039</v>
      </c>
      <c r="D947" s="22" t="s">
        <v>2625</v>
      </c>
      <c r="E947" s="22" t="s">
        <v>1342</v>
      </c>
      <c r="F947" s="3">
        <v>800</v>
      </c>
      <c r="G947" s="23">
        <v>923.08</v>
      </c>
      <c r="H947" s="23">
        <f t="shared" ref="H947:H951" si="65">G947*1.17</f>
        <v>1080.0036</v>
      </c>
      <c r="I947" s="2">
        <f t="shared" si="60"/>
        <v>1005.97712924592</v>
      </c>
      <c r="J947" s="2">
        <f t="shared" si="61"/>
        <v>1.2574714115574</v>
      </c>
    </row>
    <row r="948" s="3" customFormat="1" ht="23" customHeight="1" spans="1:10">
      <c r="A948" s="3" t="s">
        <v>4096</v>
      </c>
      <c r="B948" s="21" t="s">
        <v>312</v>
      </c>
      <c r="C948" s="21" t="s">
        <v>3040</v>
      </c>
      <c r="D948" s="22" t="s">
        <v>3041</v>
      </c>
      <c r="E948" s="22" t="s">
        <v>1203</v>
      </c>
      <c r="F948" s="3">
        <v>20</v>
      </c>
      <c r="G948" s="23">
        <v>14871.79</v>
      </c>
      <c r="H948" s="23">
        <f t="shared" si="65"/>
        <v>17399.9943</v>
      </c>
      <c r="I948" s="2">
        <f t="shared" si="60"/>
        <v>16207.349970694</v>
      </c>
      <c r="J948" s="2">
        <f t="shared" si="61"/>
        <v>810.367498534698</v>
      </c>
    </row>
    <row r="949" s="3" customFormat="1" ht="23" customHeight="1" spans="1:10">
      <c r="A949" s="3" t="s">
        <v>4096</v>
      </c>
      <c r="B949" s="21" t="s">
        <v>312</v>
      </c>
      <c r="C949" s="21" t="s">
        <v>1237</v>
      </c>
      <c r="D949" s="22" t="s">
        <v>3042</v>
      </c>
      <c r="E949" s="22" t="s">
        <v>3043</v>
      </c>
      <c r="F949" s="3">
        <v>2000</v>
      </c>
      <c r="G949" s="23">
        <v>444.4444444</v>
      </c>
      <c r="H949" s="23">
        <f t="shared" si="65"/>
        <v>519.999999948</v>
      </c>
      <c r="I949" s="2">
        <f t="shared" si="60"/>
        <v>484.357743951564</v>
      </c>
      <c r="J949" s="2">
        <f t="shared" si="61"/>
        <v>0.242178871975782</v>
      </c>
    </row>
    <row r="950" s="3" customFormat="1" ht="23" customHeight="1" spans="1:10">
      <c r="A950" s="3" t="s">
        <v>3789</v>
      </c>
      <c r="B950" s="21" t="s">
        <v>2630</v>
      </c>
      <c r="C950" s="21" t="s">
        <v>589</v>
      </c>
      <c r="D950" s="22" t="s">
        <v>590</v>
      </c>
      <c r="E950" s="22" t="s">
        <v>591</v>
      </c>
      <c r="F950" s="3">
        <v>300</v>
      </c>
      <c r="G950" s="23">
        <v>6410.26</v>
      </c>
      <c r="H950" s="23">
        <f t="shared" si="65"/>
        <v>7500.0042</v>
      </c>
      <c r="I950" s="2">
        <f t="shared" si="60"/>
        <v>6985.93291212024</v>
      </c>
      <c r="J950" s="2">
        <f t="shared" si="61"/>
        <v>23.2864430404008</v>
      </c>
    </row>
    <row r="951" s="3" customFormat="1" ht="23" customHeight="1" spans="1:10">
      <c r="A951" s="3" t="s">
        <v>4148</v>
      </c>
      <c r="B951" s="21" t="s">
        <v>2630</v>
      </c>
      <c r="C951" s="21" t="s">
        <v>3025</v>
      </c>
      <c r="D951" s="22" t="s">
        <v>2850</v>
      </c>
      <c r="E951" s="22" t="s">
        <v>3026</v>
      </c>
      <c r="F951" s="3">
        <v>200</v>
      </c>
      <c r="G951" s="23">
        <v>5213.68</v>
      </c>
      <c r="H951" s="23">
        <f t="shared" si="65"/>
        <v>6100.0056</v>
      </c>
      <c r="I951" s="2">
        <f t="shared" si="60"/>
        <v>5681.89413616032</v>
      </c>
      <c r="J951" s="2">
        <f t="shared" si="61"/>
        <v>28.4094706808016</v>
      </c>
    </row>
    <row r="952" s="3" customFormat="1" ht="23" customHeight="1" spans="1:10">
      <c r="A952" s="3" t="s">
        <v>3789</v>
      </c>
      <c r="B952" s="21" t="s">
        <v>1827</v>
      </c>
      <c r="C952" s="21" t="s">
        <v>589</v>
      </c>
      <c r="D952" s="22" t="s">
        <v>590</v>
      </c>
      <c r="E952" s="22" t="s">
        <v>591</v>
      </c>
      <c r="F952" s="3">
        <v>300</v>
      </c>
      <c r="G952" s="23">
        <f t="shared" ref="G952:G1015" si="66">H952/1.17</f>
        <v>6656.41025641026</v>
      </c>
      <c r="H952" s="23">
        <v>7788</v>
      </c>
      <c r="I952" s="2">
        <f t="shared" si="60"/>
        <v>7254.1886736</v>
      </c>
      <c r="J952" s="2">
        <f t="shared" si="61"/>
        <v>24.180628912</v>
      </c>
    </row>
    <row r="953" s="3" customFormat="1" ht="23" customHeight="1" spans="1:10">
      <c r="A953" s="3" t="s">
        <v>4142</v>
      </c>
      <c r="B953" s="21" t="s">
        <v>288</v>
      </c>
      <c r="C953" s="21" t="s">
        <v>201</v>
      </c>
      <c r="D953" s="22" t="s">
        <v>202</v>
      </c>
      <c r="E953" s="22" t="s">
        <v>203</v>
      </c>
      <c r="F953" s="3">
        <v>360</v>
      </c>
      <c r="G953" s="23">
        <f t="shared" si="66"/>
        <v>12307.6923076923</v>
      </c>
      <c r="H953" s="23">
        <v>14400</v>
      </c>
      <c r="I953" s="2">
        <f t="shared" si="60"/>
        <v>13412.98368</v>
      </c>
      <c r="J953" s="2">
        <f t="shared" si="61"/>
        <v>37.258288</v>
      </c>
    </row>
    <row r="954" s="3" customFormat="1" ht="23" customHeight="1" spans="1:10">
      <c r="A954" s="3" t="s">
        <v>4142</v>
      </c>
      <c r="B954" s="21" t="s">
        <v>288</v>
      </c>
      <c r="C954" s="21" t="s">
        <v>294</v>
      </c>
      <c r="D954" s="22" t="s">
        <v>295</v>
      </c>
      <c r="E954" s="22" t="s">
        <v>296</v>
      </c>
      <c r="F954" s="3">
        <v>96</v>
      </c>
      <c r="G954" s="23">
        <f t="shared" si="66"/>
        <v>2994.87179487179</v>
      </c>
      <c r="H954" s="23">
        <v>3504</v>
      </c>
      <c r="I954" s="2">
        <f t="shared" si="60"/>
        <v>3263.8260288</v>
      </c>
      <c r="J954" s="2">
        <f t="shared" si="61"/>
        <v>33.9981878</v>
      </c>
    </row>
    <row r="955" s="3" customFormat="1" ht="23" customHeight="1" spans="1:10">
      <c r="A955" s="3" t="s">
        <v>4142</v>
      </c>
      <c r="B955" s="21" t="s">
        <v>288</v>
      </c>
      <c r="C955" s="21" t="s">
        <v>201</v>
      </c>
      <c r="D955" s="22" t="s">
        <v>202</v>
      </c>
      <c r="E955" s="22" t="s">
        <v>203</v>
      </c>
      <c r="F955" s="3">
        <v>120</v>
      </c>
      <c r="G955" s="23">
        <f t="shared" si="66"/>
        <v>4102.5641025641</v>
      </c>
      <c r="H955" s="23">
        <v>4800</v>
      </c>
      <c r="I955" s="2">
        <f t="shared" si="60"/>
        <v>4470.99456</v>
      </c>
      <c r="J955" s="2">
        <f t="shared" si="61"/>
        <v>37.258288</v>
      </c>
    </row>
    <row r="956" s="3" customFormat="1" ht="23" customHeight="1" spans="1:10">
      <c r="A956" s="3" t="s">
        <v>3628</v>
      </c>
      <c r="B956" s="21" t="s">
        <v>3044</v>
      </c>
      <c r="C956" s="21" t="s">
        <v>1727</v>
      </c>
      <c r="D956" s="22" t="s">
        <v>212</v>
      </c>
      <c r="E956" s="22" t="s">
        <v>393</v>
      </c>
      <c r="F956" s="3">
        <v>30</v>
      </c>
      <c r="G956" s="23">
        <f t="shared" si="66"/>
        <v>384.615384615385</v>
      </c>
      <c r="H956" s="23">
        <v>450</v>
      </c>
      <c r="I956" s="2">
        <f t="shared" si="60"/>
        <v>419.15574</v>
      </c>
      <c r="J956" s="2">
        <f t="shared" si="61"/>
        <v>13.971858</v>
      </c>
    </row>
    <row r="957" s="3" customFormat="1" ht="23" customHeight="1" spans="1:10">
      <c r="A957" s="3" t="s">
        <v>4036</v>
      </c>
      <c r="B957" s="21" t="s">
        <v>3044</v>
      </c>
      <c r="C957" s="21" t="s">
        <v>2565</v>
      </c>
      <c r="D957" s="22" t="s">
        <v>3045</v>
      </c>
      <c r="E957" s="22" t="s">
        <v>1041</v>
      </c>
      <c r="F957" s="3">
        <v>80</v>
      </c>
      <c r="G957" s="23">
        <f t="shared" si="66"/>
        <v>222.905982905983</v>
      </c>
      <c r="H957" s="23">
        <v>260.8</v>
      </c>
      <c r="I957" s="2">
        <f t="shared" si="60"/>
        <v>242.92403776</v>
      </c>
      <c r="J957" s="2">
        <f t="shared" si="61"/>
        <v>3.036550472</v>
      </c>
    </row>
    <row r="958" s="3" customFormat="1" ht="23" customHeight="1" spans="1:10">
      <c r="A958" s="3" t="s">
        <v>1489</v>
      </c>
      <c r="B958" s="21" t="s">
        <v>3044</v>
      </c>
      <c r="C958" s="21" t="s">
        <v>831</v>
      </c>
      <c r="D958" s="22" t="s">
        <v>827</v>
      </c>
      <c r="E958" s="22" t="s">
        <v>386</v>
      </c>
      <c r="F958" s="3">
        <v>10</v>
      </c>
      <c r="G958" s="23">
        <f t="shared" si="66"/>
        <v>59.8290598290598</v>
      </c>
      <c r="H958" s="23">
        <v>70</v>
      </c>
      <c r="I958" s="2">
        <f t="shared" si="60"/>
        <v>65.202004</v>
      </c>
      <c r="J958" s="2">
        <f t="shared" si="61"/>
        <v>6.5202004</v>
      </c>
    </row>
    <row r="959" s="3" customFormat="1" ht="23" customHeight="1" spans="1:10">
      <c r="A959" s="3" t="s">
        <v>3628</v>
      </c>
      <c r="B959" s="21" t="s">
        <v>524</v>
      </c>
      <c r="C959" s="21" t="s">
        <v>3046</v>
      </c>
      <c r="D959" s="22" t="s">
        <v>3047</v>
      </c>
      <c r="E959" s="22" t="s">
        <v>534</v>
      </c>
      <c r="F959" s="3">
        <v>40</v>
      </c>
      <c r="G959" s="23">
        <f t="shared" si="66"/>
        <v>1555.55555555556</v>
      </c>
      <c r="H959" s="23">
        <v>1820</v>
      </c>
      <c r="I959" s="2">
        <f t="shared" si="60"/>
        <v>1695.252104</v>
      </c>
      <c r="J959" s="2">
        <f t="shared" si="61"/>
        <v>42.3813026</v>
      </c>
    </row>
    <row r="960" s="3" customFormat="1" ht="23" customHeight="1" spans="1:10">
      <c r="A960" s="3" t="s">
        <v>3628</v>
      </c>
      <c r="B960" s="21" t="s">
        <v>524</v>
      </c>
      <c r="C960" s="21" t="s">
        <v>2620</v>
      </c>
      <c r="D960" s="22" t="s">
        <v>12</v>
      </c>
      <c r="E960" s="22"/>
      <c r="F960" s="3">
        <v>2000</v>
      </c>
      <c r="G960" s="23">
        <f t="shared" si="66"/>
        <v>2564.10256410256</v>
      </c>
      <c r="H960" s="23">
        <v>3000</v>
      </c>
      <c r="I960" s="2">
        <f t="shared" si="60"/>
        <v>2794.3716</v>
      </c>
      <c r="J960" s="2">
        <f t="shared" si="61"/>
        <v>1.3971858</v>
      </c>
    </row>
    <row r="961" s="3" customFormat="1" ht="23" customHeight="1" spans="1:10">
      <c r="A961" s="3" t="s">
        <v>3628</v>
      </c>
      <c r="B961" s="21" t="s">
        <v>524</v>
      </c>
      <c r="C961" s="21" t="s">
        <v>3048</v>
      </c>
      <c r="D961" s="22" t="s">
        <v>3049</v>
      </c>
      <c r="E961" s="22" t="s">
        <v>2308</v>
      </c>
      <c r="F961" s="3">
        <v>20</v>
      </c>
      <c r="G961" s="23">
        <f t="shared" si="66"/>
        <v>717.948717948718</v>
      </c>
      <c r="H961" s="23">
        <v>840</v>
      </c>
      <c r="I961" s="2">
        <f t="shared" si="60"/>
        <v>782.424048</v>
      </c>
      <c r="J961" s="2">
        <f t="shared" si="61"/>
        <v>39.1212024</v>
      </c>
    </row>
    <row r="962" s="3" customFormat="1" ht="23" customHeight="1" spans="1:10">
      <c r="A962" s="3" t="s">
        <v>256</v>
      </c>
      <c r="B962" s="21" t="s">
        <v>524</v>
      </c>
      <c r="C962" s="21" t="s">
        <v>337</v>
      </c>
      <c r="D962" s="22" t="s">
        <v>338</v>
      </c>
      <c r="E962" s="22" t="s">
        <v>985</v>
      </c>
      <c r="F962" s="3">
        <v>120</v>
      </c>
      <c r="G962" s="23">
        <f t="shared" si="66"/>
        <v>1435.89743589744</v>
      </c>
      <c r="H962" s="23">
        <v>1680</v>
      </c>
      <c r="I962" s="2">
        <f t="shared" ref="I962:I1025" si="67">H962*0.9314572</f>
        <v>1564.848096</v>
      </c>
      <c r="J962" s="2">
        <f t="shared" ref="J962:J1025" si="68">I962/F962</f>
        <v>13.0404008</v>
      </c>
    </row>
    <row r="963" s="3" customFormat="1" ht="23" customHeight="1" spans="1:10">
      <c r="A963" s="3" t="s">
        <v>1489</v>
      </c>
      <c r="B963" s="21" t="s">
        <v>524</v>
      </c>
      <c r="C963" s="21" t="s">
        <v>3050</v>
      </c>
      <c r="D963" s="22" t="s">
        <v>3051</v>
      </c>
      <c r="E963" s="22" t="s">
        <v>3052</v>
      </c>
      <c r="F963" s="3">
        <v>20</v>
      </c>
      <c r="G963" s="23">
        <f t="shared" si="66"/>
        <v>820.512820512821</v>
      </c>
      <c r="H963" s="23">
        <v>960</v>
      </c>
      <c r="I963" s="2">
        <f t="shared" si="67"/>
        <v>894.198912</v>
      </c>
      <c r="J963" s="2">
        <f t="shared" si="68"/>
        <v>44.7099456</v>
      </c>
    </row>
    <row r="964" s="3" customFormat="1" ht="23" customHeight="1" spans="1:10">
      <c r="A964" s="3" t="s">
        <v>2507</v>
      </c>
      <c r="B964" s="21" t="s">
        <v>524</v>
      </c>
      <c r="C964" s="21" t="s">
        <v>1880</v>
      </c>
      <c r="D964" s="22" t="s">
        <v>1680</v>
      </c>
      <c r="E964" s="22" t="s">
        <v>1881</v>
      </c>
      <c r="F964" s="3">
        <v>20</v>
      </c>
      <c r="G964" s="23">
        <f t="shared" si="66"/>
        <v>401.709401709402</v>
      </c>
      <c r="H964" s="23">
        <v>470</v>
      </c>
      <c r="I964" s="2">
        <f t="shared" si="67"/>
        <v>437.784884</v>
      </c>
      <c r="J964" s="2">
        <f t="shared" si="68"/>
        <v>21.8892442</v>
      </c>
    </row>
    <row r="965" s="3" customFormat="1" ht="23" customHeight="1" spans="1:10">
      <c r="A965" s="3" t="s">
        <v>2507</v>
      </c>
      <c r="B965" s="21" t="s">
        <v>524</v>
      </c>
      <c r="C965" s="21" t="s">
        <v>40</v>
      </c>
      <c r="D965" s="22" t="s">
        <v>3053</v>
      </c>
      <c r="E965" s="22" t="s">
        <v>1600</v>
      </c>
      <c r="F965" s="3">
        <v>50</v>
      </c>
      <c r="G965" s="23">
        <f t="shared" si="66"/>
        <v>235.042735042735</v>
      </c>
      <c r="H965" s="23">
        <v>275</v>
      </c>
      <c r="I965" s="2">
        <f t="shared" si="67"/>
        <v>256.15073</v>
      </c>
      <c r="J965" s="2">
        <f t="shared" si="68"/>
        <v>5.1230146</v>
      </c>
    </row>
    <row r="966" s="3" customFormat="1" ht="23" customHeight="1" spans="1:10">
      <c r="A966" s="3" t="s">
        <v>4038</v>
      </c>
      <c r="B966" s="21" t="s">
        <v>524</v>
      </c>
      <c r="C966" s="21" t="s">
        <v>391</v>
      </c>
      <c r="D966" s="22" t="s">
        <v>392</v>
      </c>
      <c r="E966" s="22" t="s">
        <v>393</v>
      </c>
      <c r="F966" s="3">
        <v>300</v>
      </c>
      <c r="G966" s="23">
        <f t="shared" si="66"/>
        <v>974.358974358974</v>
      </c>
      <c r="H966" s="23">
        <v>1140</v>
      </c>
      <c r="I966" s="2">
        <f t="shared" si="67"/>
        <v>1061.861208</v>
      </c>
      <c r="J966" s="2">
        <f t="shared" si="68"/>
        <v>3.53953736</v>
      </c>
    </row>
    <row r="967" s="3" customFormat="1" ht="23" customHeight="1" spans="1:10">
      <c r="A967" s="3" t="s">
        <v>3628</v>
      </c>
      <c r="B967" s="21" t="s">
        <v>524</v>
      </c>
      <c r="C967" s="21" t="s">
        <v>4152</v>
      </c>
      <c r="D967" s="22" t="s">
        <v>3055</v>
      </c>
      <c r="E967" s="22" t="s">
        <v>1966</v>
      </c>
      <c r="F967" s="3">
        <v>50</v>
      </c>
      <c r="G967" s="23">
        <f t="shared" si="66"/>
        <v>1132.47863247863</v>
      </c>
      <c r="H967" s="23">
        <v>1325</v>
      </c>
      <c r="I967" s="2">
        <f t="shared" si="67"/>
        <v>1234.18079</v>
      </c>
      <c r="J967" s="2">
        <f t="shared" si="68"/>
        <v>24.6836158</v>
      </c>
    </row>
    <row r="968" s="3" customFormat="1" ht="23" customHeight="1" spans="1:10">
      <c r="A968" s="3" t="s">
        <v>2507</v>
      </c>
      <c r="B968" s="21" t="s">
        <v>524</v>
      </c>
      <c r="C968" s="21" t="s">
        <v>3056</v>
      </c>
      <c r="D968" s="22" t="s">
        <v>3057</v>
      </c>
      <c r="E968" s="22" t="s">
        <v>3058</v>
      </c>
      <c r="F968" s="3">
        <v>10</v>
      </c>
      <c r="G968" s="23">
        <f t="shared" si="66"/>
        <v>29.9145299145299</v>
      </c>
      <c r="H968" s="23">
        <v>35</v>
      </c>
      <c r="I968" s="2">
        <f t="shared" si="67"/>
        <v>32.601002</v>
      </c>
      <c r="J968" s="2">
        <f t="shared" si="68"/>
        <v>3.2601002</v>
      </c>
    </row>
    <row r="969" s="3" customFormat="1" ht="23" customHeight="1" spans="1:10">
      <c r="A969" s="3" t="s">
        <v>2507</v>
      </c>
      <c r="B969" s="21" t="s">
        <v>524</v>
      </c>
      <c r="C969" s="21" t="s">
        <v>40</v>
      </c>
      <c r="D969" s="22" t="s">
        <v>3053</v>
      </c>
      <c r="E969" s="22" t="s">
        <v>1600</v>
      </c>
      <c r="F969" s="3">
        <v>50</v>
      </c>
      <c r="G969" s="23">
        <f t="shared" si="66"/>
        <v>235.042735042735</v>
      </c>
      <c r="H969" s="23">
        <v>275</v>
      </c>
      <c r="I969" s="2">
        <f t="shared" si="67"/>
        <v>256.15073</v>
      </c>
      <c r="J969" s="2">
        <f t="shared" si="68"/>
        <v>5.1230146</v>
      </c>
    </row>
    <row r="970" s="3" customFormat="1" ht="23" customHeight="1" spans="1:10">
      <c r="A970" s="3" t="s">
        <v>1809</v>
      </c>
      <c r="B970" s="21" t="s">
        <v>524</v>
      </c>
      <c r="C970" s="21" t="s">
        <v>3059</v>
      </c>
      <c r="D970" s="22" t="s">
        <v>1873</v>
      </c>
      <c r="E970" s="22" t="s">
        <v>2948</v>
      </c>
      <c r="F970" s="3">
        <v>1</v>
      </c>
      <c r="G970" s="23">
        <f t="shared" si="66"/>
        <v>58.5470085470086</v>
      </c>
      <c r="H970" s="23">
        <v>68.5</v>
      </c>
      <c r="I970" s="2">
        <f t="shared" si="67"/>
        <v>63.8048182</v>
      </c>
      <c r="J970" s="2">
        <f t="shared" si="68"/>
        <v>63.8048182</v>
      </c>
    </row>
    <row r="971" s="3" customFormat="1" ht="23" customHeight="1" spans="1:10">
      <c r="A971" s="3" t="s">
        <v>4035</v>
      </c>
      <c r="B971" s="21" t="s">
        <v>524</v>
      </c>
      <c r="C971" s="21" t="s">
        <v>1857</v>
      </c>
      <c r="D971" s="22" t="s">
        <v>553</v>
      </c>
      <c r="E971" s="22" t="s">
        <v>772</v>
      </c>
      <c r="F971" s="3">
        <v>50</v>
      </c>
      <c r="G971" s="23">
        <f t="shared" si="66"/>
        <v>94.017094017094</v>
      </c>
      <c r="H971" s="23">
        <v>110</v>
      </c>
      <c r="I971" s="2">
        <f t="shared" si="67"/>
        <v>102.460292</v>
      </c>
      <c r="J971" s="2">
        <f t="shared" si="68"/>
        <v>2.04920584</v>
      </c>
    </row>
    <row r="972" s="3" customFormat="1" ht="23" customHeight="1" spans="1:10">
      <c r="A972" s="3" t="s">
        <v>4038</v>
      </c>
      <c r="B972" s="21" t="s">
        <v>524</v>
      </c>
      <c r="C972" s="21" t="s">
        <v>2593</v>
      </c>
      <c r="D972" s="22" t="s">
        <v>764</v>
      </c>
      <c r="E972" s="22" t="s">
        <v>2594</v>
      </c>
      <c r="F972" s="3">
        <v>20</v>
      </c>
      <c r="G972" s="23">
        <f t="shared" si="66"/>
        <v>410.25641025641</v>
      </c>
      <c r="H972" s="23">
        <v>480</v>
      </c>
      <c r="I972" s="2">
        <f t="shared" si="67"/>
        <v>447.099456</v>
      </c>
      <c r="J972" s="2">
        <f t="shared" si="68"/>
        <v>22.3549728</v>
      </c>
    </row>
    <row r="973" s="3" customFormat="1" ht="23" customHeight="1" spans="1:10">
      <c r="A973" s="3" t="s">
        <v>1809</v>
      </c>
      <c r="B973" s="21" t="s">
        <v>524</v>
      </c>
      <c r="C973" s="21" t="s">
        <v>3060</v>
      </c>
      <c r="D973" s="22" t="s">
        <v>3061</v>
      </c>
      <c r="E973" s="22" t="s">
        <v>848</v>
      </c>
      <c r="F973" s="3">
        <v>10</v>
      </c>
      <c r="G973" s="23">
        <f t="shared" si="66"/>
        <v>179.48717948718</v>
      </c>
      <c r="H973" s="23">
        <v>210</v>
      </c>
      <c r="I973" s="2">
        <f t="shared" si="67"/>
        <v>195.606012</v>
      </c>
      <c r="J973" s="2">
        <f t="shared" si="68"/>
        <v>19.5606012</v>
      </c>
    </row>
    <row r="974" s="3" customFormat="1" ht="23" customHeight="1" spans="1:10">
      <c r="A974" s="3" t="s">
        <v>2507</v>
      </c>
      <c r="B974" s="21" t="s">
        <v>524</v>
      </c>
      <c r="C974" s="21" t="s">
        <v>40</v>
      </c>
      <c r="D974" s="22" t="s">
        <v>3062</v>
      </c>
      <c r="E974" s="22" t="s">
        <v>1600</v>
      </c>
      <c r="F974" s="3">
        <v>50</v>
      </c>
      <c r="G974" s="23">
        <f t="shared" si="66"/>
        <v>235.042735042735</v>
      </c>
      <c r="H974" s="23">
        <v>275</v>
      </c>
      <c r="I974" s="2">
        <f t="shared" si="67"/>
        <v>256.15073</v>
      </c>
      <c r="J974" s="2">
        <f t="shared" si="68"/>
        <v>5.1230146</v>
      </c>
    </row>
    <row r="975" s="3" customFormat="1" ht="23" customHeight="1" spans="1:10">
      <c r="A975" s="3" t="s">
        <v>209</v>
      </c>
      <c r="B975" s="21" t="s">
        <v>2527</v>
      </c>
      <c r="C975" s="21" t="s">
        <v>991</v>
      </c>
      <c r="D975" s="22" t="s">
        <v>3063</v>
      </c>
      <c r="E975" s="22" t="s">
        <v>1966</v>
      </c>
      <c r="F975" s="3">
        <v>10</v>
      </c>
      <c r="G975" s="23">
        <f t="shared" si="66"/>
        <v>123.931623931624</v>
      </c>
      <c r="H975" s="23">
        <v>145</v>
      </c>
      <c r="I975" s="2">
        <f t="shared" si="67"/>
        <v>135.061294</v>
      </c>
      <c r="J975" s="2">
        <f t="shared" si="68"/>
        <v>13.5061294</v>
      </c>
    </row>
    <row r="976" s="3" customFormat="1" ht="23" customHeight="1" spans="1:10">
      <c r="A976" s="3" t="s">
        <v>3735</v>
      </c>
      <c r="B976" s="21" t="s">
        <v>2527</v>
      </c>
      <c r="C976" s="21" t="s">
        <v>968</v>
      </c>
      <c r="D976" s="22" t="s">
        <v>969</v>
      </c>
      <c r="E976" s="22" t="s">
        <v>3064</v>
      </c>
      <c r="F976" s="3">
        <v>300</v>
      </c>
      <c r="G976" s="23">
        <f t="shared" si="66"/>
        <v>820.512820512821</v>
      </c>
      <c r="H976" s="23">
        <v>960</v>
      </c>
      <c r="I976" s="2">
        <f t="shared" si="67"/>
        <v>894.198912</v>
      </c>
      <c r="J976" s="2">
        <f t="shared" si="68"/>
        <v>2.98066304</v>
      </c>
    </row>
    <row r="977" s="3" customFormat="1" ht="23" customHeight="1" spans="1:10">
      <c r="A977" s="3" t="s">
        <v>2507</v>
      </c>
      <c r="B977" s="21" t="s">
        <v>2527</v>
      </c>
      <c r="C977" s="21" t="s">
        <v>2198</v>
      </c>
      <c r="D977" s="22" t="s">
        <v>2199</v>
      </c>
      <c r="E977" s="22" t="s">
        <v>1144</v>
      </c>
      <c r="F977" s="3">
        <v>3</v>
      </c>
      <c r="G977" s="23">
        <f t="shared" si="66"/>
        <v>50</v>
      </c>
      <c r="H977" s="23">
        <v>58.5</v>
      </c>
      <c r="I977" s="2">
        <f t="shared" si="67"/>
        <v>54.4902462</v>
      </c>
      <c r="J977" s="2">
        <f t="shared" si="68"/>
        <v>18.1634154</v>
      </c>
    </row>
    <row r="978" s="3" customFormat="1" ht="23" customHeight="1" spans="1:10">
      <c r="A978" s="3" t="s">
        <v>4037</v>
      </c>
      <c r="B978" s="21" t="s">
        <v>2527</v>
      </c>
      <c r="C978" s="21" t="s">
        <v>102</v>
      </c>
      <c r="D978" s="22" t="s">
        <v>530</v>
      </c>
      <c r="E978" s="22" t="s">
        <v>1688</v>
      </c>
      <c r="F978" s="3">
        <v>50</v>
      </c>
      <c r="G978" s="23">
        <f t="shared" si="66"/>
        <v>290.598290598291</v>
      </c>
      <c r="H978" s="23">
        <v>340</v>
      </c>
      <c r="I978" s="2">
        <f t="shared" si="67"/>
        <v>316.695448</v>
      </c>
      <c r="J978" s="2">
        <f t="shared" si="68"/>
        <v>6.33390896</v>
      </c>
    </row>
    <row r="979" s="3" customFormat="1" ht="23" customHeight="1" spans="1:10">
      <c r="A979" s="3" t="s">
        <v>4038</v>
      </c>
      <c r="B979" s="21" t="s">
        <v>2527</v>
      </c>
      <c r="C979" s="21" t="s">
        <v>3065</v>
      </c>
      <c r="D979" s="22" t="s">
        <v>974</v>
      </c>
      <c r="E979" s="22" t="s">
        <v>1565</v>
      </c>
      <c r="F979" s="3">
        <v>40</v>
      </c>
      <c r="G979" s="23">
        <f t="shared" si="66"/>
        <v>394.871794871795</v>
      </c>
      <c r="H979" s="23">
        <v>462</v>
      </c>
      <c r="I979" s="2">
        <f t="shared" si="67"/>
        <v>430.3332264</v>
      </c>
      <c r="J979" s="2">
        <f t="shared" si="68"/>
        <v>10.75833066</v>
      </c>
    </row>
    <row r="980" s="3" customFormat="1" ht="23" customHeight="1" spans="1:10">
      <c r="A980" s="3" t="s">
        <v>2507</v>
      </c>
      <c r="B980" s="21" t="s">
        <v>2527</v>
      </c>
      <c r="C980" s="21" t="s">
        <v>3066</v>
      </c>
      <c r="D980" s="22" t="s">
        <v>3067</v>
      </c>
      <c r="E980" s="22" t="s">
        <v>3068</v>
      </c>
      <c r="F980" s="3">
        <v>1</v>
      </c>
      <c r="G980" s="23">
        <f t="shared" si="66"/>
        <v>15.3846153846154</v>
      </c>
      <c r="H980" s="23">
        <v>18</v>
      </c>
      <c r="I980" s="2">
        <f t="shared" si="67"/>
        <v>16.7662296</v>
      </c>
      <c r="J980" s="2">
        <f t="shared" si="68"/>
        <v>16.7662296</v>
      </c>
    </row>
    <row r="981" s="3" customFormat="1" ht="23" customHeight="1" spans="1:10">
      <c r="A981" s="3" t="s">
        <v>2507</v>
      </c>
      <c r="B981" s="21" t="s">
        <v>2527</v>
      </c>
      <c r="C981" s="21" t="s">
        <v>3069</v>
      </c>
      <c r="D981" s="22" t="s">
        <v>801</v>
      </c>
      <c r="E981" s="22" t="s">
        <v>218</v>
      </c>
      <c r="F981" s="3">
        <v>3</v>
      </c>
      <c r="G981" s="23">
        <f t="shared" si="66"/>
        <v>14.1025641025641</v>
      </c>
      <c r="H981" s="23">
        <v>16.5</v>
      </c>
      <c r="I981" s="2">
        <f t="shared" si="67"/>
        <v>15.3690438</v>
      </c>
      <c r="J981" s="2">
        <f t="shared" si="68"/>
        <v>5.1230146</v>
      </c>
    </row>
    <row r="982" s="3" customFormat="1" ht="23" customHeight="1" spans="1:10">
      <c r="A982" s="3" t="s">
        <v>4038</v>
      </c>
      <c r="B982" s="21" t="s">
        <v>2527</v>
      </c>
      <c r="C982" s="21" t="s">
        <v>3065</v>
      </c>
      <c r="D982" s="22" t="s">
        <v>974</v>
      </c>
      <c r="E982" s="22" t="s">
        <v>1565</v>
      </c>
      <c r="F982" s="3">
        <v>30</v>
      </c>
      <c r="G982" s="23">
        <f t="shared" si="66"/>
        <v>296.153846153846</v>
      </c>
      <c r="H982" s="23">
        <v>346.5</v>
      </c>
      <c r="I982" s="2">
        <f t="shared" si="67"/>
        <v>322.7499198</v>
      </c>
      <c r="J982" s="2">
        <f t="shared" si="68"/>
        <v>10.75833066</v>
      </c>
    </row>
    <row r="983" s="3" customFormat="1" ht="23" customHeight="1" spans="1:10">
      <c r="A983" s="3" t="s">
        <v>4038</v>
      </c>
      <c r="B983" s="21" t="s">
        <v>2527</v>
      </c>
      <c r="C983" s="21" t="s">
        <v>3065</v>
      </c>
      <c r="D983" s="22" t="s">
        <v>974</v>
      </c>
      <c r="E983" s="22" t="s">
        <v>1565</v>
      </c>
      <c r="F983" s="3">
        <v>10</v>
      </c>
      <c r="G983" s="23">
        <f t="shared" si="66"/>
        <v>98.7179487179487</v>
      </c>
      <c r="H983" s="23">
        <v>115.5</v>
      </c>
      <c r="I983" s="2">
        <f t="shared" si="67"/>
        <v>107.5833066</v>
      </c>
      <c r="J983" s="2">
        <f t="shared" si="68"/>
        <v>10.75833066</v>
      </c>
    </row>
    <row r="984" s="3" customFormat="1" ht="23" customHeight="1" spans="1:10">
      <c r="A984" s="3" t="s">
        <v>209</v>
      </c>
      <c r="B984" s="21" t="s">
        <v>2527</v>
      </c>
      <c r="C984" s="21" t="s">
        <v>991</v>
      </c>
      <c r="D984" s="22" t="s">
        <v>3063</v>
      </c>
      <c r="E984" s="22" t="s">
        <v>1966</v>
      </c>
      <c r="F984" s="3">
        <v>20</v>
      </c>
      <c r="G984" s="23">
        <f t="shared" si="66"/>
        <v>247.863247863248</v>
      </c>
      <c r="H984" s="23">
        <v>290</v>
      </c>
      <c r="I984" s="2">
        <f t="shared" si="67"/>
        <v>270.122588</v>
      </c>
      <c r="J984" s="2">
        <f t="shared" si="68"/>
        <v>13.5061294</v>
      </c>
    </row>
    <row r="985" s="3" customFormat="1" ht="23" customHeight="1" spans="1:10">
      <c r="A985" s="3" t="s">
        <v>2507</v>
      </c>
      <c r="B985" s="21" t="s">
        <v>2527</v>
      </c>
      <c r="C985" s="21" t="s">
        <v>1880</v>
      </c>
      <c r="D985" s="22" t="s">
        <v>1680</v>
      </c>
      <c r="E985" s="22" t="s">
        <v>1881</v>
      </c>
      <c r="F985" s="3">
        <v>5</v>
      </c>
      <c r="G985" s="23">
        <f t="shared" si="66"/>
        <v>100.42735042735</v>
      </c>
      <c r="H985" s="23">
        <v>117.5</v>
      </c>
      <c r="I985" s="2">
        <f t="shared" si="67"/>
        <v>109.446221</v>
      </c>
      <c r="J985" s="2">
        <f t="shared" si="68"/>
        <v>21.8892442</v>
      </c>
    </row>
    <row r="986" s="3" customFormat="1" ht="23" customHeight="1" spans="1:10">
      <c r="A986" s="3" t="s">
        <v>2507</v>
      </c>
      <c r="B986" s="21" t="s">
        <v>2527</v>
      </c>
      <c r="C986" s="21" t="s">
        <v>1880</v>
      </c>
      <c r="D986" s="22" t="s">
        <v>1680</v>
      </c>
      <c r="E986" s="22" t="s">
        <v>1881</v>
      </c>
      <c r="F986" s="3">
        <v>10</v>
      </c>
      <c r="G986" s="23">
        <f t="shared" si="66"/>
        <v>200.854700854701</v>
      </c>
      <c r="H986" s="23">
        <v>235</v>
      </c>
      <c r="I986" s="2">
        <f t="shared" si="67"/>
        <v>218.892442</v>
      </c>
      <c r="J986" s="2">
        <f t="shared" si="68"/>
        <v>21.8892442</v>
      </c>
    </row>
    <row r="987" s="3" customFormat="1" ht="23" customHeight="1" spans="1:10">
      <c r="A987" s="3" t="s">
        <v>4037</v>
      </c>
      <c r="B987" s="21" t="s">
        <v>2527</v>
      </c>
      <c r="C987" s="21" t="s">
        <v>102</v>
      </c>
      <c r="D987" s="22" t="s">
        <v>530</v>
      </c>
      <c r="E987" s="22" t="s">
        <v>1688</v>
      </c>
      <c r="F987" s="3">
        <v>40</v>
      </c>
      <c r="G987" s="23">
        <f t="shared" si="66"/>
        <v>232.478632478633</v>
      </c>
      <c r="H987" s="23">
        <v>272</v>
      </c>
      <c r="I987" s="2">
        <f t="shared" si="67"/>
        <v>253.3563584</v>
      </c>
      <c r="J987" s="2">
        <f t="shared" si="68"/>
        <v>6.33390896</v>
      </c>
    </row>
    <row r="988" s="3" customFormat="1" ht="23" customHeight="1" spans="1:10">
      <c r="A988" s="3" t="s">
        <v>209</v>
      </c>
      <c r="B988" s="21" t="s">
        <v>2527</v>
      </c>
      <c r="C988" s="21" t="s">
        <v>991</v>
      </c>
      <c r="D988" s="22" t="s">
        <v>3063</v>
      </c>
      <c r="E988" s="22" t="s">
        <v>1966</v>
      </c>
      <c r="F988" s="3">
        <v>20</v>
      </c>
      <c r="G988" s="23">
        <f t="shared" si="66"/>
        <v>247.863247863248</v>
      </c>
      <c r="H988" s="23">
        <v>290</v>
      </c>
      <c r="I988" s="2">
        <f t="shared" si="67"/>
        <v>270.122588</v>
      </c>
      <c r="J988" s="2">
        <f t="shared" si="68"/>
        <v>13.5061294</v>
      </c>
    </row>
    <row r="989" s="3" customFormat="1" ht="23" customHeight="1" spans="1:10">
      <c r="A989" s="3" t="s">
        <v>3628</v>
      </c>
      <c r="B989" s="21" t="s">
        <v>2527</v>
      </c>
      <c r="C989" s="21" t="s">
        <v>818</v>
      </c>
      <c r="D989" s="22" t="s">
        <v>819</v>
      </c>
      <c r="E989" s="22" t="s">
        <v>370</v>
      </c>
      <c r="F989" s="3">
        <v>10</v>
      </c>
      <c r="G989" s="23">
        <f t="shared" si="66"/>
        <v>149.57264957265</v>
      </c>
      <c r="H989" s="23">
        <v>175</v>
      </c>
      <c r="I989" s="2">
        <f t="shared" si="67"/>
        <v>163.00501</v>
      </c>
      <c r="J989" s="2">
        <f t="shared" si="68"/>
        <v>16.300501</v>
      </c>
    </row>
    <row r="990" s="3" customFormat="1" ht="23" customHeight="1" spans="1:10">
      <c r="A990" s="3" t="s">
        <v>4038</v>
      </c>
      <c r="B990" s="21" t="s">
        <v>2527</v>
      </c>
      <c r="C990" s="21" t="s">
        <v>1882</v>
      </c>
      <c r="D990" s="22" t="s">
        <v>2572</v>
      </c>
      <c r="E990" s="22" t="s">
        <v>1505</v>
      </c>
      <c r="F990" s="3">
        <v>10</v>
      </c>
      <c r="G990" s="23">
        <f t="shared" si="66"/>
        <v>98.2905982905983</v>
      </c>
      <c r="H990" s="23">
        <v>115</v>
      </c>
      <c r="I990" s="2">
        <f t="shared" si="67"/>
        <v>107.117578</v>
      </c>
      <c r="J990" s="2">
        <f t="shared" si="68"/>
        <v>10.7117578</v>
      </c>
    </row>
    <row r="991" s="3" customFormat="1" ht="23" customHeight="1" spans="1:10">
      <c r="A991" s="3" t="s">
        <v>2507</v>
      </c>
      <c r="B991" s="21" t="s">
        <v>2527</v>
      </c>
      <c r="C991" s="21" t="s">
        <v>3070</v>
      </c>
      <c r="D991" s="22" t="s">
        <v>3071</v>
      </c>
      <c r="E991" s="22" t="s">
        <v>798</v>
      </c>
      <c r="F991" s="3">
        <v>60</v>
      </c>
      <c r="G991" s="23">
        <f t="shared" si="66"/>
        <v>435.897435897436</v>
      </c>
      <c r="H991" s="23">
        <v>510</v>
      </c>
      <c r="I991" s="2">
        <f t="shared" si="67"/>
        <v>475.043172</v>
      </c>
      <c r="J991" s="2">
        <f t="shared" si="68"/>
        <v>7.9173862</v>
      </c>
    </row>
    <row r="992" s="3" customFormat="1" ht="23" customHeight="1" spans="1:10">
      <c r="A992" s="3" t="s">
        <v>1809</v>
      </c>
      <c r="B992" s="21" t="s">
        <v>2527</v>
      </c>
      <c r="C992" s="21" t="s">
        <v>1086</v>
      </c>
      <c r="D992" s="22" t="s">
        <v>1087</v>
      </c>
      <c r="E992" s="22" t="s">
        <v>63</v>
      </c>
      <c r="F992" s="3">
        <v>5</v>
      </c>
      <c r="G992" s="23">
        <f t="shared" si="66"/>
        <v>7.69230769230769</v>
      </c>
      <c r="H992" s="23">
        <v>9</v>
      </c>
      <c r="I992" s="2">
        <f t="shared" si="67"/>
        <v>8.3831148</v>
      </c>
      <c r="J992" s="2">
        <f t="shared" si="68"/>
        <v>1.67662296</v>
      </c>
    </row>
    <row r="993" s="3" customFormat="1" ht="23" customHeight="1" spans="1:10">
      <c r="A993" s="3" t="s">
        <v>1809</v>
      </c>
      <c r="B993" s="21" t="s">
        <v>2527</v>
      </c>
      <c r="C993" s="21" t="s">
        <v>2539</v>
      </c>
      <c r="D993" s="22" t="s">
        <v>2540</v>
      </c>
      <c r="E993" s="22" t="s">
        <v>2541</v>
      </c>
      <c r="F993" s="3">
        <v>10</v>
      </c>
      <c r="G993" s="23">
        <f t="shared" si="66"/>
        <v>290.598290598291</v>
      </c>
      <c r="H993" s="23">
        <v>340</v>
      </c>
      <c r="I993" s="2">
        <f t="shared" si="67"/>
        <v>316.695448</v>
      </c>
      <c r="J993" s="2">
        <f t="shared" si="68"/>
        <v>31.6695448</v>
      </c>
    </row>
    <row r="994" s="3" customFormat="1" ht="23" customHeight="1" spans="1:10">
      <c r="A994" s="3" t="s">
        <v>2507</v>
      </c>
      <c r="B994" s="21" t="s">
        <v>2527</v>
      </c>
      <c r="C994" s="21" t="s">
        <v>2322</v>
      </c>
      <c r="D994" s="22" t="s">
        <v>2323</v>
      </c>
      <c r="E994" s="22" t="s">
        <v>790</v>
      </c>
      <c r="F994" s="3">
        <v>10</v>
      </c>
      <c r="G994" s="23">
        <f t="shared" si="66"/>
        <v>94.017094017094</v>
      </c>
      <c r="H994" s="23">
        <v>110</v>
      </c>
      <c r="I994" s="2">
        <f t="shared" si="67"/>
        <v>102.460292</v>
      </c>
      <c r="J994" s="2">
        <f t="shared" si="68"/>
        <v>10.2460292</v>
      </c>
    </row>
    <row r="995" s="3" customFormat="1" ht="23" customHeight="1" spans="1:10">
      <c r="A995" s="3" t="s">
        <v>2507</v>
      </c>
      <c r="B995" s="21" t="s">
        <v>2527</v>
      </c>
      <c r="C995" s="21" t="s">
        <v>2528</v>
      </c>
      <c r="D995" s="22" t="s">
        <v>2529</v>
      </c>
      <c r="E995" s="22" t="s">
        <v>2530</v>
      </c>
      <c r="F995" s="3">
        <v>20</v>
      </c>
      <c r="G995" s="23">
        <f t="shared" si="66"/>
        <v>153.846153846154</v>
      </c>
      <c r="H995" s="23">
        <v>180</v>
      </c>
      <c r="I995" s="2">
        <f t="shared" si="67"/>
        <v>167.662296</v>
      </c>
      <c r="J995" s="2">
        <f t="shared" si="68"/>
        <v>8.3831148</v>
      </c>
    </row>
    <row r="996" s="3" customFormat="1" ht="23" customHeight="1" spans="1:10">
      <c r="A996" s="3" t="s">
        <v>4038</v>
      </c>
      <c r="B996" s="21" t="s">
        <v>2527</v>
      </c>
      <c r="C996" s="21" t="s">
        <v>2593</v>
      </c>
      <c r="D996" s="22" t="s">
        <v>764</v>
      </c>
      <c r="E996" s="22" t="s">
        <v>31</v>
      </c>
      <c r="F996" s="3">
        <v>3</v>
      </c>
      <c r="G996" s="23">
        <f t="shared" si="66"/>
        <v>40.5128205128205</v>
      </c>
      <c r="H996" s="23">
        <v>47.4</v>
      </c>
      <c r="I996" s="2">
        <f t="shared" si="67"/>
        <v>44.15107128</v>
      </c>
      <c r="J996" s="2">
        <f t="shared" si="68"/>
        <v>14.71702376</v>
      </c>
    </row>
    <row r="997" s="3" customFormat="1" ht="23" customHeight="1" spans="1:10">
      <c r="A997" s="3" t="s">
        <v>1489</v>
      </c>
      <c r="B997" s="21" t="s">
        <v>2527</v>
      </c>
      <c r="C997" s="21" t="s">
        <v>1135</v>
      </c>
      <c r="D997" s="22" t="s">
        <v>3072</v>
      </c>
      <c r="E997" s="22" t="s">
        <v>2121</v>
      </c>
      <c r="F997" s="3">
        <v>30</v>
      </c>
      <c r="G997" s="23">
        <f t="shared" si="66"/>
        <v>11.5384615384615</v>
      </c>
      <c r="H997" s="23">
        <v>13.5</v>
      </c>
      <c r="I997" s="2">
        <f t="shared" si="67"/>
        <v>12.5746722</v>
      </c>
      <c r="J997" s="2">
        <f t="shared" si="68"/>
        <v>0.41915574</v>
      </c>
    </row>
    <row r="998" s="3" customFormat="1" ht="23" customHeight="1" spans="1:10">
      <c r="A998" s="3" t="s">
        <v>2507</v>
      </c>
      <c r="B998" s="21" t="s">
        <v>2527</v>
      </c>
      <c r="C998" s="21" t="s">
        <v>2138</v>
      </c>
      <c r="D998" s="22" t="s">
        <v>3072</v>
      </c>
      <c r="E998" s="22" t="s">
        <v>2700</v>
      </c>
      <c r="F998" s="3">
        <v>50</v>
      </c>
      <c r="G998" s="23">
        <f t="shared" si="66"/>
        <v>106.837606837607</v>
      </c>
      <c r="H998" s="23">
        <v>125</v>
      </c>
      <c r="I998" s="2">
        <f t="shared" si="67"/>
        <v>116.43215</v>
      </c>
      <c r="J998" s="2">
        <f t="shared" si="68"/>
        <v>2.328643</v>
      </c>
    </row>
    <row r="999" s="3" customFormat="1" ht="23" customHeight="1" spans="1:10">
      <c r="A999" s="3" t="s">
        <v>3628</v>
      </c>
      <c r="B999" s="21" t="s">
        <v>2527</v>
      </c>
      <c r="C999" s="21" t="s">
        <v>3073</v>
      </c>
      <c r="D999" s="22" t="s">
        <v>3074</v>
      </c>
      <c r="E999" s="22" t="s">
        <v>410</v>
      </c>
      <c r="F999" s="3">
        <v>30</v>
      </c>
      <c r="G999" s="23">
        <f t="shared" si="66"/>
        <v>38.4615384615385</v>
      </c>
      <c r="H999" s="23">
        <v>45</v>
      </c>
      <c r="I999" s="2">
        <f t="shared" si="67"/>
        <v>41.915574</v>
      </c>
      <c r="J999" s="2">
        <f t="shared" si="68"/>
        <v>1.3971858</v>
      </c>
    </row>
    <row r="1000" s="3" customFormat="1" ht="23" customHeight="1" spans="1:10">
      <c r="A1000" s="3" t="s">
        <v>1489</v>
      </c>
      <c r="B1000" s="21" t="s">
        <v>2527</v>
      </c>
      <c r="C1000" s="21" t="s">
        <v>2065</v>
      </c>
      <c r="D1000" s="22" t="s">
        <v>3075</v>
      </c>
      <c r="E1000" s="22" t="s">
        <v>3076</v>
      </c>
      <c r="F1000" s="3">
        <v>10</v>
      </c>
      <c r="G1000" s="23">
        <f t="shared" si="66"/>
        <v>320.512820512821</v>
      </c>
      <c r="H1000" s="23">
        <v>375</v>
      </c>
      <c r="I1000" s="2">
        <f t="shared" si="67"/>
        <v>349.29645</v>
      </c>
      <c r="J1000" s="2">
        <f t="shared" si="68"/>
        <v>34.929645</v>
      </c>
    </row>
    <row r="1001" s="3" customFormat="1" ht="23" customHeight="1" spans="1:10">
      <c r="A1001" s="3" t="s">
        <v>1489</v>
      </c>
      <c r="B1001" s="21" t="s">
        <v>2527</v>
      </c>
      <c r="C1001" s="21" t="s">
        <v>1135</v>
      </c>
      <c r="D1001" s="22" t="s">
        <v>3072</v>
      </c>
      <c r="E1001" s="22" t="s">
        <v>2121</v>
      </c>
      <c r="F1001" s="3">
        <v>3</v>
      </c>
      <c r="G1001" s="23">
        <f t="shared" si="66"/>
        <v>11.5384615384615</v>
      </c>
      <c r="H1001" s="23">
        <v>13.5</v>
      </c>
      <c r="I1001" s="2">
        <f t="shared" si="67"/>
        <v>12.5746722</v>
      </c>
      <c r="J1001" s="2">
        <f t="shared" si="68"/>
        <v>4.1915574</v>
      </c>
    </row>
    <row r="1002" s="3" customFormat="1" ht="23" customHeight="1" spans="1:10">
      <c r="A1002" s="3" t="s">
        <v>1489</v>
      </c>
      <c r="B1002" s="21" t="s">
        <v>2527</v>
      </c>
      <c r="C1002" s="21" t="s">
        <v>1135</v>
      </c>
      <c r="D1002" s="22" t="s">
        <v>3072</v>
      </c>
      <c r="E1002" s="22" t="s">
        <v>2121</v>
      </c>
      <c r="F1002" s="3">
        <v>3</v>
      </c>
      <c r="G1002" s="23">
        <f t="shared" si="66"/>
        <v>-10.3846153846154</v>
      </c>
      <c r="H1002" s="23">
        <v>-12.15</v>
      </c>
      <c r="I1002" s="2">
        <f t="shared" si="67"/>
        <v>-11.31720498</v>
      </c>
      <c r="J1002" s="2">
        <f t="shared" si="68"/>
        <v>-3.77240166</v>
      </c>
    </row>
    <row r="1003" s="3" customFormat="1" ht="23" customHeight="1" spans="1:10">
      <c r="A1003" s="3" t="s">
        <v>2507</v>
      </c>
      <c r="B1003" s="21" t="s">
        <v>2527</v>
      </c>
      <c r="C1003" s="21" t="s">
        <v>776</v>
      </c>
      <c r="D1003" s="22" t="s">
        <v>777</v>
      </c>
      <c r="E1003" s="22" t="s">
        <v>778</v>
      </c>
      <c r="F1003" s="3">
        <v>10</v>
      </c>
      <c r="G1003" s="23">
        <f t="shared" si="66"/>
        <v>290.598290598291</v>
      </c>
      <c r="H1003" s="23">
        <v>340</v>
      </c>
      <c r="I1003" s="2">
        <f t="shared" si="67"/>
        <v>316.695448</v>
      </c>
      <c r="J1003" s="2">
        <f t="shared" si="68"/>
        <v>31.6695448</v>
      </c>
    </row>
    <row r="1004" s="3" customFormat="1" ht="23" customHeight="1" spans="1:10">
      <c r="A1004" s="3" t="s">
        <v>2507</v>
      </c>
      <c r="B1004" s="21" t="s">
        <v>2527</v>
      </c>
      <c r="C1004" s="21" t="s">
        <v>1880</v>
      </c>
      <c r="D1004" s="22" t="s">
        <v>1680</v>
      </c>
      <c r="E1004" s="22" t="s">
        <v>1881</v>
      </c>
      <c r="F1004" s="3">
        <v>5</v>
      </c>
      <c r="G1004" s="23">
        <f t="shared" si="66"/>
        <v>100.42735042735</v>
      </c>
      <c r="H1004" s="23">
        <v>117.5</v>
      </c>
      <c r="I1004" s="2">
        <f t="shared" si="67"/>
        <v>109.446221</v>
      </c>
      <c r="J1004" s="2">
        <f t="shared" si="68"/>
        <v>21.8892442</v>
      </c>
    </row>
    <row r="1005" s="3" customFormat="1" ht="23" customHeight="1" spans="1:10">
      <c r="A1005" s="3" t="s">
        <v>1809</v>
      </c>
      <c r="B1005" s="21" t="s">
        <v>2527</v>
      </c>
      <c r="C1005" s="21" t="s">
        <v>1086</v>
      </c>
      <c r="D1005" s="22" t="s">
        <v>1087</v>
      </c>
      <c r="E1005" s="22" t="s">
        <v>63</v>
      </c>
      <c r="F1005" s="3">
        <v>10</v>
      </c>
      <c r="G1005" s="23">
        <f t="shared" si="66"/>
        <v>15.3846153846154</v>
      </c>
      <c r="H1005" s="23">
        <v>18</v>
      </c>
      <c r="I1005" s="2">
        <f t="shared" si="67"/>
        <v>16.7662296</v>
      </c>
      <c r="J1005" s="2">
        <f t="shared" si="68"/>
        <v>1.67662296</v>
      </c>
    </row>
    <row r="1006" s="3" customFormat="1" ht="23" customHeight="1" spans="1:10">
      <c r="A1006" s="3" t="s">
        <v>1489</v>
      </c>
      <c r="B1006" s="21" t="s">
        <v>2527</v>
      </c>
      <c r="C1006" s="21" t="s">
        <v>350</v>
      </c>
      <c r="D1006" s="22" t="s">
        <v>1390</v>
      </c>
      <c r="E1006" s="22" t="s">
        <v>2118</v>
      </c>
      <c r="F1006" s="3">
        <v>10</v>
      </c>
      <c r="G1006" s="23">
        <f t="shared" si="66"/>
        <v>89.7435897435898</v>
      </c>
      <c r="H1006" s="23">
        <v>105</v>
      </c>
      <c r="I1006" s="2">
        <f t="shared" si="67"/>
        <v>97.803006</v>
      </c>
      <c r="J1006" s="2">
        <f t="shared" si="68"/>
        <v>9.7803006</v>
      </c>
    </row>
    <row r="1007" s="3" customFormat="1" ht="23" customHeight="1" spans="1:10">
      <c r="A1007" s="3" t="s">
        <v>2507</v>
      </c>
      <c r="B1007" s="21" t="s">
        <v>2527</v>
      </c>
      <c r="C1007" s="21" t="s">
        <v>2567</v>
      </c>
      <c r="D1007" s="22" t="s">
        <v>1932</v>
      </c>
      <c r="E1007" s="22" t="s">
        <v>2568</v>
      </c>
      <c r="F1007" s="3">
        <v>20</v>
      </c>
      <c r="G1007" s="23">
        <f t="shared" si="66"/>
        <v>51.2820512820513</v>
      </c>
      <c r="H1007" s="23">
        <v>60</v>
      </c>
      <c r="I1007" s="2">
        <f t="shared" si="67"/>
        <v>55.887432</v>
      </c>
      <c r="J1007" s="2">
        <f t="shared" si="68"/>
        <v>2.7943716</v>
      </c>
    </row>
    <row r="1008" s="3" customFormat="1" ht="23" customHeight="1" spans="1:10">
      <c r="A1008" s="3" t="s">
        <v>2507</v>
      </c>
      <c r="B1008" s="21" t="s">
        <v>2527</v>
      </c>
      <c r="C1008" s="21" t="s">
        <v>2528</v>
      </c>
      <c r="D1008" s="22" t="s">
        <v>2529</v>
      </c>
      <c r="E1008" s="22" t="s">
        <v>2530</v>
      </c>
      <c r="F1008" s="3">
        <v>20</v>
      </c>
      <c r="G1008" s="23">
        <f t="shared" si="66"/>
        <v>153.846153846154</v>
      </c>
      <c r="H1008" s="23">
        <v>180</v>
      </c>
      <c r="I1008" s="2">
        <f t="shared" si="67"/>
        <v>167.662296</v>
      </c>
      <c r="J1008" s="2">
        <f t="shared" si="68"/>
        <v>8.3831148</v>
      </c>
    </row>
    <row r="1009" s="3" customFormat="1" ht="23" customHeight="1" spans="1:10">
      <c r="A1009" s="3" t="s">
        <v>4075</v>
      </c>
      <c r="B1009" s="21" t="s">
        <v>2527</v>
      </c>
      <c r="C1009" s="21" t="s">
        <v>958</v>
      </c>
      <c r="D1009" s="22" t="s">
        <v>716</v>
      </c>
      <c r="E1009" s="22" t="s">
        <v>3077</v>
      </c>
      <c r="F1009" s="3">
        <v>20</v>
      </c>
      <c r="G1009" s="23">
        <f t="shared" si="66"/>
        <v>205.128205128205</v>
      </c>
      <c r="H1009" s="23">
        <v>240</v>
      </c>
      <c r="I1009" s="2">
        <f t="shared" si="67"/>
        <v>223.549728</v>
      </c>
      <c r="J1009" s="2">
        <f t="shared" si="68"/>
        <v>11.1774864</v>
      </c>
    </row>
    <row r="1010" s="3" customFormat="1" ht="23" customHeight="1" spans="1:10">
      <c r="A1010" s="3" t="s">
        <v>2507</v>
      </c>
      <c r="B1010" s="21" t="s">
        <v>2527</v>
      </c>
      <c r="C1010" s="21" t="s">
        <v>779</v>
      </c>
      <c r="D1010" s="22" t="s">
        <v>799</v>
      </c>
      <c r="E1010" s="22" t="s">
        <v>781</v>
      </c>
      <c r="F1010" s="3">
        <v>30</v>
      </c>
      <c r="G1010" s="23">
        <f t="shared" si="66"/>
        <v>705.128205128205</v>
      </c>
      <c r="H1010" s="23">
        <v>825</v>
      </c>
      <c r="I1010" s="2">
        <f t="shared" si="67"/>
        <v>768.45219</v>
      </c>
      <c r="J1010" s="2">
        <f t="shared" si="68"/>
        <v>25.615073</v>
      </c>
    </row>
    <row r="1011" s="3" customFormat="1" ht="23" customHeight="1" spans="1:10">
      <c r="A1011" s="3" t="s">
        <v>4038</v>
      </c>
      <c r="B1011" s="21" t="s">
        <v>2527</v>
      </c>
      <c r="C1011" s="21" t="s">
        <v>1652</v>
      </c>
      <c r="D1011" s="22" t="s">
        <v>1895</v>
      </c>
      <c r="E1011" s="22" t="s">
        <v>393</v>
      </c>
      <c r="F1011" s="3">
        <v>30</v>
      </c>
      <c r="G1011" s="23">
        <f t="shared" si="66"/>
        <v>153.846153846154</v>
      </c>
      <c r="H1011" s="23">
        <v>180</v>
      </c>
      <c r="I1011" s="2">
        <f t="shared" si="67"/>
        <v>167.662296</v>
      </c>
      <c r="J1011" s="2">
        <f t="shared" si="68"/>
        <v>5.5887432</v>
      </c>
    </row>
    <row r="1012" s="3" customFormat="1" ht="23" customHeight="1" spans="1:10">
      <c r="A1012" s="3" t="s">
        <v>2507</v>
      </c>
      <c r="B1012" s="21" t="s">
        <v>2527</v>
      </c>
      <c r="C1012" s="21" t="s">
        <v>3070</v>
      </c>
      <c r="D1012" s="22" t="s">
        <v>3071</v>
      </c>
      <c r="E1012" s="22" t="s">
        <v>798</v>
      </c>
      <c r="F1012" s="3">
        <v>50</v>
      </c>
      <c r="G1012" s="23">
        <f t="shared" si="66"/>
        <v>363.247863247863</v>
      </c>
      <c r="H1012" s="23">
        <v>425</v>
      </c>
      <c r="I1012" s="2">
        <f t="shared" si="67"/>
        <v>395.86931</v>
      </c>
      <c r="J1012" s="2">
        <f t="shared" si="68"/>
        <v>7.9173862</v>
      </c>
    </row>
    <row r="1013" s="3" customFormat="1" ht="23" customHeight="1" spans="1:10">
      <c r="A1013" s="3" t="s">
        <v>4112</v>
      </c>
      <c r="B1013" s="21" t="s">
        <v>2527</v>
      </c>
      <c r="C1013" s="21" t="s">
        <v>1420</v>
      </c>
      <c r="D1013" s="22" t="s">
        <v>1461</v>
      </c>
      <c r="E1013" s="22" t="s">
        <v>1422</v>
      </c>
      <c r="F1013" s="3">
        <v>25</v>
      </c>
      <c r="G1013" s="23">
        <f t="shared" si="66"/>
        <v>1452.99145299145</v>
      </c>
      <c r="H1013" s="23">
        <v>1700</v>
      </c>
      <c r="I1013" s="2">
        <f t="shared" si="67"/>
        <v>1583.47724</v>
      </c>
      <c r="J1013" s="2">
        <f t="shared" si="68"/>
        <v>63.3390896</v>
      </c>
    </row>
    <row r="1014" s="3" customFormat="1" ht="23" customHeight="1" spans="1:10">
      <c r="A1014" s="3" t="s">
        <v>4058</v>
      </c>
      <c r="B1014" s="21" t="s">
        <v>2527</v>
      </c>
      <c r="C1014" s="21" t="s">
        <v>2340</v>
      </c>
      <c r="D1014" s="22" t="s">
        <v>2545</v>
      </c>
      <c r="E1014" s="22" t="s">
        <v>1548</v>
      </c>
      <c r="F1014" s="3">
        <v>20</v>
      </c>
      <c r="G1014" s="23">
        <f t="shared" si="66"/>
        <v>123.076923076923</v>
      </c>
      <c r="H1014" s="23">
        <v>144</v>
      </c>
      <c r="I1014" s="2">
        <f t="shared" si="67"/>
        <v>134.1298368</v>
      </c>
      <c r="J1014" s="2">
        <f t="shared" si="68"/>
        <v>6.70649184</v>
      </c>
    </row>
    <row r="1015" s="3" customFormat="1" ht="23" customHeight="1" spans="1:10">
      <c r="A1015" s="3" t="s">
        <v>2507</v>
      </c>
      <c r="B1015" s="21" t="s">
        <v>2527</v>
      </c>
      <c r="C1015" s="21" t="s">
        <v>2198</v>
      </c>
      <c r="D1015" s="22" t="s">
        <v>2199</v>
      </c>
      <c r="E1015" s="22" t="s">
        <v>1144</v>
      </c>
      <c r="F1015" s="3">
        <v>2</v>
      </c>
      <c r="G1015" s="23">
        <f t="shared" si="66"/>
        <v>33.3333333333333</v>
      </c>
      <c r="H1015" s="23">
        <v>39</v>
      </c>
      <c r="I1015" s="2">
        <f t="shared" si="67"/>
        <v>36.3268308</v>
      </c>
      <c r="J1015" s="2">
        <f t="shared" si="68"/>
        <v>18.1634154</v>
      </c>
    </row>
    <row r="1016" s="3" customFormat="1" ht="23" customHeight="1" spans="1:10">
      <c r="A1016" s="3" t="s">
        <v>3628</v>
      </c>
      <c r="B1016" s="21" t="s">
        <v>2527</v>
      </c>
      <c r="C1016" s="21" t="s">
        <v>414</v>
      </c>
      <c r="D1016" s="22" t="s">
        <v>1172</v>
      </c>
      <c r="E1016" s="22" t="s">
        <v>1144</v>
      </c>
      <c r="F1016" s="3">
        <v>5</v>
      </c>
      <c r="G1016" s="23">
        <f t="shared" ref="G1016:G1079" si="69">H1016/1.17</f>
        <v>8.54700854700855</v>
      </c>
      <c r="H1016" s="23">
        <v>10</v>
      </c>
      <c r="I1016" s="2">
        <f t="shared" si="67"/>
        <v>9.314572</v>
      </c>
      <c r="J1016" s="2">
        <f t="shared" si="68"/>
        <v>1.8629144</v>
      </c>
    </row>
    <row r="1017" s="3" customFormat="1" ht="23" customHeight="1" spans="1:10">
      <c r="A1017" s="3" t="s">
        <v>3735</v>
      </c>
      <c r="B1017" s="21" t="s">
        <v>2527</v>
      </c>
      <c r="C1017" s="21" t="s">
        <v>968</v>
      </c>
      <c r="D1017" s="22" t="s">
        <v>969</v>
      </c>
      <c r="E1017" s="22" t="s">
        <v>3064</v>
      </c>
      <c r="F1017" s="3">
        <v>100</v>
      </c>
      <c r="G1017" s="23">
        <f t="shared" si="69"/>
        <v>299.145299145299</v>
      </c>
      <c r="H1017" s="23">
        <v>350</v>
      </c>
      <c r="I1017" s="2">
        <f t="shared" si="67"/>
        <v>326.01002</v>
      </c>
      <c r="J1017" s="2">
        <f t="shared" si="68"/>
        <v>3.2601002</v>
      </c>
    </row>
    <row r="1018" s="3" customFormat="1" ht="23" customHeight="1" spans="1:10">
      <c r="A1018" s="3" t="s">
        <v>4037</v>
      </c>
      <c r="B1018" s="21" t="s">
        <v>2527</v>
      </c>
      <c r="C1018" s="21" t="s">
        <v>102</v>
      </c>
      <c r="D1018" s="22" t="s">
        <v>530</v>
      </c>
      <c r="E1018" s="22" t="s">
        <v>1688</v>
      </c>
      <c r="F1018" s="3">
        <v>40</v>
      </c>
      <c r="G1018" s="23">
        <f t="shared" si="69"/>
        <v>232.478632478633</v>
      </c>
      <c r="H1018" s="23">
        <v>272</v>
      </c>
      <c r="I1018" s="2">
        <f t="shared" si="67"/>
        <v>253.3563584</v>
      </c>
      <c r="J1018" s="2">
        <f t="shared" si="68"/>
        <v>6.33390896</v>
      </c>
    </row>
    <row r="1019" s="3" customFormat="1" ht="23" customHeight="1" spans="1:10">
      <c r="A1019" s="3" t="s">
        <v>2507</v>
      </c>
      <c r="B1019" s="21" t="s">
        <v>2527</v>
      </c>
      <c r="C1019" s="21" t="s">
        <v>984</v>
      </c>
      <c r="D1019" s="22" t="s">
        <v>1568</v>
      </c>
      <c r="E1019" s="22" t="s">
        <v>985</v>
      </c>
      <c r="F1019" s="3">
        <v>10</v>
      </c>
      <c r="G1019" s="23">
        <f t="shared" si="69"/>
        <v>29.9145299145299</v>
      </c>
      <c r="H1019" s="23">
        <v>35</v>
      </c>
      <c r="I1019" s="2">
        <f t="shared" si="67"/>
        <v>32.601002</v>
      </c>
      <c r="J1019" s="2">
        <f t="shared" si="68"/>
        <v>3.2601002</v>
      </c>
    </row>
    <row r="1020" s="3" customFormat="1" ht="23" customHeight="1" spans="1:10">
      <c r="A1020" s="3" t="s">
        <v>2507</v>
      </c>
      <c r="B1020" s="21" t="s">
        <v>2527</v>
      </c>
      <c r="C1020" s="21" t="s">
        <v>1880</v>
      </c>
      <c r="D1020" s="22" t="s">
        <v>1680</v>
      </c>
      <c r="E1020" s="22" t="s">
        <v>1881</v>
      </c>
      <c r="F1020" s="3">
        <v>10</v>
      </c>
      <c r="G1020" s="23">
        <f t="shared" si="69"/>
        <v>200.854700854701</v>
      </c>
      <c r="H1020" s="23">
        <v>235</v>
      </c>
      <c r="I1020" s="2">
        <f t="shared" si="67"/>
        <v>218.892442</v>
      </c>
      <c r="J1020" s="2">
        <f t="shared" si="68"/>
        <v>21.8892442</v>
      </c>
    </row>
    <row r="1021" s="3" customFormat="1" ht="23" customHeight="1" spans="1:10">
      <c r="A1021" s="3" t="s">
        <v>209</v>
      </c>
      <c r="B1021" s="21" t="s">
        <v>2527</v>
      </c>
      <c r="C1021" s="21" t="s">
        <v>991</v>
      </c>
      <c r="D1021" s="22" t="s">
        <v>3063</v>
      </c>
      <c r="E1021" s="22" t="s">
        <v>1966</v>
      </c>
      <c r="F1021" s="3">
        <v>10</v>
      </c>
      <c r="G1021" s="23">
        <f t="shared" si="69"/>
        <v>123.931623931624</v>
      </c>
      <c r="H1021" s="23">
        <v>145</v>
      </c>
      <c r="I1021" s="2">
        <f t="shared" si="67"/>
        <v>135.061294</v>
      </c>
      <c r="J1021" s="2">
        <f t="shared" si="68"/>
        <v>13.5061294</v>
      </c>
    </row>
    <row r="1022" s="3" customFormat="1" ht="23" customHeight="1" spans="1:10">
      <c r="A1022" s="3" t="s">
        <v>4038</v>
      </c>
      <c r="B1022" s="21" t="s">
        <v>2527</v>
      </c>
      <c r="C1022" s="21" t="s">
        <v>109</v>
      </c>
      <c r="D1022" s="22" t="s">
        <v>110</v>
      </c>
      <c r="E1022" s="22" t="s">
        <v>111</v>
      </c>
      <c r="F1022" s="3">
        <v>100</v>
      </c>
      <c r="G1022" s="23">
        <f t="shared" si="69"/>
        <v>239.316239316239</v>
      </c>
      <c r="H1022" s="23">
        <v>280</v>
      </c>
      <c r="I1022" s="2">
        <f t="shared" si="67"/>
        <v>260.808016</v>
      </c>
      <c r="J1022" s="2">
        <f t="shared" si="68"/>
        <v>2.60808016</v>
      </c>
    </row>
    <row r="1023" s="3" customFormat="1" ht="23" customHeight="1" spans="1:10">
      <c r="A1023" s="3" t="s">
        <v>3628</v>
      </c>
      <c r="B1023" s="21" t="s">
        <v>2527</v>
      </c>
      <c r="C1023" s="21" t="s">
        <v>559</v>
      </c>
      <c r="D1023" s="22" t="s">
        <v>560</v>
      </c>
      <c r="E1023" s="22" t="s">
        <v>63</v>
      </c>
      <c r="F1023" s="3">
        <v>120</v>
      </c>
      <c r="G1023" s="23">
        <f t="shared" si="69"/>
        <v>148.717948717949</v>
      </c>
      <c r="H1023" s="23">
        <v>174</v>
      </c>
      <c r="I1023" s="2">
        <f t="shared" si="67"/>
        <v>162.0735528</v>
      </c>
      <c r="J1023" s="2">
        <f t="shared" si="68"/>
        <v>1.35061294</v>
      </c>
    </row>
    <row r="1024" s="3" customFormat="1" ht="23" customHeight="1" spans="1:10">
      <c r="A1024" s="3" t="s">
        <v>3628</v>
      </c>
      <c r="B1024" s="21" t="s">
        <v>2527</v>
      </c>
      <c r="C1024" s="21" t="s">
        <v>3078</v>
      </c>
      <c r="D1024" s="22" t="s">
        <v>3079</v>
      </c>
      <c r="E1024" s="22" t="s">
        <v>2706</v>
      </c>
      <c r="F1024" s="3">
        <v>10</v>
      </c>
      <c r="G1024" s="23">
        <f t="shared" si="69"/>
        <v>239.316239316239</v>
      </c>
      <c r="H1024" s="23">
        <v>280</v>
      </c>
      <c r="I1024" s="2">
        <f t="shared" si="67"/>
        <v>260.808016</v>
      </c>
      <c r="J1024" s="2">
        <f t="shared" si="68"/>
        <v>26.0808016</v>
      </c>
    </row>
    <row r="1025" s="3" customFormat="1" ht="23" customHeight="1" spans="1:10">
      <c r="A1025" s="3" t="s">
        <v>2507</v>
      </c>
      <c r="B1025" s="21" t="s">
        <v>2527</v>
      </c>
      <c r="C1025" s="21" t="s">
        <v>68</v>
      </c>
      <c r="D1025" s="22" t="s">
        <v>74</v>
      </c>
      <c r="E1025" s="22" t="s">
        <v>63</v>
      </c>
      <c r="F1025" s="3">
        <v>360</v>
      </c>
      <c r="G1025" s="23">
        <f t="shared" si="69"/>
        <v>461.538461538462</v>
      </c>
      <c r="H1025" s="23">
        <v>540</v>
      </c>
      <c r="I1025" s="2">
        <f t="shared" si="67"/>
        <v>502.986888</v>
      </c>
      <c r="J1025" s="2">
        <f t="shared" si="68"/>
        <v>1.3971858</v>
      </c>
    </row>
    <row r="1026" s="3" customFormat="1" ht="23" customHeight="1" spans="1:10">
      <c r="A1026" s="3" t="s">
        <v>4112</v>
      </c>
      <c r="B1026" s="21" t="s">
        <v>2527</v>
      </c>
      <c r="C1026" s="21" t="s">
        <v>1420</v>
      </c>
      <c r="D1026" s="22" t="s">
        <v>1461</v>
      </c>
      <c r="E1026" s="22" t="s">
        <v>1422</v>
      </c>
      <c r="F1026" s="3">
        <v>25</v>
      </c>
      <c r="G1026" s="23">
        <f t="shared" si="69"/>
        <v>1452.99145299145</v>
      </c>
      <c r="H1026" s="23">
        <v>1700</v>
      </c>
      <c r="I1026" s="2">
        <f t="shared" ref="I1026:I1089" si="70">H1026*0.9314572</f>
        <v>1583.47724</v>
      </c>
      <c r="J1026" s="2">
        <f t="shared" ref="J1026:J1089" si="71">I1026/F1026</f>
        <v>63.3390896</v>
      </c>
    </row>
    <row r="1027" s="3" customFormat="1" ht="23" customHeight="1" spans="1:10">
      <c r="A1027" s="3" t="s">
        <v>2507</v>
      </c>
      <c r="B1027" s="21" t="s">
        <v>2527</v>
      </c>
      <c r="C1027" s="21" t="s">
        <v>356</v>
      </c>
      <c r="D1027" s="22" t="s">
        <v>940</v>
      </c>
      <c r="E1027" s="22" t="s">
        <v>1600</v>
      </c>
      <c r="F1027" s="3">
        <v>20</v>
      </c>
      <c r="G1027" s="23">
        <f t="shared" si="69"/>
        <v>88.8888888888889</v>
      </c>
      <c r="H1027" s="23">
        <v>104</v>
      </c>
      <c r="I1027" s="2">
        <f t="shared" si="70"/>
        <v>96.8715488</v>
      </c>
      <c r="J1027" s="2">
        <f t="shared" si="71"/>
        <v>4.84357744</v>
      </c>
    </row>
    <row r="1028" s="3" customFormat="1" ht="23" customHeight="1" spans="1:10">
      <c r="A1028" s="3" t="s">
        <v>2507</v>
      </c>
      <c r="B1028" s="21" t="s">
        <v>2527</v>
      </c>
      <c r="C1028" s="21" t="s">
        <v>3080</v>
      </c>
      <c r="D1028" s="22" t="s">
        <v>3081</v>
      </c>
      <c r="E1028" s="22" t="s">
        <v>406</v>
      </c>
      <c r="F1028" s="3">
        <v>5</v>
      </c>
      <c r="G1028" s="23">
        <f t="shared" si="69"/>
        <v>170.940170940171</v>
      </c>
      <c r="H1028" s="23">
        <v>200</v>
      </c>
      <c r="I1028" s="2">
        <f t="shared" si="70"/>
        <v>186.29144</v>
      </c>
      <c r="J1028" s="2">
        <f t="shared" si="71"/>
        <v>37.258288</v>
      </c>
    </row>
    <row r="1029" s="3" customFormat="1" ht="23" customHeight="1" spans="1:10">
      <c r="A1029" s="3" t="s">
        <v>2507</v>
      </c>
      <c r="B1029" s="21" t="s">
        <v>2527</v>
      </c>
      <c r="C1029" s="21" t="s">
        <v>3082</v>
      </c>
      <c r="D1029" s="22" t="s">
        <v>1533</v>
      </c>
      <c r="E1029" s="22" t="s">
        <v>2232</v>
      </c>
      <c r="F1029" s="3">
        <v>5</v>
      </c>
      <c r="G1029" s="23">
        <f t="shared" si="69"/>
        <v>89.7435897435898</v>
      </c>
      <c r="H1029" s="23">
        <v>105</v>
      </c>
      <c r="I1029" s="2">
        <f t="shared" si="70"/>
        <v>97.803006</v>
      </c>
      <c r="J1029" s="2">
        <f t="shared" si="71"/>
        <v>19.5606012</v>
      </c>
    </row>
    <row r="1030" s="3" customFormat="1" ht="23" customHeight="1" spans="1:10">
      <c r="A1030" s="3" t="s">
        <v>3628</v>
      </c>
      <c r="B1030" s="21" t="s">
        <v>2527</v>
      </c>
      <c r="C1030" s="21" t="s">
        <v>2542</v>
      </c>
      <c r="D1030" s="22" t="s">
        <v>940</v>
      </c>
      <c r="E1030" s="22" t="s">
        <v>2543</v>
      </c>
      <c r="F1030" s="3">
        <v>40</v>
      </c>
      <c r="G1030" s="23">
        <f t="shared" si="69"/>
        <v>823.931623931624</v>
      </c>
      <c r="H1030" s="23">
        <v>964</v>
      </c>
      <c r="I1030" s="2">
        <f t="shared" si="70"/>
        <v>897.9247408</v>
      </c>
      <c r="J1030" s="2">
        <f t="shared" si="71"/>
        <v>22.44811852</v>
      </c>
    </row>
    <row r="1031" s="3" customFormat="1" ht="23" customHeight="1" spans="1:10">
      <c r="A1031" s="3" t="s">
        <v>1489</v>
      </c>
      <c r="B1031" s="21" t="s">
        <v>2527</v>
      </c>
      <c r="C1031" s="21" t="s">
        <v>1135</v>
      </c>
      <c r="D1031" s="22" t="s">
        <v>3072</v>
      </c>
      <c r="E1031" s="22" t="s">
        <v>2121</v>
      </c>
      <c r="F1031" s="3">
        <v>27</v>
      </c>
      <c r="G1031" s="23">
        <f t="shared" si="69"/>
        <v>10.3846153846154</v>
      </c>
      <c r="H1031" s="23">
        <v>12.15</v>
      </c>
      <c r="I1031" s="2">
        <f t="shared" si="70"/>
        <v>11.31720498</v>
      </c>
      <c r="J1031" s="2">
        <f t="shared" si="71"/>
        <v>0.41915574</v>
      </c>
    </row>
    <row r="1032" s="3" customFormat="1" ht="23" customHeight="1" spans="1:10">
      <c r="A1032" s="3" t="s">
        <v>4038</v>
      </c>
      <c r="B1032" s="21" t="s">
        <v>2527</v>
      </c>
      <c r="C1032" s="21" t="s">
        <v>3083</v>
      </c>
      <c r="D1032" s="22" t="s">
        <v>15</v>
      </c>
      <c r="E1032" s="22" t="s">
        <v>3084</v>
      </c>
      <c r="F1032" s="3">
        <v>20</v>
      </c>
      <c r="G1032" s="23">
        <f t="shared" si="69"/>
        <v>1193.16239316239</v>
      </c>
      <c r="H1032" s="23">
        <v>1396</v>
      </c>
      <c r="I1032" s="2">
        <f t="shared" si="70"/>
        <v>1300.3142512</v>
      </c>
      <c r="J1032" s="2">
        <f t="shared" si="71"/>
        <v>65.01571256</v>
      </c>
    </row>
    <row r="1033" s="3" customFormat="1" ht="23" customHeight="1" spans="1:10">
      <c r="A1033" s="3" t="s">
        <v>3628</v>
      </c>
      <c r="B1033" s="21" t="s">
        <v>2527</v>
      </c>
      <c r="C1033" s="21" t="s">
        <v>3085</v>
      </c>
      <c r="D1033" s="22" t="s">
        <v>3055</v>
      </c>
      <c r="E1033" s="22" t="s">
        <v>3086</v>
      </c>
      <c r="F1033" s="3">
        <v>12</v>
      </c>
      <c r="G1033" s="23">
        <f t="shared" si="69"/>
        <v>241.025641025641</v>
      </c>
      <c r="H1033" s="23">
        <v>282</v>
      </c>
      <c r="I1033" s="2">
        <f t="shared" si="70"/>
        <v>262.6709304</v>
      </c>
      <c r="J1033" s="2">
        <f t="shared" si="71"/>
        <v>21.8892442</v>
      </c>
    </row>
    <row r="1034" s="3" customFormat="1" ht="23" customHeight="1" spans="1:10">
      <c r="A1034" s="3" t="s">
        <v>2507</v>
      </c>
      <c r="B1034" s="21" t="s">
        <v>2527</v>
      </c>
      <c r="C1034" s="21" t="s">
        <v>779</v>
      </c>
      <c r="D1034" s="22" t="s">
        <v>799</v>
      </c>
      <c r="E1034" s="22" t="s">
        <v>781</v>
      </c>
      <c r="F1034" s="3">
        <v>20</v>
      </c>
      <c r="G1034" s="23">
        <f t="shared" si="69"/>
        <v>470.08547008547</v>
      </c>
      <c r="H1034" s="23">
        <v>550</v>
      </c>
      <c r="I1034" s="2">
        <f t="shared" si="70"/>
        <v>512.30146</v>
      </c>
      <c r="J1034" s="2">
        <f t="shared" si="71"/>
        <v>25.615073</v>
      </c>
    </row>
    <row r="1035" s="3" customFormat="1" ht="23" customHeight="1" spans="1:10">
      <c r="A1035" s="3" t="s">
        <v>2507</v>
      </c>
      <c r="B1035" s="21" t="s">
        <v>2527</v>
      </c>
      <c r="C1035" s="21" t="s">
        <v>182</v>
      </c>
      <c r="D1035" s="22" t="s">
        <v>1932</v>
      </c>
      <c r="E1035" s="22" t="s">
        <v>1933</v>
      </c>
      <c r="F1035" s="3">
        <v>20</v>
      </c>
      <c r="G1035" s="23">
        <f t="shared" si="69"/>
        <v>51.2820512820513</v>
      </c>
      <c r="H1035" s="23">
        <v>60</v>
      </c>
      <c r="I1035" s="2">
        <f t="shared" si="70"/>
        <v>55.887432</v>
      </c>
      <c r="J1035" s="2">
        <f t="shared" si="71"/>
        <v>2.7943716</v>
      </c>
    </row>
    <row r="1036" s="3" customFormat="1" ht="23" customHeight="1" spans="1:10">
      <c r="A1036" s="3" t="s">
        <v>4038</v>
      </c>
      <c r="B1036" s="21" t="s">
        <v>2527</v>
      </c>
      <c r="C1036" s="21" t="s">
        <v>3065</v>
      </c>
      <c r="D1036" s="22" t="s">
        <v>974</v>
      </c>
      <c r="E1036" s="22" t="s">
        <v>1565</v>
      </c>
      <c r="F1036" s="3">
        <v>40</v>
      </c>
      <c r="G1036" s="23">
        <f t="shared" si="69"/>
        <v>394.871794871795</v>
      </c>
      <c r="H1036" s="23">
        <v>462</v>
      </c>
      <c r="I1036" s="2">
        <f t="shared" si="70"/>
        <v>430.3332264</v>
      </c>
      <c r="J1036" s="2">
        <f t="shared" si="71"/>
        <v>10.75833066</v>
      </c>
    </row>
    <row r="1037" s="3" customFormat="1" ht="23" customHeight="1" spans="1:10">
      <c r="A1037" s="3" t="s">
        <v>1489</v>
      </c>
      <c r="B1037" s="21" t="s">
        <v>2527</v>
      </c>
      <c r="C1037" s="21" t="s">
        <v>3087</v>
      </c>
      <c r="D1037" s="22" t="s">
        <v>839</v>
      </c>
      <c r="E1037" s="22" t="s">
        <v>830</v>
      </c>
      <c r="F1037" s="3">
        <v>10</v>
      </c>
      <c r="G1037" s="23">
        <f t="shared" si="69"/>
        <v>51.2820512820513</v>
      </c>
      <c r="H1037" s="23">
        <v>60</v>
      </c>
      <c r="I1037" s="2">
        <f t="shared" si="70"/>
        <v>55.887432</v>
      </c>
      <c r="J1037" s="2">
        <f t="shared" si="71"/>
        <v>5.5887432</v>
      </c>
    </row>
    <row r="1038" s="3" customFormat="1" ht="23" customHeight="1" spans="1:10">
      <c r="A1038" s="3" t="s">
        <v>2507</v>
      </c>
      <c r="B1038" s="21" t="s">
        <v>2527</v>
      </c>
      <c r="C1038" s="21" t="s">
        <v>2157</v>
      </c>
      <c r="D1038" s="22" t="s">
        <v>1885</v>
      </c>
      <c r="E1038" s="22" t="s">
        <v>1144</v>
      </c>
      <c r="F1038" s="3">
        <v>20</v>
      </c>
      <c r="G1038" s="23">
        <f t="shared" si="69"/>
        <v>34.1880341880342</v>
      </c>
      <c r="H1038" s="23">
        <v>40</v>
      </c>
      <c r="I1038" s="2">
        <f t="shared" si="70"/>
        <v>37.258288</v>
      </c>
      <c r="J1038" s="2">
        <f t="shared" si="71"/>
        <v>1.8629144</v>
      </c>
    </row>
    <row r="1039" s="3" customFormat="1" ht="23" customHeight="1" spans="1:10">
      <c r="A1039" s="3" t="s">
        <v>2507</v>
      </c>
      <c r="B1039" s="21" t="s">
        <v>2527</v>
      </c>
      <c r="C1039" s="21" t="s">
        <v>2326</v>
      </c>
      <c r="D1039" s="22" t="s">
        <v>354</v>
      </c>
      <c r="E1039" s="22" t="s">
        <v>403</v>
      </c>
      <c r="F1039" s="3">
        <v>5</v>
      </c>
      <c r="G1039" s="23">
        <f t="shared" si="69"/>
        <v>38.4615384615385</v>
      </c>
      <c r="H1039" s="23">
        <v>45</v>
      </c>
      <c r="I1039" s="2">
        <f t="shared" si="70"/>
        <v>41.915574</v>
      </c>
      <c r="J1039" s="2">
        <f t="shared" si="71"/>
        <v>8.3831148</v>
      </c>
    </row>
    <row r="1040" s="3" customFormat="1" ht="23" customHeight="1" spans="1:10">
      <c r="A1040" s="3" t="s">
        <v>2507</v>
      </c>
      <c r="B1040" s="21" t="s">
        <v>2527</v>
      </c>
      <c r="C1040" s="21" t="s">
        <v>1074</v>
      </c>
      <c r="D1040" s="22" t="s">
        <v>990</v>
      </c>
      <c r="E1040" s="22" t="s">
        <v>662</v>
      </c>
      <c r="F1040" s="3">
        <v>10</v>
      </c>
      <c r="G1040" s="23">
        <f t="shared" si="69"/>
        <v>16.2393162393162</v>
      </c>
      <c r="H1040" s="23">
        <v>19</v>
      </c>
      <c r="I1040" s="2">
        <f t="shared" si="70"/>
        <v>17.6976868</v>
      </c>
      <c r="J1040" s="2">
        <f t="shared" si="71"/>
        <v>1.76976868</v>
      </c>
    </row>
    <row r="1041" s="3" customFormat="1" ht="23" customHeight="1" spans="1:10">
      <c r="A1041" s="3" t="s">
        <v>2507</v>
      </c>
      <c r="B1041" s="21" t="s">
        <v>2527</v>
      </c>
      <c r="C1041" s="21" t="s">
        <v>2138</v>
      </c>
      <c r="D1041" s="22" t="s">
        <v>3072</v>
      </c>
      <c r="E1041" s="22" t="s">
        <v>2700</v>
      </c>
      <c r="F1041" s="3">
        <v>30</v>
      </c>
      <c r="G1041" s="23">
        <f t="shared" si="69"/>
        <v>64.1025641025641</v>
      </c>
      <c r="H1041" s="23">
        <v>75</v>
      </c>
      <c r="I1041" s="2">
        <f t="shared" si="70"/>
        <v>69.85929</v>
      </c>
      <c r="J1041" s="2">
        <f t="shared" si="71"/>
        <v>2.328643</v>
      </c>
    </row>
    <row r="1042" s="3" customFormat="1" ht="23" customHeight="1" spans="1:10">
      <c r="A1042" s="3" t="s">
        <v>4038</v>
      </c>
      <c r="B1042" s="21" t="s">
        <v>2527</v>
      </c>
      <c r="C1042" s="21" t="s">
        <v>2189</v>
      </c>
      <c r="D1042" s="22" t="s">
        <v>2945</v>
      </c>
      <c r="E1042" s="22" t="s">
        <v>63</v>
      </c>
      <c r="F1042" s="3">
        <v>40</v>
      </c>
      <c r="G1042" s="23">
        <f t="shared" si="69"/>
        <v>222.222222222222</v>
      </c>
      <c r="H1042" s="23">
        <v>260</v>
      </c>
      <c r="I1042" s="2">
        <f t="shared" si="70"/>
        <v>242.178872</v>
      </c>
      <c r="J1042" s="2">
        <f t="shared" si="71"/>
        <v>6.0544718</v>
      </c>
    </row>
    <row r="1043" s="3" customFormat="1" ht="23" customHeight="1" spans="1:10">
      <c r="A1043" s="3" t="s">
        <v>2507</v>
      </c>
      <c r="B1043" s="21" t="s">
        <v>2527</v>
      </c>
      <c r="C1043" s="21" t="s">
        <v>2132</v>
      </c>
      <c r="D1043" s="22" t="s">
        <v>3088</v>
      </c>
      <c r="E1043" s="25" t="s">
        <v>3089</v>
      </c>
      <c r="F1043" s="3">
        <v>5</v>
      </c>
      <c r="G1043" s="23">
        <f t="shared" si="69"/>
        <v>76.9230769230769</v>
      </c>
      <c r="H1043" s="23">
        <v>90</v>
      </c>
      <c r="I1043" s="2">
        <f t="shared" si="70"/>
        <v>83.831148</v>
      </c>
      <c r="J1043" s="2">
        <f t="shared" si="71"/>
        <v>16.7662296</v>
      </c>
    </row>
    <row r="1044" s="3" customFormat="1" ht="23" customHeight="1" spans="1:10">
      <c r="A1044" s="3" t="s">
        <v>2507</v>
      </c>
      <c r="B1044" s="21" t="s">
        <v>2527</v>
      </c>
      <c r="C1044" s="21" t="s">
        <v>934</v>
      </c>
      <c r="D1044" s="22" t="s">
        <v>932</v>
      </c>
      <c r="E1044" s="22" t="s">
        <v>3090</v>
      </c>
      <c r="F1044" s="3">
        <v>3</v>
      </c>
      <c r="G1044" s="23">
        <f t="shared" si="69"/>
        <v>28.2051282051282</v>
      </c>
      <c r="H1044" s="23">
        <v>33</v>
      </c>
      <c r="I1044" s="2">
        <f t="shared" si="70"/>
        <v>30.7380876</v>
      </c>
      <c r="J1044" s="2">
        <f t="shared" si="71"/>
        <v>10.2460292</v>
      </c>
    </row>
    <row r="1045" s="3" customFormat="1" ht="23" customHeight="1" spans="1:10">
      <c r="A1045" s="3" t="s">
        <v>2507</v>
      </c>
      <c r="B1045" s="21" t="s">
        <v>2527</v>
      </c>
      <c r="C1045" s="21" t="s">
        <v>3091</v>
      </c>
      <c r="D1045" s="22" t="s">
        <v>3092</v>
      </c>
      <c r="E1045" s="22" t="s">
        <v>3093</v>
      </c>
      <c r="F1045" s="3">
        <v>10</v>
      </c>
      <c r="G1045" s="23">
        <f t="shared" si="69"/>
        <v>136.752136752137</v>
      </c>
      <c r="H1045" s="23">
        <v>160</v>
      </c>
      <c r="I1045" s="2">
        <f t="shared" si="70"/>
        <v>149.033152</v>
      </c>
      <c r="J1045" s="2">
        <f t="shared" si="71"/>
        <v>14.9033152</v>
      </c>
    </row>
    <row r="1046" s="3" customFormat="1" ht="23" customHeight="1" spans="1:10">
      <c r="A1046" s="3" t="s">
        <v>2507</v>
      </c>
      <c r="B1046" s="21" t="s">
        <v>2527</v>
      </c>
      <c r="C1046" s="21" t="s">
        <v>535</v>
      </c>
      <c r="D1046" s="22" t="s">
        <v>2559</v>
      </c>
      <c r="E1046" s="22" t="s">
        <v>2943</v>
      </c>
      <c r="F1046" s="3">
        <v>5</v>
      </c>
      <c r="G1046" s="23">
        <f t="shared" si="69"/>
        <v>205.128205128205</v>
      </c>
      <c r="H1046" s="23">
        <v>240</v>
      </c>
      <c r="I1046" s="2">
        <f t="shared" si="70"/>
        <v>223.549728</v>
      </c>
      <c r="J1046" s="2">
        <f t="shared" si="71"/>
        <v>44.7099456</v>
      </c>
    </row>
    <row r="1047" s="3" customFormat="1" ht="23" customHeight="1" spans="1:10">
      <c r="A1047" s="3" t="s">
        <v>3628</v>
      </c>
      <c r="B1047" s="21" t="s">
        <v>2527</v>
      </c>
      <c r="C1047" s="21" t="s">
        <v>3094</v>
      </c>
      <c r="D1047" s="22" t="s">
        <v>1390</v>
      </c>
      <c r="E1047" s="22" t="s">
        <v>828</v>
      </c>
      <c r="F1047" s="3">
        <v>10</v>
      </c>
      <c r="G1047" s="23">
        <f t="shared" si="69"/>
        <v>29.9145299145299</v>
      </c>
      <c r="H1047" s="23">
        <v>35</v>
      </c>
      <c r="I1047" s="2">
        <f t="shared" si="70"/>
        <v>32.601002</v>
      </c>
      <c r="J1047" s="2">
        <f t="shared" si="71"/>
        <v>3.2601002</v>
      </c>
    </row>
    <row r="1048" s="3" customFormat="1" ht="23" customHeight="1" spans="1:10">
      <c r="A1048" s="3" t="s">
        <v>4044</v>
      </c>
      <c r="B1048" s="21" t="s">
        <v>2527</v>
      </c>
      <c r="C1048" s="21" t="s">
        <v>381</v>
      </c>
      <c r="D1048" s="22" t="s">
        <v>382</v>
      </c>
      <c r="E1048" s="22" t="s">
        <v>383</v>
      </c>
      <c r="F1048" s="3">
        <v>10</v>
      </c>
      <c r="G1048" s="23">
        <f t="shared" si="69"/>
        <v>42.7350427350427</v>
      </c>
      <c r="H1048" s="23">
        <v>50</v>
      </c>
      <c r="I1048" s="2">
        <f t="shared" si="70"/>
        <v>46.57286</v>
      </c>
      <c r="J1048" s="2">
        <f t="shared" si="71"/>
        <v>4.657286</v>
      </c>
    </row>
    <row r="1049" s="3" customFormat="1" ht="23" customHeight="1" spans="1:10">
      <c r="A1049" s="3" t="s">
        <v>1809</v>
      </c>
      <c r="B1049" s="21" t="s">
        <v>2527</v>
      </c>
      <c r="C1049" s="21" t="s">
        <v>1086</v>
      </c>
      <c r="D1049" s="22" t="s">
        <v>1087</v>
      </c>
      <c r="E1049" s="22" t="s">
        <v>63</v>
      </c>
      <c r="F1049" s="3">
        <v>10</v>
      </c>
      <c r="G1049" s="23">
        <f t="shared" si="69"/>
        <v>15.3846153846154</v>
      </c>
      <c r="H1049" s="23">
        <v>18</v>
      </c>
      <c r="I1049" s="2">
        <f t="shared" si="70"/>
        <v>16.7662296</v>
      </c>
      <c r="J1049" s="2">
        <f t="shared" si="71"/>
        <v>1.67662296</v>
      </c>
    </row>
    <row r="1050" s="3" customFormat="1" ht="23" customHeight="1" spans="1:10">
      <c r="A1050" s="3" t="s">
        <v>209</v>
      </c>
      <c r="B1050" s="21" t="s">
        <v>2527</v>
      </c>
      <c r="C1050" s="21" t="s">
        <v>991</v>
      </c>
      <c r="D1050" s="22" t="s">
        <v>3063</v>
      </c>
      <c r="E1050" s="22" t="s">
        <v>1966</v>
      </c>
      <c r="F1050" s="3">
        <v>30</v>
      </c>
      <c r="G1050" s="23">
        <f t="shared" si="69"/>
        <v>371.794871794872</v>
      </c>
      <c r="H1050" s="23">
        <v>435</v>
      </c>
      <c r="I1050" s="2">
        <f t="shared" si="70"/>
        <v>405.183882</v>
      </c>
      <c r="J1050" s="2">
        <f t="shared" si="71"/>
        <v>13.5061294</v>
      </c>
    </row>
    <row r="1051" s="3" customFormat="1" ht="23" customHeight="1" spans="1:10">
      <c r="A1051" s="3" t="s">
        <v>1809</v>
      </c>
      <c r="B1051" s="21" t="s">
        <v>2527</v>
      </c>
      <c r="C1051" s="21" t="s">
        <v>2539</v>
      </c>
      <c r="D1051" s="22" t="s">
        <v>2540</v>
      </c>
      <c r="E1051" s="22" t="s">
        <v>2541</v>
      </c>
      <c r="F1051" s="3">
        <v>10</v>
      </c>
      <c r="G1051" s="23">
        <f t="shared" si="69"/>
        <v>290.598290598291</v>
      </c>
      <c r="H1051" s="23">
        <v>340</v>
      </c>
      <c r="I1051" s="2">
        <f t="shared" si="70"/>
        <v>316.695448</v>
      </c>
      <c r="J1051" s="2">
        <f t="shared" si="71"/>
        <v>31.6695448</v>
      </c>
    </row>
    <row r="1052" s="3" customFormat="1" ht="23" customHeight="1" spans="1:10">
      <c r="A1052" s="3" t="s">
        <v>4153</v>
      </c>
      <c r="B1052" s="21" t="s">
        <v>2527</v>
      </c>
      <c r="C1052" s="21" t="s">
        <v>1622</v>
      </c>
      <c r="D1052" s="22" t="s">
        <v>3095</v>
      </c>
      <c r="E1052" s="22" t="s">
        <v>3096</v>
      </c>
      <c r="F1052" s="3">
        <v>30</v>
      </c>
      <c r="G1052" s="23">
        <f t="shared" si="69"/>
        <v>153.846153846154</v>
      </c>
      <c r="H1052" s="23">
        <v>180</v>
      </c>
      <c r="I1052" s="2">
        <f t="shared" si="70"/>
        <v>167.662296</v>
      </c>
      <c r="J1052" s="2">
        <f t="shared" si="71"/>
        <v>5.5887432</v>
      </c>
    </row>
    <row r="1053" s="3" customFormat="1" ht="23" customHeight="1" spans="1:10">
      <c r="A1053" s="3" t="s">
        <v>4036</v>
      </c>
      <c r="B1053" s="21" t="s">
        <v>2527</v>
      </c>
      <c r="C1053" s="21" t="s">
        <v>1174</v>
      </c>
      <c r="D1053" s="22" t="s">
        <v>1175</v>
      </c>
      <c r="E1053" s="22" t="s">
        <v>772</v>
      </c>
      <c r="F1053" s="3">
        <v>10</v>
      </c>
      <c r="G1053" s="23">
        <f t="shared" si="69"/>
        <v>34.1880341880342</v>
      </c>
      <c r="H1053" s="23">
        <v>40</v>
      </c>
      <c r="I1053" s="2">
        <f t="shared" si="70"/>
        <v>37.258288</v>
      </c>
      <c r="J1053" s="2">
        <f t="shared" si="71"/>
        <v>3.7258288</v>
      </c>
    </row>
    <row r="1054" s="3" customFormat="1" ht="23" customHeight="1" spans="1:10">
      <c r="A1054" s="3" t="s">
        <v>2507</v>
      </c>
      <c r="B1054" s="21" t="s">
        <v>2527</v>
      </c>
      <c r="C1054" s="21" t="s">
        <v>2547</v>
      </c>
      <c r="D1054" s="22" t="s">
        <v>2548</v>
      </c>
      <c r="E1054" s="22" t="s">
        <v>2549</v>
      </c>
      <c r="F1054" s="3">
        <v>20</v>
      </c>
      <c r="G1054" s="23">
        <f t="shared" si="69"/>
        <v>136.752136752137</v>
      </c>
      <c r="H1054" s="23">
        <v>160</v>
      </c>
      <c r="I1054" s="2">
        <f t="shared" si="70"/>
        <v>149.033152</v>
      </c>
      <c r="J1054" s="2">
        <f t="shared" si="71"/>
        <v>7.4516576</v>
      </c>
    </row>
    <row r="1055" s="3" customFormat="1" ht="23" customHeight="1" spans="1:10">
      <c r="A1055" s="3" t="s">
        <v>2507</v>
      </c>
      <c r="B1055" s="21" t="s">
        <v>2527</v>
      </c>
      <c r="C1055" s="21" t="s">
        <v>3097</v>
      </c>
      <c r="D1055" s="22" t="s">
        <v>905</v>
      </c>
      <c r="E1055" s="22" t="s">
        <v>3098</v>
      </c>
      <c r="F1055" s="3">
        <v>10</v>
      </c>
      <c r="G1055" s="23">
        <f t="shared" si="69"/>
        <v>358.974358974359</v>
      </c>
      <c r="H1055" s="23">
        <v>420</v>
      </c>
      <c r="I1055" s="2">
        <f t="shared" si="70"/>
        <v>391.212024</v>
      </c>
      <c r="J1055" s="2">
        <f t="shared" si="71"/>
        <v>39.1212024</v>
      </c>
    </row>
    <row r="1056" s="3" customFormat="1" ht="23" customHeight="1" spans="1:10">
      <c r="A1056" s="3" t="s">
        <v>4123</v>
      </c>
      <c r="B1056" s="21" t="s">
        <v>2527</v>
      </c>
      <c r="C1056" s="21" t="s">
        <v>3099</v>
      </c>
      <c r="D1056" s="22" t="s">
        <v>3100</v>
      </c>
      <c r="E1056" s="22" t="s">
        <v>784</v>
      </c>
      <c r="F1056" s="3">
        <v>5</v>
      </c>
      <c r="G1056" s="23">
        <f t="shared" si="69"/>
        <v>267.094017094017</v>
      </c>
      <c r="H1056" s="23">
        <v>312.5</v>
      </c>
      <c r="I1056" s="2">
        <f t="shared" si="70"/>
        <v>291.080375</v>
      </c>
      <c r="J1056" s="2">
        <f t="shared" si="71"/>
        <v>58.216075</v>
      </c>
    </row>
    <row r="1057" s="3" customFormat="1" ht="23" customHeight="1" spans="1:10">
      <c r="A1057" s="3" t="s">
        <v>2507</v>
      </c>
      <c r="B1057" s="21" t="s">
        <v>2527</v>
      </c>
      <c r="C1057" s="21" t="s">
        <v>2169</v>
      </c>
      <c r="D1057" s="22" t="s">
        <v>2170</v>
      </c>
      <c r="E1057" s="22" t="s">
        <v>1144</v>
      </c>
      <c r="F1057" s="3">
        <v>10</v>
      </c>
      <c r="G1057" s="23">
        <f t="shared" si="69"/>
        <v>18.8034188034188</v>
      </c>
      <c r="H1057" s="23">
        <v>22</v>
      </c>
      <c r="I1057" s="2">
        <f t="shared" si="70"/>
        <v>20.4920584</v>
      </c>
      <c r="J1057" s="2">
        <f t="shared" si="71"/>
        <v>2.04920584</v>
      </c>
    </row>
    <row r="1058" s="3" customFormat="1" ht="23" customHeight="1" spans="1:10">
      <c r="A1058" s="3" t="s">
        <v>2507</v>
      </c>
      <c r="B1058" s="21" t="s">
        <v>2527</v>
      </c>
      <c r="C1058" s="21" t="s">
        <v>2687</v>
      </c>
      <c r="D1058" s="22" t="s">
        <v>3101</v>
      </c>
      <c r="E1058" s="22" t="s">
        <v>2144</v>
      </c>
      <c r="F1058" s="3">
        <v>1</v>
      </c>
      <c r="G1058" s="23">
        <f t="shared" si="69"/>
        <v>8.97435897435897</v>
      </c>
      <c r="H1058" s="23">
        <v>10.5</v>
      </c>
      <c r="I1058" s="2">
        <f t="shared" si="70"/>
        <v>9.7803006</v>
      </c>
      <c r="J1058" s="2">
        <f t="shared" si="71"/>
        <v>9.7803006</v>
      </c>
    </row>
    <row r="1059" s="3" customFormat="1" ht="23" customHeight="1" spans="1:10">
      <c r="A1059" s="3" t="s">
        <v>4043</v>
      </c>
      <c r="B1059" s="21" t="s">
        <v>2527</v>
      </c>
      <c r="C1059" s="21" t="s">
        <v>2320</v>
      </c>
      <c r="D1059" s="22" t="s">
        <v>2321</v>
      </c>
      <c r="E1059" s="22" t="s">
        <v>784</v>
      </c>
      <c r="F1059" s="3">
        <v>4</v>
      </c>
      <c r="G1059" s="23">
        <f t="shared" si="69"/>
        <v>213.675213675214</v>
      </c>
      <c r="H1059" s="23">
        <v>250</v>
      </c>
      <c r="I1059" s="2">
        <f t="shared" si="70"/>
        <v>232.8643</v>
      </c>
      <c r="J1059" s="2">
        <f t="shared" si="71"/>
        <v>58.216075</v>
      </c>
    </row>
    <row r="1060" s="3" customFormat="1" ht="23" customHeight="1" spans="1:10">
      <c r="A1060" s="3" t="s">
        <v>1809</v>
      </c>
      <c r="B1060" s="21" t="s">
        <v>2527</v>
      </c>
      <c r="C1060" s="21" t="s">
        <v>3102</v>
      </c>
      <c r="D1060" s="22" t="s">
        <v>3103</v>
      </c>
      <c r="E1060" s="22" t="s">
        <v>2677</v>
      </c>
      <c r="F1060" s="3">
        <v>10</v>
      </c>
      <c r="G1060" s="23">
        <f t="shared" si="69"/>
        <v>51.2820512820513</v>
      </c>
      <c r="H1060" s="23">
        <v>60</v>
      </c>
      <c r="I1060" s="2">
        <f t="shared" si="70"/>
        <v>55.887432</v>
      </c>
      <c r="J1060" s="2">
        <f t="shared" si="71"/>
        <v>5.5887432</v>
      </c>
    </row>
    <row r="1061" s="3" customFormat="1" ht="23" customHeight="1" spans="1:10">
      <c r="A1061" s="3" t="s">
        <v>3628</v>
      </c>
      <c r="B1061" s="21" t="s">
        <v>2527</v>
      </c>
      <c r="C1061" s="21" t="s">
        <v>3104</v>
      </c>
      <c r="D1061" s="22" t="s">
        <v>331</v>
      </c>
      <c r="E1061" s="22" t="s">
        <v>1048</v>
      </c>
      <c r="F1061" s="3">
        <v>10</v>
      </c>
      <c r="G1061" s="23">
        <f t="shared" si="69"/>
        <v>153.846153846154</v>
      </c>
      <c r="H1061" s="23">
        <v>180</v>
      </c>
      <c r="I1061" s="2">
        <f t="shared" si="70"/>
        <v>167.662296</v>
      </c>
      <c r="J1061" s="2">
        <f t="shared" si="71"/>
        <v>16.7662296</v>
      </c>
    </row>
    <row r="1062" s="3" customFormat="1" ht="23" customHeight="1" spans="1:10">
      <c r="A1062" s="3" t="s">
        <v>2507</v>
      </c>
      <c r="B1062" s="21" t="s">
        <v>2527</v>
      </c>
      <c r="C1062" s="21" t="s">
        <v>3105</v>
      </c>
      <c r="D1062" s="22" t="s">
        <v>3106</v>
      </c>
      <c r="E1062" s="22" t="s">
        <v>3107</v>
      </c>
      <c r="F1062" s="3">
        <v>10</v>
      </c>
      <c r="G1062" s="23">
        <f t="shared" si="69"/>
        <v>51.2820512820513</v>
      </c>
      <c r="H1062" s="23">
        <v>60</v>
      </c>
      <c r="I1062" s="2">
        <f t="shared" si="70"/>
        <v>55.887432</v>
      </c>
      <c r="J1062" s="2">
        <f t="shared" si="71"/>
        <v>5.5887432</v>
      </c>
    </row>
    <row r="1063" s="3" customFormat="1" ht="23" customHeight="1" spans="1:10">
      <c r="A1063" s="3" t="s">
        <v>3628</v>
      </c>
      <c r="B1063" s="21" t="s">
        <v>2527</v>
      </c>
      <c r="C1063" s="21" t="s">
        <v>3108</v>
      </c>
      <c r="D1063" s="22" t="s">
        <v>759</v>
      </c>
      <c r="E1063" s="22" t="s">
        <v>2776</v>
      </c>
      <c r="F1063" s="3">
        <v>10</v>
      </c>
      <c r="G1063" s="23">
        <f t="shared" si="69"/>
        <v>68.3760683760684</v>
      </c>
      <c r="H1063" s="23">
        <v>80</v>
      </c>
      <c r="I1063" s="2">
        <f t="shared" si="70"/>
        <v>74.516576</v>
      </c>
      <c r="J1063" s="2">
        <f t="shared" si="71"/>
        <v>7.4516576</v>
      </c>
    </row>
    <row r="1064" s="3" customFormat="1" ht="23" customHeight="1" spans="1:10">
      <c r="A1064" s="3" t="s">
        <v>2507</v>
      </c>
      <c r="B1064" s="21" t="s">
        <v>2527</v>
      </c>
      <c r="C1064" s="21" t="s">
        <v>437</v>
      </c>
      <c r="D1064" s="22" t="s">
        <v>1190</v>
      </c>
      <c r="E1064" s="22" t="s">
        <v>2586</v>
      </c>
      <c r="F1064" s="3">
        <v>10</v>
      </c>
      <c r="G1064" s="23">
        <f t="shared" si="69"/>
        <v>21.3675213675214</v>
      </c>
      <c r="H1064" s="23">
        <v>25</v>
      </c>
      <c r="I1064" s="2">
        <f t="shared" si="70"/>
        <v>23.28643</v>
      </c>
      <c r="J1064" s="2">
        <f t="shared" si="71"/>
        <v>2.328643</v>
      </c>
    </row>
    <row r="1065" s="3" customFormat="1" ht="23" customHeight="1" spans="1:10">
      <c r="A1065" s="3" t="s">
        <v>4035</v>
      </c>
      <c r="B1065" s="21" t="s">
        <v>2527</v>
      </c>
      <c r="C1065" s="21" t="s">
        <v>1857</v>
      </c>
      <c r="D1065" s="22" t="s">
        <v>553</v>
      </c>
      <c r="E1065" s="22" t="s">
        <v>1144</v>
      </c>
      <c r="F1065" s="3">
        <v>20</v>
      </c>
      <c r="G1065" s="23">
        <f t="shared" si="69"/>
        <v>42.7350427350427</v>
      </c>
      <c r="H1065" s="23">
        <v>50</v>
      </c>
      <c r="I1065" s="2">
        <f t="shared" si="70"/>
        <v>46.57286</v>
      </c>
      <c r="J1065" s="2">
        <f t="shared" si="71"/>
        <v>2.328643</v>
      </c>
    </row>
    <row r="1066" s="3" customFormat="1" ht="23" customHeight="1" spans="1:10">
      <c r="A1066" s="3" t="s">
        <v>2507</v>
      </c>
      <c r="B1066" s="21" t="s">
        <v>2527</v>
      </c>
      <c r="C1066" s="21" t="s">
        <v>1074</v>
      </c>
      <c r="D1066" s="22" t="s">
        <v>1873</v>
      </c>
      <c r="E1066" s="22" t="s">
        <v>662</v>
      </c>
      <c r="F1066" s="3">
        <v>2</v>
      </c>
      <c r="G1066" s="23">
        <f t="shared" si="69"/>
        <v>24.7863247863248</v>
      </c>
      <c r="H1066" s="23">
        <v>29</v>
      </c>
      <c r="I1066" s="2">
        <f t="shared" si="70"/>
        <v>27.0122588</v>
      </c>
      <c r="J1066" s="2">
        <f t="shared" si="71"/>
        <v>13.5061294</v>
      </c>
    </row>
    <row r="1067" s="3" customFormat="1" ht="23" customHeight="1" spans="1:10">
      <c r="A1067" s="3" t="s">
        <v>4123</v>
      </c>
      <c r="B1067" s="21" t="s">
        <v>2527</v>
      </c>
      <c r="C1067" s="21" t="s">
        <v>1062</v>
      </c>
      <c r="D1067" s="22" t="s">
        <v>405</v>
      </c>
      <c r="E1067" s="22" t="s">
        <v>406</v>
      </c>
      <c r="F1067" s="3">
        <v>3</v>
      </c>
      <c r="G1067" s="23">
        <f t="shared" si="69"/>
        <v>89.7435897435898</v>
      </c>
      <c r="H1067" s="23">
        <v>105</v>
      </c>
      <c r="I1067" s="2">
        <f t="shared" si="70"/>
        <v>97.803006</v>
      </c>
      <c r="J1067" s="2">
        <f t="shared" si="71"/>
        <v>32.601002</v>
      </c>
    </row>
    <row r="1068" s="3" customFormat="1" ht="23" customHeight="1" spans="1:10">
      <c r="A1068" s="3" t="s">
        <v>209</v>
      </c>
      <c r="B1068" s="21" t="s">
        <v>2527</v>
      </c>
      <c r="C1068" s="21" t="s">
        <v>991</v>
      </c>
      <c r="D1068" s="22" t="s">
        <v>3063</v>
      </c>
      <c r="E1068" s="22" t="s">
        <v>1966</v>
      </c>
      <c r="F1068" s="3">
        <v>10</v>
      </c>
      <c r="G1068" s="23">
        <f t="shared" si="69"/>
        <v>123.931623931624</v>
      </c>
      <c r="H1068" s="23">
        <v>145</v>
      </c>
      <c r="I1068" s="2">
        <f t="shared" si="70"/>
        <v>135.061294</v>
      </c>
      <c r="J1068" s="2">
        <f t="shared" si="71"/>
        <v>13.5061294</v>
      </c>
    </row>
    <row r="1069" s="3" customFormat="1" ht="23" customHeight="1" spans="1:10">
      <c r="A1069" s="3" t="s">
        <v>4043</v>
      </c>
      <c r="B1069" s="21" t="s">
        <v>2527</v>
      </c>
      <c r="C1069" s="21" t="s">
        <v>3109</v>
      </c>
      <c r="D1069" s="22" t="s">
        <v>716</v>
      </c>
      <c r="E1069" s="22" t="s">
        <v>835</v>
      </c>
      <c r="F1069" s="3">
        <v>10</v>
      </c>
      <c r="G1069" s="23">
        <f t="shared" si="69"/>
        <v>149.57264957265</v>
      </c>
      <c r="H1069" s="23">
        <v>175</v>
      </c>
      <c r="I1069" s="2">
        <f t="shared" si="70"/>
        <v>163.00501</v>
      </c>
      <c r="J1069" s="2">
        <f t="shared" si="71"/>
        <v>16.300501</v>
      </c>
    </row>
    <row r="1070" s="3" customFormat="1" ht="23" customHeight="1" spans="1:10">
      <c r="A1070" s="3" t="s">
        <v>1489</v>
      </c>
      <c r="B1070" s="21" t="s">
        <v>2527</v>
      </c>
      <c r="C1070" s="21" t="s">
        <v>379</v>
      </c>
      <c r="D1070" s="22" t="s">
        <v>2234</v>
      </c>
      <c r="E1070" s="22" t="s">
        <v>111</v>
      </c>
      <c r="F1070" s="3">
        <v>10</v>
      </c>
      <c r="G1070" s="23">
        <f t="shared" si="69"/>
        <v>21.3675213675214</v>
      </c>
      <c r="H1070" s="23">
        <v>25</v>
      </c>
      <c r="I1070" s="2">
        <f t="shared" si="70"/>
        <v>23.28643</v>
      </c>
      <c r="J1070" s="2">
        <f t="shared" si="71"/>
        <v>2.328643</v>
      </c>
    </row>
    <row r="1071" s="3" customFormat="1" ht="23" customHeight="1" spans="1:10">
      <c r="A1071" s="3" t="s">
        <v>2507</v>
      </c>
      <c r="B1071" s="21" t="s">
        <v>2527</v>
      </c>
      <c r="C1071" s="21" t="s">
        <v>3066</v>
      </c>
      <c r="D1071" s="22" t="s">
        <v>3067</v>
      </c>
      <c r="E1071" s="22" t="s">
        <v>3068</v>
      </c>
      <c r="F1071" s="3">
        <v>3</v>
      </c>
      <c r="G1071" s="23">
        <f t="shared" si="69"/>
        <v>46.1538461538462</v>
      </c>
      <c r="H1071" s="23">
        <v>54</v>
      </c>
      <c r="I1071" s="2">
        <f t="shared" si="70"/>
        <v>50.2986888</v>
      </c>
      <c r="J1071" s="2">
        <f t="shared" si="71"/>
        <v>16.7662296</v>
      </c>
    </row>
    <row r="1072" s="3" customFormat="1" ht="23" customHeight="1" spans="1:10">
      <c r="A1072" s="3" t="s">
        <v>2507</v>
      </c>
      <c r="B1072" s="21" t="s">
        <v>2527</v>
      </c>
      <c r="C1072" s="21" t="s">
        <v>3069</v>
      </c>
      <c r="D1072" s="22" t="s">
        <v>801</v>
      </c>
      <c r="E1072" s="22" t="s">
        <v>218</v>
      </c>
      <c r="F1072" s="3">
        <v>3</v>
      </c>
      <c r="G1072" s="23">
        <f t="shared" si="69"/>
        <v>14.1025641025641</v>
      </c>
      <c r="H1072" s="23">
        <v>16.5</v>
      </c>
      <c r="I1072" s="2">
        <f t="shared" si="70"/>
        <v>15.3690438</v>
      </c>
      <c r="J1072" s="2">
        <f t="shared" si="71"/>
        <v>5.1230146</v>
      </c>
    </row>
    <row r="1073" s="3" customFormat="1" ht="23" customHeight="1" spans="1:10">
      <c r="A1073" s="3" t="s">
        <v>1489</v>
      </c>
      <c r="B1073" s="21" t="s">
        <v>2527</v>
      </c>
      <c r="C1073" s="21" t="s">
        <v>2787</v>
      </c>
      <c r="D1073" s="22" t="s">
        <v>2788</v>
      </c>
      <c r="E1073" s="22" t="s">
        <v>3797</v>
      </c>
      <c r="F1073" s="3">
        <v>5</v>
      </c>
      <c r="G1073" s="23">
        <f t="shared" si="69"/>
        <v>32.0512820512821</v>
      </c>
      <c r="H1073" s="23">
        <v>37.5</v>
      </c>
      <c r="I1073" s="2">
        <f t="shared" si="70"/>
        <v>34.929645</v>
      </c>
      <c r="J1073" s="2">
        <f t="shared" si="71"/>
        <v>6.985929</v>
      </c>
    </row>
    <row r="1074" s="3" customFormat="1" ht="23" customHeight="1" spans="1:10">
      <c r="A1074" s="3" t="s">
        <v>1809</v>
      </c>
      <c r="B1074" s="21" t="s">
        <v>2527</v>
      </c>
      <c r="C1074" s="21" t="s">
        <v>3110</v>
      </c>
      <c r="D1074" s="22" t="s">
        <v>2537</v>
      </c>
      <c r="E1074" s="22" t="s">
        <v>2538</v>
      </c>
      <c r="F1074" s="3">
        <v>20</v>
      </c>
      <c r="G1074" s="23">
        <f t="shared" si="69"/>
        <v>341.880341880342</v>
      </c>
      <c r="H1074" s="23">
        <v>400</v>
      </c>
      <c r="I1074" s="2">
        <f t="shared" si="70"/>
        <v>372.58288</v>
      </c>
      <c r="J1074" s="2">
        <f t="shared" si="71"/>
        <v>18.629144</v>
      </c>
    </row>
    <row r="1075" s="3" customFormat="1" ht="23" customHeight="1" spans="1:10">
      <c r="A1075" s="3" t="s">
        <v>3628</v>
      </c>
      <c r="B1075" s="21" t="s">
        <v>2527</v>
      </c>
      <c r="C1075" s="21" t="s">
        <v>3078</v>
      </c>
      <c r="D1075" s="22" t="s">
        <v>3079</v>
      </c>
      <c r="E1075" s="22" t="s">
        <v>2706</v>
      </c>
      <c r="F1075" s="3">
        <v>2</v>
      </c>
      <c r="G1075" s="23">
        <f t="shared" si="69"/>
        <v>47.8632478632479</v>
      </c>
      <c r="H1075" s="23">
        <v>56</v>
      </c>
      <c r="I1075" s="2">
        <f t="shared" si="70"/>
        <v>52.1616032</v>
      </c>
      <c r="J1075" s="2">
        <f t="shared" si="71"/>
        <v>26.0808016</v>
      </c>
    </row>
    <row r="1076" s="3" customFormat="1" ht="23" customHeight="1" spans="1:10">
      <c r="A1076" s="3" t="s">
        <v>2507</v>
      </c>
      <c r="B1076" s="21" t="s">
        <v>2527</v>
      </c>
      <c r="C1076" s="21" t="s">
        <v>2326</v>
      </c>
      <c r="D1076" s="22" t="s">
        <v>354</v>
      </c>
      <c r="E1076" s="22" t="s">
        <v>403</v>
      </c>
      <c r="F1076" s="3">
        <v>5</v>
      </c>
      <c r="G1076" s="23">
        <f t="shared" si="69"/>
        <v>38.4615384615385</v>
      </c>
      <c r="H1076" s="23">
        <v>45</v>
      </c>
      <c r="I1076" s="2">
        <f t="shared" si="70"/>
        <v>41.915574</v>
      </c>
      <c r="J1076" s="2">
        <f t="shared" si="71"/>
        <v>8.3831148</v>
      </c>
    </row>
    <row r="1077" s="3" customFormat="1" ht="23" customHeight="1" spans="1:10">
      <c r="A1077" s="3" t="s">
        <v>2507</v>
      </c>
      <c r="B1077" s="21" t="s">
        <v>2527</v>
      </c>
      <c r="C1077" s="21" t="s">
        <v>984</v>
      </c>
      <c r="D1077" s="22" t="s">
        <v>1568</v>
      </c>
      <c r="E1077" s="22" t="s">
        <v>985</v>
      </c>
      <c r="F1077" s="3">
        <v>10</v>
      </c>
      <c r="G1077" s="23">
        <f t="shared" si="69"/>
        <v>29.9145299145299</v>
      </c>
      <c r="H1077" s="23">
        <v>35</v>
      </c>
      <c r="I1077" s="2">
        <f t="shared" si="70"/>
        <v>32.601002</v>
      </c>
      <c r="J1077" s="2">
        <f t="shared" si="71"/>
        <v>3.2601002</v>
      </c>
    </row>
    <row r="1078" s="3" customFormat="1" ht="23" customHeight="1" spans="1:10">
      <c r="A1078" s="3" t="s">
        <v>4154</v>
      </c>
      <c r="B1078" s="21" t="s">
        <v>2527</v>
      </c>
      <c r="C1078" s="21" t="s">
        <v>64</v>
      </c>
      <c r="D1078" s="22" t="s">
        <v>3111</v>
      </c>
      <c r="E1078" s="22" t="s">
        <v>63</v>
      </c>
      <c r="F1078" s="3">
        <v>240</v>
      </c>
      <c r="G1078" s="23">
        <f t="shared" si="69"/>
        <v>307.692307692308</v>
      </c>
      <c r="H1078" s="23">
        <v>360</v>
      </c>
      <c r="I1078" s="2">
        <f t="shared" si="70"/>
        <v>335.324592</v>
      </c>
      <c r="J1078" s="2">
        <f t="shared" si="71"/>
        <v>1.3971858</v>
      </c>
    </row>
    <row r="1079" s="3" customFormat="1" ht="23" customHeight="1" spans="1:10">
      <c r="A1079" s="3" t="s">
        <v>4038</v>
      </c>
      <c r="B1079" s="21" t="s">
        <v>2527</v>
      </c>
      <c r="C1079" s="21" t="s">
        <v>1652</v>
      </c>
      <c r="D1079" s="22" t="s">
        <v>1895</v>
      </c>
      <c r="E1079" s="22" t="s">
        <v>393</v>
      </c>
      <c r="F1079" s="3">
        <v>30</v>
      </c>
      <c r="G1079" s="23">
        <f t="shared" si="69"/>
        <v>153.846153846154</v>
      </c>
      <c r="H1079" s="23">
        <v>180</v>
      </c>
      <c r="I1079" s="2">
        <f t="shared" si="70"/>
        <v>167.662296</v>
      </c>
      <c r="J1079" s="2">
        <f t="shared" si="71"/>
        <v>5.5887432</v>
      </c>
    </row>
    <row r="1080" s="3" customFormat="1" ht="23" customHeight="1" spans="1:10">
      <c r="A1080" s="3" t="s">
        <v>2507</v>
      </c>
      <c r="B1080" s="21" t="s">
        <v>2527</v>
      </c>
      <c r="C1080" s="21" t="s">
        <v>934</v>
      </c>
      <c r="D1080" s="22" t="s">
        <v>932</v>
      </c>
      <c r="E1080" s="22" t="s">
        <v>3090</v>
      </c>
      <c r="F1080" s="3">
        <v>3</v>
      </c>
      <c r="G1080" s="23">
        <f t="shared" ref="G1080:G1143" si="72">H1080/1.17</f>
        <v>28.2051282051282</v>
      </c>
      <c r="H1080" s="23">
        <v>33</v>
      </c>
      <c r="I1080" s="2">
        <f t="shared" si="70"/>
        <v>30.7380876</v>
      </c>
      <c r="J1080" s="2">
        <f t="shared" si="71"/>
        <v>10.2460292</v>
      </c>
    </row>
    <row r="1081" s="3" customFormat="1" ht="23" customHeight="1" spans="1:10">
      <c r="A1081" s="3" t="s">
        <v>4110</v>
      </c>
      <c r="B1081" s="21" t="s">
        <v>2527</v>
      </c>
      <c r="C1081" s="21" t="s">
        <v>3112</v>
      </c>
      <c r="D1081" s="22" t="s">
        <v>3103</v>
      </c>
      <c r="E1081" s="22" t="s">
        <v>3113</v>
      </c>
      <c r="F1081" s="3">
        <v>10</v>
      </c>
      <c r="G1081" s="23">
        <f t="shared" si="72"/>
        <v>341.880341880342</v>
      </c>
      <c r="H1081" s="23">
        <v>400</v>
      </c>
      <c r="I1081" s="2">
        <f t="shared" si="70"/>
        <v>372.58288</v>
      </c>
      <c r="J1081" s="2">
        <f t="shared" si="71"/>
        <v>37.258288</v>
      </c>
    </row>
    <row r="1082" s="3" customFormat="1" ht="23" customHeight="1" spans="1:10">
      <c r="A1082" s="3" t="s">
        <v>4038</v>
      </c>
      <c r="B1082" s="21" t="s">
        <v>2527</v>
      </c>
      <c r="C1082" s="21" t="s">
        <v>1882</v>
      </c>
      <c r="D1082" s="22" t="s">
        <v>2572</v>
      </c>
      <c r="E1082" s="22" t="s">
        <v>1505</v>
      </c>
      <c r="F1082" s="3">
        <v>20</v>
      </c>
      <c r="G1082" s="23">
        <f t="shared" si="72"/>
        <v>98.2905982905983</v>
      </c>
      <c r="H1082" s="23">
        <v>115</v>
      </c>
      <c r="I1082" s="2">
        <f t="shared" si="70"/>
        <v>107.117578</v>
      </c>
      <c r="J1082" s="2">
        <f t="shared" si="71"/>
        <v>5.3558789</v>
      </c>
    </row>
    <row r="1083" s="3" customFormat="1" ht="23" customHeight="1" spans="1:10">
      <c r="A1083" s="3" t="s">
        <v>2507</v>
      </c>
      <c r="B1083" s="21" t="s">
        <v>2527</v>
      </c>
      <c r="C1083" s="21" t="s">
        <v>1627</v>
      </c>
      <c r="D1083" s="22" t="s">
        <v>2531</v>
      </c>
      <c r="E1083" s="22" t="s">
        <v>2532</v>
      </c>
      <c r="F1083" s="3">
        <v>10</v>
      </c>
      <c r="G1083" s="23">
        <f t="shared" si="72"/>
        <v>89.7435897435898</v>
      </c>
      <c r="H1083" s="23">
        <v>105</v>
      </c>
      <c r="I1083" s="2">
        <f t="shared" si="70"/>
        <v>97.803006</v>
      </c>
      <c r="J1083" s="2">
        <f t="shared" si="71"/>
        <v>9.7803006</v>
      </c>
    </row>
    <row r="1084" s="3" customFormat="1" ht="23" customHeight="1" spans="1:10">
      <c r="A1084" s="3" t="s">
        <v>2499</v>
      </c>
      <c r="B1084" s="21" t="s">
        <v>2527</v>
      </c>
      <c r="C1084" s="21" t="s">
        <v>2554</v>
      </c>
      <c r="D1084" s="22" t="s">
        <v>160</v>
      </c>
      <c r="E1084" s="25" t="s">
        <v>3114</v>
      </c>
      <c r="F1084" s="3">
        <v>5</v>
      </c>
      <c r="G1084" s="23">
        <f t="shared" si="72"/>
        <v>358.974358974359</v>
      </c>
      <c r="H1084" s="23">
        <v>420</v>
      </c>
      <c r="I1084" s="2">
        <f t="shared" si="70"/>
        <v>391.212024</v>
      </c>
      <c r="J1084" s="2">
        <f t="shared" si="71"/>
        <v>78.2424048</v>
      </c>
    </row>
    <row r="1085" s="3" customFormat="1" ht="23" customHeight="1" spans="1:10">
      <c r="A1085" s="3" t="s">
        <v>2507</v>
      </c>
      <c r="B1085" s="21" t="s">
        <v>2527</v>
      </c>
      <c r="C1085" s="21" t="s">
        <v>1081</v>
      </c>
      <c r="D1085" s="22" t="s">
        <v>990</v>
      </c>
      <c r="E1085" s="17" t="s">
        <v>3115</v>
      </c>
      <c r="F1085" s="3">
        <v>20</v>
      </c>
      <c r="G1085" s="23">
        <f t="shared" si="72"/>
        <v>94.017094017094</v>
      </c>
      <c r="H1085" s="23">
        <v>110</v>
      </c>
      <c r="I1085" s="2">
        <f t="shared" si="70"/>
        <v>102.460292</v>
      </c>
      <c r="J1085" s="2">
        <f t="shared" si="71"/>
        <v>5.1230146</v>
      </c>
    </row>
    <row r="1086" s="3" customFormat="1" ht="23" customHeight="1" spans="1:10">
      <c r="A1086" s="3" t="s">
        <v>1489</v>
      </c>
      <c r="B1086" s="21" t="s">
        <v>2527</v>
      </c>
      <c r="C1086" s="21" t="s">
        <v>2841</v>
      </c>
      <c r="D1086" s="22" t="s">
        <v>948</v>
      </c>
      <c r="E1086" s="17" t="s">
        <v>715</v>
      </c>
      <c r="F1086" s="3">
        <v>10</v>
      </c>
      <c r="G1086" s="23">
        <f t="shared" si="72"/>
        <v>89.7435897435898</v>
      </c>
      <c r="H1086" s="23">
        <v>105</v>
      </c>
      <c r="I1086" s="2">
        <f t="shared" si="70"/>
        <v>97.803006</v>
      </c>
      <c r="J1086" s="2">
        <f t="shared" si="71"/>
        <v>9.7803006</v>
      </c>
    </row>
    <row r="1087" s="3" customFormat="1" ht="23" customHeight="1" spans="1:10">
      <c r="A1087" s="3" t="s">
        <v>2507</v>
      </c>
      <c r="B1087" s="21" t="s">
        <v>2527</v>
      </c>
      <c r="C1087" s="21" t="s">
        <v>2694</v>
      </c>
      <c r="D1087" s="22" t="s">
        <v>754</v>
      </c>
      <c r="E1087" s="17" t="s">
        <v>757</v>
      </c>
      <c r="F1087" s="3">
        <v>5</v>
      </c>
      <c r="G1087" s="23">
        <f t="shared" si="72"/>
        <v>34.1880341880342</v>
      </c>
      <c r="H1087" s="23">
        <v>40</v>
      </c>
      <c r="I1087" s="2">
        <f t="shared" si="70"/>
        <v>37.258288</v>
      </c>
      <c r="J1087" s="2">
        <f t="shared" si="71"/>
        <v>7.4516576</v>
      </c>
    </row>
    <row r="1088" s="3" customFormat="1" ht="23" customHeight="1" spans="1:10">
      <c r="A1088" s="3" t="s">
        <v>2507</v>
      </c>
      <c r="B1088" s="21" t="s">
        <v>2527</v>
      </c>
      <c r="C1088" s="21" t="s">
        <v>1171</v>
      </c>
      <c r="D1088" s="22" t="s">
        <v>1172</v>
      </c>
      <c r="E1088" s="22" t="s">
        <v>2237</v>
      </c>
      <c r="F1088" s="3">
        <v>5</v>
      </c>
      <c r="G1088" s="23">
        <f t="shared" si="72"/>
        <v>23.5042735042735</v>
      </c>
      <c r="H1088" s="23">
        <v>27.5</v>
      </c>
      <c r="I1088" s="2">
        <f t="shared" si="70"/>
        <v>25.615073</v>
      </c>
      <c r="J1088" s="2">
        <f t="shared" si="71"/>
        <v>5.1230146</v>
      </c>
    </row>
    <row r="1089" s="3" customFormat="1" ht="23" customHeight="1" spans="1:10">
      <c r="A1089" s="3" t="s">
        <v>1489</v>
      </c>
      <c r="B1089" s="21" t="s">
        <v>2527</v>
      </c>
      <c r="C1089" s="21" t="s">
        <v>350</v>
      </c>
      <c r="D1089" s="22" t="s">
        <v>1390</v>
      </c>
      <c r="E1089" s="22" t="s">
        <v>2118</v>
      </c>
      <c r="F1089" s="3">
        <v>10</v>
      </c>
      <c r="G1089" s="23">
        <f t="shared" si="72"/>
        <v>89.7435897435898</v>
      </c>
      <c r="H1089" s="23">
        <v>105</v>
      </c>
      <c r="I1089" s="2">
        <f t="shared" si="70"/>
        <v>97.803006</v>
      </c>
      <c r="J1089" s="2">
        <f t="shared" si="71"/>
        <v>9.7803006</v>
      </c>
    </row>
    <row r="1090" s="3" customFormat="1" ht="23" customHeight="1" spans="1:10">
      <c r="A1090" s="3" t="s">
        <v>3628</v>
      </c>
      <c r="B1090" s="21" t="s">
        <v>2527</v>
      </c>
      <c r="C1090" s="21" t="s">
        <v>3104</v>
      </c>
      <c r="D1090" s="22" t="s">
        <v>331</v>
      </c>
      <c r="E1090" s="22" t="s">
        <v>1048</v>
      </c>
      <c r="F1090" s="3">
        <v>10</v>
      </c>
      <c r="G1090" s="23">
        <f t="shared" si="72"/>
        <v>153.846153846154</v>
      </c>
      <c r="H1090" s="23">
        <v>180</v>
      </c>
      <c r="I1090" s="2">
        <f t="shared" ref="I1090:I1153" si="73">H1090*0.9314572</f>
        <v>167.662296</v>
      </c>
      <c r="J1090" s="2">
        <f t="shared" ref="J1090:J1153" si="74">I1090/F1090</f>
        <v>16.7662296</v>
      </c>
    </row>
    <row r="1091" s="3" customFormat="1" ht="23" customHeight="1" spans="1:10">
      <c r="A1091" s="3" t="s">
        <v>2507</v>
      </c>
      <c r="B1091" s="21" t="s">
        <v>2527</v>
      </c>
      <c r="C1091" s="21" t="s">
        <v>3070</v>
      </c>
      <c r="D1091" s="22" t="s">
        <v>3071</v>
      </c>
      <c r="E1091" s="22" t="s">
        <v>798</v>
      </c>
      <c r="F1091" s="3">
        <v>40</v>
      </c>
      <c r="G1091" s="23">
        <f t="shared" si="72"/>
        <v>290.598290598291</v>
      </c>
      <c r="H1091" s="23">
        <v>340</v>
      </c>
      <c r="I1091" s="2">
        <f t="shared" si="73"/>
        <v>316.695448</v>
      </c>
      <c r="J1091" s="2">
        <f t="shared" si="74"/>
        <v>7.9173862</v>
      </c>
    </row>
    <row r="1092" s="3" customFormat="1" ht="23" customHeight="1" spans="1:10">
      <c r="A1092" s="3" t="s">
        <v>4038</v>
      </c>
      <c r="B1092" s="21" t="s">
        <v>2527</v>
      </c>
      <c r="C1092" s="21" t="s">
        <v>3065</v>
      </c>
      <c r="D1092" s="22" t="s">
        <v>974</v>
      </c>
      <c r="E1092" s="22" t="s">
        <v>1565</v>
      </c>
      <c r="F1092" s="3">
        <v>50</v>
      </c>
      <c r="G1092" s="23">
        <f t="shared" si="72"/>
        <v>493.589743589744</v>
      </c>
      <c r="H1092" s="23">
        <v>577.5</v>
      </c>
      <c r="I1092" s="2">
        <f t="shared" si="73"/>
        <v>537.916533</v>
      </c>
      <c r="J1092" s="2">
        <f t="shared" si="74"/>
        <v>10.75833066</v>
      </c>
    </row>
    <row r="1093" s="3" customFormat="1" ht="23" customHeight="1" spans="1:10">
      <c r="A1093" s="3" t="s">
        <v>3628</v>
      </c>
      <c r="B1093" s="21" t="s">
        <v>2527</v>
      </c>
      <c r="C1093" s="21" t="s">
        <v>818</v>
      </c>
      <c r="D1093" s="22" t="s">
        <v>819</v>
      </c>
      <c r="E1093" s="22" t="s">
        <v>370</v>
      </c>
      <c r="F1093" s="3">
        <v>10</v>
      </c>
      <c r="G1093" s="23">
        <f t="shared" si="72"/>
        <v>149.57264957265</v>
      </c>
      <c r="H1093" s="23">
        <v>175</v>
      </c>
      <c r="I1093" s="2">
        <f t="shared" si="73"/>
        <v>163.00501</v>
      </c>
      <c r="J1093" s="2">
        <f t="shared" si="74"/>
        <v>16.300501</v>
      </c>
    </row>
    <row r="1094" s="3" customFormat="1" ht="23" customHeight="1" spans="1:10">
      <c r="A1094" s="3" t="s">
        <v>4038</v>
      </c>
      <c r="B1094" s="21" t="s">
        <v>2527</v>
      </c>
      <c r="C1094" s="21" t="s">
        <v>2561</v>
      </c>
      <c r="D1094" s="22" t="s">
        <v>123</v>
      </c>
      <c r="E1094" s="22" t="s">
        <v>1635</v>
      </c>
      <c r="F1094" s="3">
        <v>50</v>
      </c>
      <c r="G1094" s="23">
        <f t="shared" si="72"/>
        <v>299.145299145299</v>
      </c>
      <c r="H1094" s="23">
        <v>350</v>
      </c>
      <c r="I1094" s="2">
        <f t="shared" si="73"/>
        <v>326.01002</v>
      </c>
      <c r="J1094" s="2">
        <f t="shared" si="74"/>
        <v>6.5202004</v>
      </c>
    </row>
    <row r="1095" s="3" customFormat="1" ht="23" customHeight="1" spans="1:10">
      <c r="A1095" s="3" t="s">
        <v>2507</v>
      </c>
      <c r="B1095" s="21" t="s">
        <v>2527</v>
      </c>
      <c r="C1095" s="21" t="s">
        <v>2547</v>
      </c>
      <c r="D1095" s="22" t="s">
        <v>2548</v>
      </c>
      <c r="E1095" s="22" t="s">
        <v>3116</v>
      </c>
      <c r="F1095" s="3">
        <v>20</v>
      </c>
      <c r="G1095" s="23">
        <f t="shared" si="72"/>
        <v>136.752136752137</v>
      </c>
      <c r="H1095" s="23">
        <v>160</v>
      </c>
      <c r="I1095" s="2">
        <f t="shared" si="73"/>
        <v>149.033152</v>
      </c>
      <c r="J1095" s="2">
        <f t="shared" si="74"/>
        <v>7.4516576</v>
      </c>
    </row>
    <row r="1096" s="3" customFormat="1" ht="23" customHeight="1" spans="1:10">
      <c r="A1096" s="3" t="s">
        <v>2507</v>
      </c>
      <c r="B1096" s="21" t="s">
        <v>2527</v>
      </c>
      <c r="C1096" s="21" t="s">
        <v>3117</v>
      </c>
      <c r="D1096" s="22" t="s">
        <v>3118</v>
      </c>
      <c r="E1096" s="22" t="s">
        <v>3119</v>
      </c>
      <c r="F1096" s="3">
        <v>10</v>
      </c>
      <c r="G1096" s="23">
        <f t="shared" si="72"/>
        <v>170.940170940171</v>
      </c>
      <c r="H1096" s="23">
        <v>200</v>
      </c>
      <c r="I1096" s="2">
        <f t="shared" si="73"/>
        <v>186.29144</v>
      </c>
      <c r="J1096" s="2">
        <f t="shared" si="74"/>
        <v>18.629144</v>
      </c>
    </row>
    <row r="1097" s="3" customFormat="1" ht="23" customHeight="1" spans="1:10">
      <c r="A1097" s="3" t="s">
        <v>2507</v>
      </c>
      <c r="B1097" s="21" t="s">
        <v>2527</v>
      </c>
      <c r="C1097" s="21" t="s">
        <v>2528</v>
      </c>
      <c r="D1097" s="22" t="s">
        <v>2529</v>
      </c>
      <c r="E1097" s="22" t="s">
        <v>2530</v>
      </c>
      <c r="F1097" s="3">
        <v>30</v>
      </c>
      <c r="G1097" s="23">
        <f t="shared" si="72"/>
        <v>230.769230769231</v>
      </c>
      <c r="H1097" s="23">
        <v>270</v>
      </c>
      <c r="I1097" s="2">
        <f t="shared" si="73"/>
        <v>251.493444</v>
      </c>
      <c r="J1097" s="2">
        <f t="shared" si="74"/>
        <v>8.3831148</v>
      </c>
    </row>
    <row r="1098" s="3" customFormat="1" ht="23" customHeight="1" spans="1:10">
      <c r="A1098" s="3" t="s">
        <v>2507</v>
      </c>
      <c r="B1098" s="21" t="s">
        <v>2527</v>
      </c>
      <c r="C1098" s="21" t="s">
        <v>1055</v>
      </c>
      <c r="D1098" s="22" t="s">
        <v>1056</v>
      </c>
      <c r="E1098" s="22" t="s">
        <v>2118</v>
      </c>
      <c r="F1098" s="3">
        <v>5</v>
      </c>
      <c r="G1098" s="23">
        <f t="shared" si="72"/>
        <v>8.54700854700855</v>
      </c>
      <c r="H1098" s="23">
        <v>10</v>
      </c>
      <c r="I1098" s="2">
        <f t="shared" si="73"/>
        <v>9.314572</v>
      </c>
      <c r="J1098" s="2">
        <f t="shared" si="74"/>
        <v>1.8629144</v>
      </c>
    </row>
    <row r="1099" s="3" customFormat="1" ht="23" customHeight="1" spans="1:10">
      <c r="A1099" s="3" t="s">
        <v>3734</v>
      </c>
      <c r="B1099" s="21" t="s">
        <v>2527</v>
      </c>
      <c r="C1099" s="21" t="s">
        <v>2328</v>
      </c>
      <c r="D1099" s="22" t="s">
        <v>2104</v>
      </c>
      <c r="E1099" s="22" t="s">
        <v>3120</v>
      </c>
      <c r="F1099" s="3">
        <v>10</v>
      </c>
      <c r="G1099" s="23">
        <f t="shared" si="72"/>
        <v>448.717948717949</v>
      </c>
      <c r="H1099" s="23">
        <v>525</v>
      </c>
      <c r="I1099" s="2">
        <f t="shared" si="73"/>
        <v>489.01503</v>
      </c>
      <c r="J1099" s="2">
        <f t="shared" si="74"/>
        <v>48.901503</v>
      </c>
    </row>
    <row r="1100" s="3" customFormat="1" ht="23" customHeight="1" spans="1:10">
      <c r="A1100" s="3" t="s">
        <v>3628</v>
      </c>
      <c r="B1100" s="21" t="s">
        <v>2527</v>
      </c>
      <c r="C1100" s="21" t="s">
        <v>371</v>
      </c>
      <c r="D1100" s="22" t="s">
        <v>372</v>
      </c>
      <c r="E1100" s="22" t="s">
        <v>1147</v>
      </c>
      <c r="F1100" s="3">
        <v>40</v>
      </c>
      <c r="G1100" s="23">
        <f t="shared" si="72"/>
        <v>290.598290598291</v>
      </c>
      <c r="H1100" s="23">
        <v>340</v>
      </c>
      <c r="I1100" s="2">
        <f t="shared" si="73"/>
        <v>316.695448</v>
      </c>
      <c r="J1100" s="2">
        <f t="shared" si="74"/>
        <v>7.9173862</v>
      </c>
    </row>
    <row r="1101" s="3" customFormat="1" ht="23" customHeight="1" spans="1:10">
      <c r="A1101" s="3" t="s">
        <v>2507</v>
      </c>
      <c r="B1101" s="21" t="s">
        <v>2527</v>
      </c>
      <c r="C1101" s="21" t="s">
        <v>3121</v>
      </c>
      <c r="D1101" s="22" t="s">
        <v>759</v>
      </c>
      <c r="E1101" s="22" t="s">
        <v>3797</v>
      </c>
      <c r="F1101" s="3">
        <v>20</v>
      </c>
      <c r="G1101" s="23">
        <f t="shared" si="72"/>
        <v>42.7350427350427</v>
      </c>
      <c r="H1101" s="23">
        <v>50</v>
      </c>
      <c r="I1101" s="2">
        <f t="shared" si="73"/>
        <v>46.57286</v>
      </c>
      <c r="J1101" s="2">
        <f t="shared" si="74"/>
        <v>2.328643</v>
      </c>
    </row>
    <row r="1102" s="3" customFormat="1" ht="23" customHeight="1" spans="1:10">
      <c r="A1102" s="3" t="s">
        <v>3628</v>
      </c>
      <c r="B1102" s="21" t="s">
        <v>2527</v>
      </c>
      <c r="C1102" s="21" t="s">
        <v>3122</v>
      </c>
      <c r="D1102" s="22" t="s">
        <v>2265</v>
      </c>
      <c r="E1102" s="22" t="s">
        <v>1199</v>
      </c>
      <c r="F1102" s="3">
        <v>10</v>
      </c>
      <c r="G1102" s="23">
        <f t="shared" si="72"/>
        <v>55.5555555555556</v>
      </c>
      <c r="H1102" s="23">
        <v>65</v>
      </c>
      <c r="I1102" s="2">
        <f t="shared" si="73"/>
        <v>60.544718</v>
      </c>
      <c r="J1102" s="2">
        <f t="shared" si="74"/>
        <v>6.0544718</v>
      </c>
    </row>
    <row r="1103" s="3" customFormat="1" ht="23" customHeight="1" spans="1:10">
      <c r="A1103" s="3" t="s">
        <v>1489</v>
      </c>
      <c r="B1103" s="21" t="s">
        <v>2527</v>
      </c>
      <c r="C1103" s="21" t="s">
        <v>2317</v>
      </c>
      <c r="D1103" s="22" t="s">
        <v>884</v>
      </c>
      <c r="E1103" s="22" t="s">
        <v>821</v>
      </c>
      <c r="F1103" s="3">
        <v>10</v>
      </c>
      <c r="G1103" s="23">
        <f t="shared" si="72"/>
        <v>98.2905982905983</v>
      </c>
      <c r="H1103" s="23">
        <v>115</v>
      </c>
      <c r="I1103" s="2">
        <f t="shared" si="73"/>
        <v>107.117578</v>
      </c>
      <c r="J1103" s="2">
        <f t="shared" si="74"/>
        <v>10.7117578</v>
      </c>
    </row>
    <row r="1104" s="3" customFormat="1" ht="23" customHeight="1" spans="1:10">
      <c r="A1104" s="3" t="s">
        <v>1489</v>
      </c>
      <c r="B1104" s="21" t="s">
        <v>2527</v>
      </c>
      <c r="C1104" s="21" t="s">
        <v>3123</v>
      </c>
      <c r="D1104" s="22" t="s">
        <v>3124</v>
      </c>
      <c r="E1104" s="22" t="s">
        <v>3125</v>
      </c>
      <c r="F1104" s="3">
        <v>5</v>
      </c>
      <c r="G1104" s="23">
        <f t="shared" si="72"/>
        <v>138.888888888889</v>
      </c>
      <c r="H1104" s="23">
        <v>162.5</v>
      </c>
      <c r="I1104" s="2">
        <f t="shared" si="73"/>
        <v>151.361795</v>
      </c>
      <c r="J1104" s="2">
        <f t="shared" si="74"/>
        <v>30.272359</v>
      </c>
    </row>
    <row r="1105" s="3" customFormat="1" ht="23" customHeight="1" spans="1:10">
      <c r="A1105" s="3" t="s">
        <v>2507</v>
      </c>
      <c r="B1105" s="21" t="s">
        <v>2527</v>
      </c>
      <c r="C1105" s="21" t="s">
        <v>863</v>
      </c>
      <c r="D1105" s="22" t="s">
        <v>864</v>
      </c>
      <c r="E1105" s="22" t="s">
        <v>752</v>
      </c>
      <c r="F1105" s="3">
        <v>10</v>
      </c>
      <c r="G1105" s="23">
        <f t="shared" si="72"/>
        <v>153.846153846154</v>
      </c>
      <c r="H1105" s="23">
        <v>180</v>
      </c>
      <c r="I1105" s="2">
        <f t="shared" si="73"/>
        <v>167.662296</v>
      </c>
      <c r="J1105" s="2">
        <f t="shared" si="74"/>
        <v>16.7662296</v>
      </c>
    </row>
    <row r="1106" s="3" customFormat="1" ht="23" customHeight="1" spans="1:10">
      <c r="A1106" s="3" t="s">
        <v>1809</v>
      </c>
      <c r="B1106" s="21" t="s">
        <v>2527</v>
      </c>
      <c r="C1106" s="21" t="s">
        <v>1449</v>
      </c>
      <c r="D1106" s="22" t="s">
        <v>1450</v>
      </c>
      <c r="E1106" s="22" t="s">
        <v>1451</v>
      </c>
      <c r="F1106" s="3">
        <v>5</v>
      </c>
      <c r="G1106" s="23">
        <f t="shared" si="72"/>
        <v>292.735042735043</v>
      </c>
      <c r="H1106" s="23">
        <v>342.5</v>
      </c>
      <c r="I1106" s="2">
        <f t="shared" si="73"/>
        <v>319.024091</v>
      </c>
      <c r="J1106" s="2">
        <f t="shared" si="74"/>
        <v>63.8048182</v>
      </c>
    </row>
    <row r="1107" s="3" customFormat="1" ht="23" customHeight="1" spans="1:10">
      <c r="A1107" s="3" t="s">
        <v>1489</v>
      </c>
      <c r="B1107" s="21" t="s">
        <v>2527</v>
      </c>
      <c r="C1107" s="21" t="s">
        <v>1052</v>
      </c>
      <c r="D1107" s="22" t="s">
        <v>1053</v>
      </c>
      <c r="E1107" s="22" t="s">
        <v>2122</v>
      </c>
      <c r="F1107" s="3">
        <v>2</v>
      </c>
      <c r="G1107" s="23">
        <f t="shared" si="72"/>
        <v>9.91452991452991</v>
      </c>
      <c r="H1107" s="23">
        <v>11.6</v>
      </c>
      <c r="I1107" s="2">
        <f t="shared" si="73"/>
        <v>10.80490352</v>
      </c>
      <c r="J1107" s="2">
        <f t="shared" si="74"/>
        <v>5.40245176</v>
      </c>
    </row>
    <row r="1108" s="3" customFormat="1" ht="23" customHeight="1" spans="1:10">
      <c r="A1108" s="3" t="s">
        <v>1489</v>
      </c>
      <c r="B1108" s="21" t="s">
        <v>2527</v>
      </c>
      <c r="C1108" s="21" t="s">
        <v>2534</v>
      </c>
      <c r="D1108" s="22" t="s">
        <v>1623</v>
      </c>
      <c r="E1108" s="22" t="s">
        <v>2535</v>
      </c>
      <c r="F1108" s="3">
        <v>10</v>
      </c>
      <c r="G1108" s="23">
        <f t="shared" si="72"/>
        <v>162.393162393162</v>
      </c>
      <c r="H1108" s="23">
        <v>190</v>
      </c>
      <c r="I1108" s="2">
        <f t="shared" si="73"/>
        <v>176.976868</v>
      </c>
      <c r="J1108" s="2">
        <f t="shared" si="74"/>
        <v>17.6976868</v>
      </c>
    </row>
    <row r="1109" s="3" customFormat="1" ht="23" customHeight="1" spans="1:10">
      <c r="A1109" s="3" t="s">
        <v>1489</v>
      </c>
      <c r="B1109" s="21" t="s">
        <v>2527</v>
      </c>
      <c r="C1109" s="21" t="s">
        <v>2065</v>
      </c>
      <c r="D1109" s="22" t="s">
        <v>3075</v>
      </c>
      <c r="E1109" s="22" t="s">
        <v>3076</v>
      </c>
      <c r="F1109" s="3">
        <v>10</v>
      </c>
      <c r="G1109" s="23">
        <f t="shared" si="72"/>
        <v>320.512820512821</v>
      </c>
      <c r="H1109" s="23">
        <v>375</v>
      </c>
      <c r="I1109" s="2">
        <f t="shared" si="73"/>
        <v>349.29645</v>
      </c>
      <c r="J1109" s="2">
        <f t="shared" si="74"/>
        <v>34.929645</v>
      </c>
    </row>
    <row r="1110" s="3" customFormat="1" ht="23" customHeight="1" spans="1:10">
      <c r="A1110" s="3" t="s">
        <v>1809</v>
      </c>
      <c r="B1110" s="21" t="s">
        <v>2527</v>
      </c>
      <c r="C1110" s="21" t="s">
        <v>1449</v>
      </c>
      <c r="D1110" s="22" t="s">
        <v>1450</v>
      </c>
      <c r="E1110" s="22" t="s">
        <v>1451</v>
      </c>
      <c r="F1110" s="3">
        <v>10</v>
      </c>
      <c r="G1110" s="23">
        <f t="shared" si="72"/>
        <v>585.470085470085</v>
      </c>
      <c r="H1110" s="23">
        <v>685</v>
      </c>
      <c r="I1110" s="2">
        <f t="shared" si="73"/>
        <v>638.048182</v>
      </c>
      <c r="J1110" s="2">
        <f t="shared" si="74"/>
        <v>63.8048182</v>
      </c>
    </row>
    <row r="1111" s="3" customFormat="1" ht="23" customHeight="1" spans="1:10">
      <c r="A1111" s="3" t="s">
        <v>2499</v>
      </c>
      <c r="B1111" s="21" t="s">
        <v>2527</v>
      </c>
      <c r="C1111" s="21" t="s">
        <v>2554</v>
      </c>
      <c r="D1111" s="22" t="s">
        <v>160</v>
      </c>
      <c r="E1111" s="22" t="s">
        <v>1587</v>
      </c>
      <c r="F1111" s="3">
        <v>30</v>
      </c>
      <c r="G1111" s="23">
        <f t="shared" si="72"/>
        <v>358.974358974359</v>
      </c>
      <c r="H1111" s="23">
        <v>420</v>
      </c>
      <c r="I1111" s="2">
        <f t="shared" si="73"/>
        <v>391.212024</v>
      </c>
      <c r="J1111" s="2">
        <f t="shared" si="74"/>
        <v>13.0404008</v>
      </c>
    </row>
    <row r="1112" s="3" customFormat="1" ht="23" customHeight="1" spans="1:10">
      <c r="A1112" s="3" t="s">
        <v>2507</v>
      </c>
      <c r="B1112" s="21" t="s">
        <v>2527</v>
      </c>
      <c r="C1112" s="21" t="s">
        <v>1926</v>
      </c>
      <c r="D1112" s="22" t="s">
        <v>3126</v>
      </c>
      <c r="E1112" s="22" t="s">
        <v>772</v>
      </c>
      <c r="F1112" s="3">
        <v>10</v>
      </c>
      <c r="G1112" s="23">
        <f t="shared" si="72"/>
        <v>23.9316239316239</v>
      </c>
      <c r="H1112" s="23">
        <v>28</v>
      </c>
      <c r="I1112" s="2">
        <f t="shared" si="73"/>
        <v>26.0808016</v>
      </c>
      <c r="J1112" s="2">
        <f t="shared" si="74"/>
        <v>2.60808016</v>
      </c>
    </row>
    <row r="1113" s="3" customFormat="1" ht="23" customHeight="1" spans="1:10">
      <c r="A1113" s="3" t="s">
        <v>2507</v>
      </c>
      <c r="B1113" s="21" t="s">
        <v>2527</v>
      </c>
      <c r="C1113" s="21" t="s">
        <v>2198</v>
      </c>
      <c r="D1113" s="22" t="s">
        <v>3127</v>
      </c>
      <c r="E1113" s="22" t="s">
        <v>1144</v>
      </c>
      <c r="F1113" s="3">
        <v>20</v>
      </c>
      <c r="G1113" s="23">
        <f t="shared" si="72"/>
        <v>32.8205128205128</v>
      </c>
      <c r="H1113" s="23">
        <v>38.4</v>
      </c>
      <c r="I1113" s="2">
        <f t="shared" si="73"/>
        <v>35.76795648</v>
      </c>
      <c r="J1113" s="2">
        <f t="shared" si="74"/>
        <v>1.788397824</v>
      </c>
    </row>
    <row r="1114" s="3" customFormat="1" ht="23" customHeight="1" spans="1:10">
      <c r="A1114" s="3" t="s">
        <v>2507</v>
      </c>
      <c r="B1114" s="21" t="s">
        <v>2527</v>
      </c>
      <c r="C1114" s="21" t="s">
        <v>1139</v>
      </c>
      <c r="D1114" s="22" t="s">
        <v>1140</v>
      </c>
      <c r="E1114" s="22" t="s">
        <v>3128</v>
      </c>
      <c r="F1114" s="3">
        <v>30</v>
      </c>
      <c r="G1114" s="23">
        <f t="shared" si="72"/>
        <v>192.307692307692</v>
      </c>
      <c r="H1114" s="23">
        <v>225</v>
      </c>
      <c r="I1114" s="2">
        <f t="shared" si="73"/>
        <v>209.57787</v>
      </c>
      <c r="J1114" s="2">
        <f t="shared" si="74"/>
        <v>6.985929</v>
      </c>
    </row>
    <row r="1115" s="3" customFormat="1" ht="23" customHeight="1" spans="1:10">
      <c r="A1115" s="3" t="s">
        <v>3628</v>
      </c>
      <c r="B1115" s="21" t="s">
        <v>2527</v>
      </c>
      <c r="C1115" s="21" t="s">
        <v>3129</v>
      </c>
      <c r="D1115" s="22" t="s">
        <v>3130</v>
      </c>
      <c r="E1115" s="22" t="s">
        <v>3131</v>
      </c>
      <c r="F1115" s="3">
        <v>2</v>
      </c>
      <c r="G1115" s="23">
        <f t="shared" si="72"/>
        <v>52.6495726495727</v>
      </c>
      <c r="H1115" s="23">
        <v>61.6</v>
      </c>
      <c r="I1115" s="2">
        <f t="shared" si="73"/>
        <v>57.37776352</v>
      </c>
      <c r="J1115" s="2">
        <f t="shared" si="74"/>
        <v>28.68888176</v>
      </c>
    </row>
    <row r="1116" s="3" customFormat="1" ht="23" customHeight="1" spans="1:10">
      <c r="A1116" s="3" t="s">
        <v>1366</v>
      </c>
      <c r="B1116" s="21" t="s">
        <v>2527</v>
      </c>
      <c r="C1116" s="21" t="s">
        <v>1948</v>
      </c>
      <c r="D1116" s="22" t="s">
        <v>3132</v>
      </c>
      <c r="E1116" s="22" t="s">
        <v>3133</v>
      </c>
      <c r="F1116" s="3">
        <v>2</v>
      </c>
      <c r="G1116" s="23">
        <f t="shared" si="72"/>
        <v>95.7264957264957</v>
      </c>
      <c r="H1116" s="23">
        <v>112</v>
      </c>
      <c r="I1116" s="2">
        <f t="shared" si="73"/>
        <v>104.3232064</v>
      </c>
      <c r="J1116" s="2">
        <f t="shared" si="74"/>
        <v>52.1616032</v>
      </c>
    </row>
    <row r="1117" s="3" customFormat="1" ht="23" customHeight="1" spans="1:10">
      <c r="A1117" s="3" t="s">
        <v>3628</v>
      </c>
      <c r="B1117" s="21" t="s">
        <v>2527</v>
      </c>
      <c r="C1117" s="21" t="s">
        <v>3134</v>
      </c>
      <c r="D1117" s="22" t="s">
        <v>3132</v>
      </c>
      <c r="E1117" s="22" t="s">
        <v>3135</v>
      </c>
      <c r="F1117" s="3">
        <v>2</v>
      </c>
      <c r="G1117" s="23">
        <f t="shared" si="72"/>
        <v>119.65811965812</v>
      </c>
      <c r="H1117" s="23">
        <v>140</v>
      </c>
      <c r="I1117" s="2">
        <f t="shared" si="73"/>
        <v>130.404008</v>
      </c>
      <c r="J1117" s="2">
        <f t="shared" si="74"/>
        <v>65.202004</v>
      </c>
    </row>
    <row r="1118" s="3" customFormat="1" ht="23" customHeight="1" spans="1:10">
      <c r="A1118" s="3" t="s">
        <v>1489</v>
      </c>
      <c r="B1118" s="21" t="s">
        <v>349</v>
      </c>
      <c r="C1118" s="21" t="s">
        <v>379</v>
      </c>
      <c r="D1118" s="22" t="s">
        <v>814</v>
      </c>
      <c r="E1118" s="22" t="s">
        <v>63</v>
      </c>
      <c r="F1118" s="3">
        <v>30</v>
      </c>
      <c r="G1118" s="23">
        <f t="shared" si="72"/>
        <v>43.5897435897436</v>
      </c>
      <c r="H1118" s="23">
        <v>51</v>
      </c>
      <c r="I1118" s="2">
        <f t="shared" si="73"/>
        <v>47.5043172</v>
      </c>
      <c r="J1118" s="2">
        <f t="shared" si="74"/>
        <v>1.58347724</v>
      </c>
    </row>
    <row r="1119" s="3" customFormat="1" ht="23" customHeight="1" spans="1:10">
      <c r="A1119" s="3" t="s">
        <v>4060</v>
      </c>
      <c r="B1119" s="21" t="s">
        <v>349</v>
      </c>
      <c r="C1119" s="21" t="s">
        <v>2847</v>
      </c>
      <c r="D1119" s="22" t="s">
        <v>2104</v>
      </c>
      <c r="E1119" s="22" t="s">
        <v>2848</v>
      </c>
      <c r="F1119" s="3">
        <v>10</v>
      </c>
      <c r="G1119" s="23">
        <f t="shared" si="72"/>
        <v>414.529914529915</v>
      </c>
      <c r="H1119" s="23">
        <v>485</v>
      </c>
      <c r="I1119" s="2">
        <f t="shared" si="73"/>
        <v>451.756742</v>
      </c>
      <c r="J1119" s="2">
        <f t="shared" si="74"/>
        <v>45.1756742</v>
      </c>
    </row>
    <row r="1120" s="3" customFormat="1" ht="23" customHeight="1" spans="1:10">
      <c r="A1120" s="3" t="s">
        <v>4043</v>
      </c>
      <c r="B1120" s="21" t="s">
        <v>349</v>
      </c>
      <c r="C1120" s="21" t="s">
        <v>3136</v>
      </c>
      <c r="D1120" s="22" t="s">
        <v>1116</v>
      </c>
      <c r="E1120" s="22" t="s">
        <v>3137</v>
      </c>
      <c r="F1120" s="3">
        <v>5</v>
      </c>
      <c r="G1120" s="23">
        <f t="shared" si="72"/>
        <v>17.0940170940171</v>
      </c>
      <c r="H1120" s="23">
        <v>20</v>
      </c>
      <c r="I1120" s="2">
        <f t="shared" si="73"/>
        <v>18.629144</v>
      </c>
      <c r="J1120" s="2">
        <f t="shared" si="74"/>
        <v>3.7258288</v>
      </c>
    </row>
    <row r="1121" s="3" customFormat="1" ht="23" customHeight="1" spans="1:10">
      <c r="A1121" s="3" t="s">
        <v>3628</v>
      </c>
      <c r="B1121" s="21" t="s">
        <v>349</v>
      </c>
      <c r="C1121" s="21" t="s">
        <v>1177</v>
      </c>
      <c r="D1121" s="22" t="s">
        <v>940</v>
      </c>
      <c r="E1121" s="22" t="s">
        <v>2604</v>
      </c>
      <c r="F1121" s="3">
        <v>50</v>
      </c>
      <c r="G1121" s="23">
        <f t="shared" si="72"/>
        <v>790.598290598291</v>
      </c>
      <c r="H1121" s="23">
        <v>925</v>
      </c>
      <c r="I1121" s="2">
        <f t="shared" si="73"/>
        <v>861.59791</v>
      </c>
      <c r="J1121" s="2">
        <f t="shared" si="74"/>
        <v>17.2319582</v>
      </c>
    </row>
    <row r="1122" s="3" customFormat="1" ht="23" customHeight="1" spans="1:10">
      <c r="A1122" s="3" t="s">
        <v>1489</v>
      </c>
      <c r="B1122" s="21" t="s">
        <v>349</v>
      </c>
      <c r="C1122" s="21" t="s">
        <v>379</v>
      </c>
      <c r="D1122" s="22" t="s">
        <v>814</v>
      </c>
      <c r="E1122" s="22" t="s">
        <v>63</v>
      </c>
      <c r="F1122" s="3">
        <v>30</v>
      </c>
      <c r="G1122" s="23">
        <f t="shared" si="72"/>
        <v>43.5897435897436</v>
      </c>
      <c r="H1122" s="23">
        <v>51</v>
      </c>
      <c r="I1122" s="2">
        <f t="shared" si="73"/>
        <v>47.5043172</v>
      </c>
      <c r="J1122" s="2">
        <f t="shared" si="74"/>
        <v>1.58347724</v>
      </c>
    </row>
    <row r="1123" s="3" customFormat="1" ht="23" customHeight="1" spans="1:10">
      <c r="A1123" s="3" t="s">
        <v>4036</v>
      </c>
      <c r="B1123" s="21" t="s">
        <v>349</v>
      </c>
      <c r="C1123" s="21" t="s">
        <v>2143</v>
      </c>
      <c r="D1123" s="22" t="s">
        <v>354</v>
      </c>
      <c r="E1123" s="22" t="s">
        <v>828</v>
      </c>
      <c r="F1123" s="3">
        <v>10</v>
      </c>
      <c r="G1123" s="23">
        <f t="shared" si="72"/>
        <v>15.3846153846154</v>
      </c>
      <c r="H1123" s="23">
        <v>18</v>
      </c>
      <c r="I1123" s="2">
        <f t="shared" si="73"/>
        <v>16.7662296</v>
      </c>
      <c r="J1123" s="2">
        <f t="shared" si="74"/>
        <v>1.67662296</v>
      </c>
    </row>
    <row r="1124" s="3" customFormat="1" ht="23" customHeight="1" spans="1:10">
      <c r="A1124" s="3" t="s">
        <v>2507</v>
      </c>
      <c r="B1124" s="21" t="s">
        <v>349</v>
      </c>
      <c r="C1124" s="21" t="s">
        <v>454</v>
      </c>
      <c r="D1124" s="22" t="s">
        <v>979</v>
      </c>
      <c r="E1124" s="22" t="s">
        <v>3138</v>
      </c>
      <c r="F1124" s="3">
        <v>20</v>
      </c>
      <c r="G1124" s="23">
        <f t="shared" si="72"/>
        <v>99.1452991452991</v>
      </c>
      <c r="H1124" s="23">
        <v>116</v>
      </c>
      <c r="I1124" s="2">
        <f t="shared" si="73"/>
        <v>108.0490352</v>
      </c>
      <c r="J1124" s="2">
        <f t="shared" si="74"/>
        <v>5.40245176</v>
      </c>
    </row>
    <row r="1125" s="3" customFormat="1" ht="23" customHeight="1" spans="1:10">
      <c r="A1125" s="3" t="s">
        <v>4044</v>
      </c>
      <c r="B1125" s="21" t="s">
        <v>349</v>
      </c>
      <c r="C1125" s="21" t="s">
        <v>381</v>
      </c>
      <c r="D1125" s="22" t="s">
        <v>382</v>
      </c>
      <c r="E1125" s="22" t="s">
        <v>383</v>
      </c>
      <c r="F1125" s="3">
        <v>20</v>
      </c>
      <c r="G1125" s="23">
        <f t="shared" si="72"/>
        <v>78.6324786324786</v>
      </c>
      <c r="H1125" s="23">
        <v>92</v>
      </c>
      <c r="I1125" s="2">
        <f t="shared" si="73"/>
        <v>85.6940624</v>
      </c>
      <c r="J1125" s="2">
        <f t="shared" si="74"/>
        <v>4.28470312</v>
      </c>
    </row>
    <row r="1126" s="3" customFormat="1" ht="23" customHeight="1" spans="1:10">
      <c r="A1126" s="3" t="s">
        <v>3628</v>
      </c>
      <c r="B1126" s="21" t="s">
        <v>349</v>
      </c>
      <c r="C1126" s="21" t="s">
        <v>816</v>
      </c>
      <c r="D1126" s="22" t="s">
        <v>817</v>
      </c>
      <c r="E1126" s="22" t="s">
        <v>370</v>
      </c>
      <c r="F1126" s="3">
        <v>20</v>
      </c>
      <c r="G1126" s="23">
        <f t="shared" si="72"/>
        <v>145.299145299145</v>
      </c>
      <c r="H1126" s="23">
        <v>170</v>
      </c>
      <c r="I1126" s="2">
        <f t="shared" si="73"/>
        <v>158.347724</v>
      </c>
      <c r="J1126" s="2">
        <f t="shared" si="74"/>
        <v>7.9173862</v>
      </c>
    </row>
    <row r="1127" s="3" customFormat="1" ht="23" customHeight="1" spans="1:10">
      <c r="A1127" s="3" t="s">
        <v>3728</v>
      </c>
      <c r="B1127" s="21" t="s">
        <v>349</v>
      </c>
      <c r="C1127" s="21" t="s">
        <v>972</v>
      </c>
      <c r="D1127" s="22" t="s">
        <v>3139</v>
      </c>
      <c r="E1127" s="22" t="s">
        <v>3140</v>
      </c>
      <c r="F1127" s="3">
        <v>30</v>
      </c>
      <c r="G1127" s="23">
        <f t="shared" si="72"/>
        <v>217.948717948718</v>
      </c>
      <c r="H1127" s="23">
        <v>255</v>
      </c>
      <c r="I1127" s="2">
        <f t="shared" si="73"/>
        <v>237.521586</v>
      </c>
      <c r="J1127" s="2">
        <f t="shared" si="74"/>
        <v>7.9173862</v>
      </c>
    </row>
    <row r="1128" s="3" customFormat="1" ht="23" customHeight="1" spans="1:10">
      <c r="A1128" s="3" t="s">
        <v>4038</v>
      </c>
      <c r="B1128" s="21" t="s">
        <v>349</v>
      </c>
      <c r="C1128" s="21" t="s">
        <v>2189</v>
      </c>
      <c r="D1128" s="22" t="s">
        <v>2945</v>
      </c>
      <c r="E1128" s="22" t="s">
        <v>63</v>
      </c>
      <c r="F1128" s="3">
        <v>80</v>
      </c>
      <c r="G1128" s="23">
        <f t="shared" si="72"/>
        <v>478.632478632479</v>
      </c>
      <c r="H1128" s="23">
        <v>560</v>
      </c>
      <c r="I1128" s="2">
        <f t="shared" si="73"/>
        <v>521.616032</v>
      </c>
      <c r="J1128" s="2">
        <f t="shared" si="74"/>
        <v>6.5202004</v>
      </c>
    </row>
    <row r="1129" s="3" customFormat="1" ht="23" customHeight="1" spans="1:10">
      <c r="A1129" s="3" t="s">
        <v>2507</v>
      </c>
      <c r="B1129" s="21" t="s">
        <v>349</v>
      </c>
      <c r="C1129" s="21" t="s">
        <v>1855</v>
      </c>
      <c r="D1129" s="22" t="s">
        <v>382</v>
      </c>
      <c r="E1129" s="22" t="s">
        <v>1856</v>
      </c>
      <c r="F1129" s="3">
        <v>120</v>
      </c>
      <c r="G1129" s="23">
        <f t="shared" si="72"/>
        <v>1076.92307692308</v>
      </c>
      <c r="H1129" s="23">
        <v>1260</v>
      </c>
      <c r="I1129" s="2">
        <f t="shared" si="73"/>
        <v>1173.636072</v>
      </c>
      <c r="J1129" s="2">
        <f t="shared" si="74"/>
        <v>9.7803006</v>
      </c>
    </row>
    <row r="1130" s="3" customFormat="1" ht="23" customHeight="1" spans="1:10">
      <c r="A1130" s="3" t="s">
        <v>4036</v>
      </c>
      <c r="B1130" s="21" t="s">
        <v>349</v>
      </c>
      <c r="C1130" s="21" t="s">
        <v>2100</v>
      </c>
      <c r="D1130" s="22" t="s">
        <v>1143</v>
      </c>
      <c r="E1130" s="22" t="s">
        <v>548</v>
      </c>
      <c r="F1130" s="3">
        <v>20</v>
      </c>
      <c r="G1130" s="23">
        <f t="shared" si="72"/>
        <v>20.5128205128205</v>
      </c>
      <c r="H1130" s="23">
        <v>24</v>
      </c>
      <c r="I1130" s="2">
        <f t="shared" si="73"/>
        <v>22.3549728</v>
      </c>
      <c r="J1130" s="2">
        <f t="shared" si="74"/>
        <v>1.11774864</v>
      </c>
    </row>
    <row r="1131" s="3" customFormat="1" ht="23" customHeight="1" spans="1:10">
      <c r="A1131" s="3" t="s">
        <v>3628</v>
      </c>
      <c r="B1131" s="21" t="s">
        <v>349</v>
      </c>
      <c r="C1131" s="21" t="s">
        <v>3141</v>
      </c>
      <c r="D1131" s="22" t="s">
        <v>354</v>
      </c>
      <c r="E1131" s="22" t="s">
        <v>1966</v>
      </c>
      <c r="F1131" s="3">
        <v>20</v>
      </c>
      <c r="G1131" s="23">
        <f t="shared" si="72"/>
        <v>384.615384615385</v>
      </c>
      <c r="H1131" s="23">
        <v>450</v>
      </c>
      <c r="I1131" s="2">
        <f t="shared" si="73"/>
        <v>419.15574</v>
      </c>
      <c r="J1131" s="2">
        <f t="shared" si="74"/>
        <v>20.957787</v>
      </c>
    </row>
    <row r="1132" s="3" customFormat="1" ht="23" customHeight="1" spans="1:10">
      <c r="A1132" s="3" t="s">
        <v>3628</v>
      </c>
      <c r="B1132" s="21" t="s">
        <v>349</v>
      </c>
      <c r="C1132" s="21" t="s">
        <v>3142</v>
      </c>
      <c r="D1132" s="22" t="s">
        <v>2099</v>
      </c>
      <c r="E1132" s="22" t="s">
        <v>784</v>
      </c>
      <c r="F1132" s="3">
        <v>20</v>
      </c>
      <c r="G1132" s="23">
        <f t="shared" si="72"/>
        <v>806.837606837607</v>
      </c>
      <c r="H1132" s="23">
        <v>944</v>
      </c>
      <c r="I1132" s="2">
        <f t="shared" si="73"/>
        <v>879.2955968</v>
      </c>
      <c r="J1132" s="2">
        <f t="shared" si="74"/>
        <v>43.96477984</v>
      </c>
    </row>
    <row r="1133" s="3" customFormat="1" ht="23" customHeight="1" spans="1:10">
      <c r="A1133" s="3" t="s">
        <v>3628</v>
      </c>
      <c r="B1133" s="21" t="s">
        <v>349</v>
      </c>
      <c r="C1133" s="21" t="s">
        <v>3143</v>
      </c>
      <c r="D1133" s="22" t="s">
        <v>825</v>
      </c>
      <c r="E1133" s="22" t="s">
        <v>1937</v>
      </c>
      <c r="F1133" s="3">
        <v>20</v>
      </c>
      <c r="G1133" s="23">
        <f t="shared" si="72"/>
        <v>282.051282051282</v>
      </c>
      <c r="H1133" s="23">
        <v>330</v>
      </c>
      <c r="I1133" s="2">
        <f t="shared" si="73"/>
        <v>307.380876</v>
      </c>
      <c r="J1133" s="2">
        <f t="shared" si="74"/>
        <v>15.3690438</v>
      </c>
    </row>
    <row r="1134" s="3" customFormat="1" ht="23" customHeight="1" spans="1:10">
      <c r="A1134" s="3" t="s">
        <v>3628</v>
      </c>
      <c r="B1134" s="21" t="s">
        <v>349</v>
      </c>
      <c r="C1134" s="21" t="s">
        <v>1177</v>
      </c>
      <c r="D1134" s="22" t="s">
        <v>940</v>
      </c>
      <c r="E1134" s="22" t="s">
        <v>3144</v>
      </c>
      <c r="F1134" s="3">
        <v>30</v>
      </c>
      <c r="G1134" s="23">
        <f t="shared" si="72"/>
        <v>346.153846153846</v>
      </c>
      <c r="H1134" s="23">
        <v>405</v>
      </c>
      <c r="I1134" s="2">
        <f t="shared" si="73"/>
        <v>377.240166</v>
      </c>
      <c r="J1134" s="2">
        <f t="shared" si="74"/>
        <v>12.5746722</v>
      </c>
    </row>
    <row r="1135" s="3" customFormat="1" ht="23" customHeight="1" spans="1:10">
      <c r="A1135" s="3" t="s">
        <v>1489</v>
      </c>
      <c r="B1135" s="21" t="s">
        <v>349</v>
      </c>
      <c r="C1135" s="21" t="s">
        <v>822</v>
      </c>
      <c r="D1135" s="22" t="s">
        <v>372</v>
      </c>
      <c r="E1135" s="22" t="s">
        <v>823</v>
      </c>
      <c r="F1135" s="3">
        <v>20</v>
      </c>
      <c r="G1135" s="23">
        <f t="shared" si="72"/>
        <v>136.752136752137</v>
      </c>
      <c r="H1135" s="23">
        <v>160</v>
      </c>
      <c r="I1135" s="2">
        <f t="shared" si="73"/>
        <v>149.033152</v>
      </c>
      <c r="J1135" s="2">
        <f t="shared" si="74"/>
        <v>7.4516576</v>
      </c>
    </row>
    <row r="1136" s="3" customFormat="1" ht="23" customHeight="1" spans="1:10">
      <c r="A1136" s="3" t="s">
        <v>4128</v>
      </c>
      <c r="B1136" s="21" t="s">
        <v>349</v>
      </c>
      <c r="C1136" s="21" t="s">
        <v>32</v>
      </c>
      <c r="D1136" s="22" t="s">
        <v>1390</v>
      </c>
      <c r="E1136" s="22" t="s">
        <v>63</v>
      </c>
      <c r="F1136" s="3">
        <v>50</v>
      </c>
      <c r="G1136" s="23">
        <f t="shared" si="72"/>
        <v>192.307692307692</v>
      </c>
      <c r="H1136" s="23">
        <v>225</v>
      </c>
      <c r="I1136" s="2">
        <f t="shared" si="73"/>
        <v>209.57787</v>
      </c>
      <c r="J1136" s="2">
        <f t="shared" si="74"/>
        <v>4.1915574</v>
      </c>
    </row>
    <row r="1137" s="3" customFormat="1" ht="23" customHeight="1" spans="1:10">
      <c r="A1137" s="3" t="s">
        <v>2507</v>
      </c>
      <c r="B1137" s="21" t="s">
        <v>349</v>
      </c>
      <c r="C1137" s="21" t="s">
        <v>863</v>
      </c>
      <c r="D1137" s="22" t="s">
        <v>864</v>
      </c>
      <c r="E1137" s="22" t="s">
        <v>752</v>
      </c>
      <c r="F1137" s="3">
        <v>20</v>
      </c>
      <c r="G1137" s="23">
        <f t="shared" si="72"/>
        <v>264.957264957265</v>
      </c>
      <c r="H1137" s="23">
        <v>310</v>
      </c>
      <c r="I1137" s="2">
        <f t="shared" si="73"/>
        <v>288.751732</v>
      </c>
      <c r="J1137" s="2">
        <f t="shared" si="74"/>
        <v>14.4375866</v>
      </c>
    </row>
    <row r="1138" s="3" customFormat="1" ht="23" customHeight="1" spans="1:10">
      <c r="A1138" s="3" t="s">
        <v>1489</v>
      </c>
      <c r="B1138" s="21" t="s">
        <v>349</v>
      </c>
      <c r="C1138" s="21" t="s">
        <v>1188</v>
      </c>
      <c r="D1138" s="22" t="s">
        <v>940</v>
      </c>
      <c r="E1138" s="22" t="s">
        <v>1129</v>
      </c>
      <c r="F1138" s="3">
        <v>5</v>
      </c>
      <c r="G1138" s="23">
        <f t="shared" si="72"/>
        <v>23.5042735042735</v>
      </c>
      <c r="H1138" s="23">
        <v>27.5</v>
      </c>
      <c r="I1138" s="2">
        <f t="shared" si="73"/>
        <v>25.615073</v>
      </c>
      <c r="J1138" s="2">
        <f t="shared" si="74"/>
        <v>5.1230146</v>
      </c>
    </row>
    <row r="1139" s="3" customFormat="1" ht="23" customHeight="1" spans="1:10">
      <c r="A1139" s="3" t="s">
        <v>4155</v>
      </c>
      <c r="B1139" s="21" t="s">
        <v>349</v>
      </c>
      <c r="C1139" s="21" t="s">
        <v>2609</v>
      </c>
      <c r="D1139" s="22" t="s">
        <v>3145</v>
      </c>
      <c r="E1139" s="22" t="s">
        <v>2611</v>
      </c>
      <c r="F1139" s="3">
        <v>20</v>
      </c>
      <c r="G1139" s="23">
        <f t="shared" si="72"/>
        <v>367.521367521368</v>
      </c>
      <c r="H1139" s="23">
        <v>430</v>
      </c>
      <c r="I1139" s="2">
        <f t="shared" si="73"/>
        <v>400.526596</v>
      </c>
      <c r="J1139" s="2">
        <f t="shared" si="74"/>
        <v>20.0263298</v>
      </c>
    </row>
    <row r="1140" s="3" customFormat="1" ht="23" customHeight="1" spans="1:10">
      <c r="A1140" s="3" t="s">
        <v>2507</v>
      </c>
      <c r="B1140" s="21" t="s">
        <v>349</v>
      </c>
      <c r="C1140" s="21" t="s">
        <v>3146</v>
      </c>
      <c r="D1140" s="22" t="s">
        <v>3147</v>
      </c>
      <c r="E1140" s="22" t="s">
        <v>527</v>
      </c>
      <c r="F1140" s="3">
        <v>10</v>
      </c>
      <c r="G1140" s="23">
        <f t="shared" si="72"/>
        <v>470.08547008547</v>
      </c>
      <c r="H1140" s="23">
        <v>550</v>
      </c>
      <c r="I1140" s="2">
        <f t="shared" si="73"/>
        <v>512.30146</v>
      </c>
      <c r="J1140" s="2">
        <f t="shared" si="74"/>
        <v>51.230146</v>
      </c>
    </row>
    <row r="1141" s="3" customFormat="1" ht="23" customHeight="1" spans="1:10">
      <c r="A1141" s="3" t="s">
        <v>4038</v>
      </c>
      <c r="B1141" s="21" t="s">
        <v>349</v>
      </c>
      <c r="C1141" s="21" t="s">
        <v>480</v>
      </c>
      <c r="D1141" s="22" t="s">
        <v>481</v>
      </c>
      <c r="E1141" s="22" t="s">
        <v>1853</v>
      </c>
      <c r="F1141" s="3">
        <v>500</v>
      </c>
      <c r="G1141" s="23">
        <f t="shared" si="72"/>
        <v>641.025641025641</v>
      </c>
      <c r="H1141" s="23">
        <v>750</v>
      </c>
      <c r="I1141" s="2">
        <f t="shared" si="73"/>
        <v>698.5929</v>
      </c>
      <c r="J1141" s="2">
        <f t="shared" si="74"/>
        <v>1.3971858</v>
      </c>
    </row>
    <row r="1142" s="3" customFormat="1" ht="23" customHeight="1" spans="1:10">
      <c r="A1142" s="3" t="s">
        <v>1489</v>
      </c>
      <c r="B1142" s="21" t="s">
        <v>349</v>
      </c>
      <c r="C1142" s="21" t="s">
        <v>1967</v>
      </c>
      <c r="D1142" s="22" t="s">
        <v>144</v>
      </c>
      <c r="E1142" s="22" t="s">
        <v>2391</v>
      </c>
      <c r="F1142" s="3">
        <v>30</v>
      </c>
      <c r="G1142" s="23">
        <f t="shared" si="72"/>
        <v>51.2820512820513</v>
      </c>
      <c r="H1142" s="23">
        <v>60</v>
      </c>
      <c r="I1142" s="2">
        <f t="shared" si="73"/>
        <v>55.887432</v>
      </c>
      <c r="J1142" s="2">
        <f t="shared" si="74"/>
        <v>1.8629144</v>
      </c>
    </row>
    <row r="1143" s="3" customFormat="1" ht="23" customHeight="1" spans="1:10">
      <c r="A1143" s="3" t="s">
        <v>2507</v>
      </c>
      <c r="B1143" s="21" t="s">
        <v>349</v>
      </c>
      <c r="C1143" s="21" t="s">
        <v>3148</v>
      </c>
      <c r="D1143" s="22" t="s">
        <v>3149</v>
      </c>
      <c r="E1143" s="22" t="s">
        <v>1937</v>
      </c>
      <c r="F1143" s="3">
        <v>20</v>
      </c>
      <c r="G1143" s="23">
        <f t="shared" si="72"/>
        <v>85.4700854700855</v>
      </c>
      <c r="H1143" s="23">
        <v>100</v>
      </c>
      <c r="I1143" s="2">
        <f t="shared" si="73"/>
        <v>93.14572</v>
      </c>
      <c r="J1143" s="2">
        <f t="shared" si="74"/>
        <v>4.657286</v>
      </c>
    </row>
    <row r="1144" s="3" customFormat="1" ht="23" customHeight="1" spans="1:10">
      <c r="A1144" s="3" t="s">
        <v>4038</v>
      </c>
      <c r="B1144" s="21" t="s">
        <v>349</v>
      </c>
      <c r="C1144" s="21" t="s">
        <v>2022</v>
      </c>
      <c r="D1144" s="22" t="s">
        <v>398</v>
      </c>
      <c r="E1144" s="22" t="s">
        <v>3150</v>
      </c>
      <c r="F1144" s="3">
        <v>30</v>
      </c>
      <c r="G1144" s="23">
        <f t="shared" ref="G1144:G1169" si="75">H1144/1.17</f>
        <v>205.128205128205</v>
      </c>
      <c r="H1144" s="23">
        <v>240</v>
      </c>
      <c r="I1144" s="2">
        <f t="shared" si="73"/>
        <v>223.549728</v>
      </c>
      <c r="J1144" s="2">
        <f t="shared" si="74"/>
        <v>7.4516576</v>
      </c>
    </row>
    <row r="1145" s="3" customFormat="1" ht="23" customHeight="1" spans="1:10">
      <c r="A1145" s="3" t="s">
        <v>3628</v>
      </c>
      <c r="B1145" s="21" t="s">
        <v>349</v>
      </c>
      <c r="C1145" s="21" t="s">
        <v>3151</v>
      </c>
      <c r="D1145" s="22" t="s">
        <v>1877</v>
      </c>
      <c r="E1145" s="22" t="s">
        <v>1598</v>
      </c>
      <c r="F1145" s="3">
        <v>10</v>
      </c>
      <c r="G1145" s="23">
        <f t="shared" si="75"/>
        <v>42.7350427350427</v>
      </c>
      <c r="H1145" s="23">
        <v>50</v>
      </c>
      <c r="I1145" s="2">
        <f t="shared" si="73"/>
        <v>46.57286</v>
      </c>
      <c r="J1145" s="2">
        <f t="shared" si="74"/>
        <v>4.657286</v>
      </c>
    </row>
    <row r="1146" s="3" customFormat="1" ht="23" customHeight="1" spans="1:10">
      <c r="A1146" s="3" t="s">
        <v>2507</v>
      </c>
      <c r="B1146" s="21" t="s">
        <v>349</v>
      </c>
      <c r="C1146" s="21" t="s">
        <v>3152</v>
      </c>
      <c r="D1146" s="22" t="s">
        <v>77</v>
      </c>
      <c r="E1146" s="22" t="s">
        <v>2724</v>
      </c>
      <c r="F1146" s="3">
        <v>100</v>
      </c>
      <c r="G1146" s="23">
        <f t="shared" si="75"/>
        <v>2983.76068376068</v>
      </c>
      <c r="H1146" s="23">
        <v>3491</v>
      </c>
      <c r="I1146" s="2">
        <f t="shared" si="73"/>
        <v>3251.7170852</v>
      </c>
      <c r="J1146" s="2">
        <f t="shared" si="74"/>
        <v>32.517170852</v>
      </c>
    </row>
    <row r="1147" s="3" customFormat="1" ht="23" customHeight="1" spans="1:10">
      <c r="A1147" s="3" t="s">
        <v>3628</v>
      </c>
      <c r="B1147" s="21" t="s">
        <v>349</v>
      </c>
      <c r="C1147" s="21" t="s">
        <v>371</v>
      </c>
      <c r="D1147" s="22" t="s">
        <v>372</v>
      </c>
      <c r="E1147" s="22" t="s">
        <v>1147</v>
      </c>
      <c r="F1147" s="3">
        <v>20</v>
      </c>
      <c r="G1147" s="23">
        <f t="shared" si="75"/>
        <v>145.299145299145</v>
      </c>
      <c r="H1147" s="23">
        <v>170</v>
      </c>
      <c r="I1147" s="2">
        <f t="shared" si="73"/>
        <v>158.347724</v>
      </c>
      <c r="J1147" s="2">
        <f t="shared" si="74"/>
        <v>7.9173862</v>
      </c>
    </row>
    <row r="1148" s="3" customFormat="1" ht="23" customHeight="1" spans="1:10">
      <c r="A1148" s="3" t="s">
        <v>3628</v>
      </c>
      <c r="B1148" s="21" t="s">
        <v>349</v>
      </c>
      <c r="C1148" s="21" t="s">
        <v>796</v>
      </c>
      <c r="D1148" s="22" t="s">
        <v>797</v>
      </c>
      <c r="E1148" s="22" t="s">
        <v>544</v>
      </c>
      <c r="F1148" s="3">
        <v>20</v>
      </c>
      <c r="G1148" s="23">
        <f t="shared" si="75"/>
        <v>129.91452991453</v>
      </c>
      <c r="H1148" s="23">
        <v>152</v>
      </c>
      <c r="I1148" s="2">
        <f t="shared" si="73"/>
        <v>141.5814944</v>
      </c>
      <c r="J1148" s="2">
        <f t="shared" si="74"/>
        <v>7.07907472</v>
      </c>
    </row>
    <row r="1149" s="3" customFormat="1" ht="23" customHeight="1" spans="1:10">
      <c r="A1149" s="3" t="s">
        <v>4038</v>
      </c>
      <c r="B1149" s="21" t="s">
        <v>349</v>
      </c>
      <c r="C1149" s="21" t="s">
        <v>1882</v>
      </c>
      <c r="D1149" s="22" t="s">
        <v>1883</v>
      </c>
      <c r="E1149" s="22" t="s">
        <v>1775</v>
      </c>
      <c r="F1149" s="3">
        <v>10</v>
      </c>
      <c r="G1149" s="23">
        <f t="shared" si="75"/>
        <v>59.8290598290598</v>
      </c>
      <c r="H1149" s="23">
        <v>70</v>
      </c>
      <c r="I1149" s="2">
        <f t="shared" si="73"/>
        <v>65.202004</v>
      </c>
      <c r="J1149" s="2">
        <f t="shared" si="74"/>
        <v>6.5202004</v>
      </c>
    </row>
    <row r="1150" s="3" customFormat="1" ht="23" customHeight="1" spans="1:10">
      <c r="A1150" s="3" t="s">
        <v>3628</v>
      </c>
      <c r="B1150" s="21" t="s">
        <v>349</v>
      </c>
      <c r="C1150" s="21" t="s">
        <v>1964</v>
      </c>
      <c r="D1150" s="22" t="s">
        <v>1965</v>
      </c>
      <c r="E1150" s="22" t="s">
        <v>1966</v>
      </c>
      <c r="F1150" s="3">
        <v>30</v>
      </c>
      <c r="G1150" s="23">
        <f t="shared" si="75"/>
        <v>461.538461538462</v>
      </c>
      <c r="H1150" s="23">
        <v>540</v>
      </c>
      <c r="I1150" s="2">
        <f t="shared" si="73"/>
        <v>502.986888</v>
      </c>
      <c r="J1150" s="2">
        <f t="shared" si="74"/>
        <v>16.7662296</v>
      </c>
    </row>
    <row r="1151" s="3" customFormat="1" ht="23" customHeight="1" spans="1:10">
      <c r="A1151" s="3" t="s">
        <v>1489</v>
      </c>
      <c r="B1151" s="21" t="s">
        <v>349</v>
      </c>
      <c r="C1151" s="21" t="s">
        <v>1188</v>
      </c>
      <c r="D1151" s="22" t="s">
        <v>940</v>
      </c>
      <c r="E1151" s="22" t="s">
        <v>1129</v>
      </c>
      <c r="F1151" s="3">
        <v>5</v>
      </c>
      <c r="G1151" s="23">
        <f t="shared" si="75"/>
        <v>25.6410256410256</v>
      </c>
      <c r="H1151" s="23">
        <v>30</v>
      </c>
      <c r="I1151" s="2">
        <f t="shared" si="73"/>
        <v>27.943716</v>
      </c>
      <c r="J1151" s="2">
        <f t="shared" si="74"/>
        <v>5.5887432</v>
      </c>
    </row>
    <row r="1152" s="3" customFormat="1" ht="23" customHeight="1" spans="1:10">
      <c r="A1152" s="3" t="s">
        <v>2507</v>
      </c>
      <c r="B1152" s="21" t="s">
        <v>349</v>
      </c>
      <c r="C1152" s="21" t="s">
        <v>3153</v>
      </c>
      <c r="D1152" s="22" t="s">
        <v>3154</v>
      </c>
      <c r="E1152" s="22" t="s">
        <v>3155</v>
      </c>
      <c r="F1152" s="3">
        <v>10</v>
      </c>
      <c r="G1152" s="23">
        <f t="shared" si="75"/>
        <v>58.1196581196581</v>
      </c>
      <c r="H1152" s="23">
        <v>68</v>
      </c>
      <c r="I1152" s="2">
        <f t="shared" si="73"/>
        <v>63.3390896</v>
      </c>
      <c r="J1152" s="2">
        <f t="shared" si="74"/>
        <v>6.33390896</v>
      </c>
    </row>
    <row r="1153" s="3" customFormat="1" ht="23" customHeight="1" spans="1:10">
      <c r="A1153" s="3" t="s">
        <v>4039</v>
      </c>
      <c r="B1153" s="21" t="s">
        <v>349</v>
      </c>
      <c r="C1153" s="21" t="s">
        <v>117</v>
      </c>
      <c r="D1153" s="22" t="s">
        <v>2386</v>
      </c>
      <c r="E1153" s="22" t="s">
        <v>63</v>
      </c>
      <c r="F1153" s="3">
        <v>10</v>
      </c>
      <c r="G1153" s="23">
        <f t="shared" si="75"/>
        <v>200.854700854701</v>
      </c>
      <c r="H1153" s="23">
        <v>235</v>
      </c>
      <c r="I1153" s="2">
        <f t="shared" si="73"/>
        <v>218.892442</v>
      </c>
      <c r="J1153" s="2">
        <f t="shared" si="74"/>
        <v>21.8892442</v>
      </c>
    </row>
    <row r="1154" s="3" customFormat="1" ht="23" customHeight="1" spans="1:10">
      <c r="A1154" s="3" t="s">
        <v>1366</v>
      </c>
      <c r="B1154" s="21" t="s">
        <v>349</v>
      </c>
      <c r="C1154" s="21" t="s">
        <v>1963</v>
      </c>
      <c r="D1154" s="22" t="s">
        <v>2599</v>
      </c>
      <c r="E1154" s="22" t="s">
        <v>3131</v>
      </c>
      <c r="F1154" s="3">
        <v>1</v>
      </c>
      <c r="G1154" s="23">
        <f t="shared" si="75"/>
        <v>28.2051282051282</v>
      </c>
      <c r="H1154" s="23">
        <v>33</v>
      </c>
      <c r="I1154" s="2">
        <f t="shared" ref="I1154:I1184" si="76">H1154*0.9314572</f>
        <v>30.7380876</v>
      </c>
      <c r="J1154" s="2">
        <f t="shared" ref="J1154:J1184" si="77">I1154/F1154</f>
        <v>30.7380876</v>
      </c>
    </row>
    <row r="1155" s="3" customFormat="1" ht="23" customHeight="1" spans="1:10">
      <c r="A1155" s="3" t="s">
        <v>1366</v>
      </c>
      <c r="B1155" s="21" t="s">
        <v>349</v>
      </c>
      <c r="C1155" s="21" t="s">
        <v>1957</v>
      </c>
      <c r="D1155" s="22" t="s">
        <v>2599</v>
      </c>
      <c r="E1155" s="22" t="s">
        <v>3131</v>
      </c>
      <c r="F1155" s="3">
        <v>1</v>
      </c>
      <c r="G1155" s="23">
        <f t="shared" si="75"/>
        <v>38.4615384615385</v>
      </c>
      <c r="H1155" s="23">
        <v>45</v>
      </c>
      <c r="I1155" s="2">
        <f t="shared" si="76"/>
        <v>41.915574</v>
      </c>
      <c r="J1155" s="2">
        <f t="shared" si="77"/>
        <v>41.915574</v>
      </c>
    </row>
    <row r="1156" s="3" customFormat="1" ht="23" customHeight="1" spans="1:10">
      <c r="A1156" s="3" t="s">
        <v>1366</v>
      </c>
      <c r="B1156" s="21" t="s">
        <v>349</v>
      </c>
      <c r="C1156" s="21" t="s">
        <v>1958</v>
      </c>
      <c r="D1156" s="22" t="s">
        <v>3156</v>
      </c>
      <c r="E1156" s="22" t="s">
        <v>3157</v>
      </c>
      <c r="F1156" s="3">
        <v>1</v>
      </c>
      <c r="G1156" s="23">
        <f t="shared" si="75"/>
        <v>79.4871794871795</v>
      </c>
      <c r="H1156" s="23">
        <v>93</v>
      </c>
      <c r="I1156" s="2">
        <f t="shared" si="76"/>
        <v>86.6255196</v>
      </c>
      <c r="J1156" s="2">
        <f t="shared" si="77"/>
        <v>86.6255196</v>
      </c>
    </row>
    <row r="1157" s="3" customFormat="1" ht="23" customHeight="1" spans="1:10">
      <c r="A1157" s="3" t="s">
        <v>1366</v>
      </c>
      <c r="B1157" s="21" t="s">
        <v>349</v>
      </c>
      <c r="C1157" s="21" t="s">
        <v>1959</v>
      </c>
      <c r="D1157" s="22" t="s">
        <v>493</v>
      </c>
      <c r="E1157" s="22" t="s">
        <v>3157</v>
      </c>
      <c r="F1157" s="3">
        <v>1</v>
      </c>
      <c r="G1157" s="23">
        <f t="shared" si="75"/>
        <v>79.4871794871795</v>
      </c>
      <c r="H1157" s="23">
        <v>93</v>
      </c>
      <c r="I1157" s="2">
        <f t="shared" si="76"/>
        <v>86.6255196</v>
      </c>
      <c r="J1157" s="2">
        <f t="shared" si="77"/>
        <v>86.6255196</v>
      </c>
    </row>
    <row r="1158" s="3" customFormat="1" ht="23" customHeight="1" spans="1:10">
      <c r="A1158" s="3" t="s">
        <v>1366</v>
      </c>
      <c r="B1158" s="21" t="s">
        <v>349</v>
      </c>
      <c r="C1158" s="21" t="s">
        <v>1947</v>
      </c>
      <c r="D1158" s="22" t="s">
        <v>2599</v>
      </c>
      <c r="E1158" s="22" t="s">
        <v>3131</v>
      </c>
      <c r="F1158" s="3">
        <v>1</v>
      </c>
      <c r="G1158" s="23">
        <f t="shared" si="75"/>
        <v>38.4615384615385</v>
      </c>
      <c r="H1158" s="23">
        <v>45</v>
      </c>
      <c r="I1158" s="2">
        <f t="shared" si="76"/>
        <v>41.915574</v>
      </c>
      <c r="J1158" s="2">
        <f t="shared" si="77"/>
        <v>41.915574</v>
      </c>
    </row>
    <row r="1159" s="3" customFormat="1" ht="23" customHeight="1" spans="1:10">
      <c r="A1159" s="3" t="s">
        <v>1366</v>
      </c>
      <c r="B1159" s="21" t="s">
        <v>349</v>
      </c>
      <c r="C1159" s="21" t="s">
        <v>1948</v>
      </c>
      <c r="D1159" s="22" t="s">
        <v>1951</v>
      </c>
      <c r="E1159" s="22" t="s">
        <v>3131</v>
      </c>
      <c r="F1159" s="3">
        <v>1</v>
      </c>
      <c r="G1159" s="23">
        <f t="shared" si="75"/>
        <v>34.1880341880342</v>
      </c>
      <c r="H1159" s="23">
        <v>40</v>
      </c>
      <c r="I1159" s="2">
        <f t="shared" si="76"/>
        <v>37.258288</v>
      </c>
      <c r="J1159" s="2">
        <f t="shared" si="77"/>
        <v>37.258288</v>
      </c>
    </row>
    <row r="1160" s="3" customFormat="1" ht="23" customHeight="1" spans="1:10">
      <c r="A1160" s="3" t="s">
        <v>1366</v>
      </c>
      <c r="B1160" s="21" t="s">
        <v>349</v>
      </c>
      <c r="C1160" s="21" t="s">
        <v>1949</v>
      </c>
      <c r="D1160" s="22" t="s">
        <v>3158</v>
      </c>
      <c r="E1160" s="22" t="s">
        <v>2598</v>
      </c>
      <c r="F1160" s="3">
        <v>1</v>
      </c>
      <c r="G1160" s="23">
        <f t="shared" si="75"/>
        <v>14.5299145299145</v>
      </c>
      <c r="H1160" s="23">
        <v>17</v>
      </c>
      <c r="I1160" s="2">
        <f t="shared" si="76"/>
        <v>15.8347724</v>
      </c>
      <c r="J1160" s="2">
        <f t="shared" si="77"/>
        <v>15.8347724</v>
      </c>
    </row>
    <row r="1161" s="3" customFormat="1" ht="23" customHeight="1" spans="1:10">
      <c r="A1161" s="3" t="s">
        <v>1366</v>
      </c>
      <c r="B1161" s="21" t="s">
        <v>349</v>
      </c>
      <c r="C1161" s="21" t="s">
        <v>1950</v>
      </c>
      <c r="D1161" s="22" t="s">
        <v>486</v>
      </c>
      <c r="E1161" s="22" t="s">
        <v>3131</v>
      </c>
      <c r="F1161" s="3">
        <v>1</v>
      </c>
      <c r="G1161" s="23">
        <f t="shared" si="75"/>
        <v>35.8974358974359</v>
      </c>
      <c r="H1161" s="23">
        <v>42</v>
      </c>
      <c r="I1161" s="2">
        <f t="shared" si="76"/>
        <v>39.1212024</v>
      </c>
      <c r="J1161" s="2">
        <f t="shared" si="77"/>
        <v>39.1212024</v>
      </c>
    </row>
    <row r="1162" s="3" customFormat="1" ht="23" customHeight="1" spans="1:10">
      <c r="A1162" s="3" t="s">
        <v>1366</v>
      </c>
      <c r="B1162" s="21" t="s">
        <v>349</v>
      </c>
      <c r="C1162" s="21" t="s">
        <v>1952</v>
      </c>
      <c r="D1162" s="22" t="s">
        <v>493</v>
      </c>
      <c r="E1162" s="22" t="s">
        <v>3131</v>
      </c>
      <c r="F1162" s="3">
        <v>1</v>
      </c>
      <c r="G1162" s="23">
        <f t="shared" si="75"/>
        <v>51.2820512820513</v>
      </c>
      <c r="H1162" s="23">
        <v>60</v>
      </c>
      <c r="I1162" s="2">
        <f t="shared" si="76"/>
        <v>55.887432</v>
      </c>
      <c r="J1162" s="2">
        <f t="shared" si="77"/>
        <v>55.887432</v>
      </c>
    </row>
    <row r="1163" s="3" customFormat="1" ht="23" customHeight="1" spans="1:10">
      <c r="A1163" s="3" t="s">
        <v>1366</v>
      </c>
      <c r="B1163" s="21" t="s">
        <v>349</v>
      </c>
      <c r="C1163" s="21" t="s">
        <v>1960</v>
      </c>
      <c r="D1163" s="22" t="s">
        <v>490</v>
      </c>
      <c r="E1163" s="22" t="s">
        <v>3131</v>
      </c>
      <c r="F1163" s="3">
        <v>1</v>
      </c>
      <c r="G1163" s="23">
        <f t="shared" si="75"/>
        <v>32.4786324786325</v>
      </c>
      <c r="H1163" s="23">
        <v>38</v>
      </c>
      <c r="I1163" s="2">
        <f t="shared" si="76"/>
        <v>35.3953736</v>
      </c>
      <c r="J1163" s="2">
        <f t="shared" si="77"/>
        <v>35.3953736</v>
      </c>
    </row>
    <row r="1164" s="3" customFormat="1" ht="23" customHeight="1" spans="1:10">
      <c r="A1164" s="3" t="s">
        <v>1366</v>
      </c>
      <c r="B1164" s="21" t="s">
        <v>349</v>
      </c>
      <c r="C1164" s="21" t="s">
        <v>1912</v>
      </c>
      <c r="D1164" s="22" t="s">
        <v>490</v>
      </c>
      <c r="E1164" s="22" t="s">
        <v>3131</v>
      </c>
      <c r="F1164" s="3">
        <v>1</v>
      </c>
      <c r="G1164" s="23">
        <f t="shared" si="75"/>
        <v>29.9145299145299</v>
      </c>
      <c r="H1164" s="23">
        <v>35</v>
      </c>
      <c r="I1164" s="2">
        <f t="shared" si="76"/>
        <v>32.601002</v>
      </c>
      <c r="J1164" s="2">
        <f t="shared" si="77"/>
        <v>32.601002</v>
      </c>
    </row>
    <row r="1165" s="3" customFormat="1" ht="23" customHeight="1" spans="1:10">
      <c r="A1165" s="3" t="s">
        <v>1366</v>
      </c>
      <c r="B1165" s="21" t="s">
        <v>349</v>
      </c>
      <c r="C1165" s="21" t="s">
        <v>3160</v>
      </c>
      <c r="D1165" s="22" t="s">
        <v>3161</v>
      </c>
      <c r="E1165" s="22" t="s">
        <v>3131</v>
      </c>
      <c r="F1165" s="3">
        <v>1</v>
      </c>
      <c r="G1165" s="23">
        <f t="shared" si="75"/>
        <v>34.1880341880342</v>
      </c>
      <c r="H1165" s="23">
        <v>40</v>
      </c>
      <c r="I1165" s="2">
        <f t="shared" si="76"/>
        <v>37.258288</v>
      </c>
      <c r="J1165" s="2">
        <f t="shared" si="77"/>
        <v>37.258288</v>
      </c>
    </row>
    <row r="1166" s="3" customFormat="1" ht="23" customHeight="1" spans="1:10">
      <c r="A1166" s="3" t="s">
        <v>1366</v>
      </c>
      <c r="B1166" s="21" t="s">
        <v>349</v>
      </c>
      <c r="C1166" s="21" t="s">
        <v>1906</v>
      </c>
      <c r="D1166" s="22" t="s">
        <v>3162</v>
      </c>
      <c r="E1166" s="22" t="s">
        <v>3131</v>
      </c>
      <c r="F1166" s="3">
        <v>1</v>
      </c>
      <c r="G1166" s="23">
        <f t="shared" si="75"/>
        <v>20.5128205128205</v>
      </c>
      <c r="H1166" s="23">
        <v>24</v>
      </c>
      <c r="I1166" s="2">
        <f t="shared" si="76"/>
        <v>22.3549728</v>
      </c>
      <c r="J1166" s="2">
        <f t="shared" si="77"/>
        <v>22.3549728</v>
      </c>
    </row>
    <row r="1167" s="3" customFormat="1" ht="23" customHeight="1" spans="1:10">
      <c r="A1167" s="3" t="s">
        <v>1366</v>
      </c>
      <c r="B1167" s="21" t="s">
        <v>349</v>
      </c>
      <c r="C1167" s="21" t="s">
        <v>1953</v>
      </c>
      <c r="D1167" s="22" t="s">
        <v>490</v>
      </c>
      <c r="E1167" s="22" t="s">
        <v>2598</v>
      </c>
      <c r="F1167" s="3">
        <v>1</v>
      </c>
      <c r="G1167" s="23">
        <f t="shared" si="75"/>
        <v>20.5128205128205</v>
      </c>
      <c r="H1167" s="23">
        <v>24</v>
      </c>
      <c r="I1167" s="2">
        <f t="shared" si="76"/>
        <v>22.3549728</v>
      </c>
      <c r="J1167" s="2">
        <f t="shared" si="77"/>
        <v>22.3549728</v>
      </c>
    </row>
    <row r="1168" s="3" customFormat="1" ht="23" customHeight="1" spans="1:10">
      <c r="A1168" s="3" t="s">
        <v>1366</v>
      </c>
      <c r="B1168" s="21" t="s">
        <v>349</v>
      </c>
      <c r="C1168" s="21" t="s">
        <v>1954</v>
      </c>
      <c r="D1168" s="22" t="s">
        <v>490</v>
      </c>
      <c r="E1168" s="22" t="s">
        <v>3131</v>
      </c>
      <c r="F1168" s="3">
        <v>1</v>
      </c>
      <c r="G1168" s="23">
        <f t="shared" si="75"/>
        <v>29.9145299145299</v>
      </c>
      <c r="H1168" s="23">
        <v>35</v>
      </c>
      <c r="I1168" s="2">
        <f t="shared" si="76"/>
        <v>32.601002</v>
      </c>
      <c r="J1168" s="2">
        <f t="shared" si="77"/>
        <v>32.601002</v>
      </c>
    </row>
    <row r="1169" s="3" customFormat="1" ht="23" customHeight="1" spans="1:10">
      <c r="A1169" s="3" t="s">
        <v>1366</v>
      </c>
      <c r="B1169" s="21" t="s">
        <v>349</v>
      </c>
      <c r="C1169" s="21" t="s">
        <v>1955</v>
      </c>
      <c r="D1169" s="22" t="s">
        <v>2599</v>
      </c>
      <c r="E1169" s="22" t="s">
        <v>3131</v>
      </c>
      <c r="F1169" s="3">
        <v>1</v>
      </c>
      <c r="G1169" s="23">
        <f t="shared" si="75"/>
        <v>30.7692307692308</v>
      </c>
      <c r="H1169" s="23">
        <v>36</v>
      </c>
      <c r="I1169" s="2">
        <f t="shared" si="76"/>
        <v>33.5324592</v>
      </c>
      <c r="J1169" s="2">
        <f t="shared" si="77"/>
        <v>33.5324592</v>
      </c>
    </row>
    <row r="1170" s="3" customFormat="1" ht="23" customHeight="1" spans="1:10">
      <c r="A1170" s="3" t="s">
        <v>3762</v>
      </c>
      <c r="B1170" s="21" t="s">
        <v>2000</v>
      </c>
      <c r="C1170" s="21" t="s">
        <v>216</v>
      </c>
      <c r="D1170" s="22" t="s">
        <v>1841</v>
      </c>
      <c r="E1170" s="22" t="s">
        <v>218</v>
      </c>
      <c r="F1170" s="3">
        <v>1000</v>
      </c>
      <c r="G1170" s="23">
        <v>16239.32</v>
      </c>
      <c r="H1170" s="23">
        <f t="shared" ref="H1170:H1172" si="78">G1170*1.17</f>
        <v>19000.0044</v>
      </c>
      <c r="I1170" s="2">
        <f t="shared" si="76"/>
        <v>17697.6908984117</v>
      </c>
      <c r="J1170" s="2">
        <f t="shared" si="77"/>
        <v>17.6976908984117</v>
      </c>
    </row>
    <row r="1171" s="3" customFormat="1" ht="23" customHeight="1" spans="1:10">
      <c r="A1171" s="3" t="s">
        <v>231</v>
      </c>
      <c r="B1171" s="21" t="s">
        <v>2000</v>
      </c>
      <c r="C1171" s="21" t="s">
        <v>229</v>
      </c>
      <c r="D1171" s="22" t="s">
        <v>1741</v>
      </c>
      <c r="E1171" s="22" t="s">
        <v>1742</v>
      </c>
      <c r="F1171" s="3">
        <v>1200</v>
      </c>
      <c r="G1171" s="23">
        <v>36410.26</v>
      </c>
      <c r="H1171" s="23">
        <f t="shared" si="78"/>
        <v>42600.0042</v>
      </c>
      <c r="I1171" s="2">
        <f t="shared" si="76"/>
        <v>39680.0806321202</v>
      </c>
      <c r="J1171" s="2">
        <f t="shared" si="77"/>
        <v>33.0667338601002</v>
      </c>
    </row>
    <row r="1172" s="3" customFormat="1" ht="23" customHeight="1" spans="1:10">
      <c r="A1172" s="3" t="s">
        <v>4156</v>
      </c>
      <c r="B1172" s="21" t="s">
        <v>3163</v>
      </c>
      <c r="C1172" s="21" t="s">
        <v>3164</v>
      </c>
      <c r="D1172" s="22" t="s">
        <v>144</v>
      </c>
      <c r="E1172" s="22" t="s">
        <v>3165</v>
      </c>
      <c r="F1172" s="3">
        <v>130</v>
      </c>
      <c r="G1172" s="23">
        <v>41111.111111</v>
      </c>
      <c r="H1172" s="23">
        <f t="shared" si="78"/>
        <v>48099.99999987</v>
      </c>
      <c r="I1172" s="2">
        <f t="shared" si="76"/>
        <v>44803.0913198789</v>
      </c>
      <c r="J1172" s="2">
        <f t="shared" si="77"/>
        <v>344.639163999069</v>
      </c>
    </row>
    <row r="1173" s="3" customFormat="1" ht="23" customHeight="1" spans="1:10">
      <c r="A1173" s="3" t="s">
        <v>4142</v>
      </c>
      <c r="B1173" s="21" t="s">
        <v>288</v>
      </c>
      <c r="C1173" s="21" t="s">
        <v>201</v>
      </c>
      <c r="D1173" s="22" t="s">
        <v>202</v>
      </c>
      <c r="E1173" s="22" t="s">
        <v>203</v>
      </c>
      <c r="F1173" s="3">
        <v>600</v>
      </c>
      <c r="G1173" s="23">
        <f t="shared" ref="G1173:G1183" si="79">H1173/1.17</f>
        <v>20512.8205128205</v>
      </c>
      <c r="H1173" s="23">
        <v>24000</v>
      </c>
      <c r="I1173" s="2">
        <f t="shared" si="76"/>
        <v>22354.9728</v>
      </c>
      <c r="J1173" s="2">
        <f t="shared" si="77"/>
        <v>37.258288</v>
      </c>
    </row>
    <row r="1174" s="3" customFormat="1" ht="23" customHeight="1" spans="1:10">
      <c r="A1174" s="3" t="s">
        <v>4157</v>
      </c>
      <c r="B1174" s="21" t="s">
        <v>2520</v>
      </c>
      <c r="C1174" s="21" t="s">
        <v>3166</v>
      </c>
      <c r="D1174" s="22" t="s">
        <v>3167</v>
      </c>
      <c r="E1174" s="22" t="s">
        <v>3168</v>
      </c>
      <c r="F1174" s="3">
        <v>1000</v>
      </c>
      <c r="G1174" s="23">
        <f t="shared" si="79"/>
        <v>5811.96581196581</v>
      </c>
      <c r="H1174" s="23">
        <v>6800</v>
      </c>
      <c r="I1174" s="2">
        <f t="shared" si="76"/>
        <v>6333.90896</v>
      </c>
      <c r="J1174" s="2">
        <f t="shared" si="77"/>
        <v>6.33390896</v>
      </c>
    </row>
    <row r="1175" s="3" customFormat="1" ht="23" customHeight="1" spans="1:10">
      <c r="A1175" s="3" t="s">
        <v>4135</v>
      </c>
      <c r="B1175" s="21" t="s">
        <v>2004</v>
      </c>
      <c r="C1175" s="21" t="s">
        <v>25</v>
      </c>
      <c r="D1175" s="22" t="s">
        <v>26</v>
      </c>
      <c r="E1175" s="22" t="s">
        <v>27</v>
      </c>
      <c r="F1175" s="3">
        <v>1200</v>
      </c>
      <c r="G1175" s="23">
        <v>48348.72</v>
      </c>
      <c r="H1175" s="23">
        <f t="shared" ref="H1175:H1177" si="80">G1175*1.17</f>
        <v>56568.0024</v>
      </c>
      <c r="I1175" s="2">
        <f t="shared" si="76"/>
        <v>52690.6731250973</v>
      </c>
      <c r="J1175" s="2">
        <f t="shared" si="77"/>
        <v>43.9088942709144</v>
      </c>
    </row>
    <row r="1176" s="3" customFormat="1" ht="23" customHeight="1" spans="1:10">
      <c r="A1176" s="3" t="s">
        <v>3628</v>
      </c>
      <c r="B1176" s="21" t="s">
        <v>2004</v>
      </c>
      <c r="C1176" s="21" t="s">
        <v>2609</v>
      </c>
      <c r="D1176" s="22" t="s">
        <v>3145</v>
      </c>
      <c r="E1176" s="22" t="s">
        <v>2611</v>
      </c>
      <c r="F1176" s="3">
        <v>200</v>
      </c>
      <c r="G1176" s="23">
        <v>4138.46</v>
      </c>
      <c r="H1176" s="23">
        <f t="shared" si="80"/>
        <v>4841.9982</v>
      </c>
      <c r="I1176" s="2">
        <f t="shared" si="76"/>
        <v>4510.11408577704</v>
      </c>
      <c r="J1176" s="2">
        <f t="shared" si="77"/>
        <v>22.5505704288852</v>
      </c>
    </row>
    <row r="1177" s="3" customFormat="1" ht="23" customHeight="1" spans="1:10">
      <c r="A1177" s="3" t="s">
        <v>4144</v>
      </c>
      <c r="B1177" s="21" t="s">
        <v>2004</v>
      </c>
      <c r="C1177" s="21" t="s">
        <v>1765</v>
      </c>
      <c r="D1177" s="22" t="s">
        <v>147</v>
      </c>
      <c r="E1177" s="22" t="s">
        <v>1766</v>
      </c>
      <c r="F1177" s="3">
        <v>400</v>
      </c>
      <c r="G1177" s="23">
        <v>17329.91</v>
      </c>
      <c r="H1177" s="23">
        <f t="shared" si="80"/>
        <v>20275.9947</v>
      </c>
      <c r="I1177" s="2">
        <f t="shared" si="76"/>
        <v>18886.2212504768</v>
      </c>
      <c r="J1177" s="2">
        <f t="shared" si="77"/>
        <v>47.2155531261921</v>
      </c>
    </row>
    <row r="1178" s="3" customFormat="1" ht="23" customHeight="1" spans="1:10">
      <c r="A1178" s="3" t="s">
        <v>4144</v>
      </c>
      <c r="B1178" s="21" t="s">
        <v>2004</v>
      </c>
      <c r="C1178" s="21" t="s">
        <v>1765</v>
      </c>
      <c r="D1178" s="22" t="s">
        <v>147</v>
      </c>
      <c r="E1178" s="22" t="s">
        <v>1766</v>
      </c>
      <c r="F1178" s="3">
        <v>2000</v>
      </c>
      <c r="G1178" s="23">
        <f t="shared" si="79"/>
        <v>86649.5726495727</v>
      </c>
      <c r="H1178" s="23">
        <v>101380</v>
      </c>
      <c r="I1178" s="2">
        <f t="shared" si="76"/>
        <v>94431.130936</v>
      </c>
      <c r="J1178" s="2">
        <f t="shared" si="77"/>
        <v>47.215565468</v>
      </c>
    </row>
    <row r="1179" s="3" customFormat="1" ht="23" customHeight="1" spans="1:10">
      <c r="A1179" s="3" t="s">
        <v>4037</v>
      </c>
      <c r="B1179" s="21" t="s">
        <v>2004</v>
      </c>
      <c r="C1179" s="21" t="s">
        <v>221</v>
      </c>
      <c r="D1179" s="22" t="s">
        <v>222</v>
      </c>
      <c r="E1179" s="22" t="s">
        <v>1651</v>
      </c>
      <c r="F1179" s="3">
        <v>3200</v>
      </c>
      <c r="G1179" s="23">
        <f t="shared" si="79"/>
        <v>79316.2393162393</v>
      </c>
      <c r="H1179" s="23">
        <v>92800</v>
      </c>
      <c r="I1179" s="2">
        <f t="shared" si="76"/>
        <v>86439.22816</v>
      </c>
      <c r="J1179" s="2">
        <f t="shared" si="77"/>
        <v>27.0122588</v>
      </c>
    </row>
    <row r="1180" s="3" customFormat="1" ht="23" customHeight="1" spans="1:10">
      <c r="A1180" s="3" t="s">
        <v>4142</v>
      </c>
      <c r="B1180" s="21" t="s">
        <v>288</v>
      </c>
      <c r="C1180" s="21" t="s">
        <v>201</v>
      </c>
      <c r="D1180" s="22" t="s">
        <v>202</v>
      </c>
      <c r="E1180" s="22" t="s">
        <v>203</v>
      </c>
      <c r="F1180" s="3">
        <v>360</v>
      </c>
      <c r="G1180" s="23">
        <f t="shared" si="79"/>
        <v>12307.6923076923</v>
      </c>
      <c r="H1180" s="23">
        <v>14400</v>
      </c>
      <c r="I1180" s="2">
        <f t="shared" si="76"/>
        <v>13412.98368</v>
      </c>
      <c r="J1180" s="2">
        <f t="shared" si="77"/>
        <v>37.258288</v>
      </c>
    </row>
    <row r="1181" s="3" customFormat="1" ht="23" customHeight="1" spans="1:10">
      <c r="A1181" s="3" t="s">
        <v>4142</v>
      </c>
      <c r="B1181" s="21" t="s">
        <v>288</v>
      </c>
      <c r="C1181" s="21" t="s">
        <v>201</v>
      </c>
      <c r="D1181" s="22" t="s">
        <v>202</v>
      </c>
      <c r="E1181" s="22" t="s">
        <v>203</v>
      </c>
      <c r="F1181" s="3">
        <v>180</v>
      </c>
      <c r="G1181" s="23">
        <f t="shared" si="79"/>
        <v>6153.84615384615</v>
      </c>
      <c r="H1181" s="23">
        <v>7200</v>
      </c>
      <c r="I1181" s="2">
        <f t="shared" si="76"/>
        <v>6706.49184</v>
      </c>
      <c r="J1181" s="2">
        <f t="shared" si="77"/>
        <v>37.258288</v>
      </c>
    </row>
    <row r="1182" s="3" customFormat="1" ht="23" customHeight="1" spans="1:10">
      <c r="A1182" s="3" t="s">
        <v>4158</v>
      </c>
      <c r="B1182" s="21" t="s">
        <v>2628</v>
      </c>
      <c r="C1182" s="21" t="s">
        <v>244</v>
      </c>
      <c r="D1182" s="22" t="s">
        <v>586</v>
      </c>
      <c r="E1182" s="22" t="s">
        <v>1787</v>
      </c>
      <c r="F1182" s="3">
        <v>200</v>
      </c>
      <c r="G1182" s="23">
        <f t="shared" si="79"/>
        <v>4957.26495726496</v>
      </c>
      <c r="H1182" s="23">
        <v>5800</v>
      </c>
      <c r="I1182" s="2">
        <f t="shared" si="76"/>
        <v>5402.45176</v>
      </c>
      <c r="J1182" s="2">
        <f t="shared" si="77"/>
        <v>27.0122588</v>
      </c>
    </row>
    <row r="1183" s="3" customFormat="1" ht="23" customHeight="1" spans="1:10">
      <c r="A1183" s="3" t="s">
        <v>4142</v>
      </c>
      <c r="B1183" s="21" t="s">
        <v>288</v>
      </c>
      <c r="C1183" s="21" t="s">
        <v>201</v>
      </c>
      <c r="D1183" s="22" t="s">
        <v>202</v>
      </c>
      <c r="E1183" s="22" t="s">
        <v>203</v>
      </c>
      <c r="F1183" s="3">
        <v>600</v>
      </c>
      <c r="G1183" s="23">
        <v>20510.7084369608</v>
      </c>
      <c r="H1183" s="23">
        <v>24000</v>
      </c>
      <c r="I1183" s="2">
        <f t="shared" si="76"/>
        <v>22354.9728</v>
      </c>
      <c r="J1183" s="2">
        <f t="shared" si="77"/>
        <v>37.258288</v>
      </c>
    </row>
    <row r="1184" s="3" customFormat="1" ht="23" customHeight="1" spans="1:10">
      <c r="A1184" s="3" t="s">
        <v>4159</v>
      </c>
      <c r="B1184" s="21" t="s">
        <v>566</v>
      </c>
      <c r="C1184" s="21" t="s">
        <v>3169</v>
      </c>
      <c r="D1184" s="22" t="s">
        <v>3170</v>
      </c>
      <c r="E1184" s="22" t="s">
        <v>3171</v>
      </c>
      <c r="F1184" s="3">
        <v>10</v>
      </c>
      <c r="G1184" s="23">
        <f>H1184/1.03</f>
        <v>669.902912621359</v>
      </c>
      <c r="H1184" s="23">
        <v>690</v>
      </c>
      <c r="I1184" s="2">
        <f t="shared" si="76"/>
        <v>642.705468</v>
      </c>
      <c r="J1184" s="2">
        <f t="shared" si="77"/>
        <v>64.2705468</v>
      </c>
    </row>
  </sheetData>
  <autoFilter ref="A1:XDB1184"/>
  <mergeCells count="2">
    <mergeCell ref="G717:G718"/>
    <mergeCell ref="H717:H7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gj</vt:lpstr>
      <vt:lpstr>2月</vt:lpstr>
      <vt:lpstr>2015.04-1</vt:lpstr>
      <vt:lpstr>2015.06-1</vt:lpstr>
      <vt:lpstr>9月</vt:lpstr>
      <vt:lpstr>2016年4月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zx</cp:lastModifiedBy>
  <dcterms:created xsi:type="dcterms:W3CDTF">2017-08-11T00:52:00Z</dcterms:created>
  <dcterms:modified xsi:type="dcterms:W3CDTF">2017-12-08T01:57:09Z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