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<sst xmlns="http://schemas.openxmlformats.org/spreadsheetml/2006/main" uniqueCount="1836">
  <si>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</si>
  <si>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</si>
  <si>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</si>
  <si>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</si>
  <si>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</si>
  <si>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</si>
  <si>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</si>
  <si>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</si>
  <si>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四川世博药业有限公司</t>
  </si>
  <si>
    <t>银杏蜜环口服溶液</t>
  </si>
  <si>
    <t>10ml*12支</t>
  </si>
  <si>
    <t>邛崃天银制药有限公司</t>
  </si>
  <si>
    <t>四川众源药业有限公司</t>
  </si>
  <si>
    <t>四川省城乡规划设计研究院医务室</t>
  </si>
  <si>
    <t>金钱草颗粒</t>
  </si>
  <si>
    <t>10g*18袋</t>
  </si>
  <si>
    <t>重庆和平</t>
  </si>
  <si>
    <t>夏桑菊颗粒</t>
  </si>
  <si>
    <t>10g*20袋</t>
  </si>
  <si>
    <t>广东和平药业有限公司</t>
  </si>
  <si>
    <t>玄麦甘桔颗粒</t>
  </si>
  <si>
    <t>四川逢春</t>
  </si>
  <si>
    <t>蒲地蓝消炎片</t>
  </si>
  <si>
    <t>0.3g*24片</t>
  </si>
  <si>
    <t>山东仙河</t>
  </si>
  <si>
    <t>桑姜感冒片</t>
  </si>
  <si>
    <t>36片</t>
  </si>
  <si>
    <t>四川好医生攀西药业</t>
  </si>
  <si>
    <t>消核片</t>
  </si>
  <si>
    <t>0.46g*60片</t>
  </si>
  <si>
    <t>四川光大</t>
  </si>
  <si>
    <t>妇炎康片</t>
  </si>
  <si>
    <t>100片</t>
  </si>
  <si>
    <t>湖南湘泉</t>
  </si>
  <si>
    <t>辛夷鼻炎丸</t>
  </si>
  <si>
    <t>30g</t>
  </si>
  <si>
    <t>广州中一药业</t>
  </si>
  <si>
    <t>胆舒胶囊</t>
  </si>
  <si>
    <t>0.45g*30粒</t>
  </si>
  <si>
    <t>四川济生堂</t>
  </si>
  <si>
    <t>氯雷他定片</t>
  </si>
  <si>
    <t>10mg*6片</t>
  </si>
  <si>
    <t>西安杨森制药有限公司</t>
  </si>
  <si>
    <t>成都市金牛区妇幼保健院</t>
  </si>
  <si>
    <t>丙泊酚注射液</t>
  </si>
  <si>
    <t>20ml：0.2g</t>
  </si>
  <si>
    <t>四川国瑞药业</t>
  </si>
  <si>
    <t>三六三医院（泸州医学院附属
成都三六三医院）</t>
  </si>
  <si>
    <t>3L医用胶带</t>
  </si>
  <si>
    <t>JW布7*4A</t>
  </si>
  <si>
    <t>江西3L医用制品集团股份有限公司高安分</t>
  </si>
  <si>
    <t>枸橼酸铋钾颗粒</t>
  </si>
  <si>
    <t>110mg*56袋</t>
  </si>
  <si>
    <t>丽珠集团丽珠制药厂</t>
  </si>
  <si>
    <t>归脾丸</t>
  </si>
  <si>
    <t>200丸</t>
  </si>
  <si>
    <t>九芝堂</t>
  </si>
  <si>
    <t>银柴颗粒</t>
  </si>
  <si>
    <t>12g*20袋</t>
  </si>
  <si>
    <t>四川菲德力制药有限公司</t>
  </si>
  <si>
    <t>3M安必洁多酶清洗液</t>
  </si>
  <si>
    <t>500ml</t>
  </si>
  <si>
    <t>明尼苏达矿业制造医用器材（上海）有限公司</t>
  </si>
  <si>
    <t>苯磺酸氨氯地片</t>
  </si>
  <si>
    <t>5MG*7片</t>
  </si>
  <si>
    <t>辉瑞制药</t>
  </si>
  <si>
    <t>厄贝沙坦分散片</t>
  </si>
  <si>
    <t>0.15g*7片</t>
  </si>
  <si>
    <t>杭州赛诺菲安万特民生制药</t>
  </si>
  <si>
    <t>维生素B2片</t>
  </si>
  <si>
    <t>5mg*100片</t>
  </si>
  <si>
    <t>华中</t>
  </si>
  <si>
    <t>阿托伐他汀钙片</t>
  </si>
  <si>
    <t>20mg*7片</t>
  </si>
  <si>
    <t>硝苯地平控释片</t>
  </si>
  <si>
    <t>30mg*7片</t>
  </si>
  <si>
    <t>拜耳医药</t>
  </si>
  <si>
    <t>复方甘草口服溶液</t>
  </si>
  <si>
    <t>100ml</t>
  </si>
  <si>
    <t>西南药业</t>
  </si>
  <si>
    <t>善存多维元素片</t>
  </si>
  <si>
    <t>30片</t>
  </si>
  <si>
    <t>惠氏制药</t>
  </si>
  <si>
    <t>速效救心丸</t>
  </si>
  <si>
    <t>40mg*60粒*2瓶</t>
  </si>
  <si>
    <t>天津中新药业</t>
  </si>
  <si>
    <t>金嗓子喉片</t>
  </si>
  <si>
    <t>2g*12片</t>
  </si>
  <si>
    <t>广西金嗓子</t>
  </si>
  <si>
    <t>健胃消食片</t>
  </si>
  <si>
    <t>0.8g*8片*4板</t>
  </si>
  <si>
    <t>江中药业</t>
  </si>
  <si>
    <t>猴耳环消炎片</t>
  </si>
  <si>
    <t>广州市花城制药厂</t>
  </si>
  <si>
    <t>0.25g*36片</t>
  </si>
  <si>
    <t>吉林道君</t>
  </si>
  <si>
    <t>黄连上清丸</t>
  </si>
  <si>
    <t>6g*40袋</t>
  </si>
  <si>
    <t>四川大千药业</t>
  </si>
  <si>
    <t>藿香正气口服液</t>
  </si>
  <si>
    <t>10ml*5支</t>
  </si>
  <si>
    <t>太极集团重庆涪陵制药厂有限公司</t>
  </si>
  <si>
    <t>莲花清瘟胶囊</t>
  </si>
  <si>
    <t>0.35g*24s</t>
  </si>
  <si>
    <t>石家庄以岭药业</t>
  </si>
  <si>
    <t>地奥心血康胶囊</t>
  </si>
  <si>
    <t>100mg*20粒</t>
  </si>
  <si>
    <t>成都地奥</t>
  </si>
  <si>
    <t>3M蒸汽灭菌化学测试包</t>
  </si>
  <si>
    <t>美国3M公司</t>
  </si>
  <si>
    <t>克霉唑阴道片</t>
  </si>
  <si>
    <t>0.5g*2片</t>
  </si>
  <si>
    <t>济南利民</t>
  </si>
  <si>
    <t>利可君片</t>
  </si>
  <si>
    <t>10mg*48片</t>
  </si>
  <si>
    <t>江苏吉贝尔</t>
  </si>
  <si>
    <t>奥美拉唑肠溶胶囊</t>
  </si>
  <si>
    <t>20mg*14s</t>
  </si>
  <si>
    <t>悦康药业</t>
  </si>
  <si>
    <t>维生素e软胶囊</t>
  </si>
  <si>
    <t>0.1g*15粒*2板</t>
  </si>
  <si>
    <t>国药控股星鲨制药</t>
  </si>
  <si>
    <t>甲硝唑片</t>
  </si>
  <si>
    <t>0.2g*100片</t>
  </si>
  <si>
    <t>远大医药</t>
  </si>
  <si>
    <t>维生素c片</t>
  </si>
  <si>
    <t>0.1g*100片</t>
  </si>
  <si>
    <t>成都第一制药</t>
  </si>
  <si>
    <t>复合维生素B片</t>
  </si>
  <si>
    <t>1000片</t>
  </si>
  <si>
    <t>海南制药</t>
  </si>
  <si>
    <t>成都市第三人民医院</t>
  </si>
  <si>
    <r>
      <rPr>
        <sz val="12"/>
        <color indexed="11"/>
        <rFont val="Arial"/>
      </rPr>
      <t>50%</t>
    </r>
    <r>
      <rPr>
        <sz val="12"/>
        <color indexed="11"/>
        <rFont val="宋体"/>
      </rPr>
      <t>葡萄糖注射液</t>
    </r>
  </si>
  <si>
    <t>20ml：10g</t>
  </si>
  <si>
    <t>中国大冢制药有限公司</t>
  </si>
  <si>
    <t xml:space="preserve">盐酸坦索罗辛缓释胶囊 </t>
  </si>
  <si>
    <t>0.2mg*10粒</t>
  </si>
  <si>
    <t>安斯泰来制药</t>
  </si>
  <si>
    <t>非那雄胺片</t>
  </si>
  <si>
    <t>5mg*10片</t>
  </si>
  <si>
    <t>杭州默沙东制药</t>
  </si>
  <si>
    <t>广汉康复医院</t>
  </si>
  <si>
    <t>阿卡波糖片</t>
  </si>
  <si>
    <t>50mg*30片</t>
  </si>
  <si>
    <t>杭州中美华东制药</t>
  </si>
  <si>
    <t>前列康片</t>
  </si>
  <si>
    <t>60片</t>
  </si>
  <si>
    <t>浙江康恩贝</t>
  </si>
  <si>
    <t>口炎颗粒</t>
  </si>
  <si>
    <t>3g*10袋</t>
  </si>
  <si>
    <t>银黄含片</t>
  </si>
  <si>
    <t>0.65g*24片</t>
  </si>
  <si>
    <t>上海信谊</t>
  </si>
  <si>
    <t>维C银翘片</t>
  </si>
  <si>
    <t>12片*2板</t>
  </si>
  <si>
    <t>贵州百灵</t>
  </si>
  <si>
    <t>消炎利胆片</t>
  </si>
  <si>
    <t>广东万年青</t>
  </si>
  <si>
    <t>冬凌草片</t>
  </si>
  <si>
    <t>0.26g*100片</t>
  </si>
  <si>
    <t>三门峡广宇生物制药</t>
  </si>
  <si>
    <t>碳酸钙D3片</t>
  </si>
  <si>
    <t>600Mg*60片</t>
  </si>
  <si>
    <t>麝香壮骨膏</t>
  </si>
  <si>
    <t>6贴*10袋</t>
  </si>
  <si>
    <t>九寨沟天然药业</t>
  </si>
  <si>
    <t>云南白药膏</t>
  </si>
  <si>
    <t>6.5cm*10cm</t>
  </si>
  <si>
    <t>云南白药集团</t>
  </si>
  <si>
    <t>盐酸金霉素眼膏</t>
  </si>
  <si>
    <t>0.5%2g</t>
  </si>
  <si>
    <t>重庆科瑞</t>
  </si>
  <si>
    <t>邦迪牌苯扎氯铵贴</t>
  </si>
  <si>
    <t>100张</t>
  </si>
  <si>
    <t>上海强生</t>
  </si>
  <si>
    <t>辛伐他汀片</t>
  </si>
  <si>
    <t>盐酸氨溴索片</t>
  </si>
  <si>
    <t>30mg*20s</t>
  </si>
  <si>
    <t>上海勃林格殷格翰药业</t>
  </si>
  <si>
    <t>盐酸二甲双胍片</t>
  </si>
  <si>
    <t>0.85g*20片</t>
  </si>
  <si>
    <t>中美上海施贵宝制药</t>
  </si>
  <si>
    <t>氨苄西林胶囊</t>
  </si>
  <si>
    <t>0.25g*24粒</t>
  </si>
  <si>
    <t>珠海联邦制药股份有限公司中山分公司</t>
  </si>
  <si>
    <t>菲诺贝特胶囊</t>
  </si>
  <si>
    <t>200Mg*10粒</t>
  </si>
  <si>
    <t>laboratoires fournier</t>
  </si>
  <si>
    <t>西地碘含片</t>
  </si>
  <si>
    <t>1.5mg*12片*2袋</t>
  </si>
  <si>
    <t>国药集团容生制药有限公司</t>
  </si>
  <si>
    <t>复方岩白菜素片</t>
  </si>
  <si>
    <t>0.125g*30片</t>
  </si>
  <si>
    <t>盐酸小檗碱片</t>
  </si>
  <si>
    <t>成都锦华</t>
  </si>
  <si>
    <t>多潘立酮片</t>
  </si>
  <si>
    <t>10mg*30片</t>
  </si>
  <si>
    <t>马应龙麝香痔疮膏</t>
  </si>
  <si>
    <t>10g</t>
  </si>
  <si>
    <t>马应龙药业</t>
  </si>
  <si>
    <t>20mg*7s</t>
  </si>
  <si>
    <t>杭州民生药业有限公司</t>
  </si>
  <si>
    <t>成都市中西医结合医院
（成都第一人民医院）</t>
  </si>
  <si>
    <t>氨甲苯酸氯化钠注射液</t>
  </si>
  <si>
    <t>100ml：0.5g</t>
  </si>
  <si>
    <t>江苏晨牌药业有限公司</t>
  </si>
  <si>
    <t>碳酸钙维D3元素片</t>
  </si>
  <si>
    <t>氨甲苯酸注射液</t>
  </si>
  <si>
    <t>10ml:0.1g*5支</t>
  </si>
  <si>
    <t>扬州制药</t>
  </si>
  <si>
    <t>氯沙坦钾氢氯噻嗪片</t>
  </si>
  <si>
    <t>50mg:12.5mg</t>
  </si>
  <si>
    <t>氯沙坦钾片</t>
  </si>
  <si>
    <t>50mg*7片</t>
  </si>
  <si>
    <t>布洛芬缓释胶囊</t>
  </si>
  <si>
    <t>0.3g*20粒</t>
  </si>
  <si>
    <t>中美天津史克</t>
  </si>
  <si>
    <t>杞菊地黄丸</t>
  </si>
  <si>
    <t>河南苑西制药</t>
  </si>
  <si>
    <t>香砂六君丸</t>
  </si>
  <si>
    <t>苯磺酸氨氯地平片</t>
  </si>
  <si>
    <t>阿司匹林肠溶片</t>
  </si>
  <si>
    <t>100mg*30片</t>
  </si>
  <si>
    <t>地榆升白片</t>
  </si>
  <si>
    <t>0.1g*20s*2板</t>
  </si>
  <si>
    <t>成都地奥集团天府药业股份有限公司</t>
  </si>
  <si>
    <t>九味羌活丸</t>
  </si>
  <si>
    <t>6g*9袋</t>
  </si>
  <si>
    <t>太极集团四川绵阳</t>
  </si>
  <si>
    <t>维生素e胶丸</t>
  </si>
  <si>
    <t>0.1g*30粒</t>
  </si>
  <si>
    <t>厦门鱼肝油厂</t>
  </si>
  <si>
    <t>马来酸依那普利片</t>
  </si>
  <si>
    <t>5mg*16片</t>
  </si>
  <si>
    <t>扬子江药业</t>
  </si>
  <si>
    <t>噻托溴铵粉吸入剂</t>
  </si>
  <si>
    <t>18ug*10粒</t>
  </si>
  <si>
    <t>德国boehringer ingelheim</t>
  </si>
  <si>
    <t>瑞舒伐他汀钙片</t>
  </si>
  <si>
    <t>10mg*7片</t>
  </si>
  <si>
    <t>阿斯利康</t>
  </si>
  <si>
    <t>双氯芬酸钠双释放肠溶胶囊</t>
  </si>
  <si>
    <t>75mg*10粒</t>
  </si>
  <si>
    <t>德国temmler werke</t>
  </si>
  <si>
    <t>复方丹参滴丸</t>
  </si>
  <si>
    <t>27mg*180丸</t>
  </si>
  <si>
    <t>天津天士力</t>
  </si>
  <si>
    <t>三九胃泰颗粒</t>
  </si>
  <si>
    <t>2.5g*6袋</t>
  </si>
  <si>
    <t>华润三九医院股份有限公司</t>
  </si>
  <si>
    <t>六味地黄丸</t>
  </si>
  <si>
    <t>200粒</t>
  </si>
  <si>
    <t>太极集团重庆中药二厂</t>
  </si>
  <si>
    <t>川贝枇杷糖浆</t>
  </si>
  <si>
    <t>四川德元药业</t>
  </si>
  <si>
    <t>稳心颗粒</t>
  </si>
  <si>
    <t>5g*9袋</t>
  </si>
  <si>
    <t>山东步长</t>
  </si>
  <si>
    <t>阿莫西林胶囊</t>
  </si>
  <si>
    <t>0.25g*50粒</t>
  </si>
  <si>
    <t>盐酸左氧氟沙星片</t>
  </si>
  <si>
    <t>0.1g*6片</t>
  </si>
  <si>
    <t>浙江京新药业股份有限公司</t>
  </si>
  <si>
    <t>头孢克肟分散片</t>
  </si>
  <si>
    <t>珠海金鸿</t>
  </si>
  <si>
    <t>彭州市中西医结合医院</t>
  </si>
  <si>
    <t>氨甲环酸氯化钠注射液</t>
  </si>
  <si>
    <t>1g：0.68g：100ml</t>
  </si>
  <si>
    <t>重庆莱美药业</t>
  </si>
  <si>
    <t>复方酚咖伪麻胶囊</t>
  </si>
  <si>
    <t>18粒</t>
  </si>
  <si>
    <t>四川杨天生物药业</t>
  </si>
  <si>
    <t>20mg*14粒</t>
  </si>
  <si>
    <r>
      <rPr>
        <sz val="12"/>
        <color indexed="8"/>
        <rFont val="宋体"/>
      </rPr>
      <t>氨甲环酸注射液</t>
    </r>
  </si>
  <si>
    <t>5ml：0.5g</t>
  </si>
  <si>
    <t>山西普德</t>
  </si>
  <si>
    <t>抗病毒颗粒</t>
  </si>
  <si>
    <t>4g*10袋</t>
  </si>
  <si>
    <t>复方板蓝根颗粒</t>
  </si>
  <si>
    <t>15g*20袋</t>
  </si>
  <si>
    <t>善存银片</t>
  </si>
  <si>
    <t>郫县人民医院</t>
  </si>
  <si>
    <t>气体压缩式雾化器</t>
  </si>
  <si>
    <t>QW2605B儿童面罩</t>
  </si>
  <si>
    <t>成都维信电子科大新技术有限公司</t>
  </si>
  <si>
    <t>QW2605B含嘴型</t>
  </si>
  <si>
    <t>仁寿县妇幼保健院</t>
  </si>
  <si>
    <t>郫县妇幼保健院</t>
  </si>
  <si>
    <t>都江堰人民医院</t>
  </si>
  <si>
    <t>内江市第二人民医院</t>
  </si>
  <si>
    <t>间苯三酚注射液</t>
  </si>
  <si>
    <t>4ml;40mg</t>
  </si>
  <si>
    <t>南京恒生制药有限公司</t>
  </si>
  <si>
    <t>益母草颗粒</t>
  </si>
  <si>
    <t>4g*12袋</t>
  </si>
  <si>
    <t>成都迪康</t>
  </si>
  <si>
    <t>四川圣诺华药业有限责任公司</t>
  </si>
  <si>
    <t>5mg*24片</t>
  </si>
  <si>
    <t>四川省百草生物医药有限公司</t>
  </si>
  <si>
    <t>奥硝唑氯化钠注射液</t>
  </si>
  <si>
    <t>0.5g,100ml</t>
  </si>
  <si>
    <t>四川科伦药业股份有限公司</t>
  </si>
  <si>
    <t>奥硝唑片</t>
  </si>
  <si>
    <t>0.25g*12片</t>
  </si>
  <si>
    <t>四川科伦</t>
  </si>
  <si>
    <t>四川宜宾正源药业有限责任公司</t>
  </si>
  <si>
    <t>澳泰乐颗粒</t>
  </si>
  <si>
    <t>15g*9袋</t>
  </si>
  <si>
    <t>吉林敖东</t>
  </si>
  <si>
    <t>四川智同医药有限公司</t>
  </si>
  <si>
    <t>黄体酮胶丸</t>
  </si>
  <si>
    <t>50mg*20粒</t>
  </si>
  <si>
    <t>浙江仙琚</t>
  </si>
  <si>
    <t>乳酸菌阴道胶囊</t>
  </si>
  <si>
    <t>0.25g;600</t>
  </si>
  <si>
    <t>西安正浩生物制药有限公司</t>
  </si>
  <si>
    <t>资中县精神病医院</t>
  </si>
  <si>
    <t>盐酸舍曲林片</t>
  </si>
  <si>
    <t>50mg*14片</t>
  </si>
  <si>
    <t>成都利尔</t>
  </si>
  <si>
    <t>富马酸喹硫平片</t>
  </si>
  <si>
    <t>0.1g*30片</t>
  </si>
  <si>
    <t>苏州第壹制药</t>
  </si>
  <si>
    <t>国药控股四川医药股份有限公司</t>
  </si>
  <si>
    <t>注射用哌拉西林钠他唑巴坦钠</t>
  </si>
  <si>
    <t>1.25g</t>
  </si>
  <si>
    <t>四川制药</t>
  </si>
  <si>
    <t>夏枯草口服液</t>
  </si>
  <si>
    <t>贵阳新天药业股份有限公司</t>
  </si>
  <si>
    <t>注射用生长抑素</t>
  </si>
  <si>
    <t>3mg</t>
  </si>
  <si>
    <t>成都天台山</t>
  </si>
  <si>
    <t>琥珀酰明胶注射液</t>
  </si>
  <si>
    <t>500ml：20g</t>
  </si>
  <si>
    <t>吉林省长源药业有限公司</t>
  </si>
  <si>
    <t>0.1g*8片</t>
  </si>
  <si>
    <t>成都倍特</t>
  </si>
  <si>
    <t>丁酸氢化可的松乳膏</t>
  </si>
  <si>
    <t>10g:10mg</t>
  </si>
  <si>
    <t>天津金耀</t>
  </si>
  <si>
    <t>洛芬待因缓释片</t>
  </si>
  <si>
    <t>20s</t>
  </si>
  <si>
    <t>江苏晨牌</t>
  </si>
  <si>
    <t>20ml:0.2g</t>
  </si>
  <si>
    <t>四川国瑞</t>
  </si>
  <si>
    <t>硼酸</t>
  </si>
  <si>
    <t>500g</t>
  </si>
  <si>
    <t>自贡鸿鹤制药有限责任公司</t>
  </si>
  <si>
    <t>头孢地尼分散片</t>
  </si>
  <si>
    <t>广东博洲</t>
  </si>
  <si>
    <t>250ml:0.5g</t>
  </si>
  <si>
    <t>宝咳宁颗粒</t>
  </si>
  <si>
    <t>2.5g*10袋</t>
  </si>
  <si>
    <t>硝呋太尔制霉菌阴道软胶囊</t>
  </si>
  <si>
    <t>6s</t>
  </si>
  <si>
    <t>国药集团川抗制药有限公司</t>
  </si>
  <si>
    <t>枸橼酸坦度螺酮胶囊</t>
  </si>
  <si>
    <t>5mg*48s</t>
  </si>
  <si>
    <t>四川科瑞德制药</t>
  </si>
  <si>
    <t>盐酸氨基葡萄糖片</t>
  </si>
  <si>
    <t>0.24g*242片</t>
  </si>
  <si>
    <t>四川新斯顿</t>
  </si>
  <si>
    <t>丙泊酚中/长链脂肪乳注射液</t>
  </si>
  <si>
    <t>盐酸替扎尼定片</t>
  </si>
  <si>
    <t>1mg*48s</t>
  </si>
  <si>
    <t>注射用尖吻蝮蛇血凝酶</t>
  </si>
  <si>
    <t>1单位</t>
  </si>
  <si>
    <t>北京康辰</t>
  </si>
  <si>
    <t>玉屏风颗粒</t>
  </si>
  <si>
    <t>5g*15袋</t>
  </si>
  <si>
    <t>广东环球</t>
  </si>
  <si>
    <t>安脑片</t>
  </si>
  <si>
    <t>0.5g*24s</t>
  </si>
  <si>
    <t>哈尔滨蒲公英药业有限公司</t>
  </si>
  <si>
    <t>奥硝唑分散片</t>
  </si>
  <si>
    <t>天方药业</t>
  </si>
  <si>
    <t>前列地尔注射液</t>
  </si>
  <si>
    <t>2ml:10ug</t>
  </si>
  <si>
    <t>哈药集团生物工程</t>
  </si>
  <si>
    <t>盐酸纳美芬注射液</t>
  </si>
  <si>
    <t>1ml;0.1mg</t>
  </si>
  <si>
    <t>阿奇霉素肠溶片</t>
  </si>
  <si>
    <t>0.125g*24片</t>
  </si>
  <si>
    <t>石药集团欧意药业有限公司</t>
  </si>
  <si>
    <t>500ml:20g</t>
  </si>
  <si>
    <t>丙氨酰谷氨酰胺注射液</t>
  </si>
  <si>
    <t>50ml:10g</t>
  </si>
  <si>
    <t>辰欣药业股份有限公司</t>
  </si>
  <si>
    <t>注射用复合辅酶</t>
  </si>
  <si>
    <t>辅酶A100单位辅酶10.1</t>
  </si>
  <si>
    <t>北京双鹭药业股份有限公司</t>
  </si>
  <si>
    <t>100ml；1g0.7g</t>
  </si>
  <si>
    <t>长春天诚药业有限公司</t>
  </si>
  <si>
    <t>0.1*8片</t>
  </si>
  <si>
    <t>20片</t>
  </si>
  <si>
    <t>门冬氨酸鸟氨酸颗粒剂</t>
  </si>
  <si>
    <t>武汉启瑞药业有限公司</t>
  </si>
  <si>
    <t>绵竹友好医院</t>
  </si>
  <si>
    <t>苯磺酸左旋氨氯地平片</t>
  </si>
  <si>
    <t>2.5mg*14片</t>
  </si>
  <si>
    <t>南昌弘益</t>
  </si>
  <si>
    <t>6粒</t>
  </si>
  <si>
    <t>0.24g*42片</t>
  </si>
  <si>
    <t>1mg*48片</t>
  </si>
  <si>
    <t>0.1*6片</t>
  </si>
  <si>
    <t>四川新斯顿制药有限责任公司</t>
  </si>
  <si>
    <t>注射用腺苷钴胺</t>
  </si>
  <si>
    <t>0.5mg</t>
  </si>
  <si>
    <t>重庆药友制药有限责任公司</t>
  </si>
  <si>
    <t>醋酸奥曲肽注射液</t>
  </si>
  <si>
    <t>1mg:0.1mg</t>
  </si>
  <si>
    <t>广东星吴</t>
  </si>
  <si>
    <t>0.25g*20s</t>
  </si>
  <si>
    <t>天方药业有限公司</t>
  </si>
  <si>
    <t>四川国瑞药业有限责任公司</t>
  </si>
  <si>
    <t>10g*10mg</t>
  </si>
  <si>
    <t>成都市第二人民医院</t>
  </si>
  <si>
    <t>宁泌泰胶囊</t>
  </si>
  <si>
    <t>0.38g*36s</t>
  </si>
  <si>
    <t>50ml:0.5g</t>
  </si>
  <si>
    <t>注射用血塞通</t>
  </si>
  <si>
    <t>0.2G</t>
  </si>
  <si>
    <t>哈尔滨珍宝制药有限公司</t>
  </si>
  <si>
    <t>注射用美洛西林钠舒巴坦钠</t>
  </si>
  <si>
    <t>海南通用三洋</t>
  </si>
  <si>
    <t>0.1g*12片</t>
  </si>
  <si>
    <t>盐酸纳洛酮注射液</t>
  </si>
  <si>
    <t>2ml:2mg</t>
  </si>
  <si>
    <t>成都苑东</t>
  </si>
  <si>
    <t>七叶神安片</t>
  </si>
  <si>
    <t>100mg*24片</t>
  </si>
  <si>
    <t>注射用头孢哌酮钠他唑巴坦钠</t>
  </si>
  <si>
    <t>2g</t>
  </si>
  <si>
    <t>参松养心胶囊</t>
  </si>
  <si>
    <t>0.4g*36粒</t>
  </si>
  <si>
    <t>北京以岭</t>
  </si>
  <si>
    <t>托拉塞米片</t>
  </si>
  <si>
    <t>10mg*12s</t>
  </si>
  <si>
    <t>南京正科制药有限公司</t>
  </si>
  <si>
    <t>20ml:10g</t>
  </si>
  <si>
    <r>
      <rPr>
        <sz val="12"/>
        <color indexed="11"/>
        <rFont val="宋体"/>
      </rPr>
      <t>复方氨基酸注射液（</t>
    </r>
    <r>
      <rPr>
        <sz val="12"/>
        <color indexed="11"/>
        <rFont val="Arial"/>
      </rPr>
      <t>3AA</t>
    </r>
    <r>
      <rPr>
        <sz val="12"/>
        <color indexed="11"/>
        <rFont val="宋体"/>
      </rPr>
      <t>）</t>
    </r>
  </si>
  <si>
    <t>250ml</t>
  </si>
  <si>
    <t>宜昌三峡制药有限公司</t>
  </si>
  <si>
    <t>复方氨基酸注射液（9AA）</t>
  </si>
  <si>
    <t>0.25g*50s</t>
  </si>
  <si>
    <t>四川制药制剂有限公司</t>
  </si>
  <si>
    <t>注射用头孢西丁钠</t>
  </si>
  <si>
    <t>1g</t>
  </si>
  <si>
    <t>头孢克洛胶囊</t>
  </si>
  <si>
    <t>0.25g*12s</t>
  </si>
  <si>
    <t>清淋颗粒</t>
  </si>
  <si>
    <t>四川绵阳一康制药有限公司</t>
  </si>
  <si>
    <t>注射用克林霉素磷酸酯</t>
  </si>
  <si>
    <t>0.6g</t>
  </si>
  <si>
    <t>珠海亿邦制药股份有限公司</t>
  </si>
  <si>
    <t>利巴韦林片</t>
  </si>
  <si>
    <t>10mg*20s</t>
  </si>
  <si>
    <t>四川美大</t>
  </si>
  <si>
    <t>1ml,0.1mg</t>
  </si>
  <si>
    <t>成都华宇制药有限公司</t>
  </si>
  <si>
    <t>羟乙基淀粉130/0.4氯化钠注射液</t>
  </si>
  <si>
    <t>500ml:30g</t>
  </si>
  <si>
    <t>成都正康药业有限公司</t>
  </si>
  <si>
    <t>盐酸右美托咪定注射液</t>
  </si>
  <si>
    <t>2ml:0.2mg</t>
  </si>
  <si>
    <t>注射用法莫替丁</t>
  </si>
  <si>
    <t>20mg</t>
  </si>
  <si>
    <t>海南双成药业股份有限公司</t>
  </si>
  <si>
    <t>头孢克肟胶囊</t>
  </si>
  <si>
    <t>广州白云山</t>
  </si>
  <si>
    <t>醋酸去氨加压素注射液</t>
  </si>
  <si>
    <t>1ml:15ug</t>
  </si>
  <si>
    <t>深圳瀚宇药业股份有限公司</t>
  </si>
  <si>
    <t>2.0g</t>
  </si>
  <si>
    <t>50%葡萄糖注射液</t>
  </si>
  <si>
    <t>硝苯地平片</t>
  </si>
  <si>
    <t>10mg*100s</t>
  </si>
  <si>
    <t>华中药业股份有限公司</t>
  </si>
  <si>
    <t>山东罗欣</t>
  </si>
  <si>
    <t>非接触式电子体温计</t>
  </si>
  <si>
    <t>JXB-178</t>
  </si>
  <si>
    <t>广州市番禺金鑫宝电子有限公司</t>
  </si>
  <si>
    <t>注射用头孢西汀钠</t>
  </si>
  <si>
    <t>中江县疾病预防控制中心</t>
  </si>
  <si>
    <t>肺结核丸</t>
  </si>
  <si>
    <t>81g/瓶</t>
  </si>
  <si>
    <t>芜湖张恒春药业</t>
  </si>
  <si>
    <t>风湿马钱片</t>
  </si>
  <si>
    <t>辛伐他丁片</t>
  </si>
  <si>
    <t>40mg</t>
  </si>
  <si>
    <t>螺内酯片</t>
  </si>
  <si>
    <t>20mg*100s</t>
  </si>
  <si>
    <t>祖师麻片</t>
  </si>
  <si>
    <t>0.3g*54s</t>
  </si>
  <si>
    <t>秦皇岛市山海关药业</t>
  </si>
  <si>
    <t>久荣消毒粉</t>
  </si>
  <si>
    <t>450g</t>
  </si>
  <si>
    <t>四川久荣日用化工品</t>
  </si>
  <si>
    <t>成都军区空军机关医院</t>
  </si>
  <si>
    <t>成都市第七人民医院</t>
  </si>
  <si>
    <t>2.25g</t>
  </si>
  <si>
    <t>华北制药</t>
  </si>
  <si>
    <r>
      <rPr>
        <sz val="12"/>
        <color indexed="8"/>
        <rFont val="宋体"/>
      </rPr>
      <t>20ml</t>
    </r>
    <r>
      <rPr>
        <sz val="12"/>
        <color indexed="8"/>
        <rFont val="SimSun"/>
      </rPr>
      <t>：</t>
    </r>
    <r>
      <rPr>
        <sz val="12"/>
        <color indexed="8"/>
        <rFont val="宋体"/>
      </rPr>
      <t>0.2g</t>
    </r>
  </si>
  <si>
    <t>格列吡嗪控释片</t>
  </si>
  <si>
    <t>50mg*12粒</t>
  </si>
  <si>
    <t>淄博万杰有限公司</t>
  </si>
  <si>
    <t>头孢克肟片</t>
  </si>
  <si>
    <t>0.1*12片</t>
  </si>
  <si>
    <t>成都倍特药业有限公司</t>
  </si>
  <si>
    <t>复方氨基酸注射液（3AA）</t>
  </si>
  <si>
    <t>华北制药股份有限公司</t>
  </si>
  <si>
    <t>注射用哌拉西林钠舒巴坦钠</t>
  </si>
  <si>
    <t>5mg*48片</t>
  </si>
  <si>
    <t>成都市公共卫生临床医疗中心</t>
  </si>
  <si>
    <t>硫普罗宁注射液</t>
  </si>
  <si>
    <t>2ml：0.1g</t>
  </si>
  <si>
    <t>江苏神龙制药有限公司</t>
  </si>
  <si>
    <t>柯达DV医用红外激光胶片</t>
  </si>
  <si>
    <t>DVB+ 8*10</t>
  </si>
  <si>
    <t>锐珂（厦门）医疗器械有限公司</t>
  </si>
  <si>
    <t>血糖试纸</t>
  </si>
  <si>
    <t>50份</t>
  </si>
  <si>
    <r>
      <rPr>
        <sz val="12"/>
        <color indexed="8"/>
        <rFont val="宋体"/>
      </rPr>
      <t>德国Soche Diagnostics CmbH</t>
    </r>
    <r>
      <rPr>
        <sz val="12"/>
        <color indexed="8"/>
        <rFont val="SimSun"/>
      </rPr>
      <t>：</t>
    </r>
  </si>
  <si>
    <t>一次性使用闭式引流瓶</t>
  </si>
  <si>
    <t>1600ML</t>
  </si>
  <si>
    <t>苏州市品乐分子医疗器械有限公司</t>
  </si>
  <si>
    <t>5L</t>
  </si>
  <si>
    <t>3M中国有限公司</t>
  </si>
  <si>
    <t>双气囊三腔导管</t>
  </si>
  <si>
    <t>16#</t>
  </si>
  <si>
    <t>无锡市华安医疗器械有限公司</t>
  </si>
  <si>
    <t>安必洁医用超声耦合剂</t>
  </si>
  <si>
    <t xml:space="preserve">12g </t>
  </si>
  <si>
    <t>重庆安碧捷生物科技有限公司</t>
  </si>
  <si>
    <t>一次性使用无菌医用帽</t>
  </si>
  <si>
    <t>MS/YYM-A</t>
  </si>
  <si>
    <t>成都明森医疗器械有限责任公司</t>
  </si>
  <si>
    <t>一次性使用灭菌橡胶外科手套</t>
  </si>
  <si>
    <t>6号有粉</t>
  </si>
  <si>
    <t>上海华新医材有限公司</t>
  </si>
  <si>
    <t>灭菌橡胶外科手套</t>
  </si>
  <si>
    <t>8号</t>
  </si>
  <si>
    <t>上海科邦医用乳胶器材有限公司</t>
  </si>
  <si>
    <t>一次性使用引流袋</t>
  </si>
  <si>
    <t>1000ml</t>
  </si>
  <si>
    <t>山东威高集团医用高分子制品股份有限公司</t>
  </si>
  <si>
    <t>132℃压力蒸汽灭菌化学指示卡</t>
  </si>
  <si>
    <t>/</t>
  </si>
  <si>
    <t>北京四环卫生药械厂</t>
  </si>
  <si>
    <t>一次性使用吸引连接管</t>
  </si>
  <si>
    <t>单头子</t>
  </si>
  <si>
    <t>扬州平安医疗器械有限公司</t>
  </si>
  <si>
    <t>棉垫（灭菌纱布棉垫）</t>
  </si>
  <si>
    <t>20*30cm</t>
  </si>
  <si>
    <t>绍兴好士德医用品有限公司</t>
  </si>
  <si>
    <t>一次性使用橡胶检查手套</t>
  </si>
  <si>
    <t>中</t>
  </si>
  <si>
    <t>广州市加明橡胶制品有限公司</t>
  </si>
  <si>
    <t>小</t>
  </si>
  <si>
    <t>一次性使用无菌口腔护理包</t>
  </si>
  <si>
    <t>北京金新兴医疗器械厂</t>
  </si>
  <si>
    <t>复方甘露醇注射液</t>
  </si>
  <si>
    <t>四川太平洋</t>
  </si>
  <si>
    <t>一次性使用口罩、帽子</t>
  </si>
  <si>
    <t>三层吊带口罩+弹力帽</t>
  </si>
  <si>
    <t>纱布绷带</t>
  </si>
  <si>
    <t>10*600厘米</t>
  </si>
  <si>
    <t>成都市卫生材料厂</t>
  </si>
  <si>
    <t>7.5号</t>
  </si>
  <si>
    <t>7号</t>
  </si>
  <si>
    <t>6.5#</t>
  </si>
  <si>
    <t>复方锌布颗粒</t>
  </si>
  <si>
    <t>3g*12袋</t>
  </si>
  <si>
    <t>西安天一秦昆制药</t>
  </si>
  <si>
    <t>医用愈肤膜（A型医用透明敷料）</t>
  </si>
  <si>
    <t>6cm*7cm</t>
  </si>
  <si>
    <t>山东圣钠医用制品有限公司</t>
  </si>
  <si>
    <t>林芝地区墨脱县卫生服务中心</t>
  </si>
  <si>
    <t>复方盐酸伪麻黄碱缓释胶囊</t>
  </si>
  <si>
    <t>8粒</t>
  </si>
  <si>
    <t>一次性使用硅橡胶引流球管</t>
  </si>
  <si>
    <t>扬州市新星硅胶厂</t>
  </si>
  <si>
    <t>医用脱脂纱布块</t>
  </si>
  <si>
    <t>21*21*1层</t>
  </si>
  <si>
    <t>成都市新津时丰医疗器械有限公司</t>
  </si>
  <si>
    <t>3M爱护免洗外科洗手液</t>
  </si>
  <si>
    <t>丝线编织非吸收性缝线（慕丝）</t>
  </si>
  <si>
    <t>不带针SA86G 0</t>
  </si>
  <si>
    <t>强生（中国）医疗器材有限公司</t>
  </si>
  <si>
    <t>不带针SA84G 3-0</t>
  </si>
  <si>
    <t>肝素钠注射液</t>
  </si>
  <si>
    <t>2ml:12500u</t>
  </si>
  <si>
    <t>成都市海通</t>
  </si>
  <si>
    <t>一次性无菌阴道扩张器</t>
  </si>
  <si>
    <t>半透明调节式中号</t>
  </si>
  <si>
    <t>常州晓春医疗器械有限公司</t>
  </si>
  <si>
    <t>无菌保护套</t>
  </si>
  <si>
    <t>14*150</t>
  </si>
  <si>
    <t>广州雅夫生物科技有限公司</t>
  </si>
  <si>
    <t>医用橡皮膏</t>
  </si>
  <si>
    <t>26*500cm</t>
  </si>
  <si>
    <t>上海卫生材料厂</t>
  </si>
  <si>
    <t>无纺布护目口罩</t>
  </si>
  <si>
    <t>17*9-3p</t>
  </si>
  <si>
    <t>成都稳健利康医疗用品有限公司成都华泰利</t>
  </si>
  <si>
    <t>一次性使用心电电极</t>
  </si>
  <si>
    <t>上海申风医疗保健用品有限公司</t>
  </si>
  <si>
    <t>DVB+ 14*17</t>
  </si>
  <si>
    <t>一次性使用换药包</t>
  </si>
  <si>
    <t>A型</t>
  </si>
  <si>
    <t>一次性使用无菌导尿包</t>
  </si>
  <si>
    <t>18Fr 10ml</t>
  </si>
  <si>
    <t>湛江市事达实业有限公司</t>
  </si>
  <si>
    <t>健之素抗菌洗手液</t>
  </si>
  <si>
    <t>北京长江脉医药科技有限公司</t>
  </si>
  <si>
    <t>医用脱脂纱布垫</t>
  </si>
  <si>
    <t>13*14cm*6层</t>
  </si>
  <si>
    <t>T型胆管引流管</t>
  </si>
  <si>
    <t>20#</t>
  </si>
  <si>
    <t>DVB+ 10*12</t>
  </si>
  <si>
    <t>可吸收性外科缝线（医用羊肠线）</t>
  </si>
  <si>
    <t>R413</t>
  </si>
  <si>
    <t>上海浦东金环医疗用品有限公司</t>
  </si>
  <si>
    <t>CR413</t>
  </si>
  <si>
    <t>医用保健制氧机</t>
  </si>
  <si>
    <t>ST-03型</t>
  </si>
  <si>
    <t>保健神鹿医疗器械有限公司</t>
  </si>
  <si>
    <r>
      <rPr>
        <sz val="12"/>
        <color indexed="11"/>
        <rFont val="Arial"/>
      </rPr>
      <t>3M</t>
    </r>
    <r>
      <rPr>
        <sz val="12"/>
        <color indexed="11"/>
        <rFont val="宋体"/>
      </rPr>
      <t>压力蒸气灭菌包化学指示卡</t>
    </r>
  </si>
  <si>
    <r>
      <rPr>
        <sz val="12"/>
        <color indexed="11"/>
        <rFont val="宋体"/>
      </rPr>
      <t>美国</t>
    </r>
    <r>
      <rPr>
        <sz val="12"/>
        <color indexed="11"/>
        <rFont val="Arial"/>
      </rPr>
      <t>3M</t>
    </r>
    <r>
      <rPr>
        <sz val="12"/>
        <color indexed="11"/>
        <rFont val="宋体"/>
      </rPr>
      <t>公司</t>
    </r>
  </si>
  <si>
    <t>无纺布包帕</t>
  </si>
  <si>
    <t>45*35</t>
  </si>
  <si>
    <t>干式胶片</t>
  </si>
  <si>
    <t>DT2B  14*17*100张</t>
  </si>
  <si>
    <t>爱克发（无锡）影像有限公司</t>
  </si>
  <si>
    <t>鞋套（防滑）</t>
  </si>
  <si>
    <t>四川友邦企业有限公司</t>
  </si>
  <si>
    <t>海珠喘息定片</t>
  </si>
  <si>
    <t>50片</t>
  </si>
  <si>
    <t>江西南昌</t>
  </si>
  <si>
    <t>新华牌压力蒸汽灭菌综合测试包</t>
  </si>
  <si>
    <t>山东新华医疗器械股份有限公司</t>
  </si>
  <si>
    <t>BD试验包</t>
  </si>
  <si>
    <t>四川昊阳药业股份有限公司</t>
  </si>
  <si>
    <t>黄体酮胶囊</t>
  </si>
  <si>
    <t>0.1g*6粒</t>
  </si>
  <si>
    <t>一次性使用医用单</t>
  </si>
  <si>
    <t>140*70cm</t>
  </si>
  <si>
    <t>一次性使用口罩</t>
  </si>
  <si>
    <t>耳挂</t>
  </si>
  <si>
    <t>医用脱脂纱布</t>
  </si>
  <si>
    <t>8m</t>
  </si>
  <si>
    <t>8*8*8</t>
  </si>
  <si>
    <t>四川隆森医药有限责任公司</t>
  </si>
  <si>
    <t>专用过氧乙酸灭菌剂（Ⅱ）型</t>
  </si>
  <si>
    <t>237.3克</t>
  </si>
  <si>
    <t>广州市汇日医疗设备有限公司</t>
  </si>
  <si>
    <t>甲硝唑氯化钠注射液</t>
  </si>
  <si>
    <t>100ml：500mg</t>
  </si>
  <si>
    <t>绵阳市游仙区妇幼保健院</t>
  </si>
  <si>
    <t>降温贴</t>
  </si>
  <si>
    <t>45mm*125mm*2贴</t>
  </si>
  <si>
    <t>武汉兵兵药业</t>
  </si>
  <si>
    <r>
      <rPr>
        <sz val="12"/>
        <color indexed="11"/>
        <rFont val="Arial"/>
      </rPr>
      <t>T</t>
    </r>
    <r>
      <rPr>
        <sz val="12"/>
        <color indexed="11"/>
        <rFont val="宋体"/>
      </rPr>
      <t>型胆管引流管</t>
    </r>
  </si>
  <si>
    <t>22#</t>
  </si>
  <si>
    <t>德国Soche Diagnostics CmbH：</t>
  </si>
  <si>
    <t>16*19</t>
  </si>
  <si>
    <t>医用脱脂棉球</t>
  </si>
  <si>
    <t>10个</t>
  </si>
  <si>
    <t>洁尔阴洗液</t>
  </si>
  <si>
    <t>160ml</t>
  </si>
  <si>
    <t>四川恩威</t>
  </si>
  <si>
    <t>肝素帽</t>
  </si>
  <si>
    <t>苏州林华医疗器械有限公司</t>
  </si>
  <si>
    <t>一次性使用袋式输液器（带针）</t>
  </si>
  <si>
    <t>SD1-250  0.7*25</t>
  </si>
  <si>
    <t>四川双陆</t>
  </si>
  <si>
    <t>一次性使用手术治疗巾</t>
  </si>
  <si>
    <t>60*40cm</t>
  </si>
  <si>
    <t>液基细胞处理试剂盒</t>
  </si>
  <si>
    <t>美国LGM国际公司</t>
  </si>
  <si>
    <t>一次性使用负压引流器</t>
  </si>
  <si>
    <t>玻璃体温计</t>
  </si>
  <si>
    <t>1支</t>
  </si>
  <si>
    <t>重庆日月温度计有限责任公司</t>
  </si>
  <si>
    <t>一次性PE手套</t>
  </si>
  <si>
    <t>中号</t>
  </si>
  <si>
    <t>上海都德利塑料制品有限公司</t>
  </si>
  <si>
    <t>一次性使用手术包</t>
  </si>
  <si>
    <t>常规</t>
  </si>
  <si>
    <t>新乡市亚太</t>
  </si>
  <si>
    <t>样本固定液</t>
  </si>
  <si>
    <t>2500ml</t>
  </si>
  <si>
    <t>广州维格斯生物科技有限公司</t>
  </si>
  <si>
    <t>MS/YYM-B</t>
  </si>
  <si>
    <t>6.5号</t>
  </si>
  <si>
    <t>天然橡胶导尿管2腔</t>
  </si>
  <si>
    <t>F14  30-45CC</t>
  </si>
  <si>
    <t>B.Braun Medicnl Indugs tries</t>
  </si>
  <si>
    <t>天然橡胶导尿管3腔</t>
  </si>
  <si>
    <t>F18</t>
  </si>
  <si>
    <t>灭菌凡士林纱布</t>
  </si>
  <si>
    <t>5cm*5cm*50</t>
  </si>
  <si>
    <t>绍兴振德医用敷料有限公司</t>
  </si>
  <si>
    <t>10cm*10cm</t>
  </si>
  <si>
    <t>医用棉签</t>
  </si>
  <si>
    <t>Ⅱ型15支</t>
  </si>
  <si>
    <t>金刚藤丸</t>
  </si>
  <si>
    <t>4g*9袋</t>
  </si>
  <si>
    <t>怀化正好</t>
  </si>
  <si>
    <t>聚肌胞注射液</t>
  </si>
  <si>
    <t>2ml：2mg*10支</t>
  </si>
  <si>
    <t>成都国光电气股份有限公司</t>
  </si>
  <si>
    <t>清凉油（白猫）</t>
  </si>
  <si>
    <t>膏剂</t>
  </si>
  <si>
    <t>南通薄荷厂有限公司</t>
  </si>
  <si>
    <t>颗粒剂</t>
  </si>
  <si>
    <t>风油精</t>
  </si>
  <si>
    <t>3ml</t>
  </si>
  <si>
    <t>漳州水仙药业有限公司</t>
  </si>
  <si>
    <t>可吸收性外科缝线</t>
  </si>
  <si>
    <t>RC411</t>
  </si>
  <si>
    <t>CR333</t>
  </si>
  <si>
    <t>一次性使用输注泵</t>
  </si>
  <si>
    <t>CBI+PCA</t>
  </si>
  <si>
    <t>常州生物医学工程有限公司</t>
  </si>
  <si>
    <r>
      <rPr>
        <sz val="12"/>
        <color indexed="11"/>
        <rFont val="宋体"/>
      </rPr>
      <t>维生素</t>
    </r>
    <r>
      <rPr>
        <sz val="12"/>
        <color indexed="11"/>
        <rFont val="Arial"/>
      </rPr>
      <t>C</t>
    </r>
    <r>
      <rPr>
        <sz val="12"/>
        <color indexed="11"/>
        <rFont val="宋体"/>
      </rPr>
      <t>片</t>
    </r>
  </si>
  <si>
    <t>100mg*100片</t>
  </si>
  <si>
    <t>千柏鼻炎片</t>
  </si>
  <si>
    <t>广西恒拓集团仁盛制药有限责任公司</t>
  </si>
  <si>
    <t>广东一力集团制药有限公司</t>
  </si>
  <si>
    <t>吲哚美辛肠溶片</t>
  </si>
  <si>
    <t>25mg*100片</t>
  </si>
  <si>
    <t>山西云鹏</t>
  </si>
  <si>
    <t>压舌板</t>
  </si>
  <si>
    <t>150mm*18mm</t>
  </si>
  <si>
    <t>江西淑兰金环医疗科技有限公司</t>
  </si>
  <si>
    <t>医用超声耦合剂</t>
  </si>
  <si>
    <t>天津市西苑寺制作所</t>
  </si>
  <si>
    <t>5ml*50包</t>
  </si>
  <si>
    <t>四川康博医疗器械有限公司</t>
  </si>
  <si>
    <t>84消毒液</t>
  </si>
  <si>
    <t>450ml</t>
  </si>
  <si>
    <t>成都中光消洗剂有限公司</t>
  </si>
  <si>
    <t>0.9%氯化钠注射液</t>
  </si>
  <si>
    <t>250ml:2.25g</t>
  </si>
  <si>
    <t>四川科伦药业股份有限公司（仁寿）</t>
  </si>
  <si>
    <t>葡萄糖注射液（5%）</t>
  </si>
  <si>
    <t>250ml:12.5g</t>
  </si>
  <si>
    <t>四川科伦药业股份有限公司（四川科伦大）</t>
  </si>
  <si>
    <t>湖南九芝堂股份有限公司</t>
  </si>
  <si>
    <t>地塞米松磷酸钠注射液</t>
  </si>
  <si>
    <t>1ml:5mg*10支</t>
  </si>
  <si>
    <t>天津金耀集团湖北天药药业股份有限公司</t>
  </si>
  <si>
    <t>叶酸片</t>
  </si>
  <si>
    <t>常州制药厂有限公司</t>
  </si>
  <si>
    <t>口服补液盐III</t>
  </si>
  <si>
    <t>5.125g*6袋</t>
  </si>
  <si>
    <t>西安安健药业</t>
  </si>
  <si>
    <t>芬必得胶囊（布洛芬缓释胶囊）</t>
  </si>
  <si>
    <t>西瓜霜润喉片</t>
  </si>
  <si>
    <t>0.6g*20片</t>
  </si>
  <si>
    <t>桂林三金药业股份有限公司</t>
  </si>
  <si>
    <t>雷贝拉唑钠肠溶片</t>
  </si>
  <si>
    <t>四川省建筑医院</t>
  </si>
  <si>
    <t>一次性使用无菌注射液</t>
  </si>
  <si>
    <t>50ml 1.2</t>
  </si>
  <si>
    <t>四川双陆医疗器械有限公司</t>
  </si>
  <si>
    <t>一次性使用静脉输液针</t>
  </si>
  <si>
    <t>5.5#</t>
  </si>
  <si>
    <t>上海康德莱企业发展有限公司</t>
  </si>
  <si>
    <t>7#</t>
  </si>
  <si>
    <t>1300*800*4</t>
  </si>
  <si>
    <t>一次性使用外科手术包</t>
  </si>
  <si>
    <t>普通外科型（SSB-B)</t>
  </si>
  <si>
    <t>江西3L医用制品集团股份有限公司</t>
  </si>
  <si>
    <t>利巴韦林注射液</t>
  </si>
  <si>
    <t>1ml:100mg*10支</t>
  </si>
  <si>
    <t>河南润弘制药</t>
  </si>
  <si>
    <t>一次性使用高频电刀笔（10cm刀头）</t>
  </si>
  <si>
    <t>BT-500P</t>
  </si>
  <si>
    <t>泰州市博威医疗用品有限公司</t>
  </si>
  <si>
    <t>四川海州药业有限公司</t>
  </si>
  <si>
    <t>暖宫七味散</t>
  </si>
  <si>
    <t>3g*5袋</t>
  </si>
  <si>
    <t>内蒙古大唐</t>
  </si>
  <si>
    <t>重庆渝高医药有限公司</t>
  </si>
  <si>
    <t>重庆渝友医药有限公司</t>
  </si>
  <si>
    <t>富顺县中医院</t>
  </si>
  <si>
    <t>0.4g</t>
  </si>
  <si>
    <t>昆明制药集团股份有限公司</t>
  </si>
  <si>
    <t>联苯苄唑乳膏(孚琪乳膏)</t>
  </si>
  <si>
    <t>15g:150mg</t>
  </si>
  <si>
    <t>北京华素制药股份有限公司</t>
  </si>
  <si>
    <t>南部县中医医院</t>
  </si>
  <si>
    <t>富顺县晨光医院</t>
  </si>
  <si>
    <t>注射用白眉蛇毒凝血酶</t>
  </si>
  <si>
    <t>1KU</t>
  </si>
  <si>
    <t>锦州奥鸿药业有限责任公司</t>
  </si>
  <si>
    <t>骨肽片</t>
  </si>
  <si>
    <t>吉林华康</t>
  </si>
  <si>
    <t>注射用头孢替唑钠</t>
  </si>
  <si>
    <t>1.0g</t>
  </si>
  <si>
    <t>注射用阿莫西林钠克拉维酸钾</t>
  </si>
  <si>
    <t>硫酸镁注射液</t>
  </si>
  <si>
    <t>10ml：2.5g*5支</t>
  </si>
  <si>
    <t>裕松源药业</t>
  </si>
  <si>
    <t>注射用阿莫西林钠克</t>
  </si>
  <si>
    <t>西藏自治区人民医院</t>
  </si>
  <si>
    <t>六神丸</t>
  </si>
  <si>
    <t>10粒*6支</t>
  </si>
  <si>
    <t>雷允上药业</t>
  </si>
  <si>
    <t>明细见下：</t>
  </si>
  <si>
    <t>龙胆泻肝丸</t>
  </si>
  <si>
    <t>0.5g*36粒</t>
  </si>
  <si>
    <t>四川省？？药有限公司</t>
  </si>
  <si>
    <t>鱼腥草素钠片</t>
  </si>
  <si>
    <t>30mg*36片</t>
  </si>
  <si>
    <t>广州一品红</t>
  </si>
  <si>
    <t>氢溴酸西酞普兰片</t>
  </si>
  <si>
    <t>20mg*14片</t>
  </si>
  <si>
    <t>氯化钾注射液</t>
  </si>
  <si>
    <t>10ml：1g*5支</t>
  </si>
  <si>
    <t>四川美大康华</t>
  </si>
  <si>
    <t>京都念慈菴蜜炼川贝枇杷膏</t>
  </si>
  <si>
    <t>150ml</t>
  </si>
  <si>
    <t>京都念慈菴总厂有限公司</t>
  </si>
  <si>
    <t>四川省名实医药有限公司</t>
  </si>
  <si>
    <t>麻黄止嗽胶囊</t>
  </si>
  <si>
    <t>0.28g*24粒</t>
  </si>
  <si>
    <t>陕西开元制药</t>
  </si>
  <si>
    <t>非洛地平缓释片（波依定）</t>
  </si>
  <si>
    <t>2.5mg*10片</t>
  </si>
  <si>
    <t>正红花油</t>
  </si>
  <si>
    <t>20ml</t>
  </si>
  <si>
    <t>成都东洋百信制药有限公司</t>
  </si>
  <si>
    <t>麻杏止咳片</t>
  </si>
  <si>
    <t>0.26g*24片</t>
  </si>
  <si>
    <t>甘肃中天金丹</t>
  </si>
  <si>
    <t>云南白药膏-散</t>
  </si>
  <si>
    <t>4g*6</t>
  </si>
  <si>
    <t>阿奇霉素颗粒</t>
  </si>
  <si>
    <t>0.1g*6袋</t>
  </si>
  <si>
    <t>海口奇力制药</t>
  </si>
  <si>
    <t>泮托拉唑钠肠溶片</t>
  </si>
  <si>
    <t>40mg*7片</t>
  </si>
  <si>
    <t>湖北济安堂</t>
  </si>
  <si>
    <t>布洛芬混悬液</t>
  </si>
  <si>
    <r>
      <rPr>
        <sz val="12"/>
        <color indexed="8"/>
        <rFont val="宋体"/>
      </rPr>
      <t>2%</t>
    </r>
    <r>
      <rPr>
        <sz val="12"/>
        <color indexed="8"/>
        <rFont val="SimSun"/>
      </rPr>
      <t>：</t>
    </r>
    <r>
      <rPr>
        <sz val="12"/>
        <color indexed="8"/>
        <rFont val="宋体"/>
      </rPr>
      <t>100ml</t>
    </r>
  </si>
  <si>
    <t>扬州一洋制药</t>
  </si>
  <si>
    <t>国药集团容生制药有限公司（天津药业焦）</t>
  </si>
  <si>
    <t>5片*2贴</t>
  </si>
  <si>
    <t>注射用炎琥宁</t>
  </si>
  <si>
    <t>80mg</t>
  </si>
  <si>
    <t>辅仁药业</t>
  </si>
  <si>
    <t>马来酸曲美布汀片</t>
  </si>
  <si>
    <t>0.1g*20片</t>
  </si>
  <si>
    <t>海南晋利</t>
  </si>
  <si>
    <t>枯草杆菌，肠球菌，二联活菌颗粒</t>
  </si>
  <si>
    <t>1g*10袋</t>
  </si>
  <si>
    <t>北京韩美药品</t>
  </si>
  <si>
    <t>小儿氨酚黄那敏颗粒</t>
  </si>
  <si>
    <t>12袋</t>
  </si>
  <si>
    <t>山西澳迩</t>
  </si>
  <si>
    <t>阿昔洛韦乳膏</t>
  </si>
  <si>
    <t>10g：0.3g</t>
  </si>
  <si>
    <t>湖南五洲通药业</t>
  </si>
  <si>
    <t>云南白药气雾剂</t>
  </si>
  <si>
    <t>85g:30g*2瓶</t>
  </si>
  <si>
    <t>复方醋酸地塞米松乳膏</t>
  </si>
  <si>
    <t>10克</t>
  </si>
  <si>
    <t>新乡市琦宁药业</t>
  </si>
  <si>
    <t>0.3g*10粒*2板</t>
  </si>
  <si>
    <t>广州柏赛罗药业</t>
  </si>
  <si>
    <t>复方丹参片</t>
  </si>
  <si>
    <t>山东鲁药制药有限公司</t>
  </si>
  <si>
    <t>枸橼酸喷托维林片（咳必清片）</t>
  </si>
  <si>
    <t>25mg*1000片</t>
  </si>
  <si>
    <t>枸橼酸莫沙必利片</t>
  </si>
  <si>
    <t>住友制药（苏州）有限公司</t>
  </si>
  <si>
    <t>依托考昔片（安康信）</t>
  </si>
  <si>
    <t>60mg*5片</t>
  </si>
  <si>
    <t>10mg*12片</t>
  </si>
  <si>
    <t>盐酸左氧氟沙星氯化钠注射液</t>
  </si>
  <si>
    <t>100ml:0.2g:0.9</t>
  </si>
  <si>
    <t>门冬氨酸鸟氨酸颗粒</t>
  </si>
  <si>
    <t>拉萨市妇幼保健院</t>
  </si>
  <si>
    <t>外用壳聚糖抗菌液</t>
  </si>
  <si>
    <t>25ml</t>
  </si>
  <si>
    <t>郑州正和医疗器械有限公司</t>
  </si>
  <si>
    <t>桂枝茯苓丸</t>
  </si>
  <si>
    <t>6g*10丸</t>
  </si>
  <si>
    <t>天圣制药</t>
  </si>
  <si>
    <t>中国人民解放军第三军医大学第一
附属医院</t>
  </si>
  <si>
    <t>石家庄康力药业</t>
  </si>
  <si>
    <t>门冬胰岛素注射液</t>
  </si>
  <si>
    <t>3ml:300iu(笔芯）</t>
  </si>
  <si>
    <t>诺和诺德</t>
  </si>
  <si>
    <t>米力农注射液</t>
  </si>
  <si>
    <t>5ml：5mg</t>
  </si>
  <si>
    <t>鲁南贝特制药</t>
  </si>
  <si>
    <t>盐酸赛啶片</t>
  </si>
  <si>
    <t>2mg*100片</t>
  </si>
  <si>
    <t>重庆科瑞制药</t>
  </si>
  <si>
    <t>中国人民解放军第三军医大学第二
附属医院</t>
  </si>
  <si>
    <t>天信牌碘伏消毒液</t>
  </si>
  <si>
    <t>四川华天科技实业有限公司</t>
  </si>
  <si>
    <t>中国人民解放军第三军医大学第三
附属医院</t>
  </si>
  <si>
    <t>10mg*36片</t>
  </si>
  <si>
    <t>破伤风抗毒素</t>
  </si>
  <si>
    <t>1500IU/支</t>
  </si>
  <si>
    <t>江西生物制品</t>
  </si>
  <si>
    <t>葡萄糖酸钙片</t>
  </si>
  <si>
    <t>海南制药厂有限公司</t>
  </si>
  <si>
    <t>茜芷胶囊</t>
  </si>
  <si>
    <t>0.4g*30粒</t>
  </si>
  <si>
    <t>甘肃扶正</t>
  </si>
  <si>
    <t>强力定眩片</t>
  </si>
  <si>
    <t>0.35g*48片</t>
  </si>
  <si>
    <t>山西汉王</t>
  </si>
  <si>
    <t>氢氯噻嗪片</t>
  </si>
  <si>
    <t>世贸天阶制药（江苏）有限责任公司</t>
  </si>
  <si>
    <t>黄连素上清丸</t>
  </si>
  <si>
    <t>北京同仁堂科技发展</t>
  </si>
  <si>
    <t>3ml:300iu(特充）</t>
  </si>
  <si>
    <t>清凉油(白猫)</t>
  </si>
  <si>
    <t>胰岛素笔式注射器（诺和笔5）</t>
  </si>
  <si>
    <t>熊去氧胆酸胶囊</t>
  </si>
  <si>
    <t>250mg*25粒</t>
  </si>
  <si>
    <t>德国Losan Pharma GmbH</t>
  </si>
  <si>
    <t>羟苯磺酸钙胶囊</t>
  </si>
  <si>
    <t>0.25g*48粒</t>
  </si>
  <si>
    <t>宁夏康亚</t>
  </si>
  <si>
    <t>钠钾镁钙葡萄糖注射液</t>
  </si>
  <si>
    <t>江苏恒瑞医药股份有限公司</t>
  </si>
  <si>
    <t>硫酸羟氯喹片</t>
  </si>
  <si>
    <t>0.1g*14片</t>
  </si>
  <si>
    <t>上海中西制药</t>
  </si>
  <si>
    <t>硫酸亚铁缓释片</t>
  </si>
  <si>
    <t>0.45g*36片</t>
  </si>
  <si>
    <t>广西梧州制药</t>
  </si>
  <si>
    <t>碘帕醇注射液</t>
  </si>
  <si>
    <r>
      <rPr>
        <sz val="12"/>
        <color indexed="8"/>
        <rFont val="宋体"/>
      </rPr>
      <t>37gI</t>
    </r>
    <r>
      <rPr>
        <sz val="12"/>
        <color indexed="8"/>
        <rFont val="SimSun"/>
      </rPr>
      <t>：</t>
    </r>
    <r>
      <rPr>
        <sz val="12"/>
        <color indexed="8"/>
        <rFont val="宋体"/>
      </rPr>
      <t>100ml</t>
    </r>
  </si>
  <si>
    <t>上海博莱科信谊药业有限责任公司</t>
  </si>
  <si>
    <t>钆贝葡胺注射液</t>
  </si>
  <si>
    <t>15ml</t>
  </si>
  <si>
    <r>
      <rPr>
        <sz val="12"/>
        <color indexed="8"/>
        <rFont val="宋体"/>
      </rPr>
      <t>30gI</t>
    </r>
    <r>
      <rPr>
        <sz val="12"/>
        <color indexed="8"/>
        <rFont val="SimSun"/>
      </rPr>
      <t>：</t>
    </r>
    <r>
      <rPr>
        <sz val="12"/>
        <color indexed="8"/>
        <rFont val="宋体"/>
      </rPr>
      <t>100ml</t>
    </r>
  </si>
  <si>
    <t>一次性使用高压注射器针筒及附件</t>
  </si>
  <si>
    <t>150-FT-Q</t>
  </si>
  <si>
    <t>one medrad drive</t>
  </si>
  <si>
    <t>SDS-CTP-SPI</t>
  </si>
  <si>
    <t>盐酸苯海索片</t>
  </si>
  <si>
    <t>山东健康药业有限公司</t>
  </si>
  <si>
    <t>钠石灰</t>
  </si>
  <si>
    <t>上海纳辉干燥试剂厂</t>
  </si>
  <si>
    <t>瑞格列奈片(诺和龙)</t>
  </si>
  <si>
    <t>2.0mg*30片</t>
  </si>
  <si>
    <r>
      <rPr>
        <sz val="12"/>
        <color indexed="11"/>
        <rFont val="宋体"/>
      </rPr>
      <t>德国</t>
    </r>
    <r>
      <rPr>
        <sz val="12"/>
        <color indexed="11"/>
        <rFont val="Arial"/>
      </rPr>
      <t>boehringer ingelheim</t>
    </r>
  </si>
  <si>
    <t>蛇胆川贝液</t>
  </si>
  <si>
    <t>10mg*6支</t>
  </si>
  <si>
    <t>四川省通园</t>
  </si>
  <si>
    <t>硫酸钡（Ⅱ型）干混悬剂</t>
  </si>
  <si>
    <t>200克</t>
  </si>
  <si>
    <t>青岛东风化工有限公司</t>
  </si>
  <si>
    <t>双黄连颗粒</t>
  </si>
  <si>
    <t>5g*20袋</t>
  </si>
  <si>
    <t>哈尔滨儿童制药</t>
  </si>
  <si>
    <t>盐酸曲美他嗪片（万爽力）</t>
  </si>
  <si>
    <t>20mg*30片</t>
  </si>
  <si>
    <t>施维雅（天津）制药有限公司</t>
  </si>
  <si>
    <t>注射用丹参多酚酸盐</t>
  </si>
  <si>
    <t>50mg</t>
  </si>
  <si>
    <t>上海绿谷制药</t>
  </si>
  <si>
    <t>37gI：100ml</t>
  </si>
  <si>
    <t>多糖铁复合物胶囊</t>
  </si>
  <si>
    <t>150mg*10粒</t>
  </si>
  <si>
    <t>优时比（珠海）制药</t>
  </si>
  <si>
    <t>曲克芦丁脑蛋白水解物注射液</t>
  </si>
  <si>
    <t>2ml:80mg</t>
  </si>
  <si>
    <t>吉林四环</t>
  </si>
  <si>
    <t>双黄连口服液</t>
  </si>
  <si>
    <t>10ml*10支</t>
  </si>
  <si>
    <t>河南福森</t>
  </si>
  <si>
    <t>双氯芬酸钠缓释胶囊</t>
  </si>
  <si>
    <t>50mg*24粒</t>
  </si>
  <si>
    <t>南京易亨制药</t>
  </si>
  <si>
    <t>双氯酚酸二乙胺乳胶剂</t>
  </si>
  <si>
    <r>
      <rPr>
        <sz val="12"/>
        <color indexed="8"/>
        <rFont val="宋体"/>
      </rPr>
      <t>20g</t>
    </r>
    <r>
      <rPr>
        <sz val="12"/>
        <color indexed="8"/>
        <rFont val="SimSun"/>
      </rPr>
      <t>：</t>
    </r>
    <r>
      <rPr>
        <sz val="12"/>
        <color indexed="8"/>
        <rFont val="宋体"/>
      </rPr>
      <t>0.2g</t>
    </r>
  </si>
  <si>
    <t>北京诺华制药</t>
  </si>
  <si>
    <t>甘油果糖氯化钠注射液</t>
  </si>
  <si>
    <t>250ml:25g:12.5g:2</t>
  </si>
  <si>
    <t>山东华信制药</t>
  </si>
  <si>
    <t>头孢克洛胶囊（希刻劳）</t>
  </si>
  <si>
    <t>0.25g*6粒</t>
  </si>
  <si>
    <t>礼来苏州制药</t>
  </si>
  <si>
    <t>卵磷脂络合碘片（沃丽汀）</t>
  </si>
  <si>
    <t>1.5mg*60</t>
  </si>
  <si>
    <t>日本Daiichi Yakuhin Sangyo</t>
  </si>
  <si>
    <t>西藏自治区第二人民医院</t>
  </si>
  <si>
    <t>异烟肼片</t>
  </si>
  <si>
    <t>山西云鹏制药有限公司</t>
  </si>
  <si>
    <t>盐酸普罗帕酮注射液</t>
  </si>
  <si>
    <t>35mg*10ml*5支</t>
  </si>
  <si>
    <t>广州白云山明兴制药</t>
  </si>
  <si>
    <t>注射用奥美拉唑钠</t>
  </si>
  <si>
    <t>西藏自治区第三人民医院</t>
  </si>
  <si>
    <t>注射用苄星青霉素</t>
  </si>
  <si>
    <t>120万单位</t>
  </si>
  <si>
    <t>石药集团中诺药业</t>
  </si>
  <si>
    <t>注射用甲磺酸酚妥拉明（立其丁）</t>
  </si>
  <si>
    <t>10mg*5支</t>
  </si>
  <si>
    <t>上海复旦复华药业</t>
  </si>
  <si>
    <t>甘草酸二铵胶囊</t>
  </si>
  <si>
    <t>江苏润邦药业</t>
  </si>
  <si>
    <t>丝线编织非吸收性缝线(慕丝)</t>
  </si>
  <si>
    <t>不带针SA845G 2-0/T</t>
  </si>
  <si>
    <t>四川科伦医药贸易有限公司</t>
  </si>
  <si>
    <t>麻黄止咳胶囊</t>
  </si>
  <si>
    <t>德阳市人民医院</t>
  </si>
  <si>
    <t>阿奇霉素分散片</t>
  </si>
  <si>
    <t>0.25g*6片</t>
  </si>
  <si>
    <t>成都通德药业</t>
  </si>
  <si>
    <t>0.15g*12片</t>
  </si>
  <si>
    <t>华润双鹤药业</t>
  </si>
  <si>
    <t>注射用盐酸去甲万古霉素</t>
  </si>
  <si>
    <t>格列美脲胶囊</t>
  </si>
  <si>
    <t>2mg*12s</t>
  </si>
  <si>
    <t>四川普渡制药</t>
  </si>
  <si>
    <t>雷公藤多苷片</t>
  </si>
  <si>
    <t>10mg*50片</t>
  </si>
  <si>
    <t>湖南千金协力药业</t>
  </si>
  <si>
    <t>开喉剑喷雾剂</t>
  </si>
  <si>
    <t>30ml</t>
  </si>
  <si>
    <t>贵州三力制药</t>
  </si>
  <si>
    <t>济南利民制药有限责任公司</t>
  </si>
  <si>
    <t>2ml：12s</t>
  </si>
  <si>
    <t>注射用吲哚菁绿</t>
  </si>
  <si>
    <t>25mg</t>
  </si>
  <si>
    <t>丹东医创药业</t>
  </si>
  <si>
    <t>30ML</t>
  </si>
  <si>
    <t>益母颗粒</t>
  </si>
  <si>
    <t>德阳第五医院股份有限公司</t>
  </si>
  <si>
    <t>参麦注射液</t>
  </si>
  <si>
    <t>50ml</t>
  </si>
  <si>
    <t>河北神威</t>
  </si>
  <si>
    <t>上海新亚药业</t>
  </si>
  <si>
    <t>注射用多索茶碱</t>
  </si>
  <si>
    <t>0.2g</t>
  </si>
  <si>
    <t>陕西博森</t>
  </si>
  <si>
    <t>海南通用三洋药业有限公司</t>
  </si>
  <si>
    <t>苦碟子注射液</t>
  </si>
  <si>
    <t>10ml</t>
  </si>
  <si>
    <t>沈阳双鼎</t>
  </si>
  <si>
    <t>注射用头孢他啶</t>
  </si>
  <si>
    <t>海南海灵化学制药</t>
  </si>
  <si>
    <t>注射用头孢硫脒</t>
  </si>
  <si>
    <t>福安药业</t>
  </si>
  <si>
    <t>注射用奥硝唑</t>
  </si>
  <si>
    <t>0.25g</t>
  </si>
  <si>
    <t>武汉长联来福制药</t>
  </si>
  <si>
    <t>硝苯地平缓释片</t>
  </si>
  <si>
    <t>广东环球制药有限公司</t>
  </si>
  <si>
    <t>生脉注射液</t>
  </si>
  <si>
    <t>常熟雷允上制药</t>
  </si>
  <si>
    <t>南充市中心医院</t>
  </si>
  <si>
    <t>西充县人民医院</t>
  </si>
  <si>
    <t>肿节风分散片</t>
  </si>
  <si>
    <t>0.5g*36s</t>
  </si>
  <si>
    <t>骨瓜提取物注射液</t>
  </si>
  <si>
    <t>2ml:10mg</t>
  </si>
  <si>
    <t>哈尔滨圣泰</t>
  </si>
  <si>
    <t>注射用头孢唑肟钠</t>
  </si>
  <si>
    <t>注射用单唾液酸四己糖神经节苷脂钠</t>
  </si>
  <si>
    <t>齐鲁制药</t>
  </si>
  <si>
    <t>广东顺德中立医药有限公司</t>
  </si>
  <si>
    <t>5mg*14片</t>
  </si>
  <si>
    <t>北京红林制药</t>
  </si>
  <si>
    <t>成都市新都区中医医院</t>
  </si>
  <si>
    <t>注射用血栓通</t>
  </si>
  <si>
    <t>150mg</t>
  </si>
  <si>
    <t>广西梧州制药（集团）股份有限公司</t>
  </si>
  <si>
    <t>中国五冶集团有限公司医院</t>
  </si>
  <si>
    <t>注射用头孢米诺钠</t>
  </si>
  <si>
    <t>海口市制药</t>
  </si>
  <si>
    <t>盐酸溴已新葡萄糖注射液</t>
  </si>
  <si>
    <t>100ml:4mg</t>
  </si>
  <si>
    <t>江西科伦</t>
  </si>
  <si>
    <t>2ml:1.25万u*10支</t>
  </si>
  <si>
    <t>格列美脲片</t>
  </si>
  <si>
    <t>2mg*20片</t>
  </si>
  <si>
    <t>重庆康刻尔</t>
  </si>
  <si>
    <t>缬沙坦胶囊</t>
  </si>
  <si>
    <t>80mg*14s</t>
  </si>
  <si>
    <t>天大药业</t>
  </si>
  <si>
    <t>注射用辅酶A</t>
  </si>
  <si>
    <t>100单位*5支</t>
  </si>
  <si>
    <t>成都天台山制药有限公司</t>
  </si>
  <si>
    <t>注射用阿奇霉素</t>
  </si>
  <si>
    <t>湖南科伦制药</t>
  </si>
  <si>
    <t>盐酸氨溴索注射液</t>
  </si>
  <si>
    <t>4ml:30mg</t>
  </si>
  <si>
    <t>复方血栓通片</t>
  </si>
  <si>
    <t>0.4g*36s</t>
  </si>
  <si>
    <t>扬州中惠</t>
  </si>
  <si>
    <t>注射用卡络磺钠</t>
  </si>
  <si>
    <t>甲钴胺片</t>
  </si>
  <si>
    <t>0.5mg*24片</t>
  </si>
  <si>
    <t>海南斯达制药</t>
  </si>
  <si>
    <t>银丹心脑通软胶囊</t>
  </si>
  <si>
    <t>36粒</t>
  </si>
  <si>
    <t>尼麦角林胶囊</t>
  </si>
  <si>
    <t>15mg*10粒</t>
  </si>
  <si>
    <t>注射用甘草酸二铵</t>
  </si>
  <si>
    <t>山东鲁抗</t>
  </si>
  <si>
    <t>10mg*6s</t>
  </si>
  <si>
    <t>成都永康</t>
  </si>
  <si>
    <t>低分子量肝素钙注射液</t>
  </si>
  <si>
    <t>1ml:5000抗Xa因子国际单位</t>
  </si>
  <si>
    <t>海南通用同盟</t>
  </si>
  <si>
    <t>注射用头孢哌酮钠舒巴坦钠</t>
  </si>
  <si>
    <t>海南一格制药</t>
  </si>
  <si>
    <t>天麻素注射液</t>
  </si>
  <si>
    <t>2ml:200mg</t>
  </si>
  <si>
    <t>西南药业股份有限公司</t>
  </si>
  <si>
    <t>100mg*12片</t>
  </si>
  <si>
    <t>重庆康刻尔制药有限公司</t>
  </si>
  <si>
    <t>血塞通片</t>
  </si>
  <si>
    <t>0.1g*24片</t>
  </si>
  <si>
    <t>云南维和药业</t>
  </si>
  <si>
    <t>复方氯己定含漱液</t>
  </si>
  <si>
    <t>300ml</t>
  </si>
  <si>
    <t>江苏晨牌邦德药业</t>
  </si>
  <si>
    <t>湖南一格制药</t>
  </si>
  <si>
    <r>
      <rPr>
        <sz val="12"/>
        <color indexed="8"/>
        <rFont val="宋体"/>
      </rPr>
      <t>2ml</t>
    </r>
    <r>
      <rPr>
        <sz val="12"/>
        <color indexed="8"/>
        <rFont val="SimSun"/>
      </rPr>
      <t>：</t>
    </r>
    <r>
      <rPr>
        <sz val="12"/>
        <color indexed="8"/>
        <rFont val="宋体"/>
      </rPr>
      <t>0.2g</t>
    </r>
  </si>
  <si>
    <t>湖南斯达</t>
  </si>
  <si>
    <t>注射用布美他尼</t>
  </si>
  <si>
    <t>1mg</t>
  </si>
  <si>
    <t>成都信立邦生物制药</t>
  </si>
  <si>
    <t>200mg</t>
  </si>
  <si>
    <t>克林霉素磷酸酯注射液</t>
  </si>
  <si>
    <t>2ML:0.3G*10支</t>
  </si>
  <si>
    <t>80mg*14S</t>
  </si>
  <si>
    <t>大英县人民医院</t>
  </si>
  <si>
    <t>吡拉西坦氯化钠注射液</t>
  </si>
  <si>
    <t>鹿瓜多肽注射液</t>
  </si>
  <si>
    <t>2ml:4mG</t>
  </si>
  <si>
    <t>哈尔滨誉衡</t>
  </si>
  <si>
    <t>注射用长春西汀</t>
  </si>
  <si>
    <t>10mg</t>
  </si>
  <si>
    <t>注射用头孢呋辛钠</t>
  </si>
  <si>
    <t>1.5g</t>
  </si>
  <si>
    <t>欧洲塞浦路斯麦道甘美大药厂</t>
  </si>
  <si>
    <t>射洪县人民医院</t>
  </si>
  <si>
    <t>独一味软胶囊</t>
  </si>
  <si>
    <t>0.55g*36粒</t>
  </si>
  <si>
    <t>江苏万高</t>
  </si>
  <si>
    <t>2mg*24s</t>
  </si>
  <si>
    <t>四川普渡</t>
  </si>
  <si>
    <t>兰索拉唑肠溶片</t>
  </si>
  <si>
    <t>15mg*14s</t>
  </si>
  <si>
    <t>枸橼酸莫沙必利胶囊</t>
  </si>
  <si>
    <t>5mg*24s</t>
  </si>
  <si>
    <t>崇州市中医医院</t>
  </si>
  <si>
    <t>注射用头孢噻肟钠</t>
  </si>
  <si>
    <t>上海上药新亚</t>
  </si>
  <si>
    <t>大邑县人民医院</t>
  </si>
  <si>
    <t>成都市龙泉驿区第一人民医院</t>
  </si>
  <si>
    <t>头孢克肟颗粒</t>
  </si>
  <si>
    <t>50MG*12袋</t>
  </si>
  <si>
    <t>注射用乙酰谷酰胺</t>
  </si>
  <si>
    <t>0.3g</t>
  </si>
  <si>
    <t>隆昌县疾病预防控制中心</t>
  </si>
  <si>
    <t>痰盒kj519-2</t>
  </si>
  <si>
    <t>江苏康健</t>
  </si>
  <si>
    <t>脂溶性维生素注射液</t>
  </si>
  <si>
    <t>成都市新都区人民医院</t>
  </si>
  <si>
    <t>乙酰谷酰胺注射液</t>
  </si>
  <si>
    <t>5ml:0.25g</t>
  </si>
  <si>
    <t>山西振东</t>
  </si>
  <si>
    <t>仁寿县人民医院</t>
  </si>
  <si>
    <t>一次性切口保护套</t>
  </si>
  <si>
    <t>shka220/230-220/250</t>
  </si>
  <si>
    <t>无锡市舒康医疗</t>
  </si>
  <si>
    <t>shkb50/40-25/25</t>
  </si>
  <si>
    <t>全方位腹部手术牵开器</t>
  </si>
  <si>
    <t>ql-2000aii</t>
  </si>
  <si>
    <t>佛山市勤联医疗</t>
  </si>
  <si>
    <t>shka120/130-120/250</t>
  </si>
  <si>
    <t>shka180/190-180/250</t>
  </si>
  <si>
    <t>shka220/230-20/250</t>
  </si>
  <si>
    <t>绵竹市精神病医院</t>
  </si>
  <si>
    <t>利培酮片</t>
  </si>
  <si>
    <t>1mg*20片</t>
  </si>
  <si>
    <t>天津药物研究院药业</t>
  </si>
  <si>
    <t>犍为县人民医院</t>
  </si>
  <si>
    <t>北京天衡药物研究院南阳天衡制药厂</t>
  </si>
  <si>
    <t>四川腾龙医药有限责任公司</t>
  </si>
  <si>
    <t>水飞蓟宾葡甲胺片</t>
  </si>
  <si>
    <t>50mg*60片</t>
  </si>
  <si>
    <t>四川省华川药业有限公司</t>
  </si>
  <si>
    <t>四川先锋康医药有限公司</t>
  </si>
  <si>
    <t>台州市洪福堂医药连锁有限公司</t>
  </si>
  <si>
    <t>十五味乳鹏丸</t>
  </si>
  <si>
    <t>12丸</t>
  </si>
  <si>
    <t>宜宾众生医药有限公司</t>
  </si>
  <si>
    <t>硝呋太尔制霉菌素阴道软膏</t>
  </si>
  <si>
    <t>0.5g</t>
  </si>
  <si>
    <t>南京南大药业</t>
  </si>
  <si>
    <t>威海市天福医药有限公司</t>
  </si>
  <si>
    <t>西藏金珠雅砻藏药</t>
  </si>
  <si>
    <t>四川昌福药业有限公司</t>
  </si>
  <si>
    <t>四川省铭源药业有限公司</t>
  </si>
  <si>
    <t>对氨基水杨酸异烟肼片</t>
  </si>
  <si>
    <t>辽宁倍奇药业</t>
  </si>
  <si>
    <t>成都市医药工业有限公司</t>
  </si>
  <si>
    <t>四川兴科林药业有限公司</t>
  </si>
  <si>
    <t>异福胶囊</t>
  </si>
  <si>
    <t>浙江南洋</t>
  </si>
  <si>
    <t>成都德鑫医药有限公司</t>
  </si>
  <si>
    <t>碳酸钙维D3元素片(4)</t>
  </si>
  <si>
    <t>替硝唑氯化钠注射液</t>
  </si>
  <si>
    <t>开江县疾病预防控制中心</t>
  </si>
  <si>
    <t>结核菌素蛋白衍生物</t>
  </si>
  <si>
    <t>20iu/ml;1ml</t>
  </si>
  <si>
    <t>北京祥瑞生物制品</t>
  </si>
  <si>
    <t>遂宁船山疾病预防控制中心</t>
  </si>
  <si>
    <t>利福喷丁胶囊</t>
  </si>
  <si>
    <t>0.3g*20s</t>
  </si>
  <si>
    <t>无锡市福祈制药</t>
  </si>
  <si>
    <t>0.1g*100s</t>
  </si>
  <si>
    <t>丙硫异烟胺肠溶片</t>
  </si>
  <si>
    <t>痰盒kj518-1</t>
  </si>
  <si>
    <t>资阳市雁江区疾病预防控制中心</t>
  </si>
  <si>
    <t>0.15g*20s</t>
  </si>
  <si>
    <t>罗江县疾病控制中心</t>
  </si>
  <si>
    <t>渠县结核病防治所</t>
  </si>
  <si>
    <t>成都市妇女儿童中心医院</t>
  </si>
  <si>
    <t>盐酸氨酸钙锌口服溶液</t>
  </si>
  <si>
    <t>10ml*24支</t>
  </si>
  <si>
    <t>澳诺（中国）制药</t>
  </si>
  <si>
    <t>葡萄糖酸钙锌口服溶液</t>
  </si>
  <si>
    <t>丹鳖胶囊</t>
  </si>
  <si>
    <t>0.38g*45s</t>
  </si>
  <si>
    <t>什邡成南康复医院</t>
  </si>
  <si>
    <t>东美医疗美容整形门诊部</t>
  </si>
  <si>
    <t>100ml:0.5g</t>
  </si>
  <si>
    <t>盐酸甲氧氯普胺注射液</t>
  </si>
  <si>
    <t>1ml:10mg*10支</t>
  </si>
  <si>
    <t>国药集团容生制药</t>
  </si>
  <si>
    <t>盐酸异丙肾上腺素注射液</t>
  </si>
  <si>
    <t>1mg:2ml*2支</t>
  </si>
  <si>
    <t>上海禾丰</t>
  </si>
  <si>
    <t>盐酸利多卡因注射液</t>
  </si>
  <si>
    <t>5ml:0.1g*5支</t>
  </si>
  <si>
    <t>哈药集团</t>
  </si>
  <si>
    <t>氯霉素滴眼液</t>
  </si>
  <si>
    <t>8ml:20mg</t>
  </si>
  <si>
    <t>100ml:500mg</t>
  </si>
  <si>
    <t>100ml:1g</t>
  </si>
  <si>
    <t>重庆莱美</t>
  </si>
  <si>
    <t>注射用环磷腺苷葡胺</t>
  </si>
  <si>
    <t>60mg</t>
  </si>
  <si>
    <t>瑞阳制药</t>
  </si>
  <si>
    <t>5%复方氨基酸注射液</t>
  </si>
  <si>
    <t>地衣芽孢杆菌活菌胶囊</t>
  </si>
  <si>
    <t>0.225g*6粒</t>
  </si>
  <si>
    <t>东北制药集团沈阳第一制药</t>
  </si>
  <si>
    <t>0.5mg*20片</t>
  </si>
  <si>
    <t>亚宝药业</t>
  </si>
  <si>
    <t>颈复康颗粒</t>
  </si>
  <si>
    <t>5g*10袋</t>
  </si>
  <si>
    <t>颈复康药业</t>
  </si>
  <si>
    <t>0.35g*36片</t>
  </si>
  <si>
    <t>陕西汉王药业</t>
  </si>
  <si>
    <t>峨眉山通惠制药</t>
  </si>
  <si>
    <t>消癌平片</t>
  </si>
  <si>
    <t>0.3g*12片*6板</t>
  </si>
  <si>
    <t>四川国康</t>
  </si>
  <si>
    <t>15mg*14片</t>
  </si>
  <si>
    <t>江苏康缘药业</t>
  </si>
  <si>
    <t>100mg*6片</t>
  </si>
  <si>
    <t>盆炎净胶囊</t>
  </si>
  <si>
    <t>吉林省利华制药</t>
  </si>
  <si>
    <t>15g*10袋</t>
  </si>
  <si>
    <t>葡萄糖酸钙注射液</t>
  </si>
  <si>
    <t>10ml:1g*5支</t>
  </si>
  <si>
    <t>鲜竹沥</t>
  </si>
  <si>
    <t>10ml*6支</t>
  </si>
  <si>
    <t>江西民济</t>
  </si>
  <si>
    <t>保妇康栓</t>
  </si>
  <si>
    <t>1.74g*8粒</t>
  </si>
  <si>
    <t>海南璧凯药业</t>
  </si>
  <si>
    <t>双歧杆菌乳杆菌三联活菌片</t>
  </si>
  <si>
    <t>内蒙古双奇</t>
  </si>
  <si>
    <t>维生素c注射液</t>
  </si>
  <si>
    <t>2ml:0.5g*10支</t>
  </si>
  <si>
    <t>奥硝唑阴道栓</t>
  </si>
  <si>
    <t>0.5g*7粒</t>
  </si>
  <si>
    <t>华东医药</t>
  </si>
  <si>
    <t>银黄胶囊</t>
  </si>
  <si>
    <t>0.3g*24粒</t>
  </si>
  <si>
    <t>重庆陪都药业</t>
  </si>
  <si>
    <t>注射用盐酸氨溴索</t>
  </si>
  <si>
    <t>15mg</t>
  </si>
  <si>
    <t>铝碳酸镁咀嚼片</t>
  </si>
  <si>
    <t>0.5g*24片</t>
  </si>
  <si>
    <t>注射用门冬氨酸钾镁</t>
  </si>
  <si>
    <t>枸橼酸莫沙必利分散片</t>
  </si>
  <si>
    <t>5mg*12片</t>
  </si>
  <si>
    <t>成都康弘</t>
  </si>
  <si>
    <t>琥珀酸美托洛尔缓释片</t>
  </si>
  <si>
    <t>47.5mg*7片</t>
  </si>
  <si>
    <t>9g*9袋</t>
  </si>
  <si>
    <t>葡萄糖氯化钠注射液</t>
  </si>
  <si>
    <t>500ml:25g*4.5g</t>
  </si>
  <si>
    <t>贵州天地药业</t>
  </si>
  <si>
    <t>肾上腺色腙片</t>
  </si>
  <si>
    <t>江苏亚邦爱普森药业</t>
  </si>
  <si>
    <t>仙灵骨葆胶囊</t>
  </si>
  <si>
    <t>0.5g*40粒</t>
  </si>
  <si>
    <t>贵州同济堂</t>
  </si>
  <si>
    <t>硫糖铝咀嚼片</t>
  </si>
  <si>
    <t>0.25g*100片</t>
  </si>
  <si>
    <t>安徽宏业药业</t>
  </si>
  <si>
    <t>碳酸氢铵钠片</t>
  </si>
  <si>
    <t>0.5g*100片</t>
  </si>
  <si>
    <t>天津力生</t>
  </si>
  <si>
    <t>氟康唑片</t>
  </si>
  <si>
    <t>50mg*6片</t>
  </si>
  <si>
    <t>三七通舒胶囊</t>
  </si>
  <si>
    <t>0.2g*18粒</t>
  </si>
  <si>
    <t>成都华神</t>
  </si>
  <si>
    <t>多烯磷脂酰胆碱胶囊</t>
  </si>
  <si>
    <t>228mg*24粒</t>
  </si>
  <si>
    <t>赛诺菲（北京）</t>
  </si>
  <si>
    <t>比沙可啶肠溶片</t>
  </si>
  <si>
    <t>5mg*8片</t>
  </si>
  <si>
    <t>中国医科大学制药</t>
  </si>
  <si>
    <t>三磷酸腺苷二钠注射液</t>
  </si>
  <si>
    <t>2ml:20mg*10支</t>
  </si>
  <si>
    <t>妇科十味片</t>
  </si>
  <si>
    <t>0.3g*20片*3板</t>
  </si>
  <si>
    <t>0.5g*5枚</t>
  </si>
  <si>
    <r>
      <rPr>
        <sz val="12"/>
        <color indexed="11"/>
        <rFont val="宋体"/>
      </rPr>
      <t>华东医药</t>
    </r>
    <r>
      <rPr>
        <sz val="12"/>
        <color indexed="11"/>
        <rFont val="Arial"/>
      </rPr>
      <t>(</t>
    </r>
    <r>
      <rPr>
        <sz val="12"/>
        <color indexed="11"/>
        <rFont val="宋体"/>
      </rPr>
      <t>西安</t>
    </r>
    <r>
      <rPr>
        <sz val="12"/>
        <color indexed="11"/>
        <rFont val="Arial"/>
      </rPr>
      <t>)</t>
    </r>
    <r>
      <rPr>
        <sz val="12"/>
        <color indexed="11"/>
        <rFont val="宋体"/>
      </rPr>
      <t>博华制药</t>
    </r>
  </si>
  <si>
    <t>对乙酰氨基酚片</t>
  </si>
  <si>
    <t>江苏平光</t>
  </si>
  <si>
    <t>维生素b6片</t>
  </si>
  <si>
    <t>0.2g*12片</t>
  </si>
  <si>
    <t>头孢克肟干混悬剂</t>
  </si>
  <si>
    <t>50mg*6袋</t>
  </si>
  <si>
    <t>广东彼迪药业</t>
  </si>
  <si>
    <t>100ml：1g</t>
  </si>
  <si>
    <t>鼻渊舒口服液</t>
  </si>
  <si>
    <t>成都华神集团</t>
  </si>
  <si>
    <r>
      <rPr>
        <sz val="12"/>
        <color indexed="18"/>
        <rFont val="宋体"/>
      </rPr>
      <t>维</t>
    </r>
    <r>
      <rPr>
        <sz val="12"/>
        <color indexed="18"/>
        <rFont val="Helvetica"/>
      </rPr>
      <t>U</t>
    </r>
    <r>
      <rPr>
        <sz val="12"/>
        <color indexed="18"/>
        <rFont val="宋体"/>
      </rPr>
      <t>颠茄铝胶囊</t>
    </r>
    <r>
      <rPr>
        <sz val="12"/>
        <color indexed="18"/>
        <rFont val="Helvetica"/>
      </rPr>
      <t>(</t>
    </r>
    <r>
      <rPr>
        <sz val="12"/>
        <color indexed="18"/>
        <rFont val="宋体"/>
      </rPr>
      <t>Ⅲ</t>
    </r>
    <r>
      <rPr>
        <sz val="12"/>
        <color indexed="18"/>
        <rFont val="Helvetica"/>
      </rPr>
      <t>) 9</t>
    </r>
    <r>
      <rPr>
        <sz val="12"/>
        <color indexed="18"/>
        <rFont val="宋体"/>
      </rPr>
      <t>种</t>
    </r>
  </si>
  <si>
    <t>20粒</t>
  </si>
  <si>
    <t>山西千汇药业有限公司</t>
  </si>
  <si>
    <t>氯化钠缓释片</t>
  </si>
  <si>
    <t>广州迈特兴华</t>
  </si>
  <si>
    <t>宫血宁胶囊</t>
  </si>
  <si>
    <t>0.13g*18粒</t>
  </si>
  <si>
    <t>愈伤灵胶囊</t>
  </si>
  <si>
    <t>0.3g*30粒</t>
  </si>
  <si>
    <t>陕西白云制药</t>
  </si>
  <si>
    <t>氨茶碱注射液</t>
  </si>
  <si>
    <t>小儿化痰止咳颗粒</t>
  </si>
  <si>
    <t>5g*12袋</t>
  </si>
  <si>
    <t>太阳石（唐山）</t>
  </si>
  <si>
    <t>维妇康洗液</t>
  </si>
  <si>
    <t>成都芝芝</t>
  </si>
  <si>
    <t>福辛普利钠片</t>
  </si>
  <si>
    <t>10mg*14片</t>
  </si>
  <si>
    <t>广西新龙制药</t>
  </si>
  <si>
    <t>复方胃蛋白酶颗粒</t>
  </si>
  <si>
    <t>茶碱缓释片</t>
  </si>
  <si>
    <t xml:space="preserve"> 广州迈特兴华</t>
  </si>
  <si>
    <t>麻仁丸</t>
  </si>
  <si>
    <t>6g*5袋</t>
  </si>
  <si>
    <t>太极集团重庆桐君阁</t>
  </si>
  <si>
    <t>维生素B6注射液</t>
  </si>
  <si>
    <t>2ml:0.1g*10支</t>
  </si>
  <si>
    <t>银黄颗粒</t>
  </si>
  <si>
    <t>诺氟沙星胶囊</t>
  </si>
  <si>
    <t>0.1g*24粒</t>
  </si>
  <si>
    <t>乳果糖口服溶液</t>
  </si>
  <si>
    <t>667mg/ml*15袋</t>
  </si>
  <si>
    <t>荷兰Abbott Biologicals B.V.</t>
  </si>
  <si>
    <t>金水宝胶囊</t>
  </si>
  <si>
    <t>0.33g*72粒</t>
  </si>
  <si>
    <t>江西济民</t>
  </si>
  <si>
    <t>盐酸头孢他美酯片</t>
  </si>
  <si>
    <t>181.3mg*12片</t>
  </si>
  <si>
    <t>复方氨基酸注射液（18aa）</t>
  </si>
  <si>
    <t>黄体酮注射液</t>
  </si>
  <si>
    <t>1ml：20mg*10支</t>
  </si>
  <si>
    <t>阿魏酸哌嗪片</t>
  </si>
  <si>
    <t>50mg*50片</t>
  </si>
  <si>
    <t>成都亨达</t>
  </si>
  <si>
    <t>胃苏颗粒</t>
  </si>
  <si>
    <t>5g*3袋</t>
  </si>
  <si>
    <t>注射用阿昔洛韦</t>
  </si>
  <si>
    <t>德阳高新康复医院</t>
  </si>
  <si>
    <t>注射用甲泼尼龙琥珀酸钠</t>
  </si>
  <si>
    <t>国药集团容生</t>
  </si>
  <si>
    <t>2ml：100mg*10支</t>
  </si>
  <si>
    <t>山西晋新</t>
  </si>
  <si>
    <t>注射用促肝细胞生长素</t>
  </si>
  <si>
    <t>长春海悦</t>
  </si>
  <si>
    <t>骨肽注射液</t>
  </si>
  <si>
    <t>2ml：10mg*10支</t>
  </si>
  <si>
    <t>硫酸特布他林注射液</t>
  </si>
  <si>
    <t>1ml:0.25mg</t>
  </si>
  <si>
    <t>穿王消炎胶囊</t>
  </si>
  <si>
    <t>0.26g*12粒*3板</t>
  </si>
  <si>
    <t>江西南昌济生制药</t>
  </si>
  <si>
    <t>氯唑沙宗片</t>
  </si>
  <si>
    <t>200mg*12片*2板</t>
  </si>
  <si>
    <t>浙江亚太</t>
  </si>
  <si>
    <t>维生素k1注射液</t>
  </si>
  <si>
    <t>遂成药业</t>
  </si>
  <si>
    <t>盐酸氟桂利嗪胶囊</t>
  </si>
  <si>
    <t>5mg*60粒</t>
  </si>
  <si>
    <t>安徽新和成皖南药业</t>
  </si>
  <si>
    <t>5mg*24粒</t>
  </si>
  <si>
    <t>盐酸地芬尼多片</t>
  </si>
  <si>
    <t>25mg*30片</t>
  </si>
  <si>
    <t>江苏四环</t>
  </si>
  <si>
    <t>三金片</t>
  </si>
  <si>
    <t>0.25g:2ml*10支</t>
  </si>
  <si>
    <t>石药银湖</t>
  </si>
  <si>
    <t>红花注射液</t>
  </si>
  <si>
    <t>5ml</t>
  </si>
  <si>
    <t>江西诚志永丰药业</t>
  </si>
  <si>
    <t>扬州药业</t>
  </si>
  <si>
    <t>全天麻胶囊</t>
  </si>
  <si>
    <t>0.5g*24粒</t>
  </si>
  <si>
    <t>贵州盛世龙方</t>
  </si>
  <si>
    <t>盐酸西替利嗪片</t>
  </si>
  <si>
    <t>成都恒瑞</t>
  </si>
  <si>
    <t>四川峨眉山药业</t>
  </si>
  <si>
    <t>腰痛宁胶囊</t>
  </si>
  <si>
    <t>0.3g*20粒+10ml*5支</t>
  </si>
  <si>
    <t>三七伤药片</t>
  </si>
  <si>
    <t>0.3g*27片</t>
  </si>
  <si>
    <t>肿痛安胶囊</t>
  </si>
  <si>
    <t>0.28g*36粒</t>
  </si>
  <si>
    <t>河北奥星</t>
  </si>
  <si>
    <t>肤痒颗粒</t>
  </si>
  <si>
    <t>四川升和</t>
  </si>
  <si>
    <t>10mg*16片</t>
  </si>
  <si>
    <t>2ml：0.1g*10支</t>
  </si>
  <si>
    <t>山西太原药业</t>
  </si>
  <si>
    <t>复方利血平氨苯蝶啶片</t>
  </si>
  <si>
    <t>10片</t>
  </si>
  <si>
    <t>成都市第五人民医院</t>
  </si>
  <si>
    <t>维生素K1注射液</t>
  </si>
  <si>
    <t>1ml：10mg*10支</t>
  </si>
  <si>
    <t>威远县疾病预防控制中心</t>
  </si>
  <si>
    <t>当飞利肝宁片</t>
  </si>
  <si>
    <t>0.45g*48s</t>
  </si>
  <si>
    <t>江西心正药业</t>
  </si>
  <si>
    <t>绵阳富临医院</t>
  </si>
  <si>
    <t>多糖止血修复生物胶液</t>
  </si>
  <si>
    <t>贵州金玖生物技术</t>
  </si>
  <si>
    <t>巴州区疾病预防控制中心</t>
  </si>
  <si>
    <t>0.45g*30s</t>
  </si>
  <si>
    <t>浙江南洋药业</t>
  </si>
  <si>
    <t>无锡福祈</t>
  </si>
  <si>
    <t>补金片</t>
  </si>
  <si>
    <t>通化百信</t>
  </si>
  <si>
    <t>绵竹市疾病预防控制中心</t>
  </si>
  <si>
    <t>益肺止咳胶囊</t>
  </si>
  <si>
    <t>0.3g*36s</t>
  </si>
  <si>
    <t>贵州飞云岭药业</t>
  </si>
  <si>
    <t>都江堰市中医医院</t>
  </si>
  <si>
    <t>医用彩色影像成像胶片</t>
  </si>
  <si>
    <t>lxsw/cjp</t>
  </si>
  <si>
    <t>界首市龙鑫生物科技</t>
  </si>
  <si>
    <t>四川恒源医药科技有限公司</t>
  </si>
  <si>
    <t>新疆奇康哈博维药</t>
  </si>
  <si>
    <t>宜宾市第二人民医院</t>
  </si>
  <si>
    <t>消银颗粒</t>
  </si>
  <si>
    <t>3.5g*12袋</t>
  </si>
  <si>
    <t>陕西康惠</t>
  </si>
  <si>
    <t>湖南科伦制药有限公司</t>
  </si>
  <si>
    <t>250mg</t>
  </si>
  <si>
    <t>格列美脲分散片</t>
  </si>
  <si>
    <t>2mg*12片</t>
  </si>
  <si>
    <t>注射用拉氧头孢钠</t>
  </si>
  <si>
    <t>浙江惠迪森</t>
  </si>
  <si>
    <t>注射用醋酸奥曲肽</t>
  </si>
  <si>
    <t>0.1mg</t>
  </si>
  <si>
    <t>硝酸甘油注射液</t>
  </si>
  <si>
    <t>1ml：5mg*10支</t>
  </si>
  <si>
    <t>山东圣鲁</t>
  </si>
  <si>
    <t>小儿双清颗粒</t>
  </si>
  <si>
    <t>西藏诺迪康药业</t>
  </si>
  <si>
    <t>碳酸钙D3颗粒</t>
  </si>
  <si>
    <t>2g*20袋</t>
  </si>
  <si>
    <t>金陵药业</t>
  </si>
  <si>
    <t>100mg*12粒</t>
  </si>
  <si>
    <t>金日制药</t>
  </si>
  <si>
    <t>氨甲环酸注射液</t>
  </si>
  <si>
    <t>5ml:0.5g</t>
  </si>
  <si>
    <t>盐酸氨溴索口服溶液</t>
  </si>
  <si>
    <t>10ml:30mg*10支</t>
  </si>
  <si>
    <t>黑龙江中桂</t>
  </si>
  <si>
    <t>小儿咽扁颗粒</t>
  </si>
  <si>
    <t>8g*6袋</t>
  </si>
  <si>
    <t>北京康远</t>
  </si>
  <si>
    <t>赖氨肌醇维B12口服溶液</t>
  </si>
  <si>
    <t>山西天一秦坤</t>
  </si>
  <si>
    <t>2ml:15mg</t>
  </si>
  <si>
    <t>西帕依固龈液</t>
  </si>
  <si>
    <t>益母草注射液</t>
  </si>
  <si>
    <t>1ml</t>
  </si>
  <si>
    <t>盐酸二甲双胍缓释片</t>
  </si>
  <si>
    <t>0.5g*30s</t>
  </si>
  <si>
    <t>60ml:40.02g</t>
  </si>
  <si>
    <t>四川健能</t>
  </si>
  <si>
    <t>盐酸二甲双胍缓释片(卜可)</t>
  </si>
  <si>
    <t>0.5g*30片</t>
  </si>
  <si>
    <t>北京万辉双鹤药业有限责任公司</t>
  </si>
  <si>
    <t>注射用水溶性维生素</t>
  </si>
  <si>
    <t>复方</t>
  </si>
  <si>
    <t>安徽威尔曼</t>
  </si>
  <si>
    <t>盐酸雷尼替丁胶囊</t>
  </si>
  <si>
    <t>0.15g*30粒</t>
  </si>
  <si>
    <t>北大医药股份</t>
  </si>
  <si>
    <t>500ml:30g:4.5g</t>
  </si>
  <si>
    <t>青岛首和金海制药</t>
  </si>
  <si>
    <t>注射用维库溴铵</t>
  </si>
  <si>
    <t>4mg</t>
  </si>
  <si>
    <t>南京新百药业</t>
  </si>
  <si>
    <t>布洛芬缓释混悬液</t>
  </si>
  <si>
    <t>50ml(100ml:3g)</t>
  </si>
  <si>
    <t>四川中方</t>
  </si>
  <si>
    <r>
      <rPr>
        <sz val="12"/>
        <color indexed="8"/>
        <rFont val="宋体"/>
      </rPr>
      <t>加味逍遥胶囊</t>
    </r>
  </si>
  <si>
    <t>四川宝兴制药</t>
  </si>
  <si>
    <t>小儿电解质补给注射液</t>
  </si>
  <si>
    <t>盐酸消旋山莨菪碱注射液</t>
  </si>
  <si>
    <t>杭州民生</t>
  </si>
  <si>
    <t>一次性薄膜(PE)卫生手套</t>
  </si>
  <si>
    <t>注射用还原型谷胱甘肽</t>
  </si>
  <si>
    <t>山东绿叶</t>
  </si>
  <si>
    <t>复方莪术油栓</t>
  </si>
  <si>
    <t>50mg*6粒</t>
  </si>
  <si>
    <t>亚宝药业四川制药</t>
  </si>
  <si>
    <t>一次性使用高频电刀笔</t>
  </si>
  <si>
    <t>一次性使用阴道扩张器</t>
  </si>
  <si>
    <t>小号</t>
  </si>
  <si>
    <t>医用防护口罩</t>
  </si>
  <si>
    <t>喋型</t>
  </si>
  <si>
    <t>30*40*2层</t>
  </si>
  <si>
    <t>龙胆泻肝胶囊</t>
  </si>
  <si>
    <t>利福平注射液</t>
  </si>
  <si>
    <t>50mg*24s</t>
  </si>
  <si>
    <t>四川省长征药业</t>
  </si>
  <si>
    <t>成都市金牛区荷花池社区卫生服务中心</t>
  </si>
  <si>
    <t>硝酸咪康唑阴道软胶囊</t>
  </si>
  <si>
    <t>0.4g*6粒</t>
  </si>
  <si>
    <t>威海华新药业集团有限公司</t>
  </si>
  <si>
    <t>蓬溪县疾病预防控制中心</t>
  </si>
  <si>
    <t>利福平胶囊</t>
  </si>
  <si>
    <t>0.15g*100s</t>
  </si>
  <si>
    <t>成都锦华药业</t>
  </si>
  <si>
    <t>西安利君</t>
  </si>
  <si>
    <t>盐酸乙胺丁醇片</t>
  </si>
  <si>
    <t>盐酸左氧氟沙星胶囊</t>
  </si>
  <si>
    <t>0.1g*12s</t>
  </si>
  <si>
    <t>广东安诺</t>
  </si>
  <si>
    <t>0.15g*30s</t>
  </si>
  <si>
    <t>苏州弘森</t>
  </si>
  <si>
    <t>多酶片</t>
  </si>
  <si>
    <t>100s</t>
  </si>
  <si>
    <t>四川依科</t>
  </si>
  <si>
    <t>绵阳市人民医院</t>
  </si>
  <si>
    <t>彭州市天彭社区卫生服务中心</t>
  </si>
  <si>
    <t>0.125g</t>
  </si>
  <si>
    <t>消咳喘胶囊</t>
  </si>
  <si>
    <t>0.35g*36粒</t>
  </si>
  <si>
    <t>如意金黄散</t>
  </si>
  <si>
    <t>12克*10袋</t>
  </si>
  <si>
    <t>维生素C注射液</t>
  </si>
  <si>
    <t>1g：5ml*5支</t>
  </si>
  <si>
    <t>地晒米松磷酸钠注射液</t>
  </si>
  <si>
    <t>盐酸溴已新片</t>
  </si>
  <si>
    <t>8mg*1000片</t>
  </si>
  <si>
    <t>地奥集团成都</t>
  </si>
  <si>
    <t>注射用还原性谷胱甘肽</t>
  </si>
  <si>
    <t>山东绿叶制药</t>
  </si>
  <si>
    <t>四川省宜宾五粮液</t>
  </si>
  <si>
    <t>6.5cm#10cm片</t>
  </si>
  <si>
    <t>云南白药</t>
  </si>
  <si>
    <t xml:space="preserve"> 枯草杆菌二联活菌颗粒</t>
  </si>
  <si>
    <t>1g*30包</t>
  </si>
  <si>
    <r>
      <rPr>
        <sz val="12"/>
        <color indexed="18"/>
        <rFont val="宋体"/>
      </rPr>
      <t>北京韩美药品有限公司</t>
    </r>
  </si>
  <si>
    <t>海南通用</t>
  </si>
  <si>
    <t>肌苷片</t>
  </si>
  <si>
    <t>北京中新制药</t>
  </si>
  <si>
    <t>海南碧凯</t>
  </si>
  <si>
    <t>甲硫酸新斯的明注射液</t>
  </si>
  <si>
    <t>1ml：0.5mg*1支</t>
  </si>
  <si>
    <t>重酒石酸去甲肾上腺素注射液</t>
  </si>
  <si>
    <t>1ml：2mg*2支</t>
  </si>
  <si>
    <t>上海禾丰制药</t>
  </si>
  <si>
    <t>1.25万单位/2ml*10支</t>
  </si>
  <si>
    <t>天津市生物化学</t>
  </si>
  <si>
    <t>盐酸特拉唑嗪胶囊</t>
  </si>
  <si>
    <t>2mg*24粒</t>
  </si>
  <si>
    <t>重族人促红素注射液</t>
  </si>
  <si>
    <t>5000iu/1ml</t>
  </si>
  <si>
    <t>深圳赛保尔</t>
  </si>
  <si>
    <t>玻璃酸钠注射用</t>
  </si>
  <si>
    <t>2.5ml：25mg</t>
  </si>
  <si>
    <t>上海景峰</t>
  </si>
  <si>
    <t>阿托伐他汀钙缴纳</t>
  </si>
  <si>
    <t>10mg*7粒</t>
  </si>
  <si>
    <t>盐酸氨溴索葡萄糖注射液</t>
  </si>
  <si>
    <t>100ml：30mg</t>
  </si>
  <si>
    <t>黑龙江中桂制药</t>
  </si>
  <si>
    <t>西藏自治区藏医院</t>
  </si>
  <si>
    <t>奥硝唑氯化钠</t>
  </si>
  <si>
    <t>浙江昂利康</t>
  </si>
  <si>
    <t>氯化钾缓释片</t>
  </si>
  <si>
    <t>上海海虹实业</t>
  </si>
  <si>
    <t>愈美分散片</t>
  </si>
  <si>
    <t>赤峰维康</t>
  </si>
  <si>
    <t>2.5g*5支</t>
  </si>
  <si>
    <t>山西华卫</t>
  </si>
  <si>
    <t>1ml：0.1g*10支</t>
  </si>
  <si>
    <t>华中药业</t>
  </si>
  <si>
    <t>注射用硝普钠</t>
  </si>
  <si>
    <t>武汉人福</t>
  </si>
  <si>
    <t>注射用白眉蛇毒血凝酶</t>
  </si>
  <si>
    <t>注射用穿虎宁</t>
  </si>
  <si>
    <t>单硝酸异山梨酯缓释片</t>
  </si>
  <si>
    <t>40mg*20片</t>
  </si>
  <si>
    <t>山东力</t>
  </si>
  <si>
    <t>氢氯噻嗪片(双克）</t>
  </si>
  <si>
    <t>山西云鹏制药</t>
  </si>
  <si>
    <t>20mg*100片</t>
  </si>
  <si>
    <t>红霉素软膏</t>
  </si>
  <si>
    <t>安徽新和成皖</t>
  </si>
  <si>
    <t>10cm*7cm*5贴</t>
  </si>
  <si>
    <t>法莫替丁氯化钠注射液</t>
  </si>
  <si>
    <t>100ml：20mg</t>
  </si>
  <si>
    <t>福建天泉</t>
  </si>
  <si>
    <t>5ml：0.1g*5支</t>
  </si>
  <si>
    <t>柴胡注射液</t>
  </si>
  <si>
    <t>2ml*10支</t>
  </si>
  <si>
    <t>河南康华</t>
  </si>
  <si>
    <t>新乡市常乐</t>
  </si>
  <si>
    <t>盐酸异丙嗪注射液</t>
  </si>
  <si>
    <t>2ml：50mg*10支</t>
  </si>
  <si>
    <t>北京以岭药业</t>
  </si>
  <si>
    <t>石淋通颗粒</t>
  </si>
  <si>
    <t>四川凯京</t>
  </si>
  <si>
    <t>通滞苏润江片</t>
  </si>
  <si>
    <t>0.52g*12片</t>
  </si>
  <si>
    <t>武汉健民</t>
  </si>
  <si>
    <t>0.2g*12粒</t>
  </si>
  <si>
    <t>东北制药集团</t>
  </si>
  <si>
    <t>陕西博森生物</t>
  </si>
  <si>
    <t>酚氨咖敏片(克感敏片）</t>
  </si>
  <si>
    <t>0.5g*36片</t>
  </si>
  <si>
    <t>四川键能制药</t>
  </si>
  <si>
    <t>硫酸罗通定注射液</t>
  </si>
  <si>
    <t>2ml：60mg*10支</t>
  </si>
  <si>
    <t>广东新峰药业</t>
  </si>
  <si>
    <t>一力咳特灵胶囊</t>
  </si>
  <si>
    <t>30粒</t>
  </si>
  <si>
    <t>胆宁片</t>
  </si>
  <si>
    <t>加巴喷丁胶囊</t>
  </si>
  <si>
    <t>0.1g*48粒</t>
  </si>
  <si>
    <t xml:space="preserve"> 江苏恩华药业股份有限公司</t>
  </si>
  <si>
    <t>复方右旋糖酐40注射液</t>
  </si>
  <si>
    <t>西安万隆</t>
  </si>
  <si>
    <t>甘草酸二铵注射液</t>
  </si>
  <si>
    <t>10ml：50mg*5支</t>
  </si>
  <si>
    <t>上海现代</t>
  </si>
  <si>
    <t>吲哚美幸栓</t>
  </si>
  <si>
    <t>0.1g*10粒</t>
  </si>
  <si>
    <t>成都第一药业</t>
  </si>
  <si>
    <t>四川光大制药</t>
  </si>
  <si>
    <t>康复新液</t>
  </si>
  <si>
    <t>昆明赛承</t>
  </si>
  <si>
    <t>10ml：30mg*1支</t>
  </si>
  <si>
    <t>成都亨达药业</t>
  </si>
  <si>
    <t>盐酸曲美他嗪片</t>
  </si>
  <si>
    <t>20mg*15片*2板</t>
  </si>
  <si>
    <t>南京恒生</t>
  </si>
  <si>
    <t>二甲硅油片</t>
  </si>
  <si>
    <t>四川同人</t>
  </si>
  <si>
    <t>阿魏酸钠片（川芎素片）</t>
  </si>
  <si>
    <t>50mg*24片</t>
  </si>
  <si>
    <t>成都第一</t>
  </si>
  <si>
    <t>注射用七叶皂苷钠</t>
  </si>
  <si>
    <t>天锡凯夫制药</t>
  </si>
  <si>
    <t>曲克芦丁片</t>
  </si>
  <si>
    <t>60mg*100片</t>
  </si>
  <si>
    <t>北京中信</t>
  </si>
  <si>
    <t>盐酸氯丙嗪注射液</t>
  </si>
  <si>
    <t>1ml*25mg*10支</t>
  </si>
  <si>
    <t>山西华卫药业</t>
  </si>
  <si>
    <t>胞鳞胆碱钠片</t>
  </si>
  <si>
    <t>济南利民制药</t>
  </si>
  <si>
    <t>广西冠峰集团</t>
  </si>
  <si>
    <t>苯溴马隆片</t>
  </si>
  <si>
    <t>50mg*10片</t>
  </si>
  <si>
    <t>宜宾东阳光长江</t>
  </si>
  <si>
    <t>乳酸亚铁胶囊</t>
  </si>
  <si>
    <t>0.15g*18粒</t>
  </si>
  <si>
    <t>氟康唑氯化钠注射液</t>
  </si>
  <si>
    <t>100ml*0.2:0.9g</t>
  </si>
  <si>
    <t>血塞通分散片</t>
  </si>
  <si>
    <t>50mg*48片</t>
  </si>
  <si>
    <t>湖南方盛制药</t>
  </si>
  <si>
    <t>0.64g*36片</t>
  </si>
  <si>
    <t>安徽省天康</t>
  </si>
  <si>
    <t>注射用泮托拉唑钠(潘妥洛克)</t>
  </si>
  <si>
    <t>德国Takeda GmbH Manufacturing</t>
  </si>
  <si>
    <t>复方维生素注射液</t>
  </si>
  <si>
    <t>2ml</t>
  </si>
  <si>
    <t>天津金耀集团</t>
  </si>
  <si>
    <t>硫酸沙丁胺醇气雾剂</t>
  </si>
  <si>
    <t>100ug/揿200揿/瓶</t>
  </si>
  <si>
    <t>山东京卫制药</t>
  </si>
  <si>
    <t>醋酸地塞米松片</t>
  </si>
  <si>
    <t>0.75mg*100片</t>
  </si>
  <si>
    <t>小儿止咳糖浆</t>
  </si>
  <si>
    <t>四川同人泰</t>
  </si>
  <si>
    <t>25毫升</t>
  </si>
  <si>
    <t>翔宇药业</t>
  </si>
  <si>
    <t>丹参川芎嗪注射液</t>
  </si>
  <si>
    <t>贵州拜特制药</t>
  </si>
  <si>
    <t>鲑降钙素注射液</t>
  </si>
  <si>
    <t>1ml：8.3u(50IU)</t>
  </si>
  <si>
    <t>银谷制药</t>
  </si>
  <si>
    <t>5mg*20粒</t>
  </si>
  <si>
    <t>湖南迪诺</t>
  </si>
  <si>
    <t>10mg*100片</t>
  </si>
  <si>
    <t>山西太原</t>
  </si>
  <si>
    <t>山西普德药业股份有限公司</t>
  </si>
  <si>
    <t>碳酸氢钠注射液</t>
  </si>
  <si>
    <t>上海浦津</t>
  </si>
  <si>
    <t>通窍鼻炎颗粒</t>
  </si>
  <si>
    <t>2g*2袋</t>
  </si>
  <si>
    <t>成都康迪</t>
  </si>
  <si>
    <t>2G</t>
  </si>
  <si>
    <t>乳酸左氧氟沙星氯化钠增值税</t>
  </si>
  <si>
    <t>250ml：0.5g：2.25g</t>
  </si>
  <si>
    <t>武汉福星</t>
  </si>
  <si>
    <t>呋塞米注射液</t>
  </si>
  <si>
    <t>呋塞米片</t>
  </si>
  <si>
    <t>上海朝晖</t>
  </si>
  <si>
    <t>谷维素片</t>
  </si>
  <si>
    <t>上海玉瑞</t>
  </si>
  <si>
    <t>华润双鹤</t>
  </si>
  <si>
    <t>注射用头孢曲松钠</t>
  </si>
  <si>
    <t>盐酸消旋山苠若碱注射液</t>
  </si>
  <si>
    <t>乳酸菌素片</t>
  </si>
  <si>
    <t>0.4g*60片</t>
  </si>
  <si>
    <t>黑龙江康麦</t>
  </si>
  <si>
    <t>南京新百药业有限公司</t>
  </si>
  <si>
    <t>复方氨基酸注射液</t>
  </si>
  <si>
    <t>250ml：10.65g</t>
  </si>
  <si>
    <t>宜昌三峡</t>
  </si>
  <si>
    <t>曲安奈德注射液</t>
  </si>
  <si>
    <t>1ml：40mg</t>
  </si>
  <si>
    <t>昆明积大制药</t>
  </si>
  <si>
    <t>肝苏颗粒</t>
  </si>
  <si>
    <t>四川古蔺肝苏药业有限公司</t>
  </si>
  <si>
    <t>100ml：0.5g：</t>
  </si>
  <si>
    <t>四川科伦药业</t>
  </si>
  <si>
    <t>硫酸镁</t>
  </si>
  <si>
    <t>自贡鸿鹤制药</t>
  </si>
  <si>
    <r>
      <rPr>
        <sz val="12"/>
        <color indexed="18"/>
        <rFont val="宋体"/>
      </rPr>
      <t>芩连胶囊</t>
    </r>
    <r>
      <rPr>
        <sz val="12"/>
        <color indexed="18"/>
        <rFont val="Helvetica"/>
      </rPr>
      <t> </t>
    </r>
  </si>
  <si>
    <t>0.44g*48粒</t>
  </si>
  <si>
    <t>四川迪康科技药业股份有限公司成都迪康制药公司</t>
  </si>
  <si>
    <t>1mg：2ml*2支</t>
  </si>
  <si>
    <t>冠心丹参滴丸</t>
  </si>
  <si>
    <t>0.04g*180粒</t>
  </si>
  <si>
    <t>中发实业集团</t>
  </si>
  <si>
    <t>浓氟化钠注射液</t>
  </si>
  <si>
    <t>氯化钠注射液</t>
  </si>
  <si>
    <t>罗通定片</t>
  </si>
  <si>
    <t>30mg*100片</t>
  </si>
  <si>
    <t>盐酸曲马多注射液</t>
  </si>
  <si>
    <t>2ml：0.1g*5支</t>
  </si>
  <si>
    <t>石药集团</t>
  </si>
  <si>
    <t>盐酸曲马多片</t>
  </si>
  <si>
    <t>国药集团</t>
  </si>
  <si>
    <t>足光粉</t>
  </si>
  <si>
    <t>40g*3袋</t>
  </si>
  <si>
    <t>注射用泮拖拉唑钠</t>
  </si>
  <si>
    <t>成都通德</t>
  </si>
  <si>
    <t>武侯人福</t>
  </si>
  <si>
    <t>注射用盐酸乌拉地尔</t>
  </si>
  <si>
    <t>注射用硫普罗宁</t>
  </si>
  <si>
    <t>海南利能</t>
  </si>
  <si>
    <t>缬沙坦分散片</t>
  </si>
  <si>
    <t>80mg*7片</t>
  </si>
  <si>
    <t>桂林华信制药</t>
  </si>
  <si>
    <t>甲氨蝶呤片</t>
  </si>
  <si>
    <t>2.5mg*16片</t>
  </si>
  <si>
    <t>上海信谊药厂有限公司</t>
  </si>
  <si>
    <t>注射用阿莫西林克拉维酸钾</t>
  </si>
  <si>
    <t>1.2g</t>
  </si>
  <si>
    <t>活血止痛胶囊</t>
  </si>
  <si>
    <t>四川华仓药业有限公司</t>
  </si>
  <si>
    <t>四川省森鸿医药原料有限公司</t>
  </si>
  <si>
    <t>四川粤通医药有限公司</t>
  </si>
  <si>
    <t>四川省内江活力药业有限责任公司</t>
  </si>
  <si>
    <t>成都瑞元医药有限公司</t>
  </si>
  <si>
    <t>天津市奥淇医科医药销售有限公司</t>
  </si>
  <si>
    <t>四川省崇州市三元药业有限责任公司</t>
  </si>
  <si>
    <t>胶体果胶铋胶囊</t>
  </si>
  <si>
    <t>100mg*48粒</t>
  </si>
  <si>
    <t>黑龙江江世药业</t>
  </si>
  <si>
    <t>头孢克洛缓释胶囊</t>
  </si>
  <si>
    <t>187.5mg*12粒</t>
  </si>
  <si>
    <t>上海现代制药</t>
  </si>
  <si>
    <t>新疆金康药业有限公司</t>
  </si>
  <si>
    <t>复方维生素注射液（4）</t>
  </si>
  <si>
    <t>成都平原药业</t>
  </si>
  <si>
    <t>四川神宁医药有限公司</t>
  </si>
  <si>
    <t>四川悦康源通药业有限公司</t>
  </si>
  <si>
    <t>成都蜀生堂药业有限公司</t>
  </si>
  <si>
    <t>云南华晨药业有限公司</t>
  </si>
  <si>
    <t>四川大昕药业有限公司</t>
  </si>
  <si>
    <t>江西吉泰医药有限公司</t>
  </si>
  <si>
    <t>四川司罗德医药有限责任公司</t>
  </si>
  <si>
    <t>四川蓝皓药业有限公司</t>
  </si>
  <si>
    <t>四川科伦药业股份有限公司安岳分公司</t>
  </si>
  <si>
    <t>菝葜</t>
  </si>
  <si>
    <t>统货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</si>
</sst>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0.00&quot; &quot;"/>
  </numFmts>
  <fonts count="10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sz val="12"/>
      <color indexed="11"/>
      <name val="宋体"/>
    </font>
    <font>
      <sz val="12"/>
      <color indexed="11"/>
      <name val="Arial"/>
    </font>
    <font>
      <sz val="12"/>
      <color indexed="8"/>
      <name val="宋体"/>
    </font>
    <font>
      <sz val="12"/>
      <color indexed="8"/>
      <name val="SimSun"/>
    </font>
    <font>
      <sz val="12"/>
      <color indexed="8"/>
      <name val="Arial"/>
    </font>
    <font>
      <sz val="12"/>
      <color indexed="18"/>
      <name val="宋体"/>
    </font>
    <font>
      <sz val="12"/>
      <color indexed="1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9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borderId="2" applyNumberFormat="1" applyFont="1" applyFill="0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 wrapText="1"/>
    </xf>
    <xf numFmtId="49" fontId="0" fillId="2" borderId="3" applyNumberFormat="1" applyFont="1" applyFill="1" applyBorder="1" applyAlignment="1" applyProtection="0">
      <alignment vertical="center"/>
    </xf>
    <xf numFmtId="0" fontId="0" fillId="2" borderId="3" applyNumberFormat="1" applyFont="1" applyFill="1" applyBorder="1" applyAlignment="1" applyProtection="0">
      <alignment vertical="center"/>
    </xf>
    <xf numFmtId="59" fontId="0" fillId="2" borderId="3" applyNumberFormat="1" applyFont="1" applyFill="1" applyBorder="1" applyAlignment="1" applyProtection="0">
      <alignment vertical="center"/>
    </xf>
    <xf numFmtId="0" fontId="0" borderId="2" applyNumberFormat="1" applyFont="1" applyFill="0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left" vertical="center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4" applyNumberFormat="1" applyFont="1" applyFill="1" applyBorder="1" applyAlignment="1" applyProtection="0">
      <alignment vertical="center"/>
    </xf>
    <xf numFmtId="0" fontId="0" fillId="2" borderId="4" applyNumberFormat="1" applyFont="1" applyFill="1" applyBorder="1" applyAlignment="1" applyProtection="0">
      <alignment vertical="center"/>
    </xf>
    <xf numFmtId="59" fontId="0" fillId="2" borderId="5" applyNumberFormat="1" applyFont="1" applyFill="1" applyBorder="1" applyAlignment="1" applyProtection="0">
      <alignment vertical="center"/>
    </xf>
    <xf numFmtId="59" fontId="0" fillId="2" borderId="4" applyNumberFormat="1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center" wrapText="1"/>
    </xf>
    <xf numFmtId="49" fontId="3" fillId="2" borderId="6" applyNumberFormat="1" applyFont="1" applyFill="1" applyBorder="1" applyAlignment="1" applyProtection="0">
      <alignment horizontal="left" vertical="center"/>
    </xf>
    <xf numFmtId="0" fontId="0" fillId="2" borderId="7" applyNumberFormat="1" applyFont="1" applyFill="1" applyBorder="1" applyAlignment="1" applyProtection="0">
      <alignment vertical="center"/>
    </xf>
    <xf numFmtId="59" fontId="0" fillId="3" borderId="8" applyNumberFormat="1" applyFont="1" applyFill="1" applyBorder="1" applyAlignment="1" applyProtection="0">
      <alignment vertical="center"/>
    </xf>
    <xf numFmtId="59" fontId="0" fillId="2" borderId="9" applyNumberFormat="1" applyFont="1" applyFill="1" applyBorder="1" applyAlignment="1" applyProtection="0">
      <alignment vertical="center"/>
    </xf>
    <xf numFmtId="0" fontId="0" borderId="6" applyNumberFormat="1" applyFont="1" applyFill="0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vertical="center"/>
    </xf>
    <xf numFmtId="59" fontId="0" fillId="2" borderId="10" applyNumberFormat="1" applyFont="1" applyFill="1" applyBorder="1" applyAlignment="1" applyProtection="0">
      <alignment vertical="center"/>
    </xf>
    <xf numFmtId="59" fontId="0" fillId="2" borderId="6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 wrapText="1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49" fontId="4" fillId="2" borderId="6" applyNumberFormat="1" applyFont="1" applyFill="1" applyBorder="1" applyAlignment="1" applyProtection="0">
      <alignment horizontal="left" vertical="center"/>
    </xf>
    <xf numFmtId="59" fontId="0" fillId="4" borderId="8" applyNumberFormat="1" applyFont="1" applyFill="1" applyBorder="1" applyAlignment="1" applyProtection="0">
      <alignment vertical="center"/>
    </xf>
    <xf numFmtId="59" fontId="0" fillId="2" borderId="11" applyNumberFormat="1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left" vertical="center"/>
    </xf>
    <xf numFmtId="49" fontId="0" fillId="2" borderId="12" applyNumberFormat="1" applyFont="1" applyFill="1" applyBorder="1" applyAlignment="1" applyProtection="0">
      <alignment vertical="center" wrapText="1"/>
    </xf>
    <xf numFmtId="49" fontId="0" fillId="2" borderId="12" applyNumberFormat="1" applyFont="1" applyFill="1" applyBorder="1" applyAlignment="1" applyProtection="0">
      <alignment vertical="center"/>
    </xf>
    <xf numFmtId="0" fontId="0" fillId="2" borderId="12" applyNumberFormat="1" applyFont="1" applyFill="1" applyBorder="1" applyAlignment="1" applyProtection="0">
      <alignment vertical="center"/>
    </xf>
    <xf numFmtId="59" fontId="0" fillId="2" borderId="13" applyNumberFormat="1" applyFont="1" applyFill="1" applyBorder="1" applyAlignment="1" applyProtection="0">
      <alignment vertical="center"/>
    </xf>
    <xf numFmtId="59" fontId="0" fillId="2" borderId="12" applyNumberFormat="1" applyFont="1" applyFill="1" applyBorder="1" applyAlignment="1" applyProtection="0">
      <alignment vertical="center"/>
    </xf>
    <xf numFmtId="59" fontId="0" fillId="5" borderId="8" applyNumberFormat="1" applyFont="1" applyFill="1" applyBorder="1" applyAlignment="1" applyProtection="0">
      <alignment vertical="center"/>
    </xf>
    <xf numFmtId="0" fontId="0" borderId="9" applyNumberFormat="1" applyFont="1" applyFill="0" applyBorder="1" applyAlignment="1" applyProtection="0">
      <alignment vertical="center"/>
    </xf>
    <xf numFmtId="59" fontId="0" fillId="2" borderId="14" applyNumberFormat="1" applyFont="1" applyFill="1" applyBorder="1" applyAlignment="1" applyProtection="0">
      <alignment vertical="center"/>
    </xf>
    <xf numFmtId="49" fontId="4" fillId="2" borderId="3" applyNumberFormat="1" applyFont="1" applyFill="1" applyBorder="1" applyAlignment="1" applyProtection="0">
      <alignment horizontal="left" vertical="center"/>
    </xf>
    <xf numFmtId="49" fontId="0" fillId="6" borderId="3" applyNumberFormat="1" applyFont="1" applyFill="1" applyBorder="1" applyAlignment="1" applyProtection="0">
      <alignment vertical="center"/>
    </xf>
    <xf numFmtId="49" fontId="0" fillId="6" borderId="3" applyNumberFormat="1" applyFont="1" applyFill="1" applyBorder="1" applyAlignment="1" applyProtection="0">
      <alignment vertical="center" wrapText="1"/>
    </xf>
    <xf numFmtId="0" fontId="0" fillId="6" borderId="3" applyNumberFormat="1" applyFont="1" applyFill="1" applyBorder="1" applyAlignment="1" applyProtection="0">
      <alignment vertical="center"/>
    </xf>
    <xf numFmtId="59" fontId="0" fillId="6" borderId="3" applyNumberFormat="1" applyFont="1" applyFill="1" applyBorder="1" applyAlignment="1" applyProtection="0">
      <alignment vertical="center"/>
    </xf>
    <xf numFmtId="59" fontId="0" fillId="6" borderId="5" applyNumberFormat="1" applyFont="1" applyFill="1" applyBorder="1" applyAlignment="1" applyProtection="0">
      <alignment vertical="center"/>
    </xf>
    <xf numFmtId="59" fontId="0" fillId="6" borderId="11" applyNumberFormat="1" applyFont="1" applyFill="1" applyBorder="1" applyAlignment="1" applyProtection="0">
      <alignment vertical="center"/>
    </xf>
    <xf numFmtId="59" fontId="0" fillId="6" borderId="15" applyNumberFormat="1" applyFont="1" applyFill="1" applyBorder="1" applyAlignment="1" applyProtection="0">
      <alignment vertical="center"/>
    </xf>
    <xf numFmtId="59" fontId="0" fillId="7" borderId="8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49" fontId="3" fillId="2" borderId="12" applyNumberFormat="1" applyFont="1" applyFill="1" applyBorder="1" applyAlignment="1" applyProtection="0">
      <alignment horizontal="left" vertical="center"/>
    </xf>
    <xf numFmtId="0" fontId="0" fillId="2" borderId="3" applyNumberFormat="0" applyFont="1" applyFill="1" applyBorder="1" applyAlignment="1" applyProtection="0">
      <alignment vertical="center"/>
    </xf>
    <xf numFmtId="59" fontId="0" fillId="7" borderId="5" applyNumberFormat="1" applyFont="1" applyFill="1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center"/>
    </xf>
    <xf numFmtId="0" fontId="0" fillId="2" borderId="14" applyNumberFormat="1" applyFont="1" applyFill="1" applyBorder="1" applyAlignment="1" applyProtection="0">
      <alignment vertical="center"/>
    </xf>
    <xf numFmtId="49" fontId="0" fillId="6" borderId="15" applyNumberFormat="1" applyFont="1" applyFill="1" applyBorder="1" applyAlignment="1" applyProtection="0">
      <alignment vertical="center"/>
    </xf>
    <xf numFmtId="0" fontId="0" fillId="6" borderId="15" applyNumberFormat="0" applyFont="1" applyFill="1" applyBorder="1" applyAlignment="1" applyProtection="0">
      <alignment vertical="center"/>
    </xf>
    <xf numFmtId="59" fontId="0" fillId="7" borderId="15" applyNumberFormat="1" applyFont="1" applyFill="1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49" fontId="0" fillId="2" borderId="10" applyNumberFormat="1" applyFont="1" applyFill="1" applyBorder="1" applyAlignment="1" applyProtection="0">
      <alignment vertical="center"/>
    </xf>
    <xf numFmtId="49" fontId="0" fillId="2" borderId="10" applyNumberFormat="1" applyFont="1" applyFill="1" applyBorder="1" applyAlignment="1" applyProtection="0">
      <alignment vertical="center" wrapText="1"/>
    </xf>
    <xf numFmtId="0" fontId="0" fillId="2" borderId="16" applyNumberFormat="1" applyFont="1" applyFill="1" applyBorder="1" applyAlignment="1" applyProtection="0">
      <alignment vertical="center"/>
    </xf>
    <xf numFmtId="59" fontId="0" fillId="2" borderId="17" applyNumberFormat="1" applyFont="1" applyFill="1" applyBorder="1" applyAlignment="1" applyProtection="0">
      <alignment vertical="center"/>
    </xf>
    <xf numFmtId="59" fontId="0" fillId="7" borderId="11" applyNumberFormat="1" applyFont="1" applyFill="1" applyBorder="1" applyAlignment="1" applyProtection="0">
      <alignment vertical="center"/>
    </xf>
    <xf numFmtId="59" fontId="0" fillId="2" borderId="18" applyNumberFormat="1" applyFont="1" applyFill="1" applyBorder="1" applyAlignment="1" applyProtection="0">
      <alignment vertical="center"/>
    </xf>
    <xf numFmtId="59" fontId="0" fillId="2" borderId="19" applyNumberFormat="1" applyFont="1" applyFill="1" applyBorder="1" applyAlignment="1" applyProtection="0">
      <alignment vertical="center"/>
    </xf>
    <xf numFmtId="59" fontId="0" fillId="7" borderId="3" applyNumberFormat="1" applyFont="1" applyFill="1" applyBorder="1" applyAlignment="1" applyProtection="0">
      <alignment vertical="center"/>
    </xf>
    <xf numFmtId="49" fontId="7" fillId="2" borderId="3" applyNumberFormat="1" applyFont="1" applyFill="1" applyBorder="1" applyAlignment="1" applyProtection="0">
      <alignment horizontal="left" vertical="center"/>
    </xf>
    <xf numFmtId="59" fontId="0" fillId="8" borderId="3" applyNumberFormat="1" applyFont="1" applyFill="1" applyBorder="1" applyAlignment="1" applyProtection="0">
      <alignment vertical="center"/>
    </xf>
    <xf numFmtId="59" fontId="0" fillId="4" borderId="3" applyNumberFormat="1" applyFont="1" applyFill="1" applyBorder="1" applyAlignment="1" applyProtection="0">
      <alignment vertical="center"/>
    </xf>
    <xf numFmtId="59" fontId="0" fillId="4" borderId="5" applyNumberFormat="1" applyFont="1" applyFill="1" applyBorder="1" applyAlignment="1" applyProtection="0">
      <alignment vertical="center"/>
    </xf>
    <xf numFmtId="59" fontId="0" fillId="4" borderId="11" applyNumberFormat="1" applyFont="1" applyFill="1" applyBorder="1" applyAlignment="1" applyProtection="0">
      <alignment vertical="center"/>
    </xf>
    <xf numFmtId="49" fontId="8" fillId="2" borderId="6" applyNumberFormat="1" applyFont="1" applyFill="1" applyBorder="1" applyAlignment="1" applyProtection="0">
      <alignment horizontal="left" vertical="center" wrapText="1"/>
    </xf>
    <xf numFmtId="0" fontId="0" fillId="2" borderId="6" applyNumberFormat="0" applyFont="1" applyFill="1" applyBorder="1" applyAlignment="1" applyProtection="0">
      <alignment vertical="center"/>
    </xf>
    <xf numFmtId="49" fontId="0" fillId="9" borderId="5" applyNumberFormat="1" applyFont="1" applyFill="1" applyBorder="1" applyAlignment="1" applyProtection="0">
      <alignment vertical="center"/>
    </xf>
    <xf numFmtId="0" fontId="0" fillId="9" borderId="5" applyNumberFormat="1" applyFont="1" applyFill="1" applyBorder="1" applyAlignment="1" applyProtection="0">
      <alignment vertical="center"/>
    </xf>
    <xf numFmtId="59" fontId="0" fillId="3" borderId="5" applyNumberFormat="1" applyFont="1" applyFill="1" applyBorder="1" applyAlignment="1" applyProtection="0">
      <alignment vertical="center"/>
    </xf>
    <xf numFmtId="59" fontId="0" fillId="9" borderId="5" applyNumberFormat="1" applyFont="1" applyFill="1" applyBorder="1" applyAlignment="1" applyProtection="0">
      <alignment vertical="center"/>
    </xf>
    <xf numFmtId="0" fontId="0" fillId="2" borderId="10" applyNumberFormat="1" applyFont="1" applyFill="1" applyBorder="1" applyAlignment="1" applyProtection="0">
      <alignment vertical="center"/>
    </xf>
    <xf numFmtId="59" fontId="0" fillId="3" borderId="11" applyNumberFormat="1" applyFont="1" applyFill="1" applyBorder="1" applyAlignment="1" applyProtection="0">
      <alignment vertical="center"/>
    </xf>
    <xf numFmtId="59" fontId="0" fillId="3" borderId="3" applyNumberFormat="1" applyFont="1" applyFill="1" applyBorder="1" applyAlignment="1" applyProtection="0">
      <alignment vertical="center"/>
    </xf>
    <xf numFmtId="59" fontId="0" fillId="3" borderId="15" applyNumberFormat="1" applyFont="1" applyFill="1" applyBorder="1" applyAlignment="1" applyProtection="0">
      <alignment vertical="center"/>
    </xf>
    <xf numFmtId="59" fontId="0" fillId="6" borderId="8" applyNumberFormat="1" applyFont="1" applyFill="1" applyBorder="1" applyAlignment="1" applyProtection="0">
      <alignment vertical="center"/>
    </xf>
    <xf numFmtId="49" fontId="8" fillId="2" borderId="1" applyNumberFormat="1" applyFont="1" applyFill="1" applyBorder="1" applyAlignment="1" applyProtection="0">
      <alignment horizontal="left" vertical="center"/>
    </xf>
    <xf numFmtId="59" fontId="0" fillId="5" borderId="3" applyNumberFormat="1" applyFont="1" applyFill="1" applyBorder="1" applyAlignment="1" applyProtection="0">
      <alignment vertical="center"/>
    </xf>
    <xf numFmtId="59" fontId="0" fillId="5" borderId="5" applyNumberFormat="1" applyFont="1" applyFill="1" applyBorder="1" applyAlignment="1" applyProtection="0">
      <alignment vertical="center"/>
    </xf>
    <xf numFmtId="59" fontId="0" fillId="5" borderId="15" applyNumberFormat="1" applyFont="1" applyFill="1" applyBorder="1" applyAlignment="1" applyProtection="0">
      <alignment vertical="center"/>
    </xf>
    <xf numFmtId="59" fontId="0" fillId="5" borderId="11" applyNumberFormat="1" applyFont="1" applyFill="1" applyBorder="1" applyAlignment="1" applyProtection="0">
      <alignment vertical="center"/>
    </xf>
    <xf numFmtId="59" fontId="0" fillId="2" borderId="20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bfbfbf"/>
      <rgbColor rgb="ffe5e5e5"/>
      <rgbColor rgb="ff9cc3e5"/>
      <rgbColor rgb="ffd9dce1"/>
      <rgbColor rgb="ffffff00"/>
      <rgbColor rgb="ffffc000"/>
      <rgbColor rgb="ff232323"/>
      <rgbColor rgb="ff00b05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baidu.com/link?url=k5eCbl--3ttjkOx8dAsInhSoCoIAkYgmJvlwaVNy8dN43BmPn6juZ8SB8pm9Kpr431K9NdrVbpjpOAqzAT8VFGscNnz_XKt5UH3figRFRm98CLkHP15lNzo5B_GT0gmN9-HBfRtQaCNPxSpFThPlC877Q_qKu7bT5g1HTGTuNsC" TargetMode="External"/><Relationship Id="rId2" Type="http://schemas.openxmlformats.org/officeDocument/2006/relationships/hyperlink" Target="http://www.yaozui.com/yaopin/796-weiudianqieluxiaonangiii" TargetMode="External"/><Relationship Id="rId3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Relationship Id="rId4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Relationship Id="rId5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Relationship Id="rId6" Type="http://schemas.openxmlformats.org/officeDocument/2006/relationships/hyperlink" Target="http://c.yaozui.com/2028" TargetMode="External"/><Relationship Id="rId7" Type="http://schemas.openxmlformats.org/officeDocument/2006/relationships/hyperlink" Target="http://www.yaozui.com/yaopin/796-weiudianqieluxiaonangiii" TargetMode="External"/><Relationship Id="rId8" Type="http://schemas.openxmlformats.org/officeDocument/2006/relationships/hyperlink" Target="http://www.yaozui.com/yaopin/14164-qinlianxiaonan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1397"/>
  <sheetViews>
    <sheetView workbookViewId="0" showGridLines="0" defaultGridColor="1"/>
  </sheetViews>
  <sheetFormatPr defaultColWidth="9" defaultRowHeight="14.25" customHeight="1" outlineLevelRow="0" outlineLevelCol="0"/>
  <cols>
    <col min="1" max="1" width="31" style="1" customWidth="1"/>
    <col min="2" max="2" width="23.6719" style="1" customWidth="1"/>
    <col min="3" max="3" width="13" style="1" customWidth="1"/>
    <col min="4" max="4" width="22.8516" style="1" customWidth="1"/>
    <col min="5" max="5" width="7.35156" style="1" customWidth="1"/>
    <col min="6" max="6" width="16" style="1" customWidth="1"/>
    <col min="7" max="7" width="13.8516" style="1" customWidth="1"/>
    <col min="8" max="8" width="12.6719" style="1" customWidth="1"/>
    <col min="9" max="256" width="9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</row>
    <row r="2" ht="20" customHeight="1">
      <c r="A2" t="s" s="4">
        <v>8</v>
      </c>
      <c r="B2" t="s" s="5">
        <v>9</v>
      </c>
      <c r="C2" t="s" s="5">
        <v>10</v>
      </c>
      <c r="D2" t="s" s="5">
        <v>11</v>
      </c>
      <c r="E2" s="6">
        <v>1440</v>
      </c>
      <c r="F2" s="7">
        <v>33230.77</v>
      </c>
      <c r="G2" s="7">
        <f>F2*1.17</f>
        <v>38880.000899999992</v>
      </c>
      <c r="H2" s="8">
        <f>G2/E2</f>
        <v>27.00000062499999</v>
      </c>
    </row>
    <row r="3" ht="20" customHeight="1">
      <c r="A3" t="s" s="4">
        <v>12</v>
      </c>
      <c r="B3" t="s" s="5">
        <v>9</v>
      </c>
      <c r="C3" t="s" s="5">
        <v>10</v>
      </c>
      <c r="D3" t="s" s="5">
        <v>11</v>
      </c>
      <c r="E3" s="6">
        <v>400</v>
      </c>
      <c r="F3" s="7">
        <v>3760.68</v>
      </c>
      <c r="G3" s="7">
        <f>F3*1.17</f>
        <v>4399.995599999999</v>
      </c>
      <c r="H3" s="8">
        <f>G3/E3</f>
        <v>10.999989</v>
      </c>
    </row>
    <row r="4" ht="20" customHeight="1">
      <c r="A4" t="s" s="4">
        <v>13</v>
      </c>
      <c r="B4" t="s" s="5">
        <v>14</v>
      </c>
      <c r="C4" t="s" s="5">
        <v>15</v>
      </c>
      <c r="D4" t="s" s="5">
        <v>16</v>
      </c>
      <c r="E4" s="6">
        <v>10</v>
      </c>
      <c r="F4" s="7">
        <f>G4/1.17</f>
        <v>107.6923076923077</v>
      </c>
      <c r="G4" s="7">
        <v>126</v>
      </c>
      <c r="H4" s="8">
        <f>G4/E4</f>
        <v>12.6</v>
      </c>
    </row>
    <row r="5" ht="20" customHeight="1">
      <c r="A5" t="s" s="4">
        <v>13</v>
      </c>
      <c r="B5" t="s" s="5">
        <v>17</v>
      </c>
      <c r="C5" t="s" s="5">
        <v>18</v>
      </c>
      <c r="D5" t="s" s="5">
        <v>19</v>
      </c>
      <c r="E5" s="6">
        <v>20</v>
      </c>
      <c r="F5" s="7">
        <f>G5/1.17</f>
        <v>141.8803418803419</v>
      </c>
      <c r="G5" s="7">
        <v>166</v>
      </c>
      <c r="H5" s="8">
        <f>G5/E5</f>
        <v>8.300000000000001</v>
      </c>
    </row>
    <row r="6" ht="20" customHeight="1">
      <c r="A6" t="s" s="4">
        <v>13</v>
      </c>
      <c r="B6" t="s" s="5">
        <v>20</v>
      </c>
      <c r="C6" t="s" s="5">
        <v>18</v>
      </c>
      <c r="D6" t="s" s="5">
        <v>21</v>
      </c>
      <c r="E6" s="6">
        <v>20</v>
      </c>
      <c r="F6" s="7">
        <f>G6/1.17</f>
        <v>138.4615384615385</v>
      </c>
      <c r="G6" s="7">
        <v>162</v>
      </c>
      <c r="H6" s="8">
        <f>G6/E6</f>
        <v>8.1</v>
      </c>
    </row>
    <row r="7" ht="20" customHeight="1">
      <c r="A7" t="s" s="4">
        <v>13</v>
      </c>
      <c r="B7" t="s" s="5">
        <v>9</v>
      </c>
      <c r="C7" t="s" s="5">
        <v>10</v>
      </c>
      <c r="D7" t="s" s="5">
        <v>11</v>
      </c>
      <c r="E7" s="6">
        <v>50</v>
      </c>
      <c r="F7" s="7">
        <f>G7/1.17</f>
        <v>333.3333333333334</v>
      </c>
      <c r="G7" s="7">
        <v>390</v>
      </c>
      <c r="H7" s="8">
        <f>G7/E7</f>
        <v>7.8</v>
      </c>
    </row>
    <row r="8" ht="20" customHeight="1">
      <c r="A8" t="s" s="4">
        <v>13</v>
      </c>
      <c r="B8" t="s" s="5">
        <v>22</v>
      </c>
      <c r="C8" t="s" s="5">
        <v>23</v>
      </c>
      <c r="D8" t="s" s="5">
        <v>24</v>
      </c>
      <c r="E8" s="6">
        <v>10</v>
      </c>
      <c r="F8" s="7">
        <f>G8/1.17</f>
        <v>74.35897435897436</v>
      </c>
      <c r="G8" s="7">
        <v>87</v>
      </c>
      <c r="H8" s="8">
        <f>G8/E8</f>
        <v>8.699999999999999</v>
      </c>
    </row>
    <row r="9" ht="20" customHeight="1">
      <c r="A9" t="s" s="4">
        <v>13</v>
      </c>
      <c r="B9" t="s" s="9">
        <v>25</v>
      </c>
      <c r="C9" t="s" s="5">
        <v>26</v>
      </c>
      <c r="D9" t="s" s="9">
        <v>27</v>
      </c>
      <c r="E9" s="6">
        <v>40</v>
      </c>
      <c r="F9" s="7">
        <f>G9/1.17</f>
        <v>381.1965811965812</v>
      </c>
      <c r="G9" s="7">
        <v>446</v>
      </c>
      <c r="H9" s="8">
        <f>G9/E9</f>
        <v>11.15</v>
      </c>
    </row>
    <row r="10" ht="20" customHeight="1">
      <c r="A10" t="s" s="4">
        <v>13</v>
      </c>
      <c r="B10" t="s" s="5">
        <v>28</v>
      </c>
      <c r="C10" t="s" s="5">
        <v>29</v>
      </c>
      <c r="D10" t="s" s="5">
        <v>30</v>
      </c>
      <c r="E10" s="6">
        <v>20</v>
      </c>
      <c r="F10" s="7">
        <f>G10/1.17</f>
        <v>355.5555555555556</v>
      </c>
      <c r="G10" s="7">
        <v>416</v>
      </c>
      <c r="H10" s="8">
        <f>G10/E10</f>
        <v>20.8</v>
      </c>
    </row>
    <row r="11" ht="20" customHeight="1">
      <c r="A11" t="s" s="4">
        <v>13</v>
      </c>
      <c r="B11" t="s" s="5">
        <v>31</v>
      </c>
      <c r="C11" t="s" s="5">
        <v>32</v>
      </c>
      <c r="D11" t="s" s="5">
        <v>33</v>
      </c>
      <c r="E11" s="6">
        <v>10</v>
      </c>
      <c r="F11" s="7">
        <f>G11/1.17</f>
        <v>45.2991452991453</v>
      </c>
      <c r="G11" s="7">
        <v>53</v>
      </c>
      <c r="H11" s="8">
        <f>G11/E11</f>
        <v>5.3</v>
      </c>
    </row>
    <row r="12" ht="20" customHeight="1">
      <c r="A12" t="s" s="4">
        <v>13</v>
      </c>
      <c r="B12" t="s" s="5">
        <v>34</v>
      </c>
      <c r="C12" t="s" s="5">
        <v>35</v>
      </c>
      <c r="D12" t="s" s="5">
        <v>36</v>
      </c>
      <c r="E12" s="6">
        <v>10</v>
      </c>
      <c r="F12" s="7">
        <f>G12/1.17</f>
        <v>100.8547008547009</v>
      </c>
      <c r="G12" s="7">
        <v>118</v>
      </c>
      <c r="H12" s="8">
        <f>G12/E12</f>
        <v>11.8</v>
      </c>
    </row>
    <row r="13" ht="20" customHeight="1">
      <c r="A13" t="s" s="4">
        <v>13</v>
      </c>
      <c r="B13" t="s" s="5">
        <v>37</v>
      </c>
      <c r="C13" t="s" s="5">
        <v>38</v>
      </c>
      <c r="D13" t="s" s="5">
        <v>39</v>
      </c>
      <c r="E13" s="6">
        <v>10</v>
      </c>
      <c r="F13" s="7">
        <f>G13/1.17</f>
        <v>264.957264957265</v>
      </c>
      <c r="G13" s="7">
        <v>310</v>
      </c>
      <c r="H13" s="8">
        <f>G13/E13</f>
        <v>31</v>
      </c>
    </row>
    <row r="14" ht="20" customHeight="1">
      <c r="A14" t="s" s="4">
        <v>13</v>
      </c>
      <c r="B14" t="s" s="5">
        <v>17</v>
      </c>
      <c r="C14" t="s" s="5">
        <v>18</v>
      </c>
      <c r="D14" t="s" s="5">
        <v>21</v>
      </c>
      <c r="E14" s="6">
        <v>20</v>
      </c>
      <c r="F14" s="7">
        <f>G14/1.17</f>
        <v>147.008547008547</v>
      </c>
      <c r="G14" s="7">
        <v>172</v>
      </c>
      <c r="H14" s="8">
        <f>G14/E14</f>
        <v>8.6</v>
      </c>
    </row>
    <row r="15" ht="20" customHeight="1">
      <c r="A15" t="s" s="10">
        <v>13</v>
      </c>
      <c r="B15" t="s" s="11">
        <v>40</v>
      </c>
      <c r="C15" t="s" s="11">
        <v>41</v>
      </c>
      <c r="D15" t="s" s="11">
        <v>42</v>
      </c>
      <c r="E15" s="12">
        <v>10</v>
      </c>
      <c r="F15" s="13">
        <f>G15/1.17</f>
        <v>123.9316239316239</v>
      </c>
      <c r="G15" s="14">
        <v>145</v>
      </c>
      <c r="H15" s="8">
        <f>G15/E15</f>
        <v>14.5</v>
      </c>
    </row>
    <row r="16" ht="20" customHeight="1">
      <c r="A16" t="s" s="15">
        <v>43</v>
      </c>
      <c r="B16" t="s" s="16">
        <v>44</v>
      </c>
      <c r="C16" t="s" s="15">
        <v>45</v>
      </c>
      <c r="D16" t="s" s="17">
        <v>46</v>
      </c>
      <c r="E16" s="18">
        <v>119</v>
      </c>
      <c r="F16" s="19">
        <f>G16/1.17</f>
        <v>2239.641025641026</v>
      </c>
      <c r="G16" s="20">
        <v>2620.38</v>
      </c>
      <c r="H16" s="21">
        <f>G16/E16</f>
        <v>22.02</v>
      </c>
    </row>
    <row r="17" ht="28.5" customHeight="1">
      <c r="A17" t="s" s="16">
        <v>47</v>
      </c>
      <c r="B17" t="s" s="16">
        <v>48</v>
      </c>
      <c r="C17" t="s" s="15">
        <v>49</v>
      </c>
      <c r="D17" t="s" s="15">
        <v>50</v>
      </c>
      <c r="E17" s="22">
        <v>10000</v>
      </c>
      <c r="F17" s="23">
        <f>G17/1.17</f>
        <v>1367.521367521368</v>
      </c>
      <c r="G17" s="24">
        <v>1600</v>
      </c>
      <c r="H17" s="21">
        <f>G17/E17</f>
        <v>0.16</v>
      </c>
    </row>
    <row r="18" ht="20" customHeight="1">
      <c r="A18" t="s" s="25">
        <v>13</v>
      </c>
      <c r="B18" t="s" s="26">
        <v>51</v>
      </c>
      <c r="C18" t="s" s="2">
        <v>52</v>
      </c>
      <c r="D18" t="s" s="2">
        <v>53</v>
      </c>
      <c r="E18" s="27">
        <v>10</v>
      </c>
      <c r="F18" s="28">
        <f>G18/1.17</f>
        <v>280.1709401709402</v>
      </c>
      <c r="G18" s="28">
        <v>327.8</v>
      </c>
      <c r="H18" s="8">
        <f>G18/E18</f>
        <v>32.78</v>
      </c>
    </row>
    <row r="19" ht="20" customHeight="1">
      <c r="A19" t="s" s="4">
        <v>13</v>
      </c>
      <c r="B19" t="s" s="5">
        <v>54</v>
      </c>
      <c r="C19" t="s" s="5">
        <v>55</v>
      </c>
      <c r="D19" t="s" s="5">
        <v>56</v>
      </c>
      <c r="E19" s="6">
        <v>10</v>
      </c>
      <c r="F19" s="7">
        <f>G19/1.17</f>
        <v>85.47008547008548</v>
      </c>
      <c r="G19" s="7">
        <v>100</v>
      </c>
      <c r="H19" s="8">
        <f>G19/E19</f>
        <v>10</v>
      </c>
    </row>
    <row r="20" ht="20" customHeight="1">
      <c r="A20" t="s" s="10">
        <v>13</v>
      </c>
      <c r="B20" t="s" s="11">
        <v>57</v>
      </c>
      <c r="C20" t="s" s="11">
        <v>58</v>
      </c>
      <c r="D20" t="s" s="11">
        <v>59</v>
      </c>
      <c r="E20" s="12">
        <v>10</v>
      </c>
      <c r="F20" s="14">
        <f>G20/1.17</f>
        <v>92.30769230769231</v>
      </c>
      <c r="G20" s="14">
        <v>108</v>
      </c>
      <c r="H20" s="8">
        <f>G20/E20</f>
        <v>10.8</v>
      </c>
    </row>
    <row r="21" ht="28.5" customHeight="1">
      <c r="A21" t="s" s="16">
        <v>47</v>
      </c>
      <c r="B21" t="s" s="16">
        <v>60</v>
      </c>
      <c r="C21" t="s" s="15">
        <v>61</v>
      </c>
      <c r="D21" t="s" s="15">
        <v>62</v>
      </c>
      <c r="E21" s="22">
        <v>5</v>
      </c>
      <c r="F21" s="24">
        <f>G21/1.17</f>
        <v>683.7606837606838</v>
      </c>
      <c r="G21" s="24">
        <v>800</v>
      </c>
      <c r="H21" s="21">
        <f>G21/E21</f>
        <v>160</v>
      </c>
    </row>
    <row r="22" ht="20" customHeight="1">
      <c r="A22" t="s" s="25">
        <v>13</v>
      </c>
      <c r="B22" t="s" s="2">
        <v>63</v>
      </c>
      <c r="C22" t="s" s="2">
        <v>64</v>
      </c>
      <c r="D22" t="s" s="2">
        <v>65</v>
      </c>
      <c r="E22" s="27">
        <v>20</v>
      </c>
      <c r="F22" s="28">
        <f>G22/1.17</f>
        <v>628.7179487179487</v>
      </c>
      <c r="G22" s="28">
        <v>735.6</v>
      </c>
      <c r="H22" s="8">
        <f>G22/E22</f>
        <v>36.78</v>
      </c>
    </row>
    <row r="23" ht="20" customHeight="1">
      <c r="A23" t="s" s="4">
        <v>13</v>
      </c>
      <c r="B23" t="s" s="5">
        <v>66</v>
      </c>
      <c r="C23" t="s" s="5">
        <v>67</v>
      </c>
      <c r="D23" t="s" s="5">
        <v>68</v>
      </c>
      <c r="E23" s="6">
        <v>50</v>
      </c>
      <c r="F23" s="7">
        <f>G23/1.17</f>
        <v>1385.897435897436</v>
      </c>
      <c r="G23" s="7">
        <v>1621.5</v>
      </c>
      <c r="H23" s="8">
        <f>G23/E23</f>
        <v>32.43</v>
      </c>
    </row>
    <row r="24" ht="20" customHeight="1">
      <c r="A24" t="s" s="4">
        <v>13</v>
      </c>
      <c r="B24" t="s" s="5">
        <v>69</v>
      </c>
      <c r="C24" t="s" s="5">
        <v>70</v>
      </c>
      <c r="D24" t="s" s="5">
        <v>71</v>
      </c>
      <c r="E24" s="6">
        <v>20</v>
      </c>
      <c r="F24" s="7">
        <f>G24/1.17</f>
        <v>49.57264957264957</v>
      </c>
      <c r="G24" s="7">
        <v>58</v>
      </c>
      <c r="H24" s="8">
        <f>G24/E24</f>
        <v>2.9</v>
      </c>
    </row>
    <row r="25" ht="20" customHeight="1">
      <c r="A25" t="s" s="4">
        <v>13</v>
      </c>
      <c r="B25" t="s" s="5">
        <v>72</v>
      </c>
      <c r="C25" t="s" s="5">
        <v>73</v>
      </c>
      <c r="D25" t="s" s="5">
        <v>65</v>
      </c>
      <c r="E25" s="6">
        <v>80</v>
      </c>
      <c r="F25" s="7">
        <f>G25/1.17</f>
        <v>5223.931623931624</v>
      </c>
      <c r="G25" s="7">
        <v>6112</v>
      </c>
      <c r="H25" s="8">
        <f>G25/E25</f>
        <v>76.40000000000001</v>
      </c>
    </row>
    <row r="26" ht="20" customHeight="1">
      <c r="A26" t="s" s="4">
        <v>13</v>
      </c>
      <c r="B26" t="s" s="5">
        <v>74</v>
      </c>
      <c r="C26" t="s" s="5">
        <v>75</v>
      </c>
      <c r="D26" t="s" s="5">
        <v>76</v>
      </c>
      <c r="E26" s="6">
        <v>10</v>
      </c>
      <c r="F26" s="7">
        <f>G26/1.17</f>
        <v>305.982905982906</v>
      </c>
      <c r="G26" s="7">
        <v>358</v>
      </c>
      <c r="H26" s="8">
        <f>G26/E26</f>
        <v>35.8</v>
      </c>
    </row>
    <row r="27" ht="20" customHeight="1">
      <c r="A27" t="s" s="4">
        <v>13</v>
      </c>
      <c r="B27" t="s" s="5">
        <v>77</v>
      </c>
      <c r="C27" t="s" s="5">
        <v>78</v>
      </c>
      <c r="D27" t="s" s="5">
        <v>79</v>
      </c>
      <c r="E27" s="6">
        <v>50</v>
      </c>
      <c r="F27" s="7">
        <f>G27/1.17</f>
        <v>204.2735042735043</v>
      </c>
      <c r="G27" s="7">
        <v>239</v>
      </c>
      <c r="H27" s="8">
        <f>G27/E27</f>
        <v>4.78</v>
      </c>
    </row>
    <row r="28" ht="20" customHeight="1">
      <c r="A28" t="s" s="4">
        <v>13</v>
      </c>
      <c r="B28" t="s" s="5">
        <v>80</v>
      </c>
      <c r="C28" t="s" s="5">
        <v>81</v>
      </c>
      <c r="D28" t="s" s="5">
        <v>82</v>
      </c>
      <c r="E28" s="6">
        <v>30</v>
      </c>
      <c r="F28" s="7">
        <f>G28/1.17</f>
        <v>910.2564102564103</v>
      </c>
      <c r="G28" s="7">
        <v>1065</v>
      </c>
      <c r="H28" s="8">
        <f>G28/E28</f>
        <v>35.5</v>
      </c>
    </row>
    <row r="29" ht="20" customHeight="1">
      <c r="A29" t="s" s="4">
        <v>13</v>
      </c>
      <c r="B29" t="s" s="5">
        <v>83</v>
      </c>
      <c r="C29" t="s" s="5">
        <v>84</v>
      </c>
      <c r="D29" t="s" s="5">
        <v>85</v>
      </c>
      <c r="E29" s="6">
        <v>10</v>
      </c>
      <c r="F29" s="7">
        <f>G29/1.17</f>
        <v>227.3504273504274</v>
      </c>
      <c r="G29" s="7">
        <v>266</v>
      </c>
      <c r="H29" s="8">
        <f>G29/E29</f>
        <v>26.6</v>
      </c>
    </row>
    <row r="30" ht="20" customHeight="1">
      <c r="A30" t="s" s="4">
        <v>13</v>
      </c>
      <c r="B30" t="s" s="5">
        <v>86</v>
      </c>
      <c r="C30" t="s" s="5">
        <v>87</v>
      </c>
      <c r="D30" t="s" s="5">
        <v>88</v>
      </c>
      <c r="E30" s="6">
        <v>24</v>
      </c>
      <c r="F30" s="7">
        <f>G30/1.17</f>
        <v>146.2564102564103</v>
      </c>
      <c r="G30" s="7">
        <v>171.12</v>
      </c>
      <c r="H30" s="8">
        <f>G30/E30</f>
        <v>7.13</v>
      </c>
    </row>
    <row r="31" ht="20" customHeight="1">
      <c r="A31" t="s" s="4">
        <v>13</v>
      </c>
      <c r="B31" t="s" s="5">
        <v>89</v>
      </c>
      <c r="C31" t="s" s="5">
        <v>90</v>
      </c>
      <c r="D31" t="s" s="5">
        <v>91</v>
      </c>
      <c r="E31" s="6">
        <v>60</v>
      </c>
      <c r="F31" s="7">
        <f>G31/1.17</f>
        <v>379.4871794871795</v>
      </c>
      <c r="G31" s="7">
        <v>444</v>
      </c>
      <c r="H31" s="8">
        <f>G31/E31</f>
        <v>7.4</v>
      </c>
    </row>
    <row r="32" ht="20" customHeight="1">
      <c r="A32" t="s" s="4">
        <v>13</v>
      </c>
      <c r="B32" t="s" s="5">
        <v>92</v>
      </c>
      <c r="C32" t="s" s="5">
        <v>32</v>
      </c>
      <c r="D32" t="s" s="5">
        <v>93</v>
      </c>
      <c r="E32" s="6">
        <v>10</v>
      </c>
      <c r="F32" s="7">
        <f>G32/1.17</f>
        <v>96.58119658119659</v>
      </c>
      <c r="G32" s="7">
        <v>113</v>
      </c>
      <c r="H32" s="8">
        <f>G32/E32</f>
        <v>11.3</v>
      </c>
    </row>
    <row r="33" ht="20" customHeight="1">
      <c r="A33" t="s" s="4">
        <v>13</v>
      </c>
      <c r="B33" t="s" s="5">
        <v>22</v>
      </c>
      <c r="C33" t="s" s="5">
        <v>94</v>
      </c>
      <c r="D33" t="s" s="5">
        <v>95</v>
      </c>
      <c r="E33" s="6">
        <v>20</v>
      </c>
      <c r="F33" s="7">
        <f>G33/1.17</f>
        <v>147.008547008547</v>
      </c>
      <c r="G33" s="7">
        <v>172</v>
      </c>
      <c r="H33" s="8">
        <f>G33/E33</f>
        <v>8.6</v>
      </c>
    </row>
    <row r="34" ht="20" customHeight="1">
      <c r="A34" t="s" s="4">
        <v>13</v>
      </c>
      <c r="B34" t="s" s="5">
        <v>96</v>
      </c>
      <c r="C34" t="s" s="5">
        <v>97</v>
      </c>
      <c r="D34" t="s" s="9">
        <v>98</v>
      </c>
      <c r="E34" s="6">
        <v>3</v>
      </c>
      <c r="F34" s="7">
        <f>G34/1.17</f>
        <v>50</v>
      </c>
      <c r="G34" s="7">
        <v>58.5</v>
      </c>
      <c r="H34" s="8">
        <f>G34/E34</f>
        <v>19.5</v>
      </c>
    </row>
    <row r="35" ht="20" customHeight="1">
      <c r="A35" t="s" s="4">
        <v>13</v>
      </c>
      <c r="B35" t="s" s="5">
        <v>99</v>
      </c>
      <c r="C35" t="s" s="5">
        <v>100</v>
      </c>
      <c r="D35" t="s" s="5">
        <v>101</v>
      </c>
      <c r="E35" s="6">
        <v>120</v>
      </c>
      <c r="F35" s="7">
        <f>G35/1.17</f>
        <v>902.5641025641027</v>
      </c>
      <c r="G35" s="7">
        <v>1056</v>
      </c>
      <c r="H35" s="8">
        <f>G35/E35</f>
        <v>8.800000000000001</v>
      </c>
    </row>
    <row r="36" ht="20" customHeight="1">
      <c r="A36" t="s" s="4">
        <v>13</v>
      </c>
      <c r="B36" t="s" s="5">
        <v>102</v>
      </c>
      <c r="C36" t="s" s="5">
        <v>103</v>
      </c>
      <c r="D36" t="s" s="5">
        <v>104</v>
      </c>
      <c r="E36" s="6">
        <v>30</v>
      </c>
      <c r="F36" s="7">
        <f>G36/1.17</f>
        <v>338.4615384615385</v>
      </c>
      <c r="G36" s="7">
        <v>396</v>
      </c>
      <c r="H36" s="8">
        <f>G36/E36</f>
        <v>13.2</v>
      </c>
    </row>
    <row r="37" ht="20" customHeight="1">
      <c r="A37" t="s" s="10">
        <v>13</v>
      </c>
      <c r="B37" t="s" s="11">
        <v>105</v>
      </c>
      <c r="C37" t="s" s="11">
        <v>106</v>
      </c>
      <c r="D37" t="s" s="11">
        <v>107</v>
      </c>
      <c r="E37" s="12">
        <v>30</v>
      </c>
      <c r="F37" s="14">
        <f>G37/1.17</f>
        <v>243.5897435897436</v>
      </c>
      <c r="G37" s="14">
        <v>285</v>
      </c>
      <c r="H37" s="8">
        <f>G37/E37</f>
        <v>9.5</v>
      </c>
    </row>
    <row r="38" ht="28.5" customHeight="1">
      <c r="A38" t="s" s="16">
        <v>47</v>
      </c>
      <c r="B38" t="s" s="15">
        <v>108</v>
      </c>
      <c r="C38" s="22">
        <v>41360</v>
      </c>
      <c r="D38" t="s" s="15">
        <v>109</v>
      </c>
      <c r="E38" s="22">
        <v>128</v>
      </c>
      <c r="F38" s="24">
        <f>G38/1.17</f>
        <v>7111.111111111111</v>
      </c>
      <c r="G38" s="24">
        <v>8320</v>
      </c>
      <c r="H38" s="21">
        <f>G38/E38</f>
        <v>65</v>
      </c>
    </row>
    <row r="39" ht="20" customHeight="1">
      <c r="A39" t="s" s="25">
        <v>13</v>
      </c>
      <c r="B39" t="s" s="2">
        <v>110</v>
      </c>
      <c r="C39" t="s" s="2">
        <v>111</v>
      </c>
      <c r="D39" t="s" s="2">
        <v>112</v>
      </c>
      <c r="E39" s="27">
        <v>20</v>
      </c>
      <c r="F39" s="28">
        <f>G39/1.17</f>
        <v>119.6581196581197</v>
      </c>
      <c r="G39" s="28">
        <v>140</v>
      </c>
      <c r="H39" s="8">
        <f>G39/E39</f>
        <v>7</v>
      </c>
    </row>
    <row r="40" ht="20" customHeight="1">
      <c r="A40" t="s" s="4">
        <v>13</v>
      </c>
      <c r="B40" t="s" s="5">
        <v>9</v>
      </c>
      <c r="C40" t="s" s="5">
        <v>10</v>
      </c>
      <c r="D40" t="s" s="5">
        <v>11</v>
      </c>
      <c r="E40" s="6">
        <v>30</v>
      </c>
      <c r="F40" s="7">
        <f>G40/1.17</f>
        <v>200</v>
      </c>
      <c r="G40" s="7">
        <v>234</v>
      </c>
      <c r="H40" s="8">
        <f>G40/E40</f>
        <v>7.8</v>
      </c>
    </row>
    <row r="41" ht="20" customHeight="1">
      <c r="A41" t="s" s="4">
        <v>13</v>
      </c>
      <c r="B41" t="s" s="5">
        <v>113</v>
      </c>
      <c r="C41" t="s" s="5">
        <v>114</v>
      </c>
      <c r="D41" t="s" s="5">
        <v>115</v>
      </c>
      <c r="E41" s="6">
        <v>10</v>
      </c>
      <c r="F41" s="7">
        <f>G41/1.17</f>
        <v>237.6068376068376</v>
      </c>
      <c r="G41" s="7">
        <v>278</v>
      </c>
      <c r="H41" s="8">
        <f>G41/E41</f>
        <v>27.8</v>
      </c>
    </row>
    <row r="42" ht="20" customHeight="1">
      <c r="A42" t="s" s="4">
        <v>13</v>
      </c>
      <c r="B42" t="s" s="5">
        <v>116</v>
      </c>
      <c r="C42" t="s" s="5">
        <v>117</v>
      </c>
      <c r="D42" t="s" s="5">
        <v>118</v>
      </c>
      <c r="E42" s="6">
        <v>10</v>
      </c>
      <c r="F42" s="7">
        <f>G42/1.17</f>
        <v>47.60683760683762</v>
      </c>
      <c r="G42" s="7">
        <v>55.7</v>
      </c>
      <c r="H42" s="8">
        <f>G42/E42</f>
        <v>5.57</v>
      </c>
    </row>
    <row r="43" ht="20" customHeight="1">
      <c r="A43" t="s" s="4">
        <v>13</v>
      </c>
      <c r="B43" t="s" s="5">
        <v>119</v>
      </c>
      <c r="C43" t="s" s="5">
        <v>120</v>
      </c>
      <c r="D43" t="s" s="5">
        <v>121</v>
      </c>
      <c r="E43" s="6">
        <v>20</v>
      </c>
      <c r="F43" s="7">
        <f>G43/1.17</f>
        <v>66.66666666666667</v>
      </c>
      <c r="G43" s="7">
        <v>78</v>
      </c>
      <c r="H43" s="8">
        <f>G43/E43</f>
        <v>3.9</v>
      </c>
    </row>
    <row r="44" ht="20" customHeight="1">
      <c r="A44" t="s" s="4">
        <v>13</v>
      </c>
      <c r="B44" t="s" s="5">
        <v>122</v>
      </c>
      <c r="C44" t="s" s="5">
        <v>123</v>
      </c>
      <c r="D44" t="s" s="5">
        <v>124</v>
      </c>
      <c r="E44" s="6">
        <v>10</v>
      </c>
      <c r="F44" s="7">
        <f>G44/1.17</f>
        <v>28.97435897435897</v>
      </c>
      <c r="G44" s="7">
        <v>33.9</v>
      </c>
      <c r="H44" s="8">
        <f>G44/E44</f>
        <v>3.39</v>
      </c>
    </row>
    <row r="45" ht="20" customHeight="1">
      <c r="A45" t="s" s="4">
        <v>13</v>
      </c>
      <c r="B45" t="s" s="5">
        <v>125</v>
      </c>
      <c r="C45" t="s" s="5">
        <v>126</v>
      </c>
      <c r="D45" t="s" s="5">
        <v>127</v>
      </c>
      <c r="E45" s="6">
        <v>20</v>
      </c>
      <c r="F45" s="7">
        <f>G45/1.17</f>
        <v>23.93162393162393</v>
      </c>
      <c r="G45" s="7">
        <v>28</v>
      </c>
      <c r="H45" s="8">
        <f>G45/E45</f>
        <v>1.4</v>
      </c>
    </row>
    <row r="46" ht="20" customHeight="1">
      <c r="A46" t="s" s="10">
        <v>13</v>
      </c>
      <c r="B46" t="s" s="11">
        <v>128</v>
      </c>
      <c r="C46" t="s" s="11">
        <v>129</v>
      </c>
      <c r="D46" t="s" s="11">
        <v>130</v>
      </c>
      <c r="E46" s="12">
        <v>20</v>
      </c>
      <c r="F46" s="14">
        <f>G46/1.17</f>
        <v>17.09401709401709</v>
      </c>
      <c r="G46" s="14">
        <v>20</v>
      </c>
      <c r="H46" s="8">
        <f>G46/E46</f>
        <v>1</v>
      </c>
    </row>
    <row r="47" ht="15" customHeight="1">
      <c r="A47" t="s" s="15">
        <v>131</v>
      </c>
      <c r="B47" t="s" s="29">
        <v>132</v>
      </c>
      <c r="C47" t="s" s="15">
        <v>133</v>
      </c>
      <c r="D47" t="s" s="15">
        <v>134</v>
      </c>
      <c r="E47" s="22">
        <v>1800</v>
      </c>
      <c r="F47" s="24">
        <v>1861.54</v>
      </c>
      <c r="G47" s="24">
        <f>F47*1.17</f>
        <v>2178.0018</v>
      </c>
      <c r="H47" s="21">
        <f>G47/E47</f>
        <v>1.210001</v>
      </c>
    </row>
    <row r="48" ht="20" customHeight="1">
      <c r="A48" t="s" s="25">
        <v>13</v>
      </c>
      <c r="B48" t="s" s="2">
        <v>135</v>
      </c>
      <c r="C48" t="s" s="2">
        <v>136</v>
      </c>
      <c r="D48" t="s" s="2">
        <v>137</v>
      </c>
      <c r="E48" s="27">
        <v>10</v>
      </c>
      <c r="F48" s="28">
        <f>G48/1.17</f>
        <v>580.3418803418804</v>
      </c>
      <c r="G48" s="28">
        <v>679</v>
      </c>
      <c r="H48" s="8">
        <f>G48/E48</f>
        <v>67.90000000000001</v>
      </c>
    </row>
    <row r="49" ht="20" customHeight="1">
      <c r="A49" t="s" s="10">
        <v>13</v>
      </c>
      <c r="B49" t="s" s="11">
        <v>138</v>
      </c>
      <c r="C49" t="s" s="11">
        <v>139</v>
      </c>
      <c r="D49" t="s" s="11">
        <v>140</v>
      </c>
      <c r="E49" s="12">
        <v>10</v>
      </c>
      <c r="F49" s="13">
        <f>G49/1.17</f>
        <v>668.8888888888889</v>
      </c>
      <c r="G49" s="14">
        <v>782.6</v>
      </c>
      <c r="H49" s="8">
        <f>G49/E49</f>
        <v>78.26000000000001</v>
      </c>
    </row>
    <row r="50" ht="20" customHeight="1">
      <c r="A50" t="s" s="15">
        <v>141</v>
      </c>
      <c r="B50" t="s" s="16">
        <v>142</v>
      </c>
      <c r="C50" t="s" s="15">
        <v>143</v>
      </c>
      <c r="D50" t="s" s="17">
        <v>144</v>
      </c>
      <c r="E50" s="18">
        <v>10</v>
      </c>
      <c r="F50" s="30">
        <f>G50/1.17</f>
        <v>448.7179487179487</v>
      </c>
      <c r="G50" s="20">
        <v>525</v>
      </c>
      <c r="H50" s="21">
        <f>G50/E50</f>
        <v>52.5</v>
      </c>
    </row>
    <row r="51" ht="20" customHeight="1">
      <c r="A51" t="s" s="25">
        <v>13</v>
      </c>
      <c r="B51" t="s" s="2">
        <v>145</v>
      </c>
      <c r="C51" t="s" s="2">
        <v>146</v>
      </c>
      <c r="D51" t="s" s="2">
        <v>147</v>
      </c>
      <c r="E51" s="27">
        <v>10</v>
      </c>
      <c r="F51" s="31">
        <f>G51/1.17</f>
        <v>123.9316239316239</v>
      </c>
      <c r="G51" s="28">
        <v>145</v>
      </c>
      <c r="H51" s="8">
        <f>G51/E51</f>
        <v>14.5</v>
      </c>
    </row>
    <row r="52" ht="20" customHeight="1">
      <c r="A52" t="s" s="4">
        <v>13</v>
      </c>
      <c r="B52" t="s" s="5">
        <v>148</v>
      </c>
      <c r="C52" t="s" s="5">
        <v>149</v>
      </c>
      <c r="D52" t="s" s="5">
        <v>30</v>
      </c>
      <c r="E52" s="6">
        <v>10</v>
      </c>
      <c r="F52" s="7">
        <f>G52/1.17</f>
        <v>102.2222222222222</v>
      </c>
      <c r="G52" s="7">
        <v>119.6</v>
      </c>
      <c r="H52" s="8">
        <f>G52/E52</f>
        <v>11.96</v>
      </c>
    </row>
    <row r="53" ht="20" customHeight="1">
      <c r="A53" t="s" s="4">
        <v>13</v>
      </c>
      <c r="B53" t="s" s="5">
        <v>150</v>
      </c>
      <c r="C53" t="s" s="5">
        <v>151</v>
      </c>
      <c r="D53" t="s" s="5">
        <v>152</v>
      </c>
      <c r="E53" s="6">
        <v>20</v>
      </c>
      <c r="F53" s="7">
        <f>G53/1.17</f>
        <v>99.65811965811966</v>
      </c>
      <c r="G53" s="7">
        <v>116.6</v>
      </c>
      <c r="H53" s="8">
        <f>G53/E53</f>
        <v>5.83</v>
      </c>
    </row>
    <row r="54" ht="20" customHeight="1">
      <c r="A54" t="s" s="4">
        <v>13</v>
      </c>
      <c r="B54" t="s" s="5">
        <v>153</v>
      </c>
      <c r="C54" t="s" s="5">
        <v>154</v>
      </c>
      <c r="D54" t="s" s="5">
        <v>155</v>
      </c>
      <c r="E54" s="6">
        <v>30</v>
      </c>
      <c r="F54" s="7">
        <f>G54/1.17</f>
        <v>1558.974358974359</v>
      </c>
      <c r="G54" s="7">
        <v>1824</v>
      </c>
      <c r="H54" s="8">
        <f>G54/E54</f>
        <v>60.8</v>
      </c>
    </row>
    <row r="55" ht="20" customHeight="1">
      <c r="A55" t="s" s="4">
        <v>13</v>
      </c>
      <c r="B55" t="s" s="5">
        <v>156</v>
      </c>
      <c r="C55" t="s" s="5">
        <v>32</v>
      </c>
      <c r="D55" t="s" s="5">
        <v>157</v>
      </c>
      <c r="E55" s="6">
        <v>10</v>
      </c>
      <c r="F55" s="7">
        <f>G55/1.17</f>
        <v>72.64957264957265</v>
      </c>
      <c r="G55" s="7">
        <v>85</v>
      </c>
      <c r="H55" s="8">
        <f>G55/E55</f>
        <v>8.5</v>
      </c>
    </row>
    <row r="56" ht="20" customHeight="1">
      <c r="A56" t="s" s="4">
        <v>13</v>
      </c>
      <c r="B56" t="s" s="5">
        <v>158</v>
      </c>
      <c r="C56" t="s" s="5">
        <v>159</v>
      </c>
      <c r="D56" t="s" s="5">
        <v>160</v>
      </c>
      <c r="E56" s="6">
        <v>10</v>
      </c>
      <c r="F56" s="7">
        <f>G56/1.17</f>
        <v>92.30769230769231</v>
      </c>
      <c r="G56" s="7">
        <v>108</v>
      </c>
      <c r="H56" s="8">
        <f>G56/E56</f>
        <v>10.8</v>
      </c>
    </row>
    <row r="57" ht="20" customHeight="1">
      <c r="A57" t="s" s="4">
        <v>13</v>
      </c>
      <c r="B57" t="s" s="5">
        <v>161</v>
      </c>
      <c r="C57" t="s" s="5">
        <v>162</v>
      </c>
      <c r="D57" t="s" s="5">
        <v>82</v>
      </c>
      <c r="E57" s="6">
        <v>40</v>
      </c>
      <c r="F57" s="7">
        <f>G57/1.17</f>
        <v>1948.717948717949</v>
      </c>
      <c r="G57" s="7">
        <v>2280</v>
      </c>
      <c r="H57" s="8">
        <f>G57/E57</f>
        <v>57</v>
      </c>
    </row>
    <row r="58" ht="20" customHeight="1">
      <c r="A58" t="s" s="4">
        <v>13</v>
      </c>
      <c r="B58" t="s" s="5">
        <v>163</v>
      </c>
      <c r="C58" t="s" s="5">
        <v>164</v>
      </c>
      <c r="D58" t="s" s="5">
        <v>165</v>
      </c>
      <c r="E58" s="6">
        <v>10</v>
      </c>
      <c r="F58" s="7">
        <f>G58/1.17</f>
        <v>252.991452991453</v>
      </c>
      <c r="G58" s="7">
        <v>296</v>
      </c>
      <c r="H58" s="8">
        <f>G58/E58</f>
        <v>29.6</v>
      </c>
    </row>
    <row r="59" ht="20" customHeight="1">
      <c r="A59" t="s" s="4">
        <v>13</v>
      </c>
      <c r="B59" t="s" s="5">
        <v>166</v>
      </c>
      <c r="C59" t="s" s="5">
        <v>167</v>
      </c>
      <c r="D59" t="s" s="5">
        <v>168</v>
      </c>
      <c r="E59" s="6">
        <v>20</v>
      </c>
      <c r="F59" s="7">
        <f>G59/1.17</f>
        <v>427.3504273504274</v>
      </c>
      <c r="G59" s="7">
        <v>500</v>
      </c>
      <c r="H59" s="8">
        <f>G59/E59</f>
        <v>25</v>
      </c>
    </row>
    <row r="60" ht="20" customHeight="1">
      <c r="A60" t="s" s="4">
        <v>13</v>
      </c>
      <c r="B60" t="s" s="5">
        <v>169</v>
      </c>
      <c r="C60" t="s" s="5">
        <v>170</v>
      </c>
      <c r="D60" t="s" s="5">
        <v>171</v>
      </c>
      <c r="E60" s="6">
        <v>20</v>
      </c>
      <c r="F60" s="7">
        <f>G60/1.17</f>
        <v>59.82905982905983</v>
      </c>
      <c r="G60" s="7">
        <v>70</v>
      </c>
      <c r="H60" s="8">
        <f>G60/E60</f>
        <v>3.5</v>
      </c>
    </row>
    <row r="61" ht="20" customHeight="1">
      <c r="A61" t="s" s="4">
        <v>13</v>
      </c>
      <c r="B61" t="s" s="5">
        <v>172</v>
      </c>
      <c r="C61" t="s" s="5">
        <v>173</v>
      </c>
      <c r="D61" t="s" s="5">
        <v>174</v>
      </c>
      <c r="E61" s="6">
        <v>20</v>
      </c>
      <c r="F61" s="7">
        <f>G61/1.17</f>
        <v>371.6239316239316</v>
      </c>
      <c r="G61" s="7">
        <v>434.8</v>
      </c>
      <c r="H61" s="8">
        <f>G61/E61</f>
        <v>21.74</v>
      </c>
    </row>
    <row r="62" ht="20" customHeight="1">
      <c r="A62" t="s" s="4">
        <v>13</v>
      </c>
      <c r="B62" t="s" s="5">
        <v>175</v>
      </c>
      <c r="C62" t="s" s="5">
        <v>73</v>
      </c>
      <c r="D62" t="s" s="5">
        <v>140</v>
      </c>
      <c r="E62" s="6">
        <v>10</v>
      </c>
      <c r="F62" s="7">
        <f>G62/1.17</f>
        <v>411.965811965812</v>
      </c>
      <c r="G62" s="7">
        <v>482</v>
      </c>
      <c r="H62" s="8">
        <f>G62/E62</f>
        <v>48.2</v>
      </c>
    </row>
    <row r="63" ht="20" customHeight="1">
      <c r="A63" t="s" s="4">
        <v>13</v>
      </c>
      <c r="B63" t="s" s="9">
        <v>176</v>
      </c>
      <c r="C63" t="s" s="5">
        <v>177</v>
      </c>
      <c r="D63" t="s" s="5">
        <v>178</v>
      </c>
      <c r="E63" s="6">
        <v>10</v>
      </c>
      <c r="F63" s="7">
        <f>G63/1.17</f>
        <v>217.948717948718</v>
      </c>
      <c r="G63" s="7">
        <v>255</v>
      </c>
      <c r="H63" s="8">
        <f>G63/E63</f>
        <v>25.5</v>
      </c>
    </row>
    <row r="64" ht="20" customHeight="1">
      <c r="A64" t="s" s="4">
        <v>13</v>
      </c>
      <c r="B64" t="s" s="5">
        <v>72</v>
      </c>
      <c r="C64" t="s" s="5">
        <v>73</v>
      </c>
      <c r="D64" t="s" s="5">
        <v>65</v>
      </c>
      <c r="E64" s="6">
        <v>50</v>
      </c>
      <c r="F64" s="7">
        <f>G64/1.17</f>
        <v>3264.957264957265</v>
      </c>
      <c r="G64" s="7">
        <v>3820</v>
      </c>
      <c r="H64" s="8">
        <f>G64/E64</f>
        <v>76.40000000000001</v>
      </c>
    </row>
    <row r="65" ht="20" customHeight="1">
      <c r="A65" t="s" s="10">
        <v>13</v>
      </c>
      <c r="B65" t="s" s="11">
        <v>179</v>
      </c>
      <c r="C65" t="s" s="11">
        <v>180</v>
      </c>
      <c r="D65" t="s" s="11">
        <v>181</v>
      </c>
      <c r="E65" s="12">
        <v>15</v>
      </c>
      <c r="F65" s="14">
        <f>G65/1.17</f>
        <v>474.3589743589744</v>
      </c>
      <c r="G65" s="14">
        <v>555</v>
      </c>
      <c r="H65" s="8">
        <f>G65/E65</f>
        <v>37</v>
      </c>
    </row>
    <row r="66" ht="20" customHeight="1">
      <c r="A66" t="s" s="16">
        <v>13</v>
      </c>
      <c r="B66" t="s" s="15">
        <v>182</v>
      </c>
      <c r="C66" t="s" s="15">
        <v>183</v>
      </c>
      <c r="D66" t="s" s="15">
        <v>184</v>
      </c>
      <c r="E66" s="22">
        <v>30</v>
      </c>
      <c r="F66" s="24">
        <f>G66/1.17</f>
        <v>358.974358974359</v>
      </c>
      <c r="G66" s="24">
        <v>420</v>
      </c>
      <c r="H66" s="21">
        <f>G66/E66</f>
        <v>14</v>
      </c>
    </row>
    <row r="67" ht="20" customHeight="1">
      <c r="A67" t="s" s="25">
        <v>13</v>
      </c>
      <c r="B67" t="s" s="2">
        <v>185</v>
      </c>
      <c r="C67" t="s" s="2">
        <v>186</v>
      </c>
      <c r="D67" t="s" s="2">
        <v>187</v>
      </c>
      <c r="E67" s="27">
        <v>20</v>
      </c>
      <c r="F67" s="28">
        <f>G67/1.17</f>
        <v>724.7863247863248</v>
      </c>
      <c r="G67" s="28">
        <v>848</v>
      </c>
      <c r="H67" s="8">
        <f>G67/E67</f>
        <v>42.4</v>
      </c>
    </row>
    <row r="68" ht="20" customHeight="1">
      <c r="A68" t="s" s="4">
        <v>13</v>
      </c>
      <c r="B68" t="s" s="5">
        <v>188</v>
      </c>
      <c r="C68" t="s" s="5">
        <v>189</v>
      </c>
      <c r="D68" t="s" s="5">
        <v>190</v>
      </c>
      <c r="E68" s="6">
        <v>10</v>
      </c>
      <c r="F68" s="7">
        <f>G68/1.17</f>
        <v>47.00854700854701</v>
      </c>
      <c r="G68" s="7">
        <v>55</v>
      </c>
      <c r="H68" s="8">
        <f>G68/E68</f>
        <v>5.5</v>
      </c>
    </row>
    <row r="69" ht="20" customHeight="1">
      <c r="A69" t="s" s="4">
        <v>13</v>
      </c>
      <c r="B69" t="s" s="5">
        <v>191</v>
      </c>
      <c r="C69" t="s" s="5">
        <v>192</v>
      </c>
      <c r="D69" t="s" s="5">
        <v>155</v>
      </c>
      <c r="E69" s="6">
        <v>10</v>
      </c>
      <c r="F69" s="7">
        <f>G69/1.17</f>
        <v>47.86324786324786</v>
      </c>
      <c r="G69" s="7">
        <v>56</v>
      </c>
      <c r="H69" s="8">
        <f>G69/E69</f>
        <v>5.6</v>
      </c>
    </row>
    <row r="70" ht="20" customHeight="1">
      <c r="A70" t="s" s="4">
        <v>13</v>
      </c>
      <c r="B70" t="s" s="5">
        <v>193</v>
      </c>
      <c r="C70" t="s" s="5">
        <v>126</v>
      </c>
      <c r="D70" t="s" s="5">
        <v>194</v>
      </c>
      <c r="E70" s="6">
        <v>30</v>
      </c>
      <c r="F70" s="7">
        <f>G70/1.17</f>
        <v>161.5384615384615</v>
      </c>
      <c r="G70" s="7">
        <v>189</v>
      </c>
      <c r="H70" s="8">
        <f>G70/E70</f>
        <v>6.3</v>
      </c>
    </row>
    <row r="71" ht="20" customHeight="1">
      <c r="A71" t="s" s="4">
        <v>13</v>
      </c>
      <c r="B71" t="s" s="5">
        <v>195</v>
      </c>
      <c r="C71" t="s" s="5">
        <v>196</v>
      </c>
      <c r="D71" t="s" s="5">
        <v>42</v>
      </c>
      <c r="E71" s="6">
        <v>10</v>
      </c>
      <c r="F71" s="7">
        <f>G71/1.17</f>
        <v>143.5897435897436</v>
      </c>
      <c r="G71" s="7">
        <v>168</v>
      </c>
      <c r="H71" s="8">
        <f>G71/E71</f>
        <v>16.8</v>
      </c>
    </row>
    <row r="72" ht="20" customHeight="1">
      <c r="A72" t="s" s="4">
        <v>13</v>
      </c>
      <c r="B72" t="s" s="5">
        <v>197</v>
      </c>
      <c r="C72" t="s" s="5">
        <v>198</v>
      </c>
      <c r="D72" t="s" s="5">
        <v>199</v>
      </c>
      <c r="E72" s="6">
        <v>10</v>
      </c>
      <c r="F72" s="7">
        <f>G72/1.17</f>
        <v>79.48717948717949</v>
      </c>
      <c r="G72" s="7">
        <v>93</v>
      </c>
      <c r="H72" s="8">
        <f>G72/E72</f>
        <v>9.300000000000001</v>
      </c>
    </row>
    <row r="73" ht="20" customHeight="1">
      <c r="A73" t="s" s="10">
        <v>13</v>
      </c>
      <c r="B73" t="s" s="11">
        <v>175</v>
      </c>
      <c r="C73" t="s" s="11">
        <v>200</v>
      </c>
      <c r="D73" t="s" s="32">
        <v>201</v>
      </c>
      <c r="E73" s="12">
        <v>10</v>
      </c>
      <c r="F73" s="14">
        <f>G73/1.17</f>
        <v>411.965811965812</v>
      </c>
      <c r="G73" s="14">
        <v>482</v>
      </c>
      <c r="H73" s="8">
        <f>G73/E73</f>
        <v>48.2</v>
      </c>
    </row>
    <row r="74" ht="28.5" customHeight="1">
      <c r="A74" t="s" s="16">
        <v>202</v>
      </c>
      <c r="B74" t="s" s="15">
        <v>203</v>
      </c>
      <c r="C74" t="s" s="15">
        <v>204</v>
      </c>
      <c r="D74" t="s" s="15">
        <v>205</v>
      </c>
      <c r="E74" s="22">
        <v>320</v>
      </c>
      <c r="F74" s="24">
        <v>4244.79</v>
      </c>
      <c r="G74" s="24">
        <f>F74*1.17</f>
        <v>4966.404299999999</v>
      </c>
      <c r="H74" s="21">
        <f>G74/E74</f>
        <v>15.5200134375</v>
      </c>
    </row>
    <row r="75" ht="20" customHeight="1">
      <c r="A75" t="s" s="33">
        <v>13</v>
      </c>
      <c r="B75" t="s" s="34">
        <v>206</v>
      </c>
      <c r="C75" t="s" s="34">
        <v>146</v>
      </c>
      <c r="D75" t="s" s="34">
        <v>82</v>
      </c>
      <c r="E75" s="35">
        <v>30</v>
      </c>
      <c r="F75" s="36">
        <f>G75/1.17</f>
        <v>2166.666666666667</v>
      </c>
      <c r="G75" s="37">
        <v>2535</v>
      </c>
      <c r="H75" s="8">
        <f>G75/E75</f>
        <v>84.5</v>
      </c>
    </row>
    <row r="76" ht="17" customHeight="1">
      <c r="A76" t="s" s="15">
        <v>141</v>
      </c>
      <c r="B76" t="s" s="15">
        <v>207</v>
      </c>
      <c r="C76" t="s" s="15">
        <v>208</v>
      </c>
      <c r="D76" t="s" s="15">
        <v>209</v>
      </c>
      <c r="E76" s="18">
        <v>5</v>
      </c>
      <c r="F76" s="30">
        <f>G76/1.17</f>
        <v>12.82051282051282</v>
      </c>
      <c r="G76" s="20">
        <v>15</v>
      </c>
      <c r="H76" s="21">
        <f>G76/E76</f>
        <v>3</v>
      </c>
    </row>
    <row r="77" ht="20" customHeight="1">
      <c r="A77" t="s" s="25">
        <v>13</v>
      </c>
      <c r="B77" t="s" s="26">
        <v>210</v>
      </c>
      <c r="C77" t="s" s="2">
        <v>211</v>
      </c>
      <c r="D77" t="s" s="2">
        <v>140</v>
      </c>
      <c r="E77" s="27">
        <v>10</v>
      </c>
      <c r="F77" s="31">
        <f>G77/1.17</f>
        <v>401.7094017094017</v>
      </c>
      <c r="G77" s="28">
        <v>470</v>
      </c>
      <c r="H77" s="8">
        <f>G77/E77</f>
        <v>47</v>
      </c>
    </row>
    <row r="78" ht="20" customHeight="1">
      <c r="A78" t="s" s="4">
        <v>13</v>
      </c>
      <c r="B78" t="s" s="9">
        <v>212</v>
      </c>
      <c r="C78" t="s" s="5">
        <v>213</v>
      </c>
      <c r="D78" t="s" s="5">
        <v>140</v>
      </c>
      <c r="E78" s="6">
        <v>10</v>
      </c>
      <c r="F78" s="7">
        <f>G78/1.17</f>
        <v>388.8888888888889</v>
      </c>
      <c r="G78" s="7">
        <v>455</v>
      </c>
      <c r="H78" s="8">
        <f>G78/E78</f>
        <v>45.5</v>
      </c>
    </row>
    <row r="79" ht="20" customHeight="1">
      <c r="A79" t="s" s="4">
        <v>13</v>
      </c>
      <c r="B79" t="s" s="5">
        <v>214</v>
      </c>
      <c r="C79" t="s" s="5">
        <v>215</v>
      </c>
      <c r="D79" t="s" s="5">
        <v>216</v>
      </c>
      <c r="E79" s="6">
        <v>10</v>
      </c>
      <c r="F79" s="7">
        <f>G79/1.17</f>
        <v>125.6410256410256</v>
      </c>
      <c r="G79" s="7">
        <v>147</v>
      </c>
      <c r="H79" s="8">
        <f>G79/E79</f>
        <v>14.7</v>
      </c>
    </row>
    <row r="80" ht="20" customHeight="1">
      <c r="A80" t="s" s="4">
        <v>13</v>
      </c>
      <c r="B80" t="s" s="5">
        <v>217</v>
      </c>
      <c r="C80" t="s" s="5">
        <v>55</v>
      </c>
      <c r="D80" t="s" s="5">
        <v>218</v>
      </c>
      <c r="E80" s="6">
        <v>10</v>
      </c>
      <c r="F80" s="7">
        <f>G80/1.17</f>
        <v>128.2051282051282</v>
      </c>
      <c r="G80" s="7">
        <v>150</v>
      </c>
      <c r="H80" s="8">
        <f>G80/E80</f>
        <v>15</v>
      </c>
    </row>
    <row r="81" ht="20" customHeight="1">
      <c r="A81" t="s" s="4">
        <v>13</v>
      </c>
      <c r="B81" t="s" s="5">
        <v>219</v>
      </c>
      <c r="C81" t="s" s="5">
        <v>55</v>
      </c>
      <c r="D81" t="s" s="5">
        <v>218</v>
      </c>
      <c r="E81" s="6">
        <v>10</v>
      </c>
      <c r="F81" s="7">
        <f>G81/1.17</f>
        <v>112.8205128205128</v>
      </c>
      <c r="G81" s="7">
        <v>132</v>
      </c>
      <c r="H81" s="8">
        <f>G81/E81</f>
        <v>13.2</v>
      </c>
    </row>
    <row r="82" ht="20" customHeight="1">
      <c r="A82" t="s" s="4">
        <v>13</v>
      </c>
      <c r="B82" t="s" s="9">
        <v>99</v>
      </c>
      <c r="C82" t="s" s="5">
        <v>100</v>
      </c>
      <c r="D82" t="s" s="5">
        <v>101</v>
      </c>
      <c r="E82" s="6">
        <v>50</v>
      </c>
      <c r="F82" s="7">
        <f>G82/1.17</f>
        <v>376.0683760683761</v>
      </c>
      <c r="G82" s="7">
        <v>440</v>
      </c>
      <c r="H82" s="8">
        <f>G82/E82</f>
        <v>8.800000000000001</v>
      </c>
    </row>
    <row r="83" ht="20" customHeight="1">
      <c r="A83" t="s" s="4">
        <v>13</v>
      </c>
      <c r="B83" t="s" s="5">
        <v>179</v>
      </c>
      <c r="C83" t="s" s="5">
        <v>180</v>
      </c>
      <c r="D83" t="s" s="9">
        <v>181</v>
      </c>
      <c r="E83" s="6">
        <v>20</v>
      </c>
      <c r="F83" s="7">
        <f>G83/1.17</f>
        <v>632.4786324786326</v>
      </c>
      <c r="G83" s="7">
        <v>740</v>
      </c>
      <c r="H83" s="8">
        <f>G83/E83</f>
        <v>37</v>
      </c>
    </row>
    <row r="84" ht="20" customHeight="1">
      <c r="A84" t="s" s="4">
        <v>13</v>
      </c>
      <c r="B84" t="s" s="5">
        <v>220</v>
      </c>
      <c r="C84" t="s" s="5">
        <v>64</v>
      </c>
      <c r="D84" t="s" s="5">
        <v>65</v>
      </c>
      <c r="E84" s="6">
        <v>10</v>
      </c>
      <c r="F84" s="7">
        <f>G84/1.17</f>
        <v>314.3589743589744</v>
      </c>
      <c r="G84" s="7">
        <v>367.8</v>
      </c>
      <c r="H84" s="8">
        <f>G84/E84</f>
        <v>36.78</v>
      </c>
    </row>
    <row r="85" ht="20" customHeight="1">
      <c r="A85" t="s" s="4">
        <v>13</v>
      </c>
      <c r="B85" t="s" s="5">
        <v>221</v>
      </c>
      <c r="C85" t="s" s="5">
        <v>222</v>
      </c>
      <c r="D85" t="s" s="5">
        <v>76</v>
      </c>
      <c r="E85" s="6">
        <v>30</v>
      </c>
      <c r="F85" s="7">
        <f>G85/1.17</f>
        <v>415.3846153846154</v>
      </c>
      <c r="G85" s="7">
        <v>486</v>
      </c>
      <c r="H85" s="8">
        <f>G85/E85</f>
        <v>16.2</v>
      </c>
    </row>
    <row r="86" ht="20" customHeight="1">
      <c r="A86" t="s" s="4">
        <v>13</v>
      </c>
      <c r="B86" t="s" s="5">
        <v>223</v>
      </c>
      <c r="C86" t="s" s="5">
        <v>224</v>
      </c>
      <c r="D86" t="s" s="5">
        <v>225</v>
      </c>
      <c r="E86" s="6">
        <v>10</v>
      </c>
      <c r="F86" s="7">
        <f>G86/1.17</f>
        <v>296.5811965811966</v>
      </c>
      <c r="G86" s="7">
        <v>347</v>
      </c>
      <c r="H86" s="8">
        <f>G86/E86</f>
        <v>34.7</v>
      </c>
    </row>
    <row r="87" ht="20" customHeight="1">
      <c r="A87" t="s" s="4">
        <v>13</v>
      </c>
      <c r="B87" t="s" s="5">
        <v>148</v>
      </c>
      <c r="C87" t="s" s="5">
        <v>149</v>
      </c>
      <c r="D87" t="s" s="5">
        <v>30</v>
      </c>
      <c r="E87" s="6">
        <v>10</v>
      </c>
      <c r="F87" s="7">
        <f>G87/1.17</f>
        <v>102.2222222222222</v>
      </c>
      <c r="G87" s="7">
        <v>119.6</v>
      </c>
      <c r="H87" s="8">
        <f>G87/E87</f>
        <v>11.96</v>
      </c>
    </row>
    <row r="88" ht="20" customHeight="1">
      <c r="A88" t="s" s="4">
        <v>13</v>
      </c>
      <c r="B88" t="s" s="5">
        <v>226</v>
      </c>
      <c r="C88" t="s" s="5">
        <v>227</v>
      </c>
      <c r="D88" t="s" s="5">
        <v>228</v>
      </c>
      <c r="E88" s="6">
        <v>10</v>
      </c>
      <c r="F88" s="7">
        <f>G88/1.17</f>
        <v>46.15384615384615</v>
      </c>
      <c r="G88" s="7">
        <v>54</v>
      </c>
      <c r="H88" s="8">
        <f>G88/E88</f>
        <v>5.4</v>
      </c>
    </row>
    <row r="89" ht="20" customHeight="1">
      <c r="A89" t="s" s="4">
        <v>13</v>
      </c>
      <c r="B89" t="s" s="5">
        <v>229</v>
      </c>
      <c r="C89" t="s" s="5">
        <v>230</v>
      </c>
      <c r="D89" t="s" s="5">
        <v>231</v>
      </c>
      <c r="E89" s="6">
        <v>10</v>
      </c>
      <c r="F89" s="7">
        <f>G89/1.17</f>
        <v>28.88888888888889</v>
      </c>
      <c r="G89" s="7">
        <v>33.8</v>
      </c>
      <c r="H89" s="8">
        <f>G89/E89</f>
        <v>3.38</v>
      </c>
    </row>
    <row r="90" ht="20" customHeight="1">
      <c r="A90" t="s" s="4">
        <v>13</v>
      </c>
      <c r="B90" t="s" s="5">
        <v>232</v>
      </c>
      <c r="C90" t="s" s="5">
        <v>233</v>
      </c>
      <c r="D90" t="s" s="5">
        <v>234</v>
      </c>
      <c r="E90" s="6">
        <v>10</v>
      </c>
      <c r="F90" s="7">
        <f>G90/1.17</f>
        <v>128.2051282051282</v>
      </c>
      <c r="G90" s="7">
        <v>150</v>
      </c>
      <c r="H90" s="8">
        <f>G90/E90</f>
        <v>15</v>
      </c>
    </row>
    <row r="91" ht="20" customHeight="1">
      <c r="A91" t="s" s="4">
        <v>13</v>
      </c>
      <c r="B91" t="s" s="5">
        <v>235</v>
      </c>
      <c r="C91" t="s" s="5">
        <v>236</v>
      </c>
      <c r="D91" t="s" s="5">
        <v>237</v>
      </c>
      <c r="E91" s="6">
        <v>9</v>
      </c>
      <c r="F91" s="7">
        <f>G91/1.17</f>
        <v>1223.076923076923</v>
      </c>
      <c r="G91" s="7">
        <v>1431</v>
      </c>
      <c r="H91" s="8">
        <f>G91/E91</f>
        <v>159</v>
      </c>
    </row>
    <row r="92" ht="20" customHeight="1">
      <c r="A92" t="s" s="4">
        <v>13</v>
      </c>
      <c r="B92" t="s" s="5">
        <v>238</v>
      </c>
      <c r="C92" t="s" s="5">
        <v>239</v>
      </c>
      <c r="D92" t="s" s="5">
        <v>240</v>
      </c>
      <c r="E92" s="6">
        <v>10</v>
      </c>
      <c r="F92" s="7">
        <f>G92/1.17</f>
        <v>535.0427350427351</v>
      </c>
      <c r="G92" s="7">
        <v>626</v>
      </c>
      <c r="H92" s="8">
        <f>G92/E92</f>
        <v>62.6</v>
      </c>
    </row>
    <row r="93" ht="20" customHeight="1">
      <c r="A93" t="s" s="4">
        <v>13</v>
      </c>
      <c r="B93" t="s" s="5">
        <v>241</v>
      </c>
      <c r="C93" t="s" s="5">
        <v>242</v>
      </c>
      <c r="D93" t="s" s="5">
        <v>243</v>
      </c>
      <c r="E93" s="6">
        <v>10</v>
      </c>
      <c r="F93" s="7">
        <f>G93/1.17</f>
        <v>189.7435897435898</v>
      </c>
      <c r="G93" s="7">
        <v>222</v>
      </c>
      <c r="H93" s="8">
        <f>G93/E93</f>
        <v>22.2</v>
      </c>
    </row>
    <row r="94" ht="20" customHeight="1">
      <c r="A94" t="s" s="4">
        <v>13</v>
      </c>
      <c r="B94" t="s" s="5">
        <v>9</v>
      </c>
      <c r="C94" t="s" s="5">
        <v>10</v>
      </c>
      <c r="D94" t="s" s="5">
        <v>11</v>
      </c>
      <c r="E94" s="6">
        <v>15</v>
      </c>
      <c r="F94" s="7">
        <f>G94/1.17</f>
        <v>100</v>
      </c>
      <c r="G94" s="7">
        <v>117</v>
      </c>
      <c r="H94" s="8">
        <f>G94/E94</f>
        <v>7.8</v>
      </c>
    </row>
    <row r="95" ht="20" customHeight="1">
      <c r="A95" t="s" s="4">
        <v>13</v>
      </c>
      <c r="B95" t="s" s="5">
        <v>244</v>
      </c>
      <c r="C95" t="s" s="5">
        <v>245</v>
      </c>
      <c r="D95" t="s" s="5">
        <v>246</v>
      </c>
      <c r="E95" s="6">
        <v>60</v>
      </c>
      <c r="F95" s="7">
        <f>G95/1.17</f>
        <v>1435.897435897436</v>
      </c>
      <c r="G95" s="7">
        <v>1680</v>
      </c>
      <c r="H95" s="8">
        <f>G95/E95</f>
        <v>28</v>
      </c>
    </row>
    <row r="96" ht="20" customHeight="1">
      <c r="A96" t="s" s="4">
        <v>13</v>
      </c>
      <c r="B96" t="s" s="5">
        <v>247</v>
      </c>
      <c r="C96" t="s" s="5">
        <v>248</v>
      </c>
      <c r="D96" t="s" s="5">
        <v>249</v>
      </c>
      <c r="E96" s="6">
        <v>10</v>
      </c>
      <c r="F96" s="7">
        <f>G96/1.17</f>
        <v>87.17948717948718</v>
      </c>
      <c r="G96" s="7">
        <v>102</v>
      </c>
      <c r="H96" s="8">
        <f>G96/E96</f>
        <v>10.2</v>
      </c>
    </row>
    <row r="97" ht="20" customHeight="1">
      <c r="A97" t="s" s="4">
        <v>13</v>
      </c>
      <c r="B97" t="s" s="9">
        <v>250</v>
      </c>
      <c r="C97" t="s" s="5">
        <v>251</v>
      </c>
      <c r="D97" t="s" s="5">
        <v>252</v>
      </c>
      <c r="E97" s="6">
        <v>20</v>
      </c>
      <c r="F97" s="7">
        <f>G97/1.17</f>
        <v>139.6581196581197</v>
      </c>
      <c r="G97" s="7">
        <v>163.4</v>
      </c>
      <c r="H97" s="8">
        <f>G97/E97</f>
        <v>8.17</v>
      </c>
    </row>
    <row r="98" ht="20" customHeight="1">
      <c r="A98" t="s" s="4">
        <v>13</v>
      </c>
      <c r="B98" t="s" s="5">
        <v>253</v>
      </c>
      <c r="C98" t="s" s="5">
        <v>78</v>
      </c>
      <c r="D98" t="s" s="9">
        <v>254</v>
      </c>
      <c r="E98" s="6">
        <v>10</v>
      </c>
      <c r="F98" s="7">
        <f>G98/1.17</f>
        <v>44.44444444444445</v>
      </c>
      <c r="G98" s="7">
        <v>52</v>
      </c>
      <c r="H98" s="8">
        <f>G98/E98</f>
        <v>5.2</v>
      </c>
    </row>
    <row r="99" ht="20" customHeight="1">
      <c r="A99" t="s" s="4">
        <v>13</v>
      </c>
      <c r="B99" t="s" s="5">
        <v>255</v>
      </c>
      <c r="C99" t="s" s="5">
        <v>256</v>
      </c>
      <c r="D99" t="s" s="5">
        <v>257</v>
      </c>
      <c r="E99" s="6">
        <v>20</v>
      </c>
      <c r="F99" s="7">
        <f>G99/1.17</f>
        <v>610.2564102564103</v>
      </c>
      <c r="G99" s="7">
        <v>714</v>
      </c>
      <c r="H99" s="8">
        <f>G99/E99</f>
        <v>35.7</v>
      </c>
    </row>
    <row r="100" ht="20" customHeight="1">
      <c r="A100" t="s" s="4">
        <v>13</v>
      </c>
      <c r="B100" t="s" s="5">
        <v>54</v>
      </c>
      <c r="C100" t="s" s="5">
        <v>55</v>
      </c>
      <c r="D100" t="s" s="5">
        <v>56</v>
      </c>
      <c r="E100" s="6">
        <v>10</v>
      </c>
      <c r="F100" s="7">
        <f>G100/1.17</f>
        <v>95.72649572649573</v>
      </c>
      <c r="G100" s="7">
        <v>112</v>
      </c>
      <c r="H100" s="8">
        <f>G100/E100</f>
        <v>11.2</v>
      </c>
    </row>
    <row r="101" ht="20" customHeight="1">
      <c r="A101" t="s" s="4">
        <v>13</v>
      </c>
      <c r="B101" t="s" s="9">
        <v>250</v>
      </c>
      <c r="C101" t="s" s="5">
        <v>251</v>
      </c>
      <c r="D101" t="s" s="5">
        <v>252</v>
      </c>
      <c r="E101" s="6">
        <v>10</v>
      </c>
      <c r="F101" s="7">
        <f>G101/1.17</f>
        <v>69.82905982905983</v>
      </c>
      <c r="G101" s="7">
        <v>81.7</v>
      </c>
      <c r="H101" s="8">
        <f>G101/E101</f>
        <v>8.17</v>
      </c>
    </row>
    <row r="102" ht="20" customHeight="1">
      <c r="A102" t="s" s="4">
        <v>13</v>
      </c>
      <c r="B102" t="s" s="5">
        <v>9</v>
      </c>
      <c r="C102" t="s" s="5">
        <v>10</v>
      </c>
      <c r="D102" t="s" s="5">
        <v>11</v>
      </c>
      <c r="E102" s="6">
        <v>160</v>
      </c>
      <c r="F102" s="7">
        <f>G102/1.17</f>
        <v>1066.666666666667</v>
      </c>
      <c r="G102" s="7">
        <v>1248</v>
      </c>
      <c r="H102" s="8">
        <f>G102/E102</f>
        <v>7.8</v>
      </c>
    </row>
    <row r="103" ht="20" customHeight="1">
      <c r="A103" t="s" s="4">
        <v>13</v>
      </c>
      <c r="B103" t="s" s="5">
        <v>9</v>
      </c>
      <c r="C103" t="s" s="5">
        <v>10</v>
      </c>
      <c r="D103" t="s" s="5">
        <v>11</v>
      </c>
      <c r="E103" s="6">
        <f t="shared" si="202" ref="E103:E1066">160+80</f>
        <v>240</v>
      </c>
      <c r="F103" s="7">
        <f>G103/1.17</f>
        <v>1600</v>
      </c>
      <c r="G103" s="7">
        <f>624+1248</f>
        <v>1872</v>
      </c>
      <c r="H103" s="8">
        <f>G103/E103</f>
        <v>7.8</v>
      </c>
    </row>
    <row r="104" ht="20" customHeight="1">
      <c r="A104" t="s" s="4">
        <v>13</v>
      </c>
      <c r="B104" t="s" s="5">
        <v>258</v>
      </c>
      <c r="C104" t="s" s="5">
        <v>259</v>
      </c>
      <c r="D104" t="s" s="5">
        <v>171</v>
      </c>
      <c r="E104" s="6">
        <v>50</v>
      </c>
      <c r="F104" s="7">
        <f>G104/1.17</f>
        <v>371.7948717948718</v>
      </c>
      <c r="G104" s="7">
        <v>435</v>
      </c>
      <c r="H104" s="8">
        <f>G104/E104</f>
        <v>8.699999999999999</v>
      </c>
    </row>
    <row r="105" ht="20" customHeight="1">
      <c r="A105" t="s" s="4">
        <v>13</v>
      </c>
      <c r="B105" t="s" s="5">
        <v>260</v>
      </c>
      <c r="C105" t="s" s="5">
        <v>261</v>
      </c>
      <c r="D105" t="s" s="5">
        <v>262</v>
      </c>
      <c r="E105" s="6">
        <v>20</v>
      </c>
      <c r="F105" s="7">
        <f>G105/1.17</f>
        <v>30.76923076923077</v>
      </c>
      <c r="G105" s="7">
        <v>36</v>
      </c>
      <c r="H105" s="8">
        <f>G105/E105</f>
        <v>1.8</v>
      </c>
    </row>
    <row r="106" ht="20" customHeight="1">
      <c r="A106" t="s" s="4">
        <v>13</v>
      </c>
      <c r="B106" t="s" s="5">
        <v>232</v>
      </c>
      <c r="C106" t="s" s="5">
        <v>233</v>
      </c>
      <c r="D106" t="s" s="5">
        <v>234</v>
      </c>
      <c r="E106" s="6">
        <v>10</v>
      </c>
      <c r="F106" s="7">
        <f>G106/1.17</f>
        <v>128.2051282051282</v>
      </c>
      <c r="G106" s="7">
        <v>150</v>
      </c>
      <c r="H106" s="8">
        <f>G106/E106</f>
        <v>15</v>
      </c>
    </row>
    <row r="107" ht="20" customHeight="1">
      <c r="A107" t="s" s="10">
        <v>13</v>
      </c>
      <c r="B107" t="s" s="11">
        <v>263</v>
      </c>
      <c r="C107" t="s" s="11">
        <v>261</v>
      </c>
      <c r="D107" t="s" s="11">
        <v>264</v>
      </c>
      <c r="E107" s="12">
        <v>50</v>
      </c>
      <c r="F107" s="13">
        <f>G107/1.17</f>
        <v>500.0000000000001</v>
      </c>
      <c r="G107" s="13">
        <v>585</v>
      </c>
      <c r="H107" s="8">
        <f>G107/E107</f>
        <v>11.7</v>
      </c>
    </row>
    <row r="108" ht="17" customHeight="1">
      <c r="A108" t="s" s="15">
        <v>265</v>
      </c>
      <c r="B108" t="s" s="15">
        <v>266</v>
      </c>
      <c r="C108" t="s" s="15">
        <v>267</v>
      </c>
      <c r="D108" t="s" s="15">
        <v>268</v>
      </c>
      <c r="E108" s="18">
        <v>100</v>
      </c>
      <c r="F108" s="38">
        <v>1799.1452991453</v>
      </c>
      <c r="G108" s="38">
        <v>2105</v>
      </c>
      <c r="H108" s="39">
        <f>G108/E108</f>
        <v>21.05</v>
      </c>
    </row>
    <row r="109" ht="20" customHeight="1">
      <c r="A109" t="s" s="25">
        <v>13</v>
      </c>
      <c r="B109" t="s" s="2">
        <v>269</v>
      </c>
      <c r="C109" t="s" s="2">
        <v>270</v>
      </c>
      <c r="D109" t="s" s="26">
        <v>271</v>
      </c>
      <c r="E109" s="27">
        <v>40</v>
      </c>
      <c r="F109" s="31">
        <f>G109/1.17</f>
        <v>468.3760683760684</v>
      </c>
      <c r="G109" s="31">
        <v>548</v>
      </c>
      <c r="H109" s="8">
        <f>G109/E109</f>
        <v>13.7</v>
      </c>
    </row>
    <row r="110" ht="20" customHeight="1">
      <c r="A110" t="s" s="4">
        <v>13</v>
      </c>
      <c r="B110" t="s" s="9">
        <v>66</v>
      </c>
      <c r="C110" t="s" s="5">
        <v>67</v>
      </c>
      <c r="D110" t="s" s="9">
        <v>68</v>
      </c>
      <c r="E110" s="6">
        <v>40</v>
      </c>
      <c r="F110" s="7">
        <f>G110/1.17</f>
        <v>1108.717948717949</v>
      </c>
      <c r="G110" s="7">
        <v>1297.2</v>
      </c>
      <c r="H110" s="8">
        <f>G110/E110</f>
        <v>32.43</v>
      </c>
    </row>
    <row r="111" ht="20" customHeight="1">
      <c r="A111" t="s" s="4">
        <v>13</v>
      </c>
      <c r="B111" t="s" s="5">
        <v>221</v>
      </c>
      <c r="C111" t="s" s="5">
        <v>222</v>
      </c>
      <c r="D111" t="s" s="5">
        <v>118</v>
      </c>
      <c r="E111" s="6">
        <v>30</v>
      </c>
      <c r="F111" s="7">
        <f>G111/1.17</f>
        <v>415.3846153846154</v>
      </c>
      <c r="G111" s="7">
        <v>486</v>
      </c>
      <c r="H111" s="8">
        <f>G111/E111</f>
        <v>16.2</v>
      </c>
    </row>
    <row r="112" ht="20" customHeight="1">
      <c r="A112" t="s" s="4">
        <v>13</v>
      </c>
      <c r="B112" t="s" s="5">
        <v>116</v>
      </c>
      <c r="C112" t="s" s="5">
        <v>272</v>
      </c>
      <c r="D112" t="s" s="9">
        <v>118</v>
      </c>
      <c r="E112" s="6">
        <v>10</v>
      </c>
      <c r="F112" s="7">
        <f>G112/1.17</f>
        <v>47.60683760683762</v>
      </c>
      <c r="G112" s="7">
        <v>55.7</v>
      </c>
      <c r="H112" s="8">
        <f>G112/E112</f>
        <v>5.57</v>
      </c>
    </row>
    <row r="113" ht="20" customHeight="1">
      <c r="A113" t="s" s="10">
        <v>13</v>
      </c>
      <c r="B113" t="s" s="11">
        <v>89</v>
      </c>
      <c r="C113" t="s" s="11">
        <v>90</v>
      </c>
      <c r="D113" t="s" s="11">
        <v>91</v>
      </c>
      <c r="E113" s="12">
        <v>40</v>
      </c>
      <c r="F113" s="13">
        <f>G113/1.17</f>
        <v>252.991452991453</v>
      </c>
      <c r="G113" s="14">
        <v>296</v>
      </c>
      <c r="H113" s="8">
        <f>G113/E113</f>
        <v>7.4</v>
      </c>
    </row>
    <row r="114" ht="20" customHeight="1">
      <c r="A114" t="s" s="15">
        <v>43</v>
      </c>
      <c r="B114" t="s" s="15">
        <v>273</v>
      </c>
      <c r="C114" t="s" s="15">
        <v>274</v>
      </c>
      <c r="D114" t="s" s="17">
        <v>275</v>
      </c>
      <c r="E114" s="18">
        <v>100</v>
      </c>
      <c r="F114" s="19">
        <f>G114/1.17</f>
        <v>732.4786324786326</v>
      </c>
      <c r="G114" s="20">
        <v>857</v>
      </c>
      <c r="H114" s="21">
        <f>G114/E114</f>
        <v>8.57</v>
      </c>
    </row>
    <row r="115" ht="20" customHeight="1">
      <c r="A115" t="s" s="25">
        <v>13</v>
      </c>
      <c r="B115" t="s" s="2">
        <v>276</v>
      </c>
      <c r="C115" t="s" s="2">
        <v>277</v>
      </c>
      <c r="D115" t="s" s="2">
        <v>30</v>
      </c>
      <c r="E115" s="27">
        <v>100</v>
      </c>
      <c r="F115" s="31">
        <f>G115/1.17</f>
        <v>1435.897435897436</v>
      </c>
      <c r="G115" s="28">
        <v>1680</v>
      </c>
      <c r="H115" s="8">
        <f>G115/E115</f>
        <v>16.8</v>
      </c>
    </row>
    <row r="116" ht="20" customHeight="1">
      <c r="A116" t="s" s="4">
        <v>13</v>
      </c>
      <c r="B116" t="s" s="5">
        <v>278</v>
      </c>
      <c r="C116" t="s" s="5">
        <v>279</v>
      </c>
      <c r="D116" t="s" s="5">
        <v>21</v>
      </c>
      <c r="E116" s="6">
        <v>10</v>
      </c>
      <c r="F116" s="7">
        <f>G116/1.17</f>
        <v>61.70940170940172</v>
      </c>
      <c r="G116" s="7">
        <v>72.2</v>
      </c>
      <c r="H116" s="8">
        <f>G116/E116</f>
        <v>7.220000000000001</v>
      </c>
    </row>
    <row r="117" ht="20" customHeight="1">
      <c r="A117" t="s" s="4">
        <v>13</v>
      </c>
      <c r="B117" t="s" s="9">
        <v>105</v>
      </c>
      <c r="C117" t="s" s="5">
        <v>106</v>
      </c>
      <c r="D117" t="s" s="5">
        <v>107</v>
      </c>
      <c r="E117" s="6">
        <v>30</v>
      </c>
      <c r="F117" s="7">
        <f>G117/1.17</f>
        <v>243.5897435897436</v>
      </c>
      <c r="G117" s="7">
        <v>285</v>
      </c>
      <c r="H117" s="8">
        <f>G117/E117</f>
        <v>9.5</v>
      </c>
    </row>
    <row r="118" ht="20" customHeight="1">
      <c r="A118" t="s" s="4">
        <v>13</v>
      </c>
      <c r="B118" t="s" s="5">
        <v>280</v>
      </c>
      <c r="C118" t="s" s="5">
        <v>81</v>
      </c>
      <c r="D118" t="s" s="5">
        <v>82</v>
      </c>
      <c r="E118" s="6">
        <v>50</v>
      </c>
      <c r="F118" s="7">
        <f>G118/1.17</f>
        <v>1948.717948717949</v>
      </c>
      <c r="G118" s="7">
        <v>2280</v>
      </c>
      <c r="H118" s="8">
        <f>G118/E118</f>
        <v>45.6</v>
      </c>
    </row>
    <row r="119" ht="17" customHeight="1">
      <c r="A119" t="s" s="5">
        <v>281</v>
      </c>
      <c r="B119" t="s" s="5">
        <v>282</v>
      </c>
      <c r="C119" t="s" s="5">
        <v>283</v>
      </c>
      <c r="D119" t="s" s="5">
        <v>284</v>
      </c>
      <c r="E119" s="6">
        <v>350</v>
      </c>
      <c r="F119" s="7">
        <v>9871.790000000001</v>
      </c>
      <c r="G119" s="7">
        <f>F119*1.17</f>
        <v>11549.9943</v>
      </c>
      <c r="H119" s="8">
        <f>G119/E119</f>
        <v>32.99998371428571</v>
      </c>
    </row>
    <row r="120" ht="17" customHeight="1">
      <c r="A120" t="s" s="5">
        <v>281</v>
      </c>
      <c r="B120" t="s" s="5">
        <v>282</v>
      </c>
      <c r="C120" t="s" s="5">
        <v>285</v>
      </c>
      <c r="D120" t="s" s="5">
        <v>284</v>
      </c>
      <c r="E120" s="6">
        <v>250</v>
      </c>
      <c r="F120" s="7">
        <v>7051.28</v>
      </c>
      <c r="G120" s="7">
        <f>F120*1.17</f>
        <v>8249.997599999999</v>
      </c>
      <c r="H120" s="8">
        <f>G120/E120</f>
        <v>32.99999039999999</v>
      </c>
    </row>
    <row r="121" ht="17" customHeight="1">
      <c r="A121" t="s" s="5">
        <v>286</v>
      </c>
      <c r="B121" t="s" s="5">
        <v>282</v>
      </c>
      <c r="C121" t="s" s="5">
        <v>283</v>
      </c>
      <c r="D121" t="s" s="5">
        <v>284</v>
      </c>
      <c r="E121" s="6">
        <v>200</v>
      </c>
      <c r="F121" s="7">
        <v>4923.08</v>
      </c>
      <c r="G121" s="7">
        <f>F121*1.17</f>
        <v>5760.0036</v>
      </c>
      <c r="H121" s="8">
        <f>G121/E121</f>
        <v>28.800018</v>
      </c>
    </row>
    <row r="122" ht="17" customHeight="1">
      <c r="A122" t="s" s="5">
        <v>287</v>
      </c>
      <c r="B122" t="s" s="5">
        <v>282</v>
      </c>
      <c r="C122" t="s" s="5">
        <v>283</v>
      </c>
      <c r="D122" t="s" s="5">
        <v>284</v>
      </c>
      <c r="E122" s="6">
        <v>500</v>
      </c>
      <c r="F122" s="7">
        <v>12820.51</v>
      </c>
      <c r="G122" s="7">
        <f>F122*1.17</f>
        <v>14999.9967</v>
      </c>
      <c r="H122" s="8">
        <f>G122/E122</f>
        <v>29.9999934</v>
      </c>
    </row>
    <row r="123" ht="17" customHeight="1">
      <c r="A123" t="s" s="5">
        <v>288</v>
      </c>
      <c r="B123" t="s" s="5">
        <v>282</v>
      </c>
      <c r="C123" t="s" s="5">
        <v>285</v>
      </c>
      <c r="D123" t="s" s="5">
        <v>284</v>
      </c>
      <c r="E123" s="6">
        <v>200</v>
      </c>
      <c r="F123" s="7">
        <v>6837.61</v>
      </c>
      <c r="G123" s="7">
        <f>F123*1.17</f>
        <v>8000.003699999999</v>
      </c>
      <c r="H123" s="8">
        <f>G123/E123</f>
        <v>40.0000185</v>
      </c>
    </row>
    <row r="124" ht="17" customHeight="1">
      <c r="A124" t="s" s="5">
        <v>288</v>
      </c>
      <c r="B124" t="s" s="5">
        <v>282</v>
      </c>
      <c r="C124" t="s" s="5">
        <v>285</v>
      </c>
      <c r="D124" t="s" s="5">
        <v>284</v>
      </c>
      <c r="E124" s="6">
        <v>200</v>
      </c>
      <c r="F124" s="7">
        <v>6837.61</v>
      </c>
      <c r="G124" s="7">
        <f>F124*1.17</f>
        <v>8000.003699999999</v>
      </c>
      <c r="H124" s="8">
        <f>G124/E124</f>
        <v>40.0000185</v>
      </c>
    </row>
    <row r="125" ht="17" customHeight="1">
      <c r="A125" t="s" s="5">
        <v>288</v>
      </c>
      <c r="B125" t="s" s="5">
        <v>282</v>
      </c>
      <c r="C125" t="s" s="5">
        <v>283</v>
      </c>
      <c r="D125" t="s" s="5">
        <v>284</v>
      </c>
      <c r="E125" s="6">
        <v>500</v>
      </c>
      <c r="F125" s="7">
        <v>17094.02</v>
      </c>
      <c r="G125" s="7">
        <f>F125*1.17</f>
        <v>20000.0034</v>
      </c>
      <c r="H125" s="8">
        <f>G125/E125</f>
        <v>40.00000679999999</v>
      </c>
    </row>
    <row r="126" ht="17" customHeight="1">
      <c r="A126" t="s" s="5">
        <v>289</v>
      </c>
      <c r="B126" t="s" s="5">
        <v>290</v>
      </c>
      <c r="C126" t="s" s="5">
        <v>291</v>
      </c>
      <c r="D126" t="s" s="5">
        <v>292</v>
      </c>
      <c r="E126" s="6">
        <v>1800</v>
      </c>
      <c r="F126" s="7">
        <v>24553.85</v>
      </c>
      <c r="G126" s="7">
        <f>F126*1.17</f>
        <v>28728.0045</v>
      </c>
      <c r="H126" s="8">
        <f>G126/E126</f>
        <v>15.9600025</v>
      </c>
    </row>
    <row r="127" ht="17" customHeight="1">
      <c r="A127" t="s" s="5">
        <v>8</v>
      </c>
      <c r="B127" t="s" s="5">
        <v>293</v>
      </c>
      <c r="C127" t="s" s="5">
        <v>294</v>
      </c>
      <c r="D127" t="s" s="5">
        <v>295</v>
      </c>
      <c r="E127" s="6">
        <v>400</v>
      </c>
      <c r="F127" s="7">
        <v>2051.28</v>
      </c>
      <c r="G127" s="7">
        <f>F127*1.17</f>
        <v>2399.9976</v>
      </c>
      <c r="H127" s="8">
        <f>G127/E127</f>
        <v>5.999994</v>
      </c>
    </row>
    <row r="128" ht="17" customHeight="1">
      <c r="A128" t="s" s="11">
        <v>296</v>
      </c>
      <c r="B128" t="s" s="11">
        <v>220</v>
      </c>
      <c r="C128" t="s" s="11">
        <v>297</v>
      </c>
      <c r="D128" t="s" s="11">
        <v>298</v>
      </c>
      <c r="E128" s="12">
        <v>50</v>
      </c>
      <c r="F128" s="14">
        <v>782.05</v>
      </c>
      <c r="G128" s="14">
        <f>F128*1.17</f>
        <v>914.9984999999999</v>
      </c>
      <c r="H128" s="8">
        <f>G128/E128</f>
        <v>18.29997</v>
      </c>
    </row>
    <row r="129" ht="28.5" customHeight="1">
      <c r="A129" t="s" s="16">
        <v>202</v>
      </c>
      <c r="B129" t="s" s="15">
        <v>299</v>
      </c>
      <c r="C129" t="s" s="15">
        <v>300</v>
      </c>
      <c r="D129" t="s" s="15">
        <v>301</v>
      </c>
      <c r="E129" s="22">
        <v>400</v>
      </c>
      <c r="F129" s="40">
        <v>7374.36</v>
      </c>
      <c r="G129" s="24">
        <f>F129*1.17</f>
        <v>8628.001199999999</v>
      </c>
      <c r="H129" s="21">
        <f>G129/E129</f>
        <v>21.570003</v>
      </c>
    </row>
    <row r="130" ht="17" customHeight="1">
      <c r="A130" t="s" s="15">
        <v>141</v>
      </c>
      <c r="B130" t="s" s="15">
        <v>302</v>
      </c>
      <c r="C130" t="s" s="15">
        <v>303</v>
      </c>
      <c r="D130" t="s" s="15">
        <v>304</v>
      </c>
      <c r="E130" s="18">
        <v>10</v>
      </c>
      <c r="F130" s="30">
        <f>G130/1.17</f>
        <v>102.5641025641026</v>
      </c>
      <c r="G130" s="20">
        <v>120</v>
      </c>
      <c r="H130" s="21">
        <f>G130/E130</f>
        <v>12</v>
      </c>
    </row>
    <row r="131" ht="17" customHeight="1">
      <c r="A131" t="s" s="15">
        <v>305</v>
      </c>
      <c r="B131" t="s" s="15">
        <v>306</v>
      </c>
      <c r="C131" t="s" s="15">
        <v>307</v>
      </c>
      <c r="D131" t="s" s="15">
        <v>308</v>
      </c>
      <c r="E131" s="22">
        <v>360</v>
      </c>
      <c r="F131" s="23">
        <v>6923.08</v>
      </c>
      <c r="G131" s="24">
        <f>F131*1.17</f>
        <v>8100.003599999999</v>
      </c>
      <c r="H131" s="21">
        <f>G131/E131</f>
        <v>22.50001</v>
      </c>
    </row>
    <row r="132" ht="17" customHeight="1">
      <c r="A132" t="s" s="2">
        <v>309</v>
      </c>
      <c r="B132" t="s" s="2">
        <v>310</v>
      </c>
      <c r="C132" t="s" s="2">
        <v>311</v>
      </c>
      <c r="D132" t="s" s="2">
        <v>312</v>
      </c>
      <c r="E132" s="27">
        <v>2000</v>
      </c>
      <c r="F132" s="28">
        <v>44444.44</v>
      </c>
      <c r="G132" s="28">
        <f>F132*1.17</f>
        <v>51999.9948</v>
      </c>
      <c r="H132" s="8">
        <f>G132/E132</f>
        <v>25.9999974</v>
      </c>
    </row>
    <row r="133" ht="17" customHeight="1">
      <c r="A133" t="s" s="5">
        <v>296</v>
      </c>
      <c r="B133" t="s" s="5">
        <v>313</v>
      </c>
      <c r="C133" t="s" s="5">
        <v>314</v>
      </c>
      <c r="D133" t="s" s="5">
        <v>315</v>
      </c>
      <c r="E133" s="6">
        <v>50</v>
      </c>
      <c r="F133" s="7">
        <v>1590.78</v>
      </c>
      <c r="G133" s="7">
        <v>1638.5</v>
      </c>
      <c r="H133" s="8">
        <f>G133/E133</f>
        <v>32.77</v>
      </c>
    </row>
    <row r="134" ht="17" customHeight="1">
      <c r="A134" t="s" s="5">
        <v>316</v>
      </c>
      <c r="B134" t="s" s="5">
        <v>317</v>
      </c>
      <c r="C134" t="s" s="5">
        <v>318</v>
      </c>
      <c r="D134" t="s" s="5">
        <v>319</v>
      </c>
      <c r="E134" s="6">
        <v>600</v>
      </c>
      <c r="F134" s="7">
        <v>15528.21</v>
      </c>
      <c r="G134" s="7">
        <f>F134*1.17</f>
        <v>18168.0057</v>
      </c>
      <c r="H134" s="8">
        <f>G134/E134</f>
        <v>30.28000949999999</v>
      </c>
    </row>
    <row r="135" ht="17" customHeight="1">
      <c r="A135" t="s" s="5">
        <v>316</v>
      </c>
      <c r="B135" t="s" s="5">
        <v>317</v>
      </c>
      <c r="C135" t="s" s="5">
        <v>318</v>
      </c>
      <c r="D135" t="s" s="5">
        <v>319</v>
      </c>
      <c r="E135" s="6">
        <v>600</v>
      </c>
      <c r="F135" s="7">
        <v>15528.21</v>
      </c>
      <c r="G135" s="7">
        <f>F135*1.17</f>
        <v>18168.0057</v>
      </c>
      <c r="H135" s="8">
        <f>G135/E135</f>
        <v>30.28000949999999</v>
      </c>
    </row>
    <row r="136" ht="17" customHeight="1">
      <c r="A136" t="s" s="5">
        <v>316</v>
      </c>
      <c r="B136" t="s" s="5">
        <v>317</v>
      </c>
      <c r="C136" t="s" s="5">
        <v>318</v>
      </c>
      <c r="D136" t="s" s="5">
        <v>319</v>
      </c>
      <c r="E136" s="6">
        <v>200</v>
      </c>
      <c r="F136" s="7">
        <v>5176.07</v>
      </c>
      <c r="G136" s="7">
        <f>F136*1.17</f>
        <v>6056.001899999999</v>
      </c>
      <c r="H136" s="8">
        <f>G136/E136</f>
        <v>30.28000949999999</v>
      </c>
    </row>
    <row r="137" ht="17" customHeight="1">
      <c r="A137" t="s" s="5">
        <v>316</v>
      </c>
      <c r="B137" t="s" s="9">
        <v>320</v>
      </c>
      <c r="C137" t="s" s="5">
        <v>321</v>
      </c>
      <c r="D137" t="s" s="9">
        <v>322</v>
      </c>
      <c r="E137" s="6">
        <v>400</v>
      </c>
      <c r="F137" s="7">
        <v>12981.2</v>
      </c>
      <c r="G137" s="7">
        <f>F137*1.17</f>
        <v>15188.004</v>
      </c>
      <c r="H137" s="8">
        <f>G137/E137</f>
        <v>37.97001</v>
      </c>
    </row>
    <row r="138" ht="17" customHeight="1">
      <c r="A138" t="s" s="5">
        <v>323</v>
      </c>
      <c r="B138" t="s" s="9">
        <v>324</v>
      </c>
      <c r="C138" t="s" s="5">
        <v>325</v>
      </c>
      <c r="D138" t="s" s="5">
        <v>326</v>
      </c>
      <c r="E138" s="6">
        <v>3000</v>
      </c>
      <c r="F138" s="7">
        <v>45615.38</v>
      </c>
      <c r="G138" s="7">
        <f>F138*1.17</f>
        <v>53369.994599999991</v>
      </c>
      <c r="H138" s="8">
        <f>G138/E138</f>
        <v>17.7899982</v>
      </c>
    </row>
    <row r="139" ht="17" customHeight="1">
      <c r="A139" t="s" s="5">
        <v>323</v>
      </c>
      <c r="B139" t="s" s="9">
        <v>324</v>
      </c>
      <c r="C139" t="s" s="5">
        <v>325</v>
      </c>
      <c r="D139" t="s" s="5">
        <v>326</v>
      </c>
      <c r="E139" s="6">
        <v>3000</v>
      </c>
      <c r="F139" s="7">
        <v>45615.38</v>
      </c>
      <c r="G139" s="7">
        <f>F139*1.17</f>
        <v>53369.994599999991</v>
      </c>
      <c r="H139" s="8">
        <f>G139/E139</f>
        <v>17.7899982</v>
      </c>
    </row>
    <row r="140" ht="28.5" customHeight="1">
      <c r="A140" t="s" s="4">
        <v>202</v>
      </c>
      <c r="B140" t="s" s="5">
        <v>327</v>
      </c>
      <c r="C140" t="s" s="5">
        <v>10</v>
      </c>
      <c r="D140" t="s" s="5">
        <v>328</v>
      </c>
      <c r="E140" s="6">
        <v>120</v>
      </c>
      <c r="F140" s="7">
        <v>2557.95</v>
      </c>
      <c r="G140" s="7">
        <f>F140*1.17</f>
        <v>2992.8015</v>
      </c>
      <c r="H140" s="8">
        <f>G140/E140</f>
        <v>24.9400125</v>
      </c>
    </row>
    <row r="141" ht="28.5" customHeight="1">
      <c r="A141" t="s" s="4">
        <v>202</v>
      </c>
      <c r="B141" t="s" s="5">
        <v>329</v>
      </c>
      <c r="C141" t="s" s="5">
        <v>330</v>
      </c>
      <c r="D141" t="s" s="5">
        <v>331</v>
      </c>
      <c r="E141" s="6">
        <v>300</v>
      </c>
      <c r="F141" s="7">
        <v>34630.77</v>
      </c>
      <c r="G141" s="7">
        <f>F141*1.17</f>
        <v>40518.000899999992</v>
      </c>
      <c r="H141" s="8">
        <f>G141/E141</f>
        <v>135.060003</v>
      </c>
    </row>
    <row r="142" ht="28.5" customHeight="1">
      <c r="A142" t="s" s="4">
        <v>202</v>
      </c>
      <c r="B142" t="s" s="9">
        <v>332</v>
      </c>
      <c r="C142" t="s" s="5">
        <v>333</v>
      </c>
      <c r="D142" t="s" s="5">
        <v>334</v>
      </c>
      <c r="E142" s="6">
        <v>105</v>
      </c>
      <c r="F142" s="7">
        <v>6590.77</v>
      </c>
      <c r="G142" s="7">
        <f>F142*1.17</f>
        <v>7711.2009</v>
      </c>
      <c r="H142" s="8">
        <f>G142/E142</f>
        <v>73.44000857142856</v>
      </c>
    </row>
    <row r="143" ht="28.5" customHeight="1">
      <c r="A143" t="s" s="4">
        <v>202</v>
      </c>
      <c r="B143" t="s" s="5">
        <v>263</v>
      </c>
      <c r="C143" t="s" s="5">
        <v>335</v>
      </c>
      <c r="D143" t="s" s="5">
        <v>336</v>
      </c>
      <c r="E143" s="6">
        <v>2000</v>
      </c>
      <c r="F143" s="7">
        <v>35914.53</v>
      </c>
      <c r="G143" s="7">
        <f>F143*1.17</f>
        <v>42020.0001</v>
      </c>
      <c r="H143" s="8">
        <f>G143/E143</f>
        <v>21.01000005</v>
      </c>
    </row>
    <row r="144" ht="28.5" customHeight="1">
      <c r="A144" t="s" s="4">
        <v>202</v>
      </c>
      <c r="B144" t="s" s="5">
        <v>337</v>
      </c>
      <c r="C144" t="s" s="5">
        <v>338</v>
      </c>
      <c r="D144" t="s" s="5">
        <v>339</v>
      </c>
      <c r="E144" s="6">
        <v>300</v>
      </c>
      <c r="F144" s="7">
        <v>2566.67</v>
      </c>
      <c r="G144" s="7">
        <f>F144*1.17</f>
        <v>3003.0039</v>
      </c>
      <c r="H144" s="8">
        <f>G144/E144</f>
        <v>10.010013</v>
      </c>
    </row>
    <row r="145" ht="28.5" customHeight="1">
      <c r="A145" t="s" s="4">
        <v>202</v>
      </c>
      <c r="B145" t="s" s="5">
        <v>340</v>
      </c>
      <c r="C145" t="s" s="5">
        <v>341</v>
      </c>
      <c r="D145" t="s" s="9">
        <v>79</v>
      </c>
      <c r="E145" s="6">
        <v>500</v>
      </c>
      <c r="F145" s="7">
        <v>19487.18</v>
      </c>
      <c r="G145" s="7">
        <f>F145*1.17</f>
        <v>22800.0006</v>
      </c>
      <c r="H145" s="8">
        <f>G145/E145</f>
        <v>45.6000012</v>
      </c>
    </row>
    <row r="146" ht="28.5" customHeight="1">
      <c r="A146" t="s" s="4">
        <v>202</v>
      </c>
      <c r="B146" t="s" s="5">
        <v>203</v>
      </c>
      <c r="C146" t="s" s="5">
        <v>32</v>
      </c>
      <c r="D146" t="s" s="5">
        <v>342</v>
      </c>
      <c r="E146" s="6">
        <v>240</v>
      </c>
      <c r="F146" s="7">
        <v>3183.59</v>
      </c>
      <c r="G146" s="7">
        <f>F146*1.17</f>
        <v>3724.8003</v>
      </c>
      <c r="H146" s="8">
        <f>G146/E146</f>
        <v>15.52000125</v>
      </c>
    </row>
    <row r="147" ht="28.5" customHeight="1">
      <c r="A147" t="s" s="4">
        <v>202</v>
      </c>
      <c r="B147" t="s" s="9">
        <v>332</v>
      </c>
      <c r="C147" t="s" s="5">
        <v>333</v>
      </c>
      <c r="D147" t="s" s="5">
        <v>334</v>
      </c>
      <c r="E147" s="6">
        <v>15</v>
      </c>
      <c r="F147" s="7">
        <v>941.54</v>
      </c>
      <c r="G147" s="7">
        <f>F147*1.17</f>
        <v>1101.6018</v>
      </c>
      <c r="H147" s="8">
        <f>G147/E147</f>
        <v>73.44011999999999</v>
      </c>
    </row>
    <row r="148" ht="28.5" customHeight="1">
      <c r="A148" t="s" s="4">
        <v>202</v>
      </c>
      <c r="B148" t="s" s="5">
        <v>44</v>
      </c>
      <c r="C148" t="s" s="5">
        <v>343</v>
      </c>
      <c r="D148" t="s" s="9">
        <v>344</v>
      </c>
      <c r="E148" s="6">
        <v>200</v>
      </c>
      <c r="F148" s="7">
        <v>3764.1</v>
      </c>
      <c r="G148" s="7">
        <f>F148*1.17</f>
        <v>4403.996999999999</v>
      </c>
      <c r="H148" s="8">
        <f>G148/E148</f>
        <v>22.019985</v>
      </c>
    </row>
    <row r="149" ht="28.5" customHeight="1">
      <c r="A149" t="s" s="4">
        <v>202</v>
      </c>
      <c r="B149" t="s" s="5">
        <v>337</v>
      </c>
      <c r="C149" t="s" s="5">
        <v>338</v>
      </c>
      <c r="D149" t="s" s="5">
        <v>339</v>
      </c>
      <c r="E149" s="6">
        <v>100</v>
      </c>
      <c r="F149" s="7">
        <v>855.5599999999999</v>
      </c>
      <c r="G149" s="7">
        <f>F149*1.17</f>
        <v>1001.0052</v>
      </c>
      <c r="H149" s="8">
        <f>G149/E149</f>
        <v>10.010052</v>
      </c>
    </row>
    <row r="150" ht="28.5" customHeight="1">
      <c r="A150" t="s" s="4">
        <v>202</v>
      </c>
      <c r="B150" t="s" s="5">
        <v>345</v>
      </c>
      <c r="C150" t="s" s="5">
        <v>346</v>
      </c>
      <c r="D150" t="s" s="9">
        <v>347</v>
      </c>
      <c r="E150" s="6">
        <v>30</v>
      </c>
      <c r="F150" s="7">
        <v>251.28</v>
      </c>
      <c r="G150" s="7">
        <f>F150*1.17</f>
        <v>293.9976</v>
      </c>
      <c r="H150" s="8">
        <f>G150/E150</f>
        <v>9.799919999999998</v>
      </c>
    </row>
    <row r="151" ht="28.5" customHeight="1">
      <c r="A151" t="s" s="4">
        <v>202</v>
      </c>
      <c r="B151" t="s" s="5">
        <v>348</v>
      </c>
      <c r="C151" t="s" s="5">
        <v>261</v>
      </c>
      <c r="D151" t="s" s="5">
        <v>349</v>
      </c>
      <c r="E151" s="6">
        <v>1500</v>
      </c>
      <c r="F151" s="7">
        <v>43038.46</v>
      </c>
      <c r="G151" s="7">
        <f>F151*1.17</f>
        <v>50354.998199999995</v>
      </c>
      <c r="H151" s="8">
        <f>G151/E151</f>
        <v>33.56999879999999</v>
      </c>
    </row>
    <row r="152" ht="28.5" customHeight="1">
      <c r="A152" t="s" s="4">
        <v>202</v>
      </c>
      <c r="B152" t="s" s="5">
        <v>299</v>
      </c>
      <c r="C152" t="s" s="5">
        <v>350</v>
      </c>
      <c r="D152" t="s" s="5">
        <v>304</v>
      </c>
      <c r="E152" s="6">
        <v>300</v>
      </c>
      <c r="F152" s="7">
        <v>5530.77</v>
      </c>
      <c r="G152" s="7">
        <f>F152*1.17</f>
        <v>6471.0009</v>
      </c>
      <c r="H152" s="8">
        <f>G152/E152</f>
        <v>21.570003</v>
      </c>
    </row>
    <row r="153" ht="28.5" customHeight="1">
      <c r="A153" t="s" s="10">
        <v>202</v>
      </c>
      <c r="B153" t="s" s="11">
        <v>299</v>
      </c>
      <c r="C153" t="s" s="11">
        <v>350</v>
      </c>
      <c r="D153" t="s" s="11">
        <v>304</v>
      </c>
      <c r="E153" s="12">
        <v>200</v>
      </c>
      <c r="F153" s="14">
        <v>5658.12</v>
      </c>
      <c r="G153" s="14">
        <f>F153*1.17</f>
        <v>6620.0004</v>
      </c>
      <c r="H153" s="8">
        <f>G153/E153</f>
        <v>33.100002</v>
      </c>
    </row>
    <row r="154" ht="17" customHeight="1">
      <c r="A154" t="s" s="15">
        <v>265</v>
      </c>
      <c r="B154" t="s" s="15">
        <v>351</v>
      </c>
      <c r="C154" t="s" s="15">
        <v>352</v>
      </c>
      <c r="D154" t="s" s="15">
        <v>295</v>
      </c>
      <c r="E154" s="22">
        <v>50</v>
      </c>
      <c r="F154" s="24">
        <v>662.393162393162</v>
      </c>
      <c r="G154" s="24">
        <v>775</v>
      </c>
      <c r="H154" s="21">
        <f>G154/E154</f>
        <v>15.5</v>
      </c>
    </row>
    <row r="155" ht="20" customHeight="1">
      <c r="A155" t="s" s="16">
        <v>13</v>
      </c>
      <c r="B155" t="s" s="15">
        <v>220</v>
      </c>
      <c r="C155" t="s" s="15">
        <v>64</v>
      </c>
      <c r="D155" t="s" s="15">
        <v>65</v>
      </c>
      <c r="E155" s="22">
        <v>20</v>
      </c>
      <c r="F155" s="24">
        <f>G155/1.17</f>
        <v>628.7179487179487</v>
      </c>
      <c r="G155" s="24">
        <v>735.6</v>
      </c>
      <c r="H155" s="21">
        <f>G155/E155</f>
        <v>36.78</v>
      </c>
    </row>
    <row r="156" ht="28.5" customHeight="1">
      <c r="A156" t="s" s="25">
        <v>202</v>
      </c>
      <c r="B156" t="s" s="2">
        <v>353</v>
      </c>
      <c r="C156" t="s" s="2">
        <v>354</v>
      </c>
      <c r="D156" t="s" s="2">
        <v>355</v>
      </c>
      <c r="E156" s="27">
        <v>200</v>
      </c>
      <c r="F156" s="28">
        <v>5656.41</v>
      </c>
      <c r="G156" s="28">
        <f>F156*1.17</f>
        <v>6617.999699999999</v>
      </c>
      <c r="H156" s="8">
        <f>G156/E156</f>
        <v>33.0899985</v>
      </c>
    </row>
    <row r="157" ht="28.5" customHeight="1">
      <c r="A157" t="s" s="4">
        <v>202</v>
      </c>
      <c r="B157" t="s" s="5">
        <v>356</v>
      </c>
      <c r="C157" t="s" s="5">
        <v>357</v>
      </c>
      <c r="D157" t="s" s="9">
        <v>358</v>
      </c>
      <c r="E157" s="6">
        <v>180</v>
      </c>
      <c r="F157" s="7">
        <v>9583.08</v>
      </c>
      <c r="G157" s="7">
        <f>F157*1.17</f>
        <v>11212.2036</v>
      </c>
      <c r="H157" s="8">
        <f>G157/E157</f>
        <v>62.29001999999999</v>
      </c>
    </row>
    <row r="158" ht="28.5" customHeight="1">
      <c r="A158" t="s" s="4">
        <v>202</v>
      </c>
      <c r="B158" t="s" s="5">
        <v>359</v>
      </c>
      <c r="C158" t="s" s="5">
        <v>360</v>
      </c>
      <c r="D158" t="s" s="5">
        <v>361</v>
      </c>
      <c r="E158" s="6">
        <v>400</v>
      </c>
      <c r="F158" s="7">
        <v>12441.03</v>
      </c>
      <c r="G158" s="7">
        <f>F158*1.17</f>
        <v>14556.0051</v>
      </c>
      <c r="H158" s="8">
        <f>G158/E158</f>
        <v>36.39001275</v>
      </c>
    </row>
    <row r="159" ht="28.5" customHeight="1">
      <c r="A159" t="s" s="4">
        <v>202</v>
      </c>
      <c r="B159" t="s" s="5">
        <v>362</v>
      </c>
      <c r="C159" t="s" s="5">
        <v>343</v>
      </c>
      <c r="D159" t="s" s="5">
        <v>344</v>
      </c>
      <c r="E159" s="6">
        <v>400</v>
      </c>
      <c r="F159" s="7">
        <v>28208.55</v>
      </c>
      <c r="G159" s="7">
        <f>F159*1.17</f>
        <v>33004.0035</v>
      </c>
      <c r="H159" s="8">
        <f>G159/E159</f>
        <v>82.51000875</v>
      </c>
    </row>
    <row r="160" ht="28.5" customHeight="1">
      <c r="A160" t="s" s="4">
        <v>202</v>
      </c>
      <c r="B160" t="s" s="5">
        <v>363</v>
      </c>
      <c r="C160" t="s" s="5">
        <v>364</v>
      </c>
      <c r="D160" t="s" s="9">
        <v>358</v>
      </c>
      <c r="E160" s="6">
        <v>180</v>
      </c>
      <c r="F160" s="7">
        <v>10092.31</v>
      </c>
      <c r="G160" s="7">
        <f>F160*1.17</f>
        <v>11808.0027</v>
      </c>
      <c r="H160" s="8">
        <f>G160/E160</f>
        <v>65.600015</v>
      </c>
    </row>
    <row r="161" ht="28.5" customHeight="1">
      <c r="A161" t="s" s="4">
        <v>202</v>
      </c>
      <c r="B161" t="s" s="5">
        <v>365</v>
      </c>
      <c r="C161" t="s" s="5">
        <v>366</v>
      </c>
      <c r="D161" t="s" s="5">
        <v>367</v>
      </c>
      <c r="E161" s="6">
        <v>40</v>
      </c>
      <c r="F161" s="7">
        <v>3511.11</v>
      </c>
      <c r="G161" s="7">
        <f>F161*1.17</f>
        <v>4107.9987</v>
      </c>
      <c r="H161" s="8">
        <f>G161/E161</f>
        <v>102.6999675</v>
      </c>
    </row>
    <row r="162" ht="28.5" customHeight="1">
      <c r="A162" t="s" s="4">
        <v>202</v>
      </c>
      <c r="B162" t="s" s="5">
        <v>327</v>
      </c>
      <c r="C162" t="s" s="5">
        <v>10</v>
      </c>
      <c r="D162" t="s" s="5">
        <v>328</v>
      </c>
      <c r="E162" s="6">
        <v>120</v>
      </c>
      <c r="F162" s="7">
        <v>2557.95</v>
      </c>
      <c r="G162" s="7">
        <f>F162*1.17</f>
        <v>2992.8015</v>
      </c>
      <c r="H162" s="8">
        <f>G162/E162</f>
        <v>24.9400125</v>
      </c>
    </row>
    <row r="163" ht="28.5" customHeight="1">
      <c r="A163" t="s" s="4">
        <v>202</v>
      </c>
      <c r="B163" t="s" s="5">
        <v>368</v>
      </c>
      <c r="C163" t="s" s="5">
        <v>369</v>
      </c>
      <c r="D163" t="s" s="5">
        <v>370</v>
      </c>
      <c r="E163" s="6">
        <v>120</v>
      </c>
      <c r="F163" s="7">
        <v>2264.62</v>
      </c>
      <c r="G163" s="7">
        <f>F163*1.17</f>
        <v>2649.6054</v>
      </c>
      <c r="H163" s="8">
        <f>G163/E163</f>
        <v>22.080045</v>
      </c>
    </row>
    <row r="164" ht="28.5" customHeight="1">
      <c r="A164" t="s" s="4">
        <v>202</v>
      </c>
      <c r="B164" t="s" s="5">
        <v>371</v>
      </c>
      <c r="C164" t="s" s="5">
        <v>372</v>
      </c>
      <c r="D164" t="s" s="5">
        <v>373</v>
      </c>
      <c r="E164" s="6">
        <v>100</v>
      </c>
      <c r="F164" s="7">
        <v>7328.21</v>
      </c>
      <c r="G164" s="7">
        <f>F164*1.17</f>
        <v>8574.0057</v>
      </c>
      <c r="H164" s="8">
        <f>G164/E164</f>
        <v>85.74005699999999</v>
      </c>
    </row>
    <row r="165" ht="28.5" customHeight="1">
      <c r="A165" t="s" s="4">
        <v>202</v>
      </c>
      <c r="B165" t="s" s="5">
        <v>345</v>
      </c>
      <c r="C165" t="s" s="5">
        <v>346</v>
      </c>
      <c r="D165" t="s" s="9">
        <v>347</v>
      </c>
      <c r="E165" s="6">
        <v>60</v>
      </c>
      <c r="F165" s="7">
        <v>502.56</v>
      </c>
      <c r="G165" s="7">
        <f>F165*1.17</f>
        <v>587.9952</v>
      </c>
      <c r="H165" s="8">
        <f>G165/E165</f>
        <v>9.799919999999998</v>
      </c>
    </row>
    <row r="166" ht="28.5" customHeight="1">
      <c r="A166" t="s" s="4">
        <v>202</v>
      </c>
      <c r="B166" t="s" s="5">
        <v>374</v>
      </c>
      <c r="C166" s="6">
        <v>0.25</v>
      </c>
      <c r="D166" t="s" s="5">
        <v>375</v>
      </c>
      <c r="E166" s="6">
        <v>400</v>
      </c>
      <c r="F166" s="7">
        <v>8123.08</v>
      </c>
      <c r="G166" s="7">
        <f>F166*1.17</f>
        <v>9504.0036</v>
      </c>
      <c r="H166" s="8">
        <f>G166/E166</f>
        <v>23.760009</v>
      </c>
    </row>
    <row r="167" ht="28.5" customHeight="1">
      <c r="A167" t="s" s="4">
        <v>202</v>
      </c>
      <c r="B167" t="s" s="5">
        <v>376</v>
      </c>
      <c r="C167" t="s" s="5">
        <v>377</v>
      </c>
      <c r="D167" t="s" s="5">
        <v>378</v>
      </c>
      <c r="E167" s="6">
        <v>300</v>
      </c>
      <c r="F167" s="7">
        <v>24176.92</v>
      </c>
      <c r="G167" s="7">
        <f>F167*1.17</f>
        <v>28286.9964</v>
      </c>
      <c r="H167" s="8">
        <f>G167/E167</f>
        <v>94.28998799999999</v>
      </c>
    </row>
    <row r="168" ht="28.5" customHeight="1">
      <c r="A168" t="s" s="4">
        <v>202</v>
      </c>
      <c r="B168" t="s" s="5">
        <v>327</v>
      </c>
      <c r="C168" t="s" s="5">
        <v>10</v>
      </c>
      <c r="D168" t="s" s="5">
        <v>328</v>
      </c>
      <c r="E168" s="6">
        <v>60</v>
      </c>
      <c r="F168" s="7">
        <v>1278.97</v>
      </c>
      <c r="G168" s="7">
        <f>F168*1.17</f>
        <v>1496.3949</v>
      </c>
      <c r="H168" s="8">
        <f>G168/E168</f>
        <v>24.939915</v>
      </c>
    </row>
    <row r="169" ht="28.5" customHeight="1">
      <c r="A169" t="s" s="4">
        <v>202</v>
      </c>
      <c r="B169" t="s" s="5">
        <v>44</v>
      </c>
      <c r="C169" t="s" s="5">
        <v>343</v>
      </c>
      <c r="D169" t="s" s="9">
        <v>344</v>
      </c>
      <c r="E169" s="6">
        <v>1000</v>
      </c>
      <c r="F169" s="7">
        <v>18820.51</v>
      </c>
      <c r="G169" s="7">
        <f>F169*1.17</f>
        <v>22019.9967</v>
      </c>
      <c r="H169" s="8">
        <f>G169/E169</f>
        <v>22.0199967</v>
      </c>
    </row>
    <row r="170" ht="28.5" customHeight="1">
      <c r="A170" t="s" s="4">
        <v>202</v>
      </c>
      <c r="B170" t="s" s="5">
        <v>379</v>
      </c>
      <c r="C170" t="s" s="5">
        <v>380</v>
      </c>
      <c r="D170" t="s" s="5">
        <v>331</v>
      </c>
      <c r="E170" s="6">
        <v>360</v>
      </c>
      <c r="F170" s="7">
        <v>41270.77</v>
      </c>
      <c r="G170" s="7">
        <f>F170*1.17</f>
        <v>48286.800899999995</v>
      </c>
      <c r="H170" s="8">
        <f>G170/E170</f>
        <v>134.1300025</v>
      </c>
    </row>
    <row r="171" ht="28.5" customHeight="1">
      <c r="A171" t="s" s="4">
        <v>202</v>
      </c>
      <c r="B171" t="s" s="5">
        <v>381</v>
      </c>
      <c r="C171" t="s" s="5">
        <v>382</v>
      </c>
      <c r="D171" t="s" s="5">
        <v>383</v>
      </c>
      <c r="E171" s="6">
        <v>400</v>
      </c>
      <c r="F171" s="7">
        <v>6536.75</v>
      </c>
      <c r="G171" s="7">
        <f>F171*1.17</f>
        <v>7647.997499999999</v>
      </c>
      <c r="H171" s="8">
        <f>G171/E171</f>
        <v>19.11999375</v>
      </c>
    </row>
    <row r="172" ht="28.5" customHeight="1">
      <c r="A172" t="s" s="4">
        <v>202</v>
      </c>
      <c r="B172" t="s" s="9">
        <v>332</v>
      </c>
      <c r="C172" t="s" s="5">
        <v>384</v>
      </c>
      <c r="D172" t="s" s="5">
        <v>334</v>
      </c>
      <c r="E172" s="6">
        <v>225</v>
      </c>
      <c r="F172" s="7">
        <v>14123.08</v>
      </c>
      <c r="G172" s="7">
        <f>F172*1.17</f>
        <v>16524.0036</v>
      </c>
      <c r="H172" s="8">
        <f>G172/E172</f>
        <v>73.440016</v>
      </c>
    </row>
    <row r="173" ht="28.5" customHeight="1">
      <c r="A173" t="s" s="4">
        <v>202</v>
      </c>
      <c r="B173" t="s" s="9">
        <v>385</v>
      </c>
      <c r="C173" t="s" s="5">
        <v>386</v>
      </c>
      <c r="D173" t="s" s="5">
        <v>387</v>
      </c>
      <c r="E173" s="6">
        <v>240</v>
      </c>
      <c r="F173" s="7">
        <v>14650.26</v>
      </c>
      <c r="G173" s="7">
        <f>F173*1.17</f>
        <v>17140.8042</v>
      </c>
      <c r="H173" s="8">
        <f>G173/E173</f>
        <v>71.4200175</v>
      </c>
    </row>
    <row r="174" ht="28.5" customHeight="1">
      <c r="A174" t="s" s="4">
        <v>202</v>
      </c>
      <c r="B174" t="s" s="5">
        <v>388</v>
      </c>
      <c r="C174" t="s" s="5">
        <v>389</v>
      </c>
      <c r="D174" t="s" s="5">
        <v>390</v>
      </c>
      <c r="E174" s="6">
        <v>600</v>
      </c>
      <c r="F174" s="7">
        <v>32717.95</v>
      </c>
      <c r="G174" s="7">
        <f>F174*1.17</f>
        <v>38280.0015</v>
      </c>
      <c r="H174" s="8">
        <f>G174/E174</f>
        <v>63.8000025</v>
      </c>
    </row>
    <row r="175" ht="28.5" customHeight="1">
      <c r="A175" t="s" s="4">
        <v>202</v>
      </c>
      <c r="B175" t="s" s="9">
        <v>266</v>
      </c>
      <c r="C175" t="s" s="5">
        <v>391</v>
      </c>
      <c r="D175" t="s" s="5">
        <v>392</v>
      </c>
      <c r="E175" s="6">
        <v>120</v>
      </c>
      <c r="F175" s="7">
        <v>5441.03</v>
      </c>
      <c r="G175" s="7">
        <f>F175*1.17</f>
        <v>6366.005099999999</v>
      </c>
      <c r="H175" s="8">
        <f>G175/E175</f>
        <v>53.0500425</v>
      </c>
    </row>
    <row r="176" ht="28.5" customHeight="1">
      <c r="A176" t="s" s="4">
        <v>202</v>
      </c>
      <c r="B176" t="s" s="5">
        <v>263</v>
      </c>
      <c r="C176" t="s" s="5">
        <v>393</v>
      </c>
      <c r="D176" t="s" s="5">
        <v>336</v>
      </c>
      <c r="E176" s="6">
        <v>2000</v>
      </c>
      <c r="F176" s="7">
        <v>35914.53</v>
      </c>
      <c r="G176" s="7">
        <f>F176*1.17</f>
        <v>42020.0001</v>
      </c>
      <c r="H176" s="8">
        <f>G176/E176</f>
        <v>21.01000005</v>
      </c>
    </row>
    <row r="177" ht="28.5" customHeight="1">
      <c r="A177" t="s" s="10">
        <v>202</v>
      </c>
      <c r="B177" t="s" s="32">
        <v>340</v>
      </c>
      <c r="C177" t="s" s="11">
        <v>394</v>
      </c>
      <c r="D177" t="s" s="11">
        <v>79</v>
      </c>
      <c r="E177" s="12">
        <v>500</v>
      </c>
      <c r="F177" s="14">
        <v>19487.18</v>
      </c>
      <c r="G177" s="14">
        <f>F177*1.17</f>
        <v>22800.0006</v>
      </c>
      <c r="H177" s="8">
        <f>G177/E177</f>
        <v>45.6000012</v>
      </c>
    </row>
    <row r="178" ht="17" customHeight="1">
      <c r="A178" t="s" s="15">
        <v>296</v>
      </c>
      <c r="B178" t="s" s="15">
        <v>220</v>
      </c>
      <c r="C178" t="s" s="15">
        <v>297</v>
      </c>
      <c r="D178" t="s" s="15">
        <v>298</v>
      </c>
      <c r="E178" s="22">
        <v>70</v>
      </c>
      <c r="F178" s="24">
        <v>1094.87</v>
      </c>
      <c r="G178" s="24">
        <f>F178*1.17</f>
        <v>1280.9979</v>
      </c>
      <c r="H178" s="21">
        <f>G178/E178</f>
        <v>18.29997</v>
      </c>
    </row>
    <row r="179" ht="28.5" customHeight="1">
      <c r="A179" t="s" s="33">
        <v>202</v>
      </c>
      <c r="B179" t="s" s="34">
        <v>395</v>
      </c>
      <c r="C179" t="s" s="34">
        <v>149</v>
      </c>
      <c r="D179" t="s" s="34">
        <v>396</v>
      </c>
      <c r="E179" s="35">
        <v>200</v>
      </c>
      <c r="F179" s="37">
        <v>11965.81</v>
      </c>
      <c r="G179" s="37">
        <f>F179*1.17</f>
        <v>13999.9977</v>
      </c>
      <c r="H179" s="8">
        <f>G179/E179</f>
        <v>69.99998849999999</v>
      </c>
    </row>
    <row r="180" ht="17" customHeight="1">
      <c r="A180" t="s" s="15">
        <v>397</v>
      </c>
      <c r="B180" t="s" s="15">
        <v>398</v>
      </c>
      <c r="C180" t="s" s="15">
        <v>399</v>
      </c>
      <c r="D180" t="s" s="15">
        <v>400</v>
      </c>
      <c r="E180" s="22">
        <v>10</v>
      </c>
      <c r="F180" s="24">
        <f>G180/1.17</f>
        <v>68.37606837606837</v>
      </c>
      <c r="G180" s="24">
        <v>80</v>
      </c>
      <c r="H180" s="21">
        <f>G180/E180</f>
        <v>8</v>
      </c>
    </row>
    <row r="181" ht="28.5" customHeight="1">
      <c r="A181" t="s" s="25">
        <v>202</v>
      </c>
      <c r="B181" t="s" s="2">
        <v>353</v>
      </c>
      <c r="C181" t="s" s="2">
        <v>401</v>
      </c>
      <c r="D181" t="s" s="2">
        <v>355</v>
      </c>
      <c r="E181" s="27">
        <v>200</v>
      </c>
      <c r="F181" s="28">
        <v>5656.41</v>
      </c>
      <c r="G181" s="28">
        <f>F181*1.17</f>
        <v>6617.999699999999</v>
      </c>
      <c r="H181" s="8">
        <f>G181/E181</f>
        <v>33.0899985</v>
      </c>
    </row>
    <row r="182" ht="28.5" customHeight="1">
      <c r="A182" t="s" s="4">
        <v>202</v>
      </c>
      <c r="B182" t="s" s="5">
        <v>299</v>
      </c>
      <c r="C182" t="s" s="5">
        <v>350</v>
      </c>
      <c r="D182" t="s" s="5">
        <v>301</v>
      </c>
      <c r="E182" s="6">
        <v>120</v>
      </c>
      <c r="F182" s="7">
        <v>3394.87</v>
      </c>
      <c r="G182" s="7">
        <f>F182*1.17</f>
        <v>3971.9979</v>
      </c>
      <c r="H182" s="8">
        <f>G182/E182</f>
        <v>33.0999825</v>
      </c>
    </row>
    <row r="183" ht="28.5" customHeight="1">
      <c r="A183" t="s" s="4">
        <v>202</v>
      </c>
      <c r="B183" t="s" s="5">
        <v>359</v>
      </c>
      <c r="C183" t="s" s="5">
        <v>402</v>
      </c>
      <c r="D183" t="s" s="5">
        <v>361</v>
      </c>
      <c r="E183" s="6">
        <v>200</v>
      </c>
      <c r="F183" s="7">
        <v>6220.51</v>
      </c>
      <c r="G183" s="7">
        <f>F183*1.17</f>
        <v>7277.9967</v>
      </c>
      <c r="H183" s="8">
        <f>G183/E183</f>
        <v>36.3899835</v>
      </c>
    </row>
    <row r="184" ht="28.5" customHeight="1">
      <c r="A184" t="s" s="4">
        <v>202</v>
      </c>
      <c r="B184" t="s" s="5">
        <v>363</v>
      </c>
      <c r="C184" t="s" s="5">
        <v>403</v>
      </c>
      <c r="D184" t="s" s="5">
        <v>358</v>
      </c>
      <c r="E184" s="6">
        <v>30</v>
      </c>
      <c r="F184" s="7">
        <v>1682.05</v>
      </c>
      <c r="G184" s="7">
        <f>F184*1.17</f>
        <v>1967.9985</v>
      </c>
      <c r="H184" s="8">
        <f>G184/E184</f>
        <v>65.59994999999999</v>
      </c>
    </row>
    <row r="185" ht="28.5" customHeight="1">
      <c r="A185" t="s" s="4">
        <v>202</v>
      </c>
      <c r="B185" t="s" s="5">
        <v>348</v>
      </c>
      <c r="C185" t="s" s="5">
        <v>404</v>
      </c>
      <c r="D185" t="s" s="5">
        <v>349</v>
      </c>
      <c r="E185" s="6">
        <v>900</v>
      </c>
      <c r="F185" s="7">
        <v>25823.08</v>
      </c>
      <c r="G185" s="7">
        <f>F185*1.17</f>
        <v>30213.0036</v>
      </c>
      <c r="H185" s="8">
        <f>G185/E185</f>
        <v>33.570004</v>
      </c>
    </row>
    <row r="186" ht="28.5" customHeight="1">
      <c r="A186" t="s" s="4">
        <v>202</v>
      </c>
      <c r="B186" t="s" s="5">
        <v>359</v>
      </c>
      <c r="C186" t="s" s="5">
        <v>402</v>
      </c>
      <c r="D186" t="s" s="5">
        <v>405</v>
      </c>
      <c r="E186" s="6">
        <v>400</v>
      </c>
      <c r="F186" s="7">
        <v>12441.03</v>
      </c>
      <c r="G186" s="7">
        <f>F186*1.17</f>
        <v>14556.0051</v>
      </c>
      <c r="H186" s="8">
        <f>G186/E186</f>
        <v>36.39001275</v>
      </c>
    </row>
    <row r="187" ht="28.5" customHeight="1">
      <c r="A187" t="s" s="4">
        <v>202</v>
      </c>
      <c r="B187" t="s" s="5">
        <v>327</v>
      </c>
      <c r="C187" t="s" s="5">
        <v>10</v>
      </c>
      <c r="D187" t="s" s="5">
        <v>328</v>
      </c>
      <c r="E187" s="6">
        <v>240</v>
      </c>
      <c r="F187" s="7">
        <v>5115.9</v>
      </c>
      <c r="G187" s="7">
        <f>F187*1.17</f>
        <v>5985.602999999999</v>
      </c>
      <c r="H187" s="8">
        <f>G187/E187</f>
        <v>24.9400125</v>
      </c>
    </row>
    <row r="188" ht="28.5" customHeight="1">
      <c r="A188" t="s" s="4">
        <v>202</v>
      </c>
      <c r="B188" t="s" s="5">
        <v>332</v>
      </c>
      <c r="C188" t="s" s="5">
        <v>333</v>
      </c>
      <c r="D188" t="s" s="5">
        <v>334</v>
      </c>
      <c r="E188" s="6">
        <v>225</v>
      </c>
      <c r="F188" s="7">
        <v>14123.08</v>
      </c>
      <c r="G188" s="7">
        <f>F188*1.17</f>
        <v>16524.0036</v>
      </c>
      <c r="H188" s="8">
        <f>G188/E188</f>
        <v>73.440016</v>
      </c>
    </row>
    <row r="189" ht="28.5" customHeight="1">
      <c r="A189" t="s" s="4">
        <v>202</v>
      </c>
      <c r="B189" t="s" s="5">
        <v>263</v>
      </c>
      <c r="C189" t="s" s="5">
        <v>393</v>
      </c>
      <c r="D189" t="s" s="5">
        <v>336</v>
      </c>
      <c r="E189" s="6">
        <v>1600</v>
      </c>
      <c r="F189" s="7">
        <v>28731.62</v>
      </c>
      <c r="G189" s="7">
        <f>F189*1.17</f>
        <v>33615.9954</v>
      </c>
      <c r="H189" s="8">
        <f>G189/E189</f>
        <v>21.009997125</v>
      </c>
    </row>
    <row r="190" ht="28.5" customHeight="1">
      <c r="A190" t="s" s="4">
        <v>202</v>
      </c>
      <c r="B190" t="s" s="5">
        <v>359</v>
      </c>
      <c r="C190" t="s" s="5">
        <v>402</v>
      </c>
      <c r="D190" t="s" s="5">
        <v>361</v>
      </c>
      <c r="E190" s="6">
        <v>400</v>
      </c>
      <c r="F190" s="7">
        <v>12441.03</v>
      </c>
      <c r="G190" s="7">
        <f>F190*1.17</f>
        <v>14556.0051</v>
      </c>
      <c r="H190" s="8">
        <f>G190/E190</f>
        <v>36.39001275</v>
      </c>
    </row>
    <row r="191" ht="28.5" customHeight="1">
      <c r="A191" t="s" s="4">
        <v>202</v>
      </c>
      <c r="B191" t="s" s="5">
        <v>363</v>
      </c>
      <c r="C191" t="s" s="5">
        <v>403</v>
      </c>
      <c r="D191" t="s" s="5">
        <v>358</v>
      </c>
      <c r="E191" s="6">
        <v>180</v>
      </c>
      <c r="F191" s="7">
        <v>10092.31</v>
      </c>
      <c r="G191" s="7">
        <f>F191*1.17</f>
        <v>11808.0027</v>
      </c>
      <c r="H191" s="8">
        <f>G191/E191</f>
        <v>65.600015</v>
      </c>
    </row>
    <row r="192" ht="28.5" customHeight="1">
      <c r="A192" t="s" s="4">
        <v>202</v>
      </c>
      <c r="B192" t="s" s="5">
        <v>348</v>
      </c>
      <c r="C192" t="s" s="5">
        <v>404</v>
      </c>
      <c r="D192" t="s" s="5">
        <v>349</v>
      </c>
      <c r="E192" s="6">
        <v>1500</v>
      </c>
      <c r="F192" s="7">
        <v>43038.46</v>
      </c>
      <c r="G192" s="7">
        <f>F192*1.17</f>
        <v>50354.998199999995</v>
      </c>
      <c r="H192" s="8">
        <f>G192/E192</f>
        <v>33.56999879999999</v>
      </c>
    </row>
    <row r="193" ht="28.5" customHeight="1">
      <c r="A193" t="s" s="10">
        <v>202</v>
      </c>
      <c r="B193" t="s" s="11">
        <v>332</v>
      </c>
      <c r="C193" t="s" s="11">
        <v>333</v>
      </c>
      <c r="D193" t="s" s="11">
        <v>334</v>
      </c>
      <c r="E193" s="12">
        <v>30</v>
      </c>
      <c r="F193" s="14">
        <v>1883.08</v>
      </c>
      <c r="G193" s="14">
        <f>F193*1.17</f>
        <v>2203.2036</v>
      </c>
      <c r="H193" s="8">
        <f>G193/E193</f>
        <v>73.44011999999999</v>
      </c>
    </row>
    <row r="194" ht="28.5" customHeight="1">
      <c r="A194" t="s" s="16">
        <v>202</v>
      </c>
      <c r="B194" t="s" s="17">
        <v>385</v>
      </c>
      <c r="C194" t="s" s="15">
        <v>386</v>
      </c>
      <c r="D194" t="s" s="15">
        <v>387</v>
      </c>
      <c r="E194" s="22">
        <v>80</v>
      </c>
      <c r="F194" s="24">
        <v>4883.42</v>
      </c>
      <c r="G194" s="24">
        <f>F194*1.17</f>
        <v>5713.6014</v>
      </c>
      <c r="H194" s="21">
        <f>G194/E194</f>
        <v>71.4200175</v>
      </c>
    </row>
    <row r="195" ht="28.5" customHeight="1">
      <c r="A195" t="s" s="25">
        <v>202</v>
      </c>
      <c r="B195" t="s" s="2">
        <v>353</v>
      </c>
      <c r="C195" t="s" s="2">
        <v>401</v>
      </c>
      <c r="D195" t="s" s="2">
        <v>355</v>
      </c>
      <c r="E195" s="27">
        <v>80</v>
      </c>
      <c r="F195" s="28">
        <v>2262.56</v>
      </c>
      <c r="G195" s="28">
        <f>F195*1.17</f>
        <v>2647.1952</v>
      </c>
      <c r="H195" s="8">
        <f>G195/E195</f>
        <v>33.08994</v>
      </c>
    </row>
    <row r="196" ht="28.5" customHeight="1">
      <c r="A196" t="s" s="4">
        <v>202</v>
      </c>
      <c r="B196" t="s" s="5">
        <v>299</v>
      </c>
      <c r="C196" t="s" s="5">
        <v>350</v>
      </c>
      <c r="D196" t="s" s="5">
        <v>301</v>
      </c>
      <c r="E196" s="6">
        <v>160</v>
      </c>
      <c r="F196" s="7">
        <v>4526.5</v>
      </c>
      <c r="G196" s="7">
        <f>F196*1.17</f>
        <v>5296.005</v>
      </c>
      <c r="H196" s="8">
        <f>G196/E196</f>
        <v>33.10003125</v>
      </c>
    </row>
    <row r="197" ht="28.5" customHeight="1">
      <c r="A197" t="s" s="4">
        <v>202</v>
      </c>
      <c r="B197" t="s" s="5">
        <v>348</v>
      </c>
      <c r="C197" t="s" s="5">
        <v>404</v>
      </c>
      <c r="D197" t="s" s="5">
        <v>349</v>
      </c>
      <c r="E197" s="6">
        <v>100</v>
      </c>
      <c r="F197" s="7">
        <v>2869.23</v>
      </c>
      <c r="G197" s="7">
        <f>F197*1.17</f>
        <v>3356.9991</v>
      </c>
      <c r="H197" s="8">
        <f>G197/E197</f>
        <v>33.569991</v>
      </c>
    </row>
    <row r="198" ht="28.5" customHeight="1">
      <c r="A198" t="s" s="4">
        <v>202</v>
      </c>
      <c r="B198" t="s" s="5">
        <v>406</v>
      </c>
      <c r="C198" t="s" s="5">
        <v>407</v>
      </c>
      <c r="D198" t="s" s="5">
        <v>408</v>
      </c>
      <c r="E198" s="6">
        <v>1000</v>
      </c>
      <c r="F198" s="7">
        <v>15478.62</v>
      </c>
      <c r="G198" s="7">
        <f>F198*1.17</f>
        <v>18109.9854</v>
      </c>
      <c r="H198" s="8">
        <f>G198/E198</f>
        <v>18.1099854</v>
      </c>
    </row>
    <row r="199" ht="28.5" customHeight="1">
      <c r="A199" t="s" s="4">
        <v>202</v>
      </c>
      <c r="B199" t="s" s="5">
        <v>327</v>
      </c>
      <c r="C199" t="s" s="5">
        <v>10</v>
      </c>
      <c r="D199" t="s" s="5">
        <v>328</v>
      </c>
      <c r="E199" s="6">
        <v>237</v>
      </c>
      <c r="F199" s="7">
        <v>5051.95</v>
      </c>
      <c r="G199" s="7">
        <f>F199*1.17</f>
        <v>5910.781499999999</v>
      </c>
      <c r="H199" s="8">
        <f>G199/E199</f>
        <v>24.94000632911392</v>
      </c>
    </row>
    <row r="200" ht="28.5" customHeight="1">
      <c r="A200" t="s" s="4">
        <v>202</v>
      </c>
      <c r="B200" t="s" s="5">
        <v>376</v>
      </c>
      <c r="C200" t="s" s="5">
        <v>377</v>
      </c>
      <c r="D200" t="s" s="5">
        <v>378</v>
      </c>
      <c r="E200" s="6">
        <v>300</v>
      </c>
      <c r="F200" s="7">
        <v>24176.92</v>
      </c>
      <c r="G200" s="7">
        <f>F200*1.17</f>
        <v>28286.9964</v>
      </c>
      <c r="H200" s="8">
        <f>G200/E200</f>
        <v>94.28998799999999</v>
      </c>
    </row>
    <row r="201" ht="28.5" customHeight="1">
      <c r="A201" t="s" s="4">
        <v>202</v>
      </c>
      <c r="B201" t="s" s="5">
        <v>409</v>
      </c>
      <c r="C201" t="s" s="5">
        <v>410</v>
      </c>
      <c r="D201" t="s" s="5">
        <v>411</v>
      </c>
      <c r="E201" s="6">
        <v>100</v>
      </c>
      <c r="F201" s="7">
        <v>3255.56</v>
      </c>
      <c r="G201" s="7">
        <f>F201*1.17</f>
        <v>3809.0052</v>
      </c>
      <c r="H201" s="8">
        <f>G201/E201</f>
        <v>38.09005199999999</v>
      </c>
    </row>
    <row r="202" ht="28.5" customHeight="1">
      <c r="A202" t="s" s="4">
        <v>202</v>
      </c>
      <c r="B202" t="s" s="5">
        <v>329</v>
      </c>
      <c r="C202" t="s" s="5">
        <v>330</v>
      </c>
      <c r="D202" t="s" s="5">
        <v>331</v>
      </c>
      <c r="E202" s="6">
        <v>300</v>
      </c>
      <c r="F202" s="7">
        <v>34630.77</v>
      </c>
      <c r="G202" s="7">
        <f>F202*1.17</f>
        <v>40518.000899999992</v>
      </c>
      <c r="H202" s="8">
        <f>G202/E202</f>
        <v>135.060003</v>
      </c>
    </row>
    <row r="203" ht="28.5" customHeight="1">
      <c r="A203" t="s" s="4">
        <v>202</v>
      </c>
      <c r="B203" t="s" s="5">
        <v>299</v>
      </c>
      <c r="C203" t="s" s="5">
        <v>350</v>
      </c>
      <c r="D203" t="s" s="5">
        <v>301</v>
      </c>
      <c r="E203" s="6">
        <v>120</v>
      </c>
      <c r="F203" s="7">
        <v>3394.87</v>
      </c>
      <c r="G203" s="7">
        <f>F203*1.17</f>
        <v>3971.9979</v>
      </c>
      <c r="H203" s="8">
        <f>G203/E203</f>
        <v>33.0999825</v>
      </c>
    </row>
    <row r="204" ht="28.5" customHeight="1">
      <c r="A204" t="s" s="4">
        <v>202</v>
      </c>
      <c r="B204" t="s" s="5">
        <v>374</v>
      </c>
      <c r="C204" t="s" s="5">
        <v>412</v>
      </c>
      <c r="D204" t="s" s="5">
        <v>413</v>
      </c>
      <c r="E204" s="6">
        <v>400</v>
      </c>
      <c r="F204" s="7">
        <v>8123.08</v>
      </c>
      <c r="G204" s="7">
        <f>F204*1.17</f>
        <v>9504.0036</v>
      </c>
      <c r="H204" s="8">
        <f>G204/E204</f>
        <v>23.760009</v>
      </c>
    </row>
    <row r="205" ht="28.5" customHeight="1">
      <c r="A205" t="s" s="4">
        <v>202</v>
      </c>
      <c r="B205" t="s" s="9">
        <v>340</v>
      </c>
      <c r="C205" t="s" s="5">
        <v>394</v>
      </c>
      <c r="D205" t="s" s="5">
        <v>79</v>
      </c>
      <c r="E205" s="6">
        <v>500</v>
      </c>
      <c r="F205" s="7">
        <v>19487.18</v>
      </c>
      <c r="G205" s="7">
        <f>F205*1.17</f>
        <v>22800.0006</v>
      </c>
      <c r="H205" s="8">
        <f>G205/E205</f>
        <v>45.6000012</v>
      </c>
    </row>
    <row r="206" ht="28.5" customHeight="1">
      <c r="A206" t="s" s="10">
        <v>202</v>
      </c>
      <c r="B206" t="s" s="11">
        <v>356</v>
      </c>
      <c r="C206" t="s" s="11">
        <v>357</v>
      </c>
      <c r="D206" t="s" s="11">
        <v>358</v>
      </c>
      <c r="E206" s="12">
        <v>180</v>
      </c>
      <c r="F206" s="13">
        <v>9583.08</v>
      </c>
      <c r="G206" s="14">
        <f>F206*1.17</f>
        <v>11212.2036</v>
      </c>
      <c r="H206" s="8">
        <f>G206/E206</f>
        <v>62.29001999999999</v>
      </c>
    </row>
    <row r="207" ht="17" customHeight="1">
      <c r="A207" t="s" s="15">
        <v>43</v>
      </c>
      <c r="B207" t="s" s="15">
        <v>44</v>
      </c>
      <c r="C207" t="s" s="15">
        <v>343</v>
      </c>
      <c r="D207" t="s" s="15">
        <v>46</v>
      </c>
      <c r="E207" s="18">
        <v>200</v>
      </c>
      <c r="F207" s="19">
        <f>G207/1.17</f>
        <v>3764.102564102564</v>
      </c>
      <c r="G207" s="20">
        <v>4404</v>
      </c>
      <c r="H207" s="21">
        <f>G207/E207</f>
        <v>22.02</v>
      </c>
    </row>
    <row r="208" ht="28.5" customHeight="1">
      <c r="A208" t="s" s="25">
        <v>202</v>
      </c>
      <c r="B208" t="s" s="2">
        <v>353</v>
      </c>
      <c r="C208" t="s" s="2">
        <v>401</v>
      </c>
      <c r="D208" t="s" s="2">
        <v>355</v>
      </c>
      <c r="E208" s="27">
        <v>120</v>
      </c>
      <c r="F208" s="31">
        <v>3393.85</v>
      </c>
      <c r="G208" s="28">
        <f>F208*1.17</f>
        <v>3970.8045</v>
      </c>
      <c r="H208" s="8">
        <f>G208/E208</f>
        <v>33.0900375</v>
      </c>
    </row>
    <row r="209" ht="28.5" customHeight="1">
      <c r="A209" t="s" s="4">
        <v>202</v>
      </c>
      <c r="B209" t="s" s="5">
        <v>345</v>
      </c>
      <c r="C209" t="s" s="5">
        <v>346</v>
      </c>
      <c r="D209" t="s" s="9">
        <v>347</v>
      </c>
      <c r="E209" s="6">
        <v>90</v>
      </c>
      <c r="F209" s="7">
        <v>753.85</v>
      </c>
      <c r="G209" s="7">
        <f>F209*1.17</f>
        <v>882.0045</v>
      </c>
      <c r="H209" s="8">
        <f>G209/E209</f>
        <v>9.800050000000001</v>
      </c>
    </row>
    <row r="210" ht="28.5" customHeight="1">
      <c r="A210" t="s" s="4">
        <v>202</v>
      </c>
      <c r="B210" t="s" s="5">
        <v>365</v>
      </c>
      <c r="C210" t="s" s="5">
        <v>366</v>
      </c>
      <c r="D210" t="s" s="5">
        <v>367</v>
      </c>
      <c r="E210" s="6">
        <v>280</v>
      </c>
      <c r="F210" s="7">
        <v>24577.78</v>
      </c>
      <c r="G210" s="7">
        <f>F210*1.17</f>
        <v>28756.0026</v>
      </c>
      <c r="H210" s="8">
        <f>G210/E210</f>
        <v>102.7000092857143</v>
      </c>
    </row>
    <row r="211" ht="28.5" customHeight="1">
      <c r="A211" t="s" s="4">
        <v>202</v>
      </c>
      <c r="B211" t="s" s="5">
        <v>362</v>
      </c>
      <c r="C211" t="s" s="5">
        <v>343</v>
      </c>
      <c r="D211" t="s" s="5">
        <v>414</v>
      </c>
      <c r="E211" s="6">
        <v>200</v>
      </c>
      <c r="F211" s="7">
        <v>14104.27</v>
      </c>
      <c r="G211" s="7">
        <f>F211*1.17</f>
        <v>16501.9959</v>
      </c>
      <c r="H211" s="8">
        <f>G211/E211</f>
        <v>82.50997949999999</v>
      </c>
    </row>
    <row r="212" ht="28.5" customHeight="1">
      <c r="A212" t="s" s="4">
        <v>202</v>
      </c>
      <c r="B212" t="s" s="5">
        <v>337</v>
      </c>
      <c r="C212" t="s" s="5">
        <v>415</v>
      </c>
      <c r="D212" t="s" s="5">
        <v>339</v>
      </c>
      <c r="E212" s="6">
        <v>200</v>
      </c>
      <c r="F212" s="7">
        <v>1711.11</v>
      </c>
      <c r="G212" s="7">
        <f>F212*1.17</f>
        <v>2001.9987</v>
      </c>
      <c r="H212" s="8">
        <f>G212/E212</f>
        <v>10.0099935</v>
      </c>
    </row>
    <row r="213" ht="28.5" customHeight="1">
      <c r="A213" t="s" s="4">
        <v>202</v>
      </c>
      <c r="B213" t="s" s="5">
        <v>263</v>
      </c>
      <c r="C213" t="s" s="5">
        <v>393</v>
      </c>
      <c r="D213" t="s" s="5">
        <v>336</v>
      </c>
      <c r="E213" s="6">
        <v>2000</v>
      </c>
      <c r="F213" s="7">
        <v>35914.53</v>
      </c>
      <c r="G213" s="7">
        <f>F213*1.17</f>
        <v>42020.0001</v>
      </c>
      <c r="H213" s="8">
        <f>G213/E213</f>
        <v>21.01000005</v>
      </c>
    </row>
    <row r="214" ht="28.5" customHeight="1">
      <c r="A214" t="s" s="4">
        <v>202</v>
      </c>
      <c r="B214" t="s" s="5">
        <v>388</v>
      </c>
      <c r="C214" t="s" s="5">
        <v>389</v>
      </c>
      <c r="D214" t="s" s="5">
        <v>390</v>
      </c>
      <c r="E214" s="6">
        <v>600</v>
      </c>
      <c r="F214" s="7">
        <v>32717.95</v>
      </c>
      <c r="G214" s="7">
        <f>F214*1.17</f>
        <v>38280.0015</v>
      </c>
      <c r="H214" s="8">
        <f>G214/E214</f>
        <v>63.8000025</v>
      </c>
    </row>
    <row r="215" ht="17" customHeight="1">
      <c r="A215" t="s" s="5">
        <v>416</v>
      </c>
      <c r="B215" t="s" s="5">
        <v>417</v>
      </c>
      <c r="C215" t="s" s="5">
        <v>418</v>
      </c>
      <c r="D215" t="s" s="5">
        <v>328</v>
      </c>
      <c r="E215" s="6">
        <v>400</v>
      </c>
      <c r="F215" s="7">
        <v>10393.16</v>
      </c>
      <c r="G215" s="7">
        <f>F215*1.17</f>
        <v>12159.9972</v>
      </c>
      <c r="H215" s="8">
        <f>G215/E215</f>
        <v>30.399993</v>
      </c>
    </row>
    <row r="216" ht="17" customHeight="1">
      <c r="A216" t="s" s="5">
        <v>416</v>
      </c>
      <c r="B216" t="s" s="5">
        <v>368</v>
      </c>
      <c r="C216" t="s" s="5">
        <v>369</v>
      </c>
      <c r="D216" t="s" s="5">
        <v>370</v>
      </c>
      <c r="E216" s="6">
        <v>120</v>
      </c>
      <c r="F216" s="7">
        <v>2264.62</v>
      </c>
      <c r="G216" s="7">
        <f>F216*1.17</f>
        <v>2649.6054</v>
      </c>
      <c r="H216" s="8">
        <f>G216/E216</f>
        <v>22.080045</v>
      </c>
    </row>
    <row r="217" ht="17" customHeight="1">
      <c r="A217" t="s" s="5">
        <v>416</v>
      </c>
      <c r="B217" t="s" s="5">
        <v>44</v>
      </c>
      <c r="C217" t="s" s="5">
        <v>419</v>
      </c>
      <c r="D217" t="s" s="5">
        <v>344</v>
      </c>
      <c r="E217" s="6">
        <v>400</v>
      </c>
      <c r="F217" s="7">
        <v>22116.24</v>
      </c>
      <c r="G217" s="7">
        <f>F217*1.17</f>
        <v>25876.0008</v>
      </c>
      <c r="H217" s="8">
        <f>G217/E217</f>
        <v>64.69000200000001</v>
      </c>
    </row>
    <row r="218" ht="17" customHeight="1">
      <c r="A218" t="s" s="5">
        <v>416</v>
      </c>
      <c r="B218" t="s" s="5">
        <v>420</v>
      </c>
      <c r="C218" t="s" s="5">
        <v>421</v>
      </c>
      <c r="D218" t="s" s="5">
        <v>422</v>
      </c>
      <c r="E218" s="6">
        <v>600</v>
      </c>
      <c r="F218" s="7">
        <v>11671.79</v>
      </c>
      <c r="G218" s="7">
        <f>F218*1.17</f>
        <v>13655.9943</v>
      </c>
      <c r="H218" s="8">
        <f>G218/E218</f>
        <v>22.7599905</v>
      </c>
    </row>
    <row r="219" ht="17" customHeight="1">
      <c r="A219" t="s" s="5">
        <v>416</v>
      </c>
      <c r="B219" t="s" s="5">
        <v>423</v>
      </c>
      <c r="C219" t="s" s="5">
        <v>325</v>
      </c>
      <c r="D219" t="s" s="5">
        <v>424</v>
      </c>
      <c r="E219" s="6">
        <v>3000</v>
      </c>
      <c r="F219" s="7">
        <v>71282.05</v>
      </c>
      <c r="G219" s="7">
        <f>F219*1.17</f>
        <v>83399.9985</v>
      </c>
      <c r="H219" s="8">
        <f>G219/E219</f>
        <v>27.7999995</v>
      </c>
    </row>
    <row r="220" ht="17" customHeight="1">
      <c r="A220" t="s" s="5">
        <v>416</v>
      </c>
      <c r="B220" t="s" s="5">
        <v>423</v>
      </c>
      <c r="C220" t="s" s="5">
        <v>325</v>
      </c>
      <c r="D220" t="s" s="5">
        <v>424</v>
      </c>
      <c r="E220" s="6">
        <v>3000</v>
      </c>
      <c r="F220" s="7">
        <v>71282.05</v>
      </c>
      <c r="G220" s="7">
        <f>F220*1.17</f>
        <v>83399.9985</v>
      </c>
      <c r="H220" s="8">
        <f>G220/E220</f>
        <v>27.7999995</v>
      </c>
    </row>
    <row r="221" ht="17" customHeight="1">
      <c r="A221" t="s" s="5">
        <v>416</v>
      </c>
      <c r="B221" t="s" s="9">
        <v>263</v>
      </c>
      <c r="C221" t="s" s="5">
        <v>425</v>
      </c>
      <c r="D221" t="s" s="5">
        <v>336</v>
      </c>
      <c r="E221" s="6">
        <v>400</v>
      </c>
      <c r="F221" s="7">
        <v>9162.389999999999</v>
      </c>
      <c r="G221" s="7">
        <f>F221*1.17</f>
        <v>10719.9963</v>
      </c>
      <c r="H221" s="8">
        <f>G221/E221</f>
        <v>26.79999075</v>
      </c>
    </row>
    <row r="222" ht="17" customHeight="1">
      <c r="A222" t="s" s="5">
        <v>416</v>
      </c>
      <c r="B222" t="s" s="5">
        <v>426</v>
      </c>
      <c r="C222" t="s" s="5">
        <v>427</v>
      </c>
      <c r="D222" t="s" s="5">
        <v>428</v>
      </c>
      <c r="E222" s="6">
        <v>50</v>
      </c>
      <c r="F222" s="7">
        <v>585.13</v>
      </c>
      <c r="G222" s="7">
        <f>F222*1.17</f>
        <v>684.6021</v>
      </c>
      <c r="H222" s="8">
        <f>G222/E222</f>
        <v>13.692042</v>
      </c>
    </row>
    <row r="223" ht="17" customHeight="1">
      <c r="A223" t="s" s="5">
        <v>416</v>
      </c>
      <c r="B223" t="s" s="9">
        <v>263</v>
      </c>
      <c r="C223" t="s" s="5">
        <v>425</v>
      </c>
      <c r="D223" t="s" s="5">
        <v>336</v>
      </c>
      <c r="E223" s="6">
        <v>800</v>
      </c>
      <c r="F223" s="7">
        <v>18324.79</v>
      </c>
      <c r="G223" s="7">
        <f>F223*1.17</f>
        <v>21440.0043</v>
      </c>
      <c r="H223" s="8">
        <f>G223/E223</f>
        <v>26.800005375</v>
      </c>
    </row>
    <row r="224" ht="17" customHeight="1">
      <c r="A224" t="s" s="5">
        <v>416</v>
      </c>
      <c r="B224" t="s" s="5">
        <v>44</v>
      </c>
      <c r="C224" t="s" s="5">
        <v>419</v>
      </c>
      <c r="D224" t="s" s="5">
        <v>344</v>
      </c>
      <c r="E224" s="6">
        <v>600</v>
      </c>
      <c r="F224" s="7">
        <v>33174.36</v>
      </c>
      <c r="G224" s="7">
        <f>F224*1.17</f>
        <v>38814.0012</v>
      </c>
      <c r="H224" s="8">
        <f>G224/E224</f>
        <v>64.69000199999999</v>
      </c>
    </row>
    <row r="225" ht="17" customHeight="1">
      <c r="A225" t="s" s="5">
        <v>416</v>
      </c>
      <c r="B225" t="s" s="5">
        <v>423</v>
      </c>
      <c r="C225" t="s" s="5">
        <v>325</v>
      </c>
      <c r="D225" t="s" s="5">
        <v>424</v>
      </c>
      <c r="E225" s="6">
        <v>3000</v>
      </c>
      <c r="F225" s="7">
        <v>71282.05</v>
      </c>
      <c r="G225" s="7">
        <f>F225*1.17</f>
        <v>83399.9985</v>
      </c>
      <c r="H225" s="8">
        <f>G225/E225</f>
        <v>27.7999995</v>
      </c>
    </row>
    <row r="226" ht="17" customHeight="1">
      <c r="A226" t="s" s="5">
        <v>416</v>
      </c>
      <c r="B226" t="s" s="5">
        <v>426</v>
      </c>
      <c r="C226" t="s" s="5">
        <v>427</v>
      </c>
      <c r="D226" t="s" s="5">
        <v>428</v>
      </c>
      <c r="E226" s="6">
        <v>60</v>
      </c>
      <c r="F226" s="7">
        <v>585.13</v>
      </c>
      <c r="G226" s="7">
        <f>F226*1.17</f>
        <v>684.6021</v>
      </c>
      <c r="H226" s="8">
        <f>G226/E226</f>
        <v>11.410035</v>
      </c>
    </row>
    <row r="227" ht="17" customHeight="1">
      <c r="A227" t="s" s="5">
        <v>416</v>
      </c>
      <c r="B227" t="s" s="5">
        <v>423</v>
      </c>
      <c r="C227" t="s" s="5">
        <v>325</v>
      </c>
      <c r="D227" t="s" s="5">
        <v>424</v>
      </c>
      <c r="E227" s="6">
        <v>3000</v>
      </c>
      <c r="F227" s="7">
        <v>71282.05</v>
      </c>
      <c r="G227" s="7">
        <f>F227*1.17</f>
        <v>83399.9985</v>
      </c>
      <c r="H227" s="8">
        <f>G227/E227</f>
        <v>27.7999995</v>
      </c>
    </row>
    <row r="228" ht="17" customHeight="1">
      <c r="A228" t="s" s="5">
        <v>416</v>
      </c>
      <c r="B228" t="s" s="5">
        <v>417</v>
      </c>
      <c r="C228" t="s" s="5">
        <v>418</v>
      </c>
      <c r="D228" t="s" s="5">
        <v>328</v>
      </c>
      <c r="E228" s="6">
        <v>400</v>
      </c>
      <c r="F228" s="7">
        <v>10393.16</v>
      </c>
      <c r="G228" s="7">
        <f>F228*1.17</f>
        <v>12159.9972</v>
      </c>
      <c r="H228" s="8">
        <f>G228/E228</f>
        <v>30.399993</v>
      </c>
    </row>
    <row r="229" ht="17" customHeight="1">
      <c r="A229" t="s" s="5">
        <v>416</v>
      </c>
      <c r="B229" t="s" s="5">
        <v>417</v>
      </c>
      <c r="C229" t="s" s="5">
        <v>418</v>
      </c>
      <c r="D229" t="s" s="5">
        <v>328</v>
      </c>
      <c r="E229" s="6">
        <v>400</v>
      </c>
      <c r="F229" s="7">
        <v>10393.16</v>
      </c>
      <c r="G229" s="7">
        <f>F229*1.17</f>
        <v>12159.9972</v>
      </c>
      <c r="H229" s="8">
        <f>G229/E229</f>
        <v>30.399993</v>
      </c>
    </row>
    <row r="230" ht="17" customHeight="1">
      <c r="A230" t="s" s="5">
        <v>416</v>
      </c>
      <c r="B230" t="s" s="5">
        <v>44</v>
      </c>
      <c r="C230" t="s" s="5">
        <v>419</v>
      </c>
      <c r="D230" t="s" s="5">
        <v>344</v>
      </c>
      <c r="E230" s="6">
        <v>400</v>
      </c>
      <c r="F230" s="7">
        <v>22116.24</v>
      </c>
      <c r="G230" s="7">
        <f>F230*1.17</f>
        <v>25876.0008</v>
      </c>
      <c r="H230" s="8">
        <f>G230/E230</f>
        <v>64.69000200000001</v>
      </c>
    </row>
    <row r="231" ht="17" customHeight="1">
      <c r="A231" t="s" s="5">
        <v>416</v>
      </c>
      <c r="B231" t="s" s="9">
        <v>263</v>
      </c>
      <c r="C231" t="s" s="5">
        <v>425</v>
      </c>
      <c r="D231" t="s" s="5">
        <v>336</v>
      </c>
      <c r="E231" s="6">
        <v>800</v>
      </c>
      <c r="F231" s="7">
        <v>18324.94</v>
      </c>
      <c r="G231" s="7">
        <f>F231*1.17</f>
        <v>21440.1798</v>
      </c>
      <c r="H231" s="8">
        <f>G231/E231</f>
        <v>26.80022475</v>
      </c>
    </row>
    <row r="232" ht="17" customHeight="1">
      <c r="A232" t="s" s="5">
        <v>416</v>
      </c>
      <c r="B232" t="s" s="5">
        <v>417</v>
      </c>
      <c r="C232" t="s" s="5">
        <v>418</v>
      </c>
      <c r="D232" t="s" s="5">
        <v>328</v>
      </c>
      <c r="E232" s="6">
        <v>800</v>
      </c>
      <c r="F232" s="7">
        <v>20786.32</v>
      </c>
      <c r="G232" s="7">
        <f>F232*1.17</f>
        <v>24319.9944</v>
      </c>
      <c r="H232" s="8">
        <f>G232/E232</f>
        <v>30.399993</v>
      </c>
    </row>
    <row r="233" ht="17" customHeight="1">
      <c r="A233" t="s" s="5">
        <v>416</v>
      </c>
      <c r="B233" t="s" s="5">
        <v>368</v>
      </c>
      <c r="C233" t="s" s="5">
        <v>369</v>
      </c>
      <c r="D233" t="s" s="5">
        <v>370</v>
      </c>
      <c r="E233" s="6">
        <v>120</v>
      </c>
      <c r="F233" s="7">
        <v>2264.62</v>
      </c>
      <c r="G233" s="7">
        <f>F233*1.17</f>
        <v>2649.6054</v>
      </c>
      <c r="H233" s="8">
        <f>G233/E233</f>
        <v>22.080045</v>
      </c>
    </row>
    <row r="234" ht="17" customHeight="1">
      <c r="A234" t="s" s="5">
        <v>416</v>
      </c>
      <c r="B234" t="s" s="5">
        <v>429</v>
      </c>
      <c r="C234" t="s" s="5">
        <v>430</v>
      </c>
      <c r="D234" t="s" s="5">
        <v>370</v>
      </c>
      <c r="E234" s="6">
        <v>60</v>
      </c>
      <c r="F234" s="7">
        <v>958.46</v>
      </c>
      <c r="G234" s="7">
        <f>F234*1.17</f>
        <v>1121.3982</v>
      </c>
      <c r="H234" s="8">
        <f>G234/E234</f>
        <v>18.68997</v>
      </c>
    </row>
    <row r="235" ht="17" customHeight="1">
      <c r="A235" t="s" s="5">
        <v>416</v>
      </c>
      <c r="B235" t="s" s="5">
        <v>44</v>
      </c>
      <c r="C235" t="s" s="5">
        <v>419</v>
      </c>
      <c r="D235" t="s" s="5">
        <v>344</v>
      </c>
      <c r="E235" s="6">
        <v>600</v>
      </c>
      <c r="F235" s="7">
        <v>33174.36</v>
      </c>
      <c r="G235" s="7">
        <f>F235*1.17</f>
        <v>38814.0012</v>
      </c>
      <c r="H235" s="8">
        <f>G235/E235</f>
        <v>64.69000199999999</v>
      </c>
    </row>
    <row r="236" ht="17" customHeight="1">
      <c r="A236" t="s" s="5">
        <v>416</v>
      </c>
      <c r="B236" t="s" s="5">
        <v>423</v>
      </c>
      <c r="C236" t="s" s="5">
        <v>325</v>
      </c>
      <c r="D236" t="s" s="5">
        <v>424</v>
      </c>
      <c r="E236" s="6">
        <v>3000</v>
      </c>
      <c r="F236" s="7">
        <v>71282.05</v>
      </c>
      <c r="G236" s="7">
        <f>F236*1.17</f>
        <v>83399.9985</v>
      </c>
      <c r="H236" s="8">
        <f>G236/E236</f>
        <v>27.7999995</v>
      </c>
    </row>
    <row r="237" ht="17" customHeight="1">
      <c r="A237" t="s" s="5">
        <v>416</v>
      </c>
      <c r="B237" t="s" s="5">
        <v>423</v>
      </c>
      <c r="C237" t="s" s="5">
        <v>325</v>
      </c>
      <c r="D237" t="s" s="5">
        <v>424</v>
      </c>
      <c r="E237" s="6">
        <v>3000</v>
      </c>
      <c r="F237" s="7">
        <v>71282.05</v>
      </c>
      <c r="G237" s="7">
        <f>F237*1.17</f>
        <v>83399.9985</v>
      </c>
      <c r="H237" s="8">
        <f>G237/E237</f>
        <v>27.7999995</v>
      </c>
    </row>
    <row r="238" ht="17" customHeight="1">
      <c r="A238" t="s" s="5">
        <v>131</v>
      </c>
      <c r="B238" t="s" s="5">
        <v>431</v>
      </c>
      <c r="C238" t="s" s="5">
        <v>432</v>
      </c>
      <c r="D238" t="s" s="5">
        <v>424</v>
      </c>
      <c r="E238" s="6">
        <v>800</v>
      </c>
      <c r="F238" s="7">
        <v>56410.26</v>
      </c>
      <c r="G238" s="7">
        <f>F238*1.17</f>
        <v>66000.0042</v>
      </c>
      <c r="H238" s="8">
        <f>G238/E238</f>
        <v>82.50000525</v>
      </c>
    </row>
    <row r="239" ht="17" customHeight="1">
      <c r="A239" t="s" s="11">
        <v>131</v>
      </c>
      <c r="B239" t="s" s="11">
        <v>423</v>
      </c>
      <c r="C239" t="s" s="11">
        <v>325</v>
      </c>
      <c r="D239" t="s" s="11">
        <v>424</v>
      </c>
      <c r="E239" s="12">
        <v>600</v>
      </c>
      <c r="F239" s="14">
        <v>14256.41</v>
      </c>
      <c r="G239" s="14">
        <f>F239*1.17</f>
        <v>16679.9997</v>
      </c>
      <c r="H239" s="8">
        <f>G239/E239</f>
        <v>27.7999995</v>
      </c>
    </row>
    <row r="240" ht="20" customHeight="1">
      <c r="A240" t="s" s="16">
        <v>13</v>
      </c>
      <c r="B240" t="s" s="15">
        <v>433</v>
      </c>
      <c r="C240" t="s" s="15">
        <v>434</v>
      </c>
      <c r="D240" t="s" s="15">
        <v>435</v>
      </c>
      <c r="E240" s="22">
        <v>10</v>
      </c>
      <c r="F240" s="24">
        <f>G240/1.17</f>
        <v>243.5897435897436</v>
      </c>
      <c r="G240" s="24">
        <v>285</v>
      </c>
      <c r="H240" s="21">
        <f>G240/E240</f>
        <v>28.5</v>
      </c>
    </row>
    <row r="241" ht="17" customHeight="1">
      <c r="A241" t="s" s="2">
        <v>131</v>
      </c>
      <c r="B241" t="s" s="2">
        <v>395</v>
      </c>
      <c r="C241" t="s" s="2">
        <v>149</v>
      </c>
      <c r="D241" t="s" s="2">
        <v>396</v>
      </c>
      <c r="E241" s="27">
        <v>100</v>
      </c>
      <c r="F241" s="28">
        <v>5982.91</v>
      </c>
      <c r="G241" s="28">
        <f>F241*1.17</f>
        <v>7000.0047</v>
      </c>
      <c r="H241" s="8">
        <f>G241/E241</f>
        <v>70.000047</v>
      </c>
    </row>
    <row r="242" ht="17" customHeight="1">
      <c r="A242" t="s" s="5">
        <v>131</v>
      </c>
      <c r="B242" t="s" s="5">
        <v>436</v>
      </c>
      <c r="C242" t="s" s="5">
        <v>437</v>
      </c>
      <c r="D242" t="s" s="5">
        <v>438</v>
      </c>
      <c r="E242" s="6">
        <v>300</v>
      </c>
      <c r="F242" s="7">
        <v>6748.72</v>
      </c>
      <c r="G242" s="7">
        <f>F242*1.17</f>
        <v>7896.002399999999</v>
      </c>
      <c r="H242" s="8">
        <f>G242/E242</f>
        <v>26.320008</v>
      </c>
    </row>
    <row r="243" ht="15" customHeight="1">
      <c r="A243" t="s" s="5">
        <v>131</v>
      </c>
      <c r="B243" t="s" s="41">
        <v>132</v>
      </c>
      <c r="C243" t="s" s="5">
        <v>439</v>
      </c>
      <c r="D243" t="s" s="5">
        <v>134</v>
      </c>
      <c r="E243" s="6">
        <v>2400</v>
      </c>
      <c r="F243" s="7">
        <v>2482.05</v>
      </c>
      <c r="G243" s="7">
        <f>F243*1.17</f>
        <v>2903.9985</v>
      </c>
      <c r="H243" s="8">
        <f>G243/E243</f>
        <v>1.209999375</v>
      </c>
    </row>
    <row r="244" ht="15" customHeight="1">
      <c r="A244" t="s" s="5">
        <v>131</v>
      </c>
      <c r="B244" t="s" s="9">
        <v>440</v>
      </c>
      <c r="C244" t="s" s="5">
        <v>441</v>
      </c>
      <c r="D244" t="s" s="9">
        <v>442</v>
      </c>
      <c r="E244" s="6">
        <v>210</v>
      </c>
      <c r="F244" s="7">
        <v>1123.59</v>
      </c>
      <c r="G244" s="7">
        <f>F244*1.17</f>
        <v>1314.6003</v>
      </c>
      <c r="H244" s="8">
        <f>G244/E244</f>
        <v>6.260001428571428</v>
      </c>
    </row>
    <row r="245" ht="17" customHeight="1">
      <c r="A245" t="s" s="5">
        <v>131</v>
      </c>
      <c r="B245" t="s" s="5">
        <v>443</v>
      </c>
      <c r="C245" t="s" s="5">
        <v>441</v>
      </c>
      <c r="D245" t="s" s="9">
        <v>442</v>
      </c>
      <c r="E245" s="6">
        <v>390</v>
      </c>
      <c r="F245" s="7">
        <v>2953.33</v>
      </c>
      <c r="G245" s="7">
        <f>F245*1.17</f>
        <v>3455.396099999999</v>
      </c>
      <c r="H245" s="8">
        <f>G245/E245</f>
        <v>8.859989999999998</v>
      </c>
    </row>
    <row r="246" ht="17" customHeight="1">
      <c r="A246" t="s" s="5">
        <v>131</v>
      </c>
      <c r="B246" t="s" s="5">
        <v>258</v>
      </c>
      <c r="C246" t="s" s="5">
        <v>444</v>
      </c>
      <c r="D246" t="s" s="5">
        <v>445</v>
      </c>
      <c r="E246" s="6">
        <v>100</v>
      </c>
      <c r="F246" s="7">
        <v>548.72</v>
      </c>
      <c r="G246" s="7">
        <f>F246*1.17</f>
        <v>642.0024</v>
      </c>
      <c r="H246" s="8">
        <f>G246/E246</f>
        <v>6.420024</v>
      </c>
    </row>
    <row r="247" ht="17" customHeight="1">
      <c r="A247" t="s" s="5">
        <v>131</v>
      </c>
      <c r="B247" t="s" s="5">
        <v>446</v>
      </c>
      <c r="C247" t="s" s="5">
        <v>447</v>
      </c>
      <c r="D247" t="s" s="5">
        <v>445</v>
      </c>
      <c r="E247" s="6">
        <v>1800</v>
      </c>
      <c r="F247" s="7">
        <v>33123.08</v>
      </c>
      <c r="G247" s="7">
        <f>F247*1.17</f>
        <v>38754.0036</v>
      </c>
      <c r="H247" s="8">
        <f>G247/E247</f>
        <v>21.530002</v>
      </c>
    </row>
    <row r="248" ht="17" customHeight="1">
      <c r="A248" t="s" s="5">
        <v>131</v>
      </c>
      <c r="B248" t="s" s="5">
        <v>448</v>
      </c>
      <c r="C248" t="s" s="5">
        <v>449</v>
      </c>
      <c r="D248" t="s" s="5">
        <v>445</v>
      </c>
      <c r="E248" s="6">
        <v>500</v>
      </c>
      <c r="F248" s="7">
        <v>7547.08</v>
      </c>
      <c r="G248" s="7">
        <f>F248*1.17</f>
        <v>8830.0836</v>
      </c>
      <c r="H248" s="8">
        <f>G248/E248</f>
        <v>17.6601672</v>
      </c>
    </row>
    <row r="249" ht="17" customHeight="1">
      <c r="A249" t="s" s="5">
        <v>131</v>
      </c>
      <c r="B249" t="s" s="5">
        <v>263</v>
      </c>
      <c r="C249" t="s" s="5">
        <v>335</v>
      </c>
      <c r="D249" t="s" s="5">
        <v>336</v>
      </c>
      <c r="E249" s="6">
        <v>2400</v>
      </c>
      <c r="F249" s="7">
        <v>43097.44</v>
      </c>
      <c r="G249" s="7">
        <f>F249*1.17</f>
        <v>50424.0048</v>
      </c>
      <c r="H249" s="8">
        <f>G249/E249</f>
        <v>21.010002</v>
      </c>
    </row>
    <row r="250" ht="17" customHeight="1">
      <c r="A250" t="s" s="5">
        <v>131</v>
      </c>
      <c r="B250" t="s" s="5">
        <v>431</v>
      </c>
      <c r="C250" t="s" s="5">
        <v>432</v>
      </c>
      <c r="D250" t="s" s="5">
        <v>424</v>
      </c>
      <c r="E250" s="6">
        <v>800</v>
      </c>
      <c r="F250" s="7">
        <v>56410.26</v>
      </c>
      <c r="G250" s="7">
        <f>F250*1.17</f>
        <v>66000.0042</v>
      </c>
      <c r="H250" s="8">
        <f>G250/E250</f>
        <v>82.50000525</v>
      </c>
    </row>
    <row r="251" ht="17" customHeight="1">
      <c r="A251" t="s" s="5">
        <v>131</v>
      </c>
      <c r="B251" t="s" s="5">
        <v>450</v>
      </c>
      <c r="C251" t="s" s="5">
        <v>149</v>
      </c>
      <c r="D251" t="s" s="5">
        <v>451</v>
      </c>
      <c r="E251" s="6">
        <v>400</v>
      </c>
      <c r="F251" s="7">
        <v>8830.77</v>
      </c>
      <c r="G251" s="7">
        <f>F251*1.17</f>
        <v>10332.0009</v>
      </c>
      <c r="H251" s="8">
        <f>G251/E251</f>
        <v>25.83000225</v>
      </c>
    </row>
    <row r="252" ht="17" customHeight="1">
      <c r="A252" t="s" s="5">
        <v>131</v>
      </c>
      <c r="B252" t="s" s="5">
        <v>452</v>
      </c>
      <c r="C252" t="s" s="5">
        <v>453</v>
      </c>
      <c r="D252" t="s" s="5">
        <v>454</v>
      </c>
      <c r="E252" s="6">
        <v>900</v>
      </c>
      <c r="F252" s="7">
        <v>14846.15</v>
      </c>
      <c r="G252" s="7">
        <f>F252*1.17</f>
        <v>17369.9955</v>
      </c>
      <c r="H252" s="8">
        <f>G252/E252</f>
        <v>19.299995</v>
      </c>
    </row>
    <row r="253" ht="17" customHeight="1">
      <c r="A253" t="s" s="5">
        <v>131</v>
      </c>
      <c r="B253" t="s" s="5">
        <v>455</v>
      </c>
      <c r="C253" t="s" s="5">
        <v>456</v>
      </c>
      <c r="D253" t="s" s="5">
        <v>457</v>
      </c>
      <c r="E253" s="6">
        <v>100</v>
      </c>
      <c r="F253" s="7">
        <v>211.97</v>
      </c>
      <c r="G253" s="7">
        <f>F253*1.17</f>
        <v>248.0049</v>
      </c>
      <c r="H253" s="8">
        <f>G253/E253</f>
        <v>2.480049</v>
      </c>
    </row>
    <row r="254" ht="17" customHeight="1">
      <c r="A254" t="s" s="5">
        <v>131</v>
      </c>
      <c r="B254" t="s" s="5">
        <v>379</v>
      </c>
      <c r="C254" t="s" s="5">
        <v>458</v>
      </c>
      <c r="D254" t="s" s="5">
        <v>331</v>
      </c>
      <c r="E254" s="6">
        <v>100</v>
      </c>
      <c r="F254" s="7">
        <v>11461.54</v>
      </c>
      <c r="G254" s="7">
        <f>F254*1.17</f>
        <v>13410.0018</v>
      </c>
      <c r="H254" s="8">
        <f>G254/E254</f>
        <v>134.100018</v>
      </c>
    </row>
    <row r="255" ht="17" customHeight="1">
      <c r="A255" t="s" s="5">
        <v>131</v>
      </c>
      <c r="B255" t="s" s="5">
        <v>44</v>
      </c>
      <c r="C255" t="s" s="5">
        <v>343</v>
      </c>
      <c r="D255" t="s" s="5">
        <v>344</v>
      </c>
      <c r="E255" s="6">
        <v>800</v>
      </c>
      <c r="F255" s="7">
        <v>15042.74</v>
      </c>
      <c r="G255" s="7">
        <f>F255*1.17</f>
        <v>17600.0058</v>
      </c>
      <c r="H255" s="8">
        <f>G255/E255</f>
        <v>22.00000725</v>
      </c>
    </row>
    <row r="256" ht="17" customHeight="1">
      <c r="A256" t="s" s="5">
        <v>131</v>
      </c>
      <c r="B256" t="s" s="5">
        <v>175</v>
      </c>
      <c r="C256" t="s" s="5">
        <v>117</v>
      </c>
      <c r="D256" t="s" s="5">
        <v>459</v>
      </c>
      <c r="E256" s="6">
        <v>240</v>
      </c>
      <c r="F256" s="7">
        <v>3593.85</v>
      </c>
      <c r="G256" s="7">
        <f>F256*1.17</f>
        <v>4204.804499999999</v>
      </c>
      <c r="H256" s="8">
        <f>G256/E256</f>
        <v>17.52001875</v>
      </c>
    </row>
    <row r="257" ht="17" customHeight="1">
      <c r="A257" t="s" s="5">
        <v>131</v>
      </c>
      <c r="B257" t="s" s="5">
        <v>460</v>
      </c>
      <c r="C257" t="s" s="5">
        <v>461</v>
      </c>
      <c r="D257" t="s" s="5">
        <v>462</v>
      </c>
      <c r="E257" s="6">
        <v>210</v>
      </c>
      <c r="F257" s="7">
        <v>12458.21</v>
      </c>
      <c r="G257" s="7">
        <f>F257*1.17</f>
        <v>14576.1057</v>
      </c>
      <c r="H257" s="8">
        <f>G257/E257</f>
        <v>69.41002714285713</v>
      </c>
    </row>
    <row r="258" ht="17" customHeight="1">
      <c r="A258" t="s" s="5">
        <v>131</v>
      </c>
      <c r="B258" t="s" s="5">
        <v>463</v>
      </c>
      <c r="C258" t="s" s="5">
        <v>464</v>
      </c>
      <c r="D258" t="s" s="5">
        <v>414</v>
      </c>
      <c r="E258" s="6">
        <v>200</v>
      </c>
      <c r="F258" s="7">
        <v>32200</v>
      </c>
      <c r="G258" s="7">
        <f>F258*1.17</f>
        <v>37674</v>
      </c>
      <c r="H258" s="8">
        <f>G258/E258</f>
        <v>188.37</v>
      </c>
    </row>
    <row r="259" ht="17" customHeight="1">
      <c r="A259" t="s" s="5">
        <v>131</v>
      </c>
      <c r="B259" t="s" s="5">
        <v>465</v>
      </c>
      <c r="C259" t="s" s="5">
        <v>466</v>
      </c>
      <c r="D259" t="s" s="5">
        <v>467</v>
      </c>
      <c r="E259" s="6">
        <v>300</v>
      </c>
      <c r="F259" s="7">
        <v>482.05</v>
      </c>
      <c r="G259" s="7">
        <f>F259*1.17</f>
        <v>563.9985</v>
      </c>
      <c r="H259" s="8">
        <f>G259/E259</f>
        <v>1.879995</v>
      </c>
    </row>
    <row r="260" ht="17" customHeight="1">
      <c r="A260" t="s" s="5">
        <v>131</v>
      </c>
      <c r="B260" t="s" s="5">
        <v>468</v>
      </c>
      <c r="C260" t="s" s="5">
        <v>261</v>
      </c>
      <c r="D260" t="s" s="5">
        <v>469</v>
      </c>
      <c r="E260" s="6">
        <v>750</v>
      </c>
      <c r="F260" s="7">
        <v>21596.15</v>
      </c>
      <c r="G260" s="7">
        <f>F260*1.17</f>
        <v>25267.4955</v>
      </c>
      <c r="H260" s="8">
        <f>G260/E260</f>
        <v>33.689994</v>
      </c>
    </row>
    <row r="261" ht="17" customHeight="1">
      <c r="A261" t="s" s="5">
        <v>131</v>
      </c>
      <c r="B261" t="s" s="5">
        <v>470</v>
      </c>
      <c r="C261" t="s" s="5">
        <v>471</v>
      </c>
      <c r="D261" t="s" s="5">
        <v>472</v>
      </c>
      <c r="E261" s="6">
        <v>300</v>
      </c>
      <c r="F261" s="7">
        <v>15664.1</v>
      </c>
      <c r="G261" s="7">
        <f>F261*1.17</f>
        <v>18326.997</v>
      </c>
      <c r="H261" s="8">
        <f>G261/E261</f>
        <v>61.08999</v>
      </c>
    </row>
    <row r="262" ht="17" customHeight="1">
      <c r="A262" t="s" s="5">
        <v>131</v>
      </c>
      <c r="B262" t="s" s="5">
        <v>258</v>
      </c>
      <c r="C262" t="s" s="5">
        <v>444</v>
      </c>
      <c r="D262" t="s" s="5">
        <v>326</v>
      </c>
      <c r="E262" s="6">
        <v>50</v>
      </c>
      <c r="F262" s="7">
        <v>274.36</v>
      </c>
      <c r="G262" s="7">
        <f>F262*1.17</f>
        <v>321.0012</v>
      </c>
      <c r="H262" s="8">
        <f>G262/E262</f>
        <v>6.420024</v>
      </c>
    </row>
    <row r="263" ht="17" customHeight="1">
      <c r="A263" t="s" s="5">
        <v>131</v>
      </c>
      <c r="B263" t="s" s="5">
        <v>448</v>
      </c>
      <c r="C263" t="s" s="5">
        <v>449</v>
      </c>
      <c r="D263" t="s" s="5">
        <v>326</v>
      </c>
      <c r="E263" s="6">
        <v>500</v>
      </c>
      <c r="F263" s="7">
        <v>7547.04</v>
      </c>
      <c r="G263" s="7">
        <f>F263*1.17</f>
        <v>8830.0368</v>
      </c>
      <c r="H263" s="8">
        <f>G263/E263</f>
        <v>17.6600736</v>
      </c>
    </row>
    <row r="264" ht="17" customHeight="1">
      <c r="A264" t="s" s="5">
        <v>131</v>
      </c>
      <c r="B264" t="s" s="5">
        <v>263</v>
      </c>
      <c r="C264" t="s" s="5">
        <v>335</v>
      </c>
      <c r="D264" t="s" s="5">
        <v>336</v>
      </c>
      <c r="E264" s="6">
        <v>400</v>
      </c>
      <c r="F264" s="7">
        <v>7182.91</v>
      </c>
      <c r="G264" s="7">
        <f>F264*1.17</f>
        <v>8404.0047</v>
      </c>
      <c r="H264" s="8">
        <f>G264/E264</f>
        <v>21.01001175</v>
      </c>
    </row>
    <row r="265" ht="17" customHeight="1">
      <c r="A265" t="s" s="5">
        <v>131</v>
      </c>
      <c r="B265" t="s" s="5">
        <v>431</v>
      </c>
      <c r="C265" t="s" s="5">
        <v>473</v>
      </c>
      <c r="D265" t="s" s="5">
        <v>424</v>
      </c>
      <c r="E265" s="6">
        <v>600</v>
      </c>
      <c r="F265" s="7">
        <v>42307.69</v>
      </c>
      <c r="G265" s="7">
        <f>F265*1.17</f>
        <v>49499.9973</v>
      </c>
      <c r="H265" s="8">
        <f>G265/E265</f>
        <v>82.49999550000001</v>
      </c>
    </row>
    <row r="266" ht="17" customHeight="1">
      <c r="A266" t="s" s="5">
        <v>131</v>
      </c>
      <c r="B266" t="s" s="5">
        <v>443</v>
      </c>
      <c r="C266" t="s" s="5">
        <v>441</v>
      </c>
      <c r="D266" t="s" s="9">
        <v>442</v>
      </c>
      <c r="E266" s="6">
        <v>450</v>
      </c>
      <c r="F266" s="7">
        <v>3407.69</v>
      </c>
      <c r="G266" s="7">
        <f>F266*1.17</f>
        <v>3986.9973</v>
      </c>
      <c r="H266" s="8">
        <f>G266/E266</f>
        <v>8.859994</v>
      </c>
    </row>
    <row r="267" ht="15" customHeight="1">
      <c r="A267" t="s" s="5">
        <v>131</v>
      </c>
      <c r="B267" t="s" s="9">
        <v>440</v>
      </c>
      <c r="C267" t="s" s="5">
        <v>441</v>
      </c>
      <c r="D267" t="s" s="9">
        <v>442</v>
      </c>
      <c r="E267" s="6">
        <v>390</v>
      </c>
      <c r="F267" s="7">
        <v>2086.67</v>
      </c>
      <c r="G267" s="7">
        <f>F267*1.17</f>
        <v>2441.4039</v>
      </c>
      <c r="H267" s="8">
        <f>G267/E267</f>
        <v>6.260009999999999</v>
      </c>
    </row>
    <row r="268" ht="17" customHeight="1">
      <c r="A268" t="s" s="5">
        <v>131</v>
      </c>
      <c r="B268" t="s" s="5">
        <v>423</v>
      </c>
      <c r="C268" t="s" s="5">
        <v>325</v>
      </c>
      <c r="D268" t="s" s="5">
        <v>424</v>
      </c>
      <c r="E268" s="6">
        <v>3000</v>
      </c>
      <c r="F268" s="7">
        <v>71282.05</v>
      </c>
      <c r="G268" s="7">
        <f>F268*1.17</f>
        <v>83399.9985</v>
      </c>
      <c r="H268" s="8">
        <f>G268/E268</f>
        <v>27.7999995</v>
      </c>
    </row>
    <row r="269" ht="17" customHeight="1">
      <c r="A269" t="s" s="5">
        <v>131</v>
      </c>
      <c r="B269" t="s" s="5">
        <v>423</v>
      </c>
      <c r="C269" t="s" s="5">
        <v>325</v>
      </c>
      <c r="D269" t="s" s="5">
        <v>424</v>
      </c>
      <c r="E269" s="6">
        <v>2400</v>
      </c>
      <c r="F269" s="7">
        <v>57025.64</v>
      </c>
      <c r="G269" s="7">
        <f>F269*1.17</f>
        <v>66719.9988</v>
      </c>
      <c r="H269" s="8">
        <f>G269/E269</f>
        <v>27.7999995</v>
      </c>
    </row>
    <row r="270" ht="17" customHeight="1">
      <c r="A270" t="s" s="5">
        <v>131</v>
      </c>
      <c r="B270" t="s" s="5">
        <v>381</v>
      </c>
      <c r="C270" t="s" s="5">
        <v>382</v>
      </c>
      <c r="D270" t="s" s="5">
        <v>383</v>
      </c>
      <c r="E270" s="6">
        <v>20</v>
      </c>
      <c r="F270" s="7">
        <v>326.84</v>
      </c>
      <c r="G270" s="7">
        <f>F270*1.17</f>
        <v>382.4028</v>
      </c>
      <c r="H270" s="8">
        <f>G270/E270</f>
        <v>19.12014</v>
      </c>
    </row>
    <row r="271" ht="17" customHeight="1">
      <c r="A271" t="s" s="5">
        <v>131</v>
      </c>
      <c r="B271" t="s" s="5">
        <v>44</v>
      </c>
      <c r="C271" t="s" s="5">
        <v>343</v>
      </c>
      <c r="D271" t="s" s="5">
        <v>344</v>
      </c>
      <c r="E271" s="6">
        <v>800</v>
      </c>
      <c r="F271" s="7">
        <v>15042.74</v>
      </c>
      <c r="G271" s="7">
        <f>F271*1.17</f>
        <v>17600.0058</v>
      </c>
      <c r="H271" s="8">
        <f>G271/E271</f>
        <v>22.00000725</v>
      </c>
    </row>
    <row r="272" ht="17" customHeight="1">
      <c r="A272" t="s" s="5">
        <v>131</v>
      </c>
      <c r="B272" t="s" s="5">
        <v>474</v>
      </c>
      <c r="C272" t="s" s="5">
        <v>439</v>
      </c>
      <c r="D272" t="s" s="5">
        <v>134</v>
      </c>
      <c r="E272" s="6">
        <v>1200</v>
      </c>
      <c r="F272" s="7">
        <v>1241.03</v>
      </c>
      <c r="G272" s="7">
        <f>F272*1.17</f>
        <v>1452.0051</v>
      </c>
      <c r="H272" s="8">
        <f>G272/E272</f>
        <v>1.21000425</v>
      </c>
    </row>
    <row r="273" ht="17" customHeight="1">
      <c r="A273" t="s" s="5">
        <v>131</v>
      </c>
      <c r="B273" t="s" s="5">
        <v>475</v>
      </c>
      <c r="C273" t="s" s="5">
        <v>476</v>
      </c>
      <c r="D273" t="s" s="5">
        <v>477</v>
      </c>
      <c r="E273" s="6">
        <v>20</v>
      </c>
      <c r="F273" s="7">
        <v>19.32</v>
      </c>
      <c r="G273" s="7">
        <f>F273*1.17</f>
        <v>22.6044</v>
      </c>
      <c r="H273" s="8">
        <f>G273/E273</f>
        <v>1.13022</v>
      </c>
    </row>
    <row r="274" ht="17" customHeight="1">
      <c r="A274" t="s" s="5">
        <v>131</v>
      </c>
      <c r="B274" t="s" s="5">
        <v>175</v>
      </c>
      <c r="C274" t="s" s="5">
        <v>117</v>
      </c>
      <c r="D274" t="s" s="5">
        <v>459</v>
      </c>
      <c r="E274" s="6">
        <v>240</v>
      </c>
      <c r="F274" s="7">
        <v>3593.85</v>
      </c>
      <c r="G274" s="7">
        <f>F274*1.17</f>
        <v>4204.804499999999</v>
      </c>
      <c r="H274" s="8">
        <f>G274/E274</f>
        <v>17.52001875</v>
      </c>
    </row>
    <row r="275" ht="17" customHeight="1">
      <c r="A275" t="s" s="11">
        <v>131</v>
      </c>
      <c r="B275" t="s" s="11">
        <v>176</v>
      </c>
      <c r="C275" t="s" s="11">
        <v>177</v>
      </c>
      <c r="D275" t="s" s="11">
        <v>478</v>
      </c>
      <c r="E275" s="12">
        <v>150</v>
      </c>
      <c r="F275" s="14">
        <v>542.3099999999999</v>
      </c>
      <c r="G275" s="14">
        <f>F275*1.17</f>
        <v>634.5026999999999</v>
      </c>
      <c r="H275" s="8">
        <f>G275/E275</f>
        <v>4.230017999999999</v>
      </c>
    </row>
    <row r="276" ht="17" customHeight="1">
      <c r="A276" t="s" s="15">
        <v>131</v>
      </c>
      <c r="B276" t="s" s="15">
        <v>470</v>
      </c>
      <c r="C276" t="s" s="15">
        <v>471</v>
      </c>
      <c r="D276" t="s" s="15">
        <v>472</v>
      </c>
      <c r="E276" s="22">
        <v>300</v>
      </c>
      <c r="F276" s="24">
        <v>15664.1</v>
      </c>
      <c r="G276" s="24">
        <f>F276*1.17</f>
        <v>18326.997</v>
      </c>
      <c r="H276" s="21">
        <f>G276/E276</f>
        <v>61.08999</v>
      </c>
    </row>
    <row r="277" ht="17" customHeight="1">
      <c r="A277" t="s" s="2">
        <v>131</v>
      </c>
      <c r="B277" t="s" s="2">
        <v>395</v>
      </c>
      <c r="C277" t="s" s="2">
        <v>149</v>
      </c>
      <c r="D277" t="s" s="2">
        <v>396</v>
      </c>
      <c r="E277" s="27">
        <v>100</v>
      </c>
      <c r="F277" s="28">
        <v>5982.91</v>
      </c>
      <c r="G277" s="28">
        <f>F277*1.17</f>
        <v>7000.0047</v>
      </c>
      <c r="H277" s="8">
        <f>G277/E277</f>
        <v>70.000047</v>
      </c>
    </row>
    <row r="278" ht="17" customHeight="1">
      <c r="A278" t="s" s="5">
        <v>131</v>
      </c>
      <c r="B278" t="s" s="5">
        <v>436</v>
      </c>
      <c r="C278" t="s" s="5">
        <v>437</v>
      </c>
      <c r="D278" t="s" s="5">
        <v>438</v>
      </c>
      <c r="E278" s="6">
        <v>200</v>
      </c>
      <c r="F278" s="7">
        <v>4499.15</v>
      </c>
      <c r="G278" s="7">
        <f>F278*1.17</f>
        <v>5264.005499999999</v>
      </c>
      <c r="H278" s="8">
        <f>G278/E278</f>
        <v>26.32002749999999</v>
      </c>
    </row>
    <row r="279" ht="17" customHeight="1">
      <c r="A279" t="s" s="5">
        <v>131</v>
      </c>
      <c r="B279" t="s" s="5">
        <v>460</v>
      </c>
      <c r="C279" t="s" s="5">
        <v>461</v>
      </c>
      <c r="D279" t="s" s="5">
        <v>462</v>
      </c>
      <c r="E279" s="6">
        <v>60</v>
      </c>
      <c r="F279" s="7">
        <v>3559.49</v>
      </c>
      <c r="G279" s="7">
        <f>F279*1.17</f>
        <v>4164.6033</v>
      </c>
      <c r="H279" s="8">
        <f>G279/E279</f>
        <v>69.410055</v>
      </c>
    </row>
    <row r="280" ht="17" customHeight="1">
      <c r="A280" t="s" s="11">
        <v>131</v>
      </c>
      <c r="B280" t="s" s="11">
        <v>263</v>
      </c>
      <c r="C280" t="s" s="11">
        <v>335</v>
      </c>
      <c r="D280" t="s" s="11">
        <v>336</v>
      </c>
      <c r="E280" s="12">
        <v>2000</v>
      </c>
      <c r="F280" s="14">
        <v>35914.53</v>
      </c>
      <c r="G280" s="14">
        <f>F280*1.17</f>
        <v>42020.0001</v>
      </c>
      <c r="H280" s="8">
        <f>G280/E280</f>
        <v>21.01000005</v>
      </c>
    </row>
    <row r="281" ht="28.5" customHeight="1">
      <c r="A281" t="s" s="16">
        <v>47</v>
      </c>
      <c r="B281" t="s" s="15">
        <v>479</v>
      </c>
      <c r="C281" t="s" s="15">
        <v>480</v>
      </c>
      <c r="D281" t="s" s="15">
        <v>481</v>
      </c>
      <c r="E281" s="22">
        <v>1</v>
      </c>
      <c r="F281" s="24">
        <f>G281/1.17</f>
        <v>335.042735042735</v>
      </c>
      <c r="G281" s="24">
        <v>392</v>
      </c>
      <c r="H281" s="21">
        <f>G281/E281</f>
        <v>392</v>
      </c>
    </row>
    <row r="282" ht="17" customHeight="1">
      <c r="A282" t="s" s="34">
        <v>131</v>
      </c>
      <c r="B282" t="s" s="34">
        <v>482</v>
      </c>
      <c r="C282" t="s" s="34">
        <v>447</v>
      </c>
      <c r="D282" t="s" s="34">
        <v>326</v>
      </c>
      <c r="E282" s="35">
        <v>1200</v>
      </c>
      <c r="F282" s="37">
        <v>22082.05</v>
      </c>
      <c r="G282" s="37">
        <f>F282*1.17</f>
        <v>25835.9985</v>
      </c>
      <c r="H282" s="8">
        <f>G282/E282</f>
        <v>21.52999875</v>
      </c>
    </row>
    <row r="283" ht="17" customHeight="1">
      <c r="A283" t="s" s="15">
        <v>483</v>
      </c>
      <c r="B283" t="s" s="15">
        <v>484</v>
      </c>
      <c r="C283" t="s" s="15">
        <v>485</v>
      </c>
      <c r="D283" t="s" s="15">
        <v>486</v>
      </c>
      <c r="E283" s="22">
        <v>800</v>
      </c>
      <c r="F283" s="24">
        <v>14222.22</v>
      </c>
      <c r="G283" s="24">
        <f>F283*1.17</f>
        <v>16639.9974</v>
      </c>
      <c r="H283" s="21">
        <f>G283/E283</f>
        <v>20.79999674999999</v>
      </c>
    </row>
    <row r="284" ht="17" customHeight="1">
      <c r="A284" t="s" s="2">
        <v>131</v>
      </c>
      <c r="B284" t="s" s="2">
        <v>482</v>
      </c>
      <c r="C284" t="s" s="2">
        <v>447</v>
      </c>
      <c r="D284" t="s" s="2">
        <v>326</v>
      </c>
      <c r="E284" s="27">
        <v>600</v>
      </c>
      <c r="F284" s="28">
        <v>11041.03</v>
      </c>
      <c r="G284" s="28">
        <f>F284*1.17</f>
        <v>12918.0051</v>
      </c>
      <c r="H284" s="8">
        <f>G284/E284</f>
        <v>21.5300085</v>
      </c>
    </row>
    <row r="285" ht="17" customHeight="1">
      <c r="A285" t="s" s="5">
        <v>131</v>
      </c>
      <c r="B285" t="s" s="5">
        <v>448</v>
      </c>
      <c r="C285" t="s" s="5">
        <v>449</v>
      </c>
      <c r="D285" t="s" s="5">
        <v>326</v>
      </c>
      <c r="E285" s="6">
        <v>500</v>
      </c>
      <c r="F285" s="7">
        <v>7547.01</v>
      </c>
      <c r="G285" s="7">
        <f>F285*1.17</f>
        <v>8830.001699999999</v>
      </c>
      <c r="H285" s="8">
        <f>G285/E285</f>
        <v>17.6600034</v>
      </c>
    </row>
    <row r="286" ht="17" customHeight="1">
      <c r="A286" t="s" s="5">
        <v>131</v>
      </c>
      <c r="B286" t="s" s="5">
        <v>423</v>
      </c>
      <c r="C286" t="s" s="5">
        <v>325</v>
      </c>
      <c r="D286" t="s" s="5">
        <v>424</v>
      </c>
      <c r="E286" s="6">
        <v>1800</v>
      </c>
      <c r="F286" s="7">
        <v>42769.23</v>
      </c>
      <c r="G286" s="7">
        <f>F286*1.17</f>
        <v>50039.9991</v>
      </c>
      <c r="H286" s="8">
        <f>G286/E286</f>
        <v>27.7999995</v>
      </c>
    </row>
    <row r="287" ht="15" customHeight="1">
      <c r="A287" t="s" s="5">
        <v>131</v>
      </c>
      <c r="B287" t="s" s="9">
        <v>440</v>
      </c>
      <c r="C287" t="s" s="5">
        <v>441</v>
      </c>
      <c r="D287" t="s" s="9">
        <v>442</v>
      </c>
      <c r="E287" s="6">
        <v>240</v>
      </c>
      <c r="F287" s="7">
        <v>1284.1</v>
      </c>
      <c r="G287" s="7">
        <f>F287*1.17</f>
        <v>1502.397</v>
      </c>
      <c r="H287" s="8">
        <f>G287/E287</f>
        <v>6.259987499999998</v>
      </c>
    </row>
    <row r="288" ht="17" customHeight="1">
      <c r="A288" t="s" s="5">
        <v>131</v>
      </c>
      <c r="B288" t="s" s="5">
        <v>443</v>
      </c>
      <c r="C288" t="s" s="5">
        <v>441</v>
      </c>
      <c r="D288" t="s" s="9">
        <v>442</v>
      </c>
      <c r="E288" s="6">
        <v>300</v>
      </c>
      <c r="F288" s="7">
        <v>2271.79</v>
      </c>
      <c r="G288" s="7">
        <f>F288*1.17</f>
        <v>2657.9943</v>
      </c>
      <c r="H288" s="8">
        <f>G288/E288</f>
        <v>8.859980999999999</v>
      </c>
    </row>
    <row r="289" ht="17" customHeight="1">
      <c r="A289" t="s" s="5">
        <v>131</v>
      </c>
      <c r="B289" t="s" s="5">
        <v>258</v>
      </c>
      <c r="C289" t="s" s="5">
        <v>444</v>
      </c>
      <c r="D289" t="s" s="5">
        <v>326</v>
      </c>
      <c r="E289" s="6">
        <v>100</v>
      </c>
      <c r="F289" s="7">
        <v>548.72</v>
      </c>
      <c r="G289" s="7">
        <f>F289*1.17</f>
        <v>642.0024</v>
      </c>
      <c r="H289" s="8">
        <f>G289/E289</f>
        <v>6.420024</v>
      </c>
    </row>
    <row r="290" ht="17" customHeight="1">
      <c r="A290" t="s" s="5">
        <v>131</v>
      </c>
      <c r="B290" t="s" s="5">
        <v>381</v>
      </c>
      <c r="C290" t="s" s="5">
        <v>382</v>
      </c>
      <c r="D290" t="s" s="5">
        <v>383</v>
      </c>
      <c r="E290" s="6">
        <v>10</v>
      </c>
      <c r="F290" s="7">
        <v>163.42</v>
      </c>
      <c r="G290" s="7">
        <f>F290*1.17</f>
        <v>191.2014</v>
      </c>
      <c r="H290" s="8">
        <f>G290/E290</f>
        <v>19.12014</v>
      </c>
    </row>
    <row r="291" ht="17" customHeight="1">
      <c r="A291" t="s" s="5">
        <v>131</v>
      </c>
      <c r="B291" t="s" s="5">
        <v>452</v>
      </c>
      <c r="C291" t="s" s="5">
        <v>453</v>
      </c>
      <c r="D291" t="s" s="5">
        <v>454</v>
      </c>
      <c r="E291" s="6">
        <v>450</v>
      </c>
      <c r="F291" s="7">
        <v>7423.08</v>
      </c>
      <c r="G291" s="7">
        <f>F291*1.17</f>
        <v>8685.0036</v>
      </c>
      <c r="H291" s="8">
        <f>G291/E291</f>
        <v>19.300008</v>
      </c>
    </row>
    <row r="292" ht="17" customHeight="1">
      <c r="A292" t="s" s="5">
        <v>131</v>
      </c>
      <c r="B292" t="s" s="5">
        <v>379</v>
      </c>
      <c r="C292" t="s" s="5">
        <v>380</v>
      </c>
      <c r="D292" t="s" s="5">
        <v>331</v>
      </c>
      <c r="E292" s="6">
        <v>120</v>
      </c>
      <c r="F292" s="7">
        <v>13753.85</v>
      </c>
      <c r="G292" s="7">
        <f>F292*1.17</f>
        <v>16092.0045</v>
      </c>
      <c r="H292" s="8">
        <f>G292/E292</f>
        <v>134.1000375</v>
      </c>
    </row>
    <row r="293" ht="17" customHeight="1">
      <c r="A293" t="s" s="11">
        <v>131</v>
      </c>
      <c r="B293" t="s" s="11">
        <v>44</v>
      </c>
      <c r="C293" t="s" s="11">
        <v>343</v>
      </c>
      <c r="D293" t="s" s="32">
        <v>344</v>
      </c>
      <c r="E293" s="12">
        <v>200</v>
      </c>
      <c r="F293" s="14">
        <v>3760.68</v>
      </c>
      <c r="G293" s="14">
        <f>F293*1.17</f>
        <v>4399.995599999999</v>
      </c>
      <c r="H293" s="8">
        <f>G293/E293</f>
        <v>21.999978</v>
      </c>
    </row>
    <row r="294" ht="17" customHeight="1">
      <c r="A294" t="s" s="15">
        <v>397</v>
      </c>
      <c r="B294" t="s" s="15">
        <v>487</v>
      </c>
      <c r="C294" t="s" s="15">
        <v>154</v>
      </c>
      <c r="D294" t="s" s="15">
        <v>228</v>
      </c>
      <c r="E294" s="22">
        <v>20</v>
      </c>
      <c r="F294" s="24">
        <f>G294/1.17</f>
        <v>282.051282051282</v>
      </c>
      <c r="G294" s="24">
        <v>330</v>
      </c>
      <c r="H294" s="21">
        <f>G294/E294</f>
        <v>16.5</v>
      </c>
    </row>
    <row r="295" ht="17" customHeight="1">
      <c r="A295" t="s" s="2">
        <v>131</v>
      </c>
      <c r="B295" t="s" s="26">
        <v>488</v>
      </c>
      <c r="C295" t="s" s="2">
        <v>117</v>
      </c>
      <c r="D295" t="s" s="26">
        <v>459</v>
      </c>
      <c r="E295" s="27">
        <v>240</v>
      </c>
      <c r="F295" s="28">
        <v>3593.85</v>
      </c>
      <c r="G295" s="28">
        <f>F295*1.17</f>
        <v>4204.804499999999</v>
      </c>
      <c r="H295" s="8">
        <f>G295/E295</f>
        <v>17.52001875</v>
      </c>
    </row>
    <row r="296" ht="17" customHeight="1">
      <c r="A296" t="s" s="5">
        <v>131</v>
      </c>
      <c r="B296" t="s" s="5">
        <v>460</v>
      </c>
      <c r="C296" t="s" s="5">
        <v>461</v>
      </c>
      <c r="D296" t="s" s="5">
        <v>462</v>
      </c>
      <c r="E296" s="6">
        <v>90</v>
      </c>
      <c r="F296" s="7">
        <v>5339.23</v>
      </c>
      <c r="G296" s="7">
        <f>F296*1.17</f>
        <v>6246.899099999999</v>
      </c>
      <c r="H296" s="8">
        <f>G296/E296</f>
        <v>69.40998999999998</v>
      </c>
    </row>
    <row r="297" ht="17" customHeight="1">
      <c r="A297" t="s" s="5">
        <v>131</v>
      </c>
      <c r="B297" t="s" s="5">
        <v>468</v>
      </c>
      <c r="C297" t="s" s="5">
        <v>261</v>
      </c>
      <c r="D297" t="s" s="5">
        <v>469</v>
      </c>
      <c r="E297" s="6">
        <v>750</v>
      </c>
      <c r="F297" s="7">
        <v>21596.15</v>
      </c>
      <c r="G297" s="7">
        <f>F297*1.17</f>
        <v>25267.4955</v>
      </c>
      <c r="H297" s="8">
        <f>G297/E297</f>
        <v>33.689994</v>
      </c>
    </row>
    <row r="298" ht="17" customHeight="1">
      <c r="A298" t="s" s="5">
        <v>131</v>
      </c>
      <c r="B298" t="s" s="5">
        <v>465</v>
      </c>
      <c r="C298" t="s" s="5">
        <v>489</v>
      </c>
      <c r="D298" t="s" s="5">
        <v>467</v>
      </c>
      <c r="E298" s="6">
        <v>100</v>
      </c>
      <c r="F298" s="7">
        <v>160.68</v>
      </c>
      <c r="G298" s="7">
        <f>F298*1.17</f>
        <v>187.9956</v>
      </c>
      <c r="H298" s="8">
        <f>G298/E298</f>
        <v>1.879956</v>
      </c>
    </row>
    <row r="299" ht="17" customHeight="1">
      <c r="A299" t="s" s="5">
        <v>131</v>
      </c>
      <c r="B299" t="s" s="5">
        <v>490</v>
      </c>
      <c r="C299" t="s" s="5">
        <v>491</v>
      </c>
      <c r="D299" t="s" s="5">
        <v>201</v>
      </c>
      <c r="E299" s="6">
        <v>200</v>
      </c>
      <c r="F299" s="7">
        <v>2088.89</v>
      </c>
      <c r="G299" s="7">
        <f>F299*1.17</f>
        <v>2444.0013</v>
      </c>
      <c r="H299" s="8">
        <f>G299/E299</f>
        <v>12.2200065</v>
      </c>
    </row>
    <row r="300" ht="17" customHeight="1">
      <c r="A300" t="s" s="5">
        <v>131</v>
      </c>
      <c r="B300" t="s" s="5">
        <v>450</v>
      </c>
      <c r="C300" t="s" s="5">
        <v>149</v>
      </c>
      <c r="D300" t="s" s="5">
        <v>451</v>
      </c>
      <c r="E300" s="6">
        <v>400</v>
      </c>
      <c r="F300" s="7">
        <v>8830.77</v>
      </c>
      <c r="G300" s="7">
        <f>F300*1.17</f>
        <v>10332.0009</v>
      </c>
      <c r="H300" s="8">
        <f>G300/E300</f>
        <v>25.83000225</v>
      </c>
    </row>
    <row r="301" ht="17" customHeight="1">
      <c r="A301" t="s" s="5">
        <v>131</v>
      </c>
      <c r="B301" t="s" s="5">
        <v>492</v>
      </c>
      <c r="C301" t="s" s="5">
        <v>493</v>
      </c>
      <c r="D301" t="s" s="5">
        <v>494</v>
      </c>
      <c r="E301" s="6">
        <v>50</v>
      </c>
      <c r="F301" s="7">
        <v>1238.46</v>
      </c>
      <c r="G301" s="7">
        <f>F301*1.17</f>
        <v>1448.9982</v>
      </c>
      <c r="H301" s="8">
        <f>G301/E301</f>
        <v>28.979964</v>
      </c>
    </row>
    <row r="302" ht="15" customHeight="1">
      <c r="A302" t="s" s="5">
        <v>131</v>
      </c>
      <c r="B302" t="s" s="41">
        <v>132</v>
      </c>
      <c r="C302" t="s" s="5">
        <v>133</v>
      </c>
      <c r="D302" t="s" s="5">
        <v>134</v>
      </c>
      <c r="E302" s="6">
        <v>6000</v>
      </c>
      <c r="F302" s="7">
        <v>6205.13</v>
      </c>
      <c r="G302" s="7">
        <f>F302*1.17</f>
        <v>7260.0021</v>
      </c>
      <c r="H302" s="8">
        <f>G302/E302</f>
        <v>1.21000035</v>
      </c>
    </row>
    <row r="303" ht="17" customHeight="1">
      <c r="A303" t="s" s="5">
        <v>131</v>
      </c>
      <c r="B303" t="s" s="5">
        <v>263</v>
      </c>
      <c r="C303" t="s" s="5">
        <v>335</v>
      </c>
      <c r="D303" t="s" s="5">
        <v>336</v>
      </c>
      <c r="E303" s="6">
        <v>2400</v>
      </c>
      <c r="F303" s="7">
        <v>43097.44</v>
      </c>
      <c r="G303" s="7">
        <f>F303*1.17</f>
        <v>50424.0048</v>
      </c>
      <c r="H303" s="8">
        <f>G303/E303</f>
        <v>21.010002</v>
      </c>
    </row>
    <row r="304" ht="17" customHeight="1">
      <c r="A304" t="s" s="5">
        <v>131</v>
      </c>
      <c r="B304" t="s" s="5">
        <v>44</v>
      </c>
      <c r="C304" t="s" s="5">
        <v>343</v>
      </c>
      <c r="D304" t="s" s="5">
        <v>344</v>
      </c>
      <c r="E304" s="6">
        <v>800</v>
      </c>
      <c r="F304" s="7">
        <v>15042.74</v>
      </c>
      <c r="G304" s="7">
        <f>F304*1.17</f>
        <v>17600.0058</v>
      </c>
      <c r="H304" s="8">
        <f>G304/E304</f>
        <v>22.00000725</v>
      </c>
    </row>
    <row r="305" ht="17" customHeight="1">
      <c r="A305" t="s" s="11">
        <v>131</v>
      </c>
      <c r="B305" t="s" s="11">
        <v>460</v>
      </c>
      <c r="C305" t="s" s="11">
        <v>461</v>
      </c>
      <c r="D305" t="s" s="11">
        <v>462</v>
      </c>
      <c r="E305" s="12">
        <v>180</v>
      </c>
      <c r="F305" s="14">
        <v>10678.46</v>
      </c>
      <c r="G305" s="14">
        <f>F305*1.17</f>
        <v>12493.7982</v>
      </c>
      <c r="H305" s="8">
        <f>G305/E305</f>
        <v>69.40998999999998</v>
      </c>
    </row>
    <row r="306" ht="20" customHeight="1">
      <c r="A306" t="s" s="16">
        <v>13</v>
      </c>
      <c r="B306" t="s" s="15">
        <v>244</v>
      </c>
      <c r="C306" t="s" s="15">
        <v>245</v>
      </c>
      <c r="D306" t="s" s="15">
        <v>246</v>
      </c>
      <c r="E306" s="22">
        <v>10</v>
      </c>
      <c r="F306" s="24">
        <f>G306/1.17</f>
        <v>239.3162393162393</v>
      </c>
      <c r="G306" s="24">
        <v>280</v>
      </c>
      <c r="H306" s="21">
        <f>G306/E306</f>
        <v>28</v>
      </c>
    </row>
    <row r="307" ht="17" customHeight="1">
      <c r="A307" t="s" s="2">
        <v>131</v>
      </c>
      <c r="B307" t="s" s="2">
        <v>495</v>
      </c>
      <c r="C307" t="s" s="2">
        <v>496</v>
      </c>
      <c r="D307" t="s" s="2">
        <v>497</v>
      </c>
      <c r="E307" s="27">
        <v>480</v>
      </c>
      <c r="F307" s="28">
        <v>1661.54</v>
      </c>
      <c r="G307" s="28">
        <f>F307*1.17</f>
        <v>1944.0018</v>
      </c>
      <c r="H307" s="8">
        <f>G307/E307</f>
        <v>4.050003749999999</v>
      </c>
    </row>
    <row r="308" ht="17" customHeight="1">
      <c r="A308" t="s" s="5">
        <v>131</v>
      </c>
      <c r="B308" t="s" s="5">
        <v>431</v>
      </c>
      <c r="C308" t="s" s="5">
        <v>432</v>
      </c>
      <c r="D308" t="s" s="5">
        <v>424</v>
      </c>
      <c r="E308" s="6">
        <v>1200</v>
      </c>
      <c r="F308" s="7">
        <v>84615.38</v>
      </c>
      <c r="G308" s="7">
        <f>F308*1.17</f>
        <v>98999.994600000005</v>
      </c>
      <c r="H308" s="8">
        <f>G308/E308</f>
        <v>82.49999550000001</v>
      </c>
    </row>
    <row r="309" ht="17" customHeight="1">
      <c r="A309" t="s" s="5">
        <v>131</v>
      </c>
      <c r="B309" t="s" s="5">
        <v>423</v>
      </c>
      <c r="C309" t="s" s="5">
        <v>325</v>
      </c>
      <c r="D309" t="s" s="5">
        <v>424</v>
      </c>
      <c r="E309" s="6">
        <v>3000</v>
      </c>
      <c r="F309" s="7">
        <v>71282.05</v>
      </c>
      <c r="G309" s="7">
        <f>F309*1.17</f>
        <v>83399.9985</v>
      </c>
      <c r="H309" s="8">
        <f>G309/E309</f>
        <v>27.7999995</v>
      </c>
    </row>
    <row r="310" ht="17" customHeight="1">
      <c r="A310" t="s" s="5">
        <v>131</v>
      </c>
      <c r="B310" t="s" s="5">
        <v>379</v>
      </c>
      <c r="C310" t="s" s="5">
        <v>380</v>
      </c>
      <c r="D310" t="s" s="5">
        <v>331</v>
      </c>
      <c r="E310" s="6">
        <v>40</v>
      </c>
      <c r="F310" s="7">
        <v>4584.65</v>
      </c>
      <c r="G310" s="7">
        <f>F310*1.17</f>
        <v>5364.040499999999</v>
      </c>
      <c r="H310" s="8">
        <f>G310/E310</f>
        <v>134.1010125</v>
      </c>
    </row>
    <row r="311" ht="17" customHeight="1">
      <c r="A311" t="s" s="5">
        <v>131</v>
      </c>
      <c r="B311" t="s" s="5">
        <v>176</v>
      </c>
      <c r="C311" t="s" s="5">
        <v>177</v>
      </c>
      <c r="D311" t="s" s="5">
        <v>478</v>
      </c>
      <c r="E311" s="6">
        <v>250</v>
      </c>
      <c r="F311" s="7">
        <v>903.85</v>
      </c>
      <c r="G311" s="7">
        <f>F311*1.17</f>
        <v>1057.5045</v>
      </c>
      <c r="H311" s="8">
        <f>G311/E311</f>
        <v>4.230018</v>
      </c>
    </row>
    <row r="312" ht="17" customHeight="1">
      <c r="A312" t="s" s="5">
        <v>131</v>
      </c>
      <c r="B312" t="s" s="5">
        <v>465</v>
      </c>
      <c r="C312" t="s" s="5">
        <v>466</v>
      </c>
      <c r="D312" t="s" s="5">
        <v>467</v>
      </c>
      <c r="E312" s="6">
        <v>300</v>
      </c>
      <c r="F312" s="7">
        <v>482.05</v>
      </c>
      <c r="G312" s="7">
        <f>F312*1.17</f>
        <v>563.9985</v>
      </c>
      <c r="H312" s="8">
        <f>G312/E312</f>
        <v>1.879995</v>
      </c>
    </row>
    <row r="313" ht="15" customHeight="1">
      <c r="A313" t="s" s="5">
        <v>131</v>
      </c>
      <c r="B313" t="s" s="9">
        <v>440</v>
      </c>
      <c r="C313" t="s" s="5">
        <v>441</v>
      </c>
      <c r="D313" t="s" s="9">
        <v>442</v>
      </c>
      <c r="E313" s="6">
        <v>300</v>
      </c>
      <c r="F313" s="7">
        <v>1605.13</v>
      </c>
      <c r="G313" s="7">
        <f>F313*1.17</f>
        <v>1878.0021</v>
      </c>
      <c r="H313" s="8">
        <f>G313/E313</f>
        <v>6.260007</v>
      </c>
    </row>
    <row r="314" ht="17" customHeight="1">
      <c r="A314" t="s" s="5">
        <v>131</v>
      </c>
      <c r="B314" t="s" s="5">
        <v>443</v>
      </c>
      <c r="C314" t="s" s="5">
        <v>441</v>
      </c>
      <c r="D314" t="s" s="9">
        <v>442</v>
      </c>
      <c r="E314" s="6">
        <v>300</v>
      </c>
      <c r="F314" s="7">
        <v>2271.79</v>
      </c>
      <c r="G314" s="7">
        <f>F314*1.17</f>
        <v>2657.9943</v>
      </c>
      <c r="H314" s="8">
        <f>G314/E314</f>
        <v>8.859980999999999</v>
      </c>
    </row>
    <row r="315" ht="17" customHeight="1">
      <c r="A315" t="s" s="5">
        <v>131</v>
      </c>
      <c r="B315" t="s" s="5">
        <v>423</v>
      </c>
      <c r="C315" t="s" s="5">
        <v>325</v>
      </c>
      <c r="D315" t="s" s="5">
        <v>424</v>
      </c>
      <c r="E315" s="6">
        <v>1200</v>
      </c>
      <c r="F315" s="7">
        <v>28512.82</v>
      </c>
      <c r="G315" s="7">
        <f>F315*1.17</f>
        <v>33359.9994</v>
      </c>
      <c r="H315" s="8">
        <f>G315/E315</f>
        <v>27.7999995</v>
      </c>
    </row>
    <row r="316" ht="17" customHeight="1">
      <c r="A316" t="s" s="5">
        <v>131</v>
      </c>
      <c r="B316" t="s" s="5">
        <v>446</v>
      </c>
      <c r="C316" t="s" s="5">
        <v>447</v>
      </c>
      <c r="D316" t="s" s="5">
        <v>445</v>
      </c>
      <c r="E316" s="6">
        <v>1200</v>
      </c>
      <c r="F316" s="7">
        <v>22082.05</v>
      </c>
      <c r="G316" s="7">
        <f>F316*1.17</f>
        <v>25835.9985</v>
      </c>
      <c r="H316" s="8">
        <f>G316/E316</f>
        <v>21.52999875</v>
      </c>
    </row>
    <row r="317" ht="17" customHeight="1">
      <c r="A317" t="s" s="5">
        <v>131</v>
      </c>
      <c r="B317" t="s" s="5">
        <v>436</v>
      </c>
      <c r="C317" t="s" s="5">
        <v>437</v>
      </c>
      <c r="D317" t="s" s="5">
        <v>438</v>
      </c>
      <c r="E317" s="6">
        <v>150</v>
      </c>
      <c r="F317" s="7">
        <v>3374.36</v>
      </c>
      <c r="G317" s="7">
        <f>F317*1.17</f>
        <v>3948.0012</v>
      </c>
      <c r="H317" s="8">
        <f>G317/E317</f>
        <v>26.320008</v>
      </c>
    </row>
    <row r="318" ht="17" customHeight="1">
      <c r="A318" t="s" s="5">
        <v>131</v>
      </c>
      <c r="B318" t="s" s="5">
        <v>175</v>
      </c>
      <c r="C318" t="s" s="5">
        <v>117</v>
      </c>
      <c r="D318" t="s" s="5">
        <v>459</v>
      </c>
      <c r="E318" s="6">
        <v>479</v>
      </c>
      <c r="F318" s="7">
        <v>7172.72</v>
      </c>
      <c r="G318" s="7">
        <f>F318*1.17</f>
        <v>8392.082399999999</v>
      </c>
      <c r="H318" s="8">
        <f>G318/E318</f>
        <v>17.52000501043841</v>
      </c>
    </row>
    <row r="319" ht="17" customHeight="1">
      <c r="A319" t="s" s="5">
        <v>131</v>
      </c>
      <c r="B319" t="s" s="5">
        <v>448</v>
      </c>
      <c r="C319" t="s" s="5">
        <v>449</v>
      </c>
      <c r="D319" t="s" s="5">
        <v>326</v>
      </c>
      <c r="E319" s="6">
        <v>500</v>
      </c>
      <c r="F319" s="7">
        <v>7547.01</v>
      </c>
      <c r="G319" s="7">
        <f>F319*1.17</f>
        <v>8830.001699999999</v>
      </c>
      <c r="H319" s="8">
        <f>G319/E319</f>
        <v>17.6600034</v>
      </c>
    </row>
    <row r="320" ht="17" customHeight="1">
      <c r="A320" t="s" s="5">
        <v>131</v>
      </c>
      <c r="B320" t="s" s="5">
        <v>443</v>
      </c>
      <c r="C320" t="s" s="5">
        <v>441</v>
      </c>
      <c r="D320" t="s" s="9">
        <v>442</v>
      </c>
      <c r="E320" s="6">
        <v>600</v>
      </c>
      <c r="F320" s="7">
        <v>4543.59</v>
      </c>
      <c r="G320" s="7">
        <f>F320*1.17</f>
        <v>5316.0003</v>
      </c>
      <c r="H320" s="8">
        <f>G320/E320</f>
        <v>8.8600005</v>
      </c>
    </row>
    <row r="321" ht="15" customHeight="1">
      <c r="A321" t="s" s="5">
        <v>131</v>
      </c>
      <c r="B321" t="s" s="9">
        <v>440</v>
      </c>
      <c r="C321" t="s" s="5">
        <v>441</v>
      </c>
      <c r="D321" t="s" s="9">
        <v>442</v>
      </c>
      <c r="E321" s="6">
        <v>300</v>
      </c>
      <c r="F321" s="7">
        <v>1605.13</v>
      </c>
      <c r="G321" s="7">
        <f>F321*1.17</f>
        <v>1878.0021</v>
      </c>
      <c r="H321" s="8">
        <f>G321/E321</f>
        <v>6.260007</v>
      </c>
    </row>
    <row r="322" ht="17" customHeight="1">
      <c r="A322" t="s" s="5">
        <v>131</v>
      </c>
      <c r="B322" t="s" s="5">
        <v>468</v>
      </c>
      <c r="C322" t="s" s="5">
        <v>261</v>
      </c>
      <c r="D322" t="s" s="5">
        <v>469</v>
      </c>
      <c r="E322" s="6">
        <v>1250</v>
      </c>
      <c r="F322" s="7">
        <v>35993.59</v>
      </c>
      <c r="G322" s="7">
        <f>F322*1.17</f>
        <v>42112.500299999992</v>
      </c>
      <c r="H322" s="8">
        <f>G322/E322</f>
        <v>33.69000024</v>
      </c>
    </row>
    <row r="323" ht="17" customHeight="1">
      <c r="A323" t="s" s="5">
        <v>131</v>
      </c>
      <c r="B323" t="s" s="5">
        <v>446</v>
      </c>
      <c r="C323" t="s" s="5">
        <v>447</v>
      </c>
      <c r="D323" t="s" s="5">
        <v>445</v>
      </c>
      <c r="E323" s="6">
        <v>600</v>
      </c>
      <c r="F323" s="7">
        <v>11041.03</v>
      </c>
      <c r="G323" s="7">
        <f>F323*1.17</f>
        <v>12918.0051</v>
      </c>
      <c r="H323" s="8">
        <f>G323/E323</f>
        <v>21.5300085</v>
      </c>
    </row>
    <row r="324" ht="17" customHeight="1">
      <c r="A324" t="s" s="5">
        <v>131</v>
      </c>
      <c r="B324" t="s" s="5">
        <v>452</v>
      </c>
      <c r="C324" t="s" s="5">
        <v>453</v>
      </c>
      <c r="D324" t="s" s="5">
        <v>454</v>
      </c>
      <c r="E324" s="6">
        <v>450</v>
      </c>
      <c r="F324" s="7">
        <v>7423.08</v>
      </c>
      <c r="G324" s="7">
        <f>F324*1.17</f>
        <v>8685.0036</v>
      </c>
      <c r="H324" s="8">
        <f>G324/E324</f>
        <v>19.300008</v>
      </c>
    </row>
    <row r="325" ht="17" customHeight="1">
      <c r="A325" t="s" s="5">
        <v>131</v>
      </c>
      <c r="B325" t="s" s="5">
        <v>44</v>
      </c>
      <c r="C325" t="s" s="5">
        <v>343</v>
      </c>
      <c r="D325" t="s" s="5">
        <v>344</v>
      </c>
      <c r="E325" s="6">
        <v>200</v>
      </c>
      <c r="F325" s="7">
        <v>3760.68</v>
      </c>
      <c r="G325" s="7">
        <f>F325*1.17</f>
        <v>4399.995599999999</v>
      </c>
      <c r="H325" s="8">
        <f>G325/E325</f>
        <v>21.999978</v>
      </c>
    </row>
    <row r="326" ht="17" customHeight="1">
      <c r="A326" t="s" s="5">
        <v>131</v>
      </c>
      <c r="B326" t="s" s="5">
        <v>175</v>
      </c>
      <c r="C326" t="s" s="5">
        <v>117</v>
      </c>
      <c r="D326" t="s" s="5">
        <v>459</v>
      </c>
      <c r="E326" s="6">
        <v>240</v>
      </c>
      <c r="F326" s="7">
        <v>3593.85</v>
      </c>
      <c r="G326" s="7">
        <f>F326*1.17</f>
        <v>4204.804499999999</v>
      </c>
      <c r="H326" s="8">
        <f>G326/E326</f>
        <v>17.52001875</v>
      </c>
    </row>
    <row r="327" ht="17" customHeight="1">
      <c r="A327" t="s" s="5">
        <v>131</v>
      </c>
      <c r="B327" t="s" s="5">
        <v>450</v>
      </c>
      <c r="C327" t="s" s="5">
        <v>149</v>
      </c>
      <c r="D327" t="s" s="5">
        <v>451</v>
      </c>
      <c r="E327" s="6">
        <v>400</v>
      </c>
      <c r="F327" s="7">
        <v>8830.77</v>
      </c>
      <c r="G327" s="7">
        <f>F327*1.17</f>
        <v>10332.0009</v>
      </c>
      <c r="H327" s="8">
        <f>G327/E327</f>
        <v>25.83000225</v>
      </c>
    </row>
    <row r="328" ht="17" customHeight="1">
      <c r="A328" t="s" s="5">
        <v>131</v>
      </c>
      <c r="B328" t="s" s="5">
        <v>492</v>
      </c>
      <c r="C328" t="s" s="5">
        <v>493</v>
      </c>
      <c r="D328" t="s" s="5">
        <v>494</v>
      </c>
      <c r="E328" s="6">
        <v>50</v>
      </c>
      <c r="F328" s="7">
        <v>1238.46</v>
      </c>
      <c r="G328" s="7">
        <f>F328*1.17</f>
        <v>1448.9982</v>
      </c>
      <c r="H328" s="8">
        <f>G328/E328</f>
        <v>28.979964</v>
      </c>
    </row>
    <row r="329" ht="17" customHeight="1">
      <c r="A329" t="s" s="5">
        <v>131</v>
      </c>
      <c r="B329" t="s" s="5">
        <v>258</v>
      </c>
      <c r="C329" t="s" s="5">
        <v>444</v>
      </c>
      <c r="D329" t="s" s="5">
        <v>445</v>
      </c>
      <c r="E329" s="6">
        <v>150</v>
      </c>
      <c r="F329" s="7">
        <v>823.08</v>
      </c>
      <c r="G329" s="7">
        <f>F329*1.17</f>
        <v>963.0036</v>
      </c>
      <c r="H329" s="8">
        <f>G329/E329</f>
        <v>6.420024</v>
      </c>
    </row>
    <row r="330" ht="17" customHeight="1">
      <c r="A330" t="s" s="5">
        <v>131</v>
      </c>
      <c r="B330" t="s" s="5">
        <v>381</v>
      </c>
      <c r="C330" t="s" s="5">
        <v>382</v>
      </c>
      <c r="D330" t="s" s="5">
        <v>383</v>
      </c>
      <c r="E330" s="6">
        <v>30</v>
      </c>
      <c r="F330" s="7">
        <v>490.26</v>
      </c>
      <c r="G330" s="7">
        <f>F330*1.17</f>
        <v>573.6042</v>
      </c>
      <c r="H330" s="8">
        <f>G330/E330</f>
        <v>19.12014</v>
      </c>
    </row>
    <row r="331" ht="17" customHeight="1">
      <c r="A331" t="s" s="11">
        <v>131</v>
      </c>
      <c r="B331" t="s" s="11">
        <v>455</v>
      </c>
      <c r="C331" t="s" s="11">
        <v>456</v>
      </c>
      <c r="D331" t="s" s="11">
        <v>457</v>
      </c>
      <c r="E331" s="12">
        <v>50</v>
      </c>
      <c r="F331" s="14">
        <v>105.98</v>
      </c>
      <c r="G331" s="14">
        <f>F331*1.17</f>
        <v>123.9966</v>
      </c>
      <c r="H331" s="8">
        <f>G331/E331</f>
        <v>2.479932</v>
      </c>
    </row>
    <row r="332" ht="17" customHeight="1">
      <c r="A332" t="s" s="15">
        <v>498</v>
      </c>
      <c r="B332" t="s" s="15">
        <v>244</v>
      </c>
      <c r="C332" t="s" s="15">
        <v>245</v>
      </c>
      <c r="D332" t="s" s="15">
        <v>246</v>
      </c>
      <c r="E332" s="22">
        <v>20</v>
      </c>
      <c r="F332" s="24">
        <f>G332/1.17</f>
        <v>564.1025641025641</v>
      </c>
      <c r="G332" s="24">
        <v>660</v>
      </c>
      <c r="H332" s="21">
        <f>G332/E332</f>
        <v>33</v>
      </c>
    </row>
    <row r="333" ht="17" customHeight="1">
      <c r="A333" t="s" s="2">
        <v>131</v>
      </c>
      <c r="B333" t="s" s="2">
        <v>395</v>
      </c>
      <c r="C333" t="s" s="2">
        <v>149</v>
      </c>
      <c r="D333" t="s" s="26">
        <v>396</v>
      </c>
      <c r="E333" s="27">
        <v>100</v>
      </c>
      <c r="F333" s="28">
        <v>5982.91</v>
      </c>
      <c r="G333" s="28">
        <f>F333*1.17</f>
        <v>7000.0047</v>
      </c>
      <c r="H333" s="8">
        <f>G333/E333</f>
        <v>70.000047</v>
      </c>
    </row>
    <row r="334" ht="17" customHeight="1">
      <c r="A334" t="s" s="5">
        <v>131</v>
      </c>
      <c r="B334" t="s" s="5">
        <v>436</v>
      </c>
      <c r="C334" t="s" s="5">
        <v>437</v>
      </c>
      <c r="D334" t="s" s="5">
        <v>438</v>
      </c>
      <c r="E334" s="6">
        <v>300</v>
      </c>
      <c r="F334" s="7">
        <v>6748.72</v>
      </c>
      <c r="G334" s="7">
        <f>F334*1.17</f>
        <v>7896.002399999999</v>
      </c>
      <c r="H334" s="8">
        <f>G334/E334</f>
        <v>26.320008</v>
      </c>
    </row>
    <row r="335" ht="17" customHeight="1">
      <c r="A335" t="s" s="5">
        <v>131</v>
      </c>
      <c r="B335" t="s" s="5">
        <v>465</v>
      </c>
      <c r="C335" t="s" s="5">
        <v>466</v>
      </c>
      <c r="D335" t="s" s="5">
        <v>467</v>
      </c>
      <c r="E335" s="6">
        <v>300</v>
      </c>
      <c r="F335" s="7">
        <v>482.05</v>
      </c>
      <c r="G335" s="7">
        <f>F335*1.17</f>
        <v>563.9985</v>
      </c>
      <c r="H335" s="8">
        <f>G335/E335</f>
        <v>1.879995</v>
      </c>
    </row>
    <row r="336" ht="17" customHeight="1">
      <c r="A336" t="s" s="5">
        <v>131</v>
      </c>
      <c r="B336" t="s" s="5">
        <v>460</v>
      </c>
      <c r="C336" t="s" s="5">
        <v>461</v>
      </c>
      <c r="D336" t="s" s="5">
        <v>462</v>
      </c>
      <c r="E336" s="6">
        <v>120</v>
      </c>
      <c r="F336" s="7">
        <v>7118.97</v>
      </c>
      <c r="G336" s="7">
        <f>F336*1.17</f>
        <v>8329.1949</v>
      </c>
      <c r="H336" s="8">
        <f>G336/E336</f>
        <v>69.4099575</v>
      </c>
    </row>
    <row r="337" ht="17" customHeight="1">
      <c r="A337" t="s" s="5">
        <v>499</v>
      </c>
      <c r="B337" t="s" s="5">
        <v>324</v>
      </c>
      <c r="C337" t="s" s="5">
        <v>500</v>
      </c>
      <c r="D337" t="s" s="5">
        <v>501</v>
      </c>
      <c r="E337" s="6">
        <v>360</v>
      </c>
      <c r="F337" s="7">
        <v>7323.08</v>
      </c>
      <c r="G337" s="7">
        <f>F337*1.17</f>
        <v>8568.0036</v>
      </c>
      <c r="H337" s="8">
        <f>G337/E337</f>
        <v>23.80001</v>
      </c>
    </row>
    <row r="338" ht="17" customHeight="1">
      <c r="A338" t="s" s="5">
        <v>499</v>
      </c>
      <c r="B338" t="s" s="5">
        <v>324</v>
      </c>
      <c r="C338" t="s" s="42">
        <v>500</v>
      </c>
      <c r="D338" t="s" s="5">
        <v>501</v>
      </c>
      <c r="E338" s="6">
        <v>360</v>
      </c>
      <c r="F338" s="7">
        <v>7323.08</v>
      </c>
      <c r="G338" s="7">
        <f>F338*1.17</f>
        <v>8568.0036</v>
      </c>
      <c r="H338" s="8">
        <f>G338/E338</f>
        <v>23.80001</v>
      </c>
    </row>
    <row r="339" ht="17" customHeight="1">
      <c r="A339" t="s" s="5">
        <v>499</v>
      </c>
      <c r="B339" t="s" s="5">
        <v>443</v>
      </c>
      <c r="C339" t="s" s="5">
        <v>441</v>
      </c>
      <c r="D339" t="s" s="5">
        <v>442</v>
      </c>
      <c r="E339" s="6">
        <v>30</v>
      </c>
      <c r="F339" s="7">
        <v>227.18</v>
      </c>
      <c r="G339" s="7">
        <f>F339*1.17</f>
        <v>265.8006</v>
      </c>
      <c r="H339" s="8">
        <f>G339/E339</f>
        <v>8.860019999999999</v>
      </c>
    </row>
    <row r="340" ht="17" customHeight="1">
      <c r="A340" t="s" s="5">
        <v>499</v>
      </c>
      <c r="B340" t="s" s="5">
        <v>324</v>
      </c>
      <c r="C340" t="s" s="5">
        <v>500</v>
      </c>
      <c r="D340" t="s" s="5">
        <v>501</v>
      </c>
      <c r="E340" s="6">
        <v>720</v>
      </c>
      <c r="F340" s="7">
        <v>14646.15</v>
      </c>
      <c r="G340" s="7">
        <f>F340*1.17</f>
        <v>17135.9955</v>
      </c>
      <c r="H340" s="8">
        <f>G340/E340</f>
        <v>23.79999375</v>
      </c>
    </row>
    <row r="341" ht="20" customHeight="1">
      <c r="A341" t="s" s="5">
        <v>499</v>
      </c>
      <c r="B341" t="s" s="5">
        <v>44</v>
      </c>
      <c r="C341" t="s" s="5">
        <v>502</v>
      </c>
      <c r="D341" t="s" s="5">
        <v>344</v>
      </c>
      <c r="E341" s="6">
        <v>200</v>
      </c>
      <c r="F341" s="7">
        <v>3760.68</v>
      </c>
      <c r="G341" s="7">
        <f>F341*1.17</f>
        <v>4399.995599999999</v>
      </c>
      <c r="H341" s="8">
        <f>G341/E341</f>
        <v>21.999978</v>
      </c>
    </row>
    <row r="342" ht="17" customHeight="1">
      <c r="A342" t="s" s="5">
        <v>499</v>
      </c>
      <c r="B342" t="s" s="5">
        <v>381</v>
      </c>
      <c r="C342" t="s" s="5">
        <v>382</v>
      </c>
      <c r="D342" t="s" s="5">
        <v>383</v>
      </c>
      <c r="E342" s="6">
        <v>20</v>
      </c>
      <c r="F342" s="7">
        <v>326.5</v>
      </c>
      <c r="G342" s="7">
        <f>F342*1.17</f>
        <v>382.005</v>
      </c>
      <c r="H342" s="8">
        <f>G342/E342</f>
        <v>19.10025</v>
      </c>
    </row>
    <row r="343" ht="17" customHeight="1">
      <c r="A343" t="s" s="5">
        <v>499</v>
      </c>
      <c r="B343" t="s" s="5">
        <v>503</v>
      </c>
      <c r="C343" t="s" s="5">
        <v>504</v>
      </c>
      <c r="D343" t="s" s="5">
        <v>505</v>
      </c>
      <c r="E343" s="6">
        <v>70</v>
      </c>
      <c r="F343" s="7">
        <v>4214.96</v>
      </c>
      <c r="G343" s="7">
        <f>F343*1.17</f>
        <v>4931.5032</v>
      </c>
      <c r="H343" s="8">
        <f>G343/E343</f>
        <v>70.45004571428572</v>
      </c>
    </row>
    <row r="344" ht="17" customHeight="1">
      <c r="A344" t="s" s="5">
        <v>499</v>
      </c>
      <c r="B344" t="s" s="5">
        <v>506</v>
      </c>
      <c r="C344" t="s" s="5">
        <v>507</v>
      </c>
      <c r="D344" t="s" s="5">
        <v>508</v>
      </c>
      <c r="E344" s="6">
        <v>100</v>
      </c>
      <c r="F344" s="7">
        <v>2175.21</v>
      </c>
      <c r="G344" s="7">
        <f>F344*1.17</f>
        <v>2544.9957</v>
      </c>
      <c r="H344" s="8">
        <f>G344/E344</f>
        <v>25.449957</v>
      </c>
    </row>
    <row r="345" ht="17" customHeight="1">
      <c r="A345" t="s" s="5">
        <v>499</v>
      </c>
      <c r="B345" t="s" s="5">
        <v>443</v>
      </c>
      <c r="C345" t="s" s="5">
        <v>441</v>
      </c>
      <c r="D345" t="s" s="5">
        <v>442</v>
      </c>
      <c r="E345" s="6">
        <v>60</v>
      </c>
      <c r="F345" s="7">
        <v>454.36</v>
      </c>
      <c r="G345" s="7">
        <f>F345*1.17</f>
        <v>531.6011999999999</v>
      </c>
      <c r="H345" s="8">
        <f>G345/E345</f>
        <v>8.860019999999999</v>
      </c>
    </row>
    <row r="346" ht="17" customHeight="1">
      <c r="A346" t="s" s="5">
        <v>499</v>
      </c>
      <c r="B346" t="s" s="5">
        <v>509</v>
      </c>
      <c r="C346" t="s" s="5">
        <v>441</v>
      </c>
      <c r="D346" t="s" s="5">
        <v>442</v>
      </c>
      <c r="E346" s="6">
        <v>120</v>
      </c>
      <c r="F346" s="7">
        <v>642.05</v>
      </c>
      <c r="G346" s="7">
        <f>F346*1.17</f>
        <v>751.1984999999999</v>
      </c>
      <c r="H346" s="8">
        <f>G346/E346</f>
        <v>6.259987499999998</v>
      </c>
    </row>
    <row r="347" ht="17" customHeight="1">
      <c r="A347" t="s" s="5">
        <v>499</v>
      </c>
      <c r="B347" t="s" s="5">
        <v>324</v>
      </c>
      <c r="C347" t="s" s="5">
        <v>500</v>
      </c>
      <c r="D347" t="s" s="5">
        <v>510</v>
      </c>
      <c r="E347" s="6">
        <v>360</v>
      </c>
      <c r="F347" s="7">
        <v>7323.09</v>
      </c>
      <c r="G347" s="7">
        <f>F347*1.17</f>
        <v>8568.015299999999</v>
      </c>
      <c r="H347" s="8">
        <f>G347/E347</f>
        <v>23.8000425</v>
      </c>
    </row>
    <row r="348" ht="17" customHeight="1">
      <c r="A348" t="s" s="5">
        <v>499</v>
      </c>
      <c r="B348" t="s" s="5">
        <v>381</v>
      </c>
      <c r="C348" t="s" s="5">
        <v>382</v>
      </c>
      <c r="D348" t="s" s="5">
        <v>383</v>
      </c>
      <c r="E348" s="6">
        <v>50</v>
      </c>
      <c r="F348" s="7">
        <v>816.24</v>
      </c>
      <c r="G348" s="7">
        <f>F348*1.17</f>
        <v>955.0007999999999</v>
      </c>
      <c r="H348" s="8">
        <f>G348/E348</f>
        <v>19.100016</v>
      </c>
    </row>
    <row r="349" ht="17" customHeight="1">
      <c r="A349" t="s" s="5">
        <v>499</v>
      </c>
      <c r="B349" t="s" s="5">
        <v>506</v>
      </c>
      <c r="C349" t="s" s="5">
        <v>425</v>
      </c>
      <c r="D349" t="s" s="5">
        <v>508</v>
      </c>
      <c r="E349" s="6">
        <v>100</v>
      </c>
      <c r="F349" s="7">
        <v>2175.21</v>
      </c>
      <c r="G349" s="7">
        <f>F349*1.17</f>
        <v>2544.9957</v>
      </c>
      <c r="H349" s="8">
        <f>G349/E349</f>
        <v>25.449957</v>
      </c>
    </row>
    <row r="350" ht="17" customHeight="1">
      <c r="A350" t="s" s="5">
        <v>499</v>
      </c>
      <c r="B350" t="s" s="5">
        <v>509</v>
      </c>
      <c r="C350" t="s" s="5">
        <v>441</v>
      </c>
      <c r="D350" t="s" s="5">
        <v>442</v>
      </c>
      <c r="E350" s="6">
        <v>30</v>
      </c>
      <c r="F350" s="7">
        <v>160.51</v>
      </c>
      <c r="G350" s="7">
        <f>F350*1.17</f>
        <v>187.7967</v>
      </c>
      <c r="H350" s="8">
        <f>G350/E350</f>
        <v>6.25989</v>
      </c>
    </row>
    <row r="351" ht="17" customHeight="1">
      <c r="A351" t="s" s="5">
        <v>499</v>
      </c>
      <c r="B351" t="s" s="5">
        <v>443</v>
      </c>
      <c r="C351" t="s" s="5">
        <v>441</v>
      </c>
      <c r="D351" t="s" s="5">
        <v>442</v>
      </c>
      <c r="E351" s="6">
        <v>30</v>
      </c>
      <c r="F351" s="7">
        <v>227.18</v>
      </c>
      <c r="G351" s="7">
        <f>F351*1.17</f>
        <v>265.8006</v>
      </c>
      <c r="H351" s="8">
        <f>G351/E351</f>
        <v>8.860019999999999</v>
      </c>
    </row>
    <row r="352" ht="17" customHeight="1">
      <c r="A352" t="s" s="5">
        <v>499</v>
      </c>
      <c r="B352" t="s" s="5">
        <v>511</v>
      </c>
      <c r="C352" t="s" s="5">
        <v>325</v>
      </c>
      <c r="D352" t="s" s="5">
        <v>445</v>
      </c>
      <c r="E352" s="6">
        <v>200</v>
      </c>
      <c r="F352" s="7">
        <v>3196.59</v>
      </c>
      <c r="G352" s="7">
        <f>F352*1.17</f>
        <v>3740.0103</v>
      </c>
      <c r="H352" s="8">
        <f>G352/E352</f>
        <v>18.7000515</v>
      </c>
    </row>
    <row r="353" ht="17" customHeight="1">
      <c r="A353" t="s" s="5">
        <v>499</v>
      </c>
      <c r="B353" t="s" s="5">
        <v>324</v>
      </c>
      <c r="C353" t="s" s="5">
        <v>500</v>
      </c>
      <c r="D353" t="s" s="5">
        <v>510</v>
      </c>
      <c r="E353" s="6">
        <v>360</v>
      </c>
      <c r="F353" s="7">
        <v>7323.08</v>
      </c>
      <c r="G353" s="7">
        <f>F353*1.17</f>
        <v>8568.0036</v>
      </c>
      <c r="H353" s="8">
        <f>G353/E353</f>
        <v>23.80001</v>
      </c>
    </row>
    <row r="354" ht="17" customHeight="1">
      <c r="A354" t="s" s="5">
        <v>499</v>
      </c>
      <c r="B354" t="s" s="5">
        <v>503</v>
      </c>
      <c r="C354" t="s" s="5">
        <v>512</v>
      </c>
      <c r="D354" t="s" s="5">
        <v>505</v>
      </c>
      <c r="E354" s="6">
        <v>70</v>
      </c>
      <c r="F354" s="7">
        <v>4214.96</v>
      </c>
      <c r="G354" s="7">
        <f>F354*1.17</f>
        <v>4931.5032</v>
      </c>
      <c r="H354" s="8">
        <f>G354/E354</f>
        <v>70.45004571428572</v>
      </c>
    </row>
    <row r="355" ht="17" customHeight="1">
      <c r="A355" t="s" s="5">
        <v>499</v>
      </c>
      <c r="B355" t="s" s="5">
        <v>506</v>
      </c>
      <c r="C355" t="s" s="5">
        <v>425</v>
      </c>
      <c r="D355" t="s" s="5">
        <v>508</v>
      </c>
      <c r="E355" s="6">
        <v>100</v>
      </c>
      <c r="F355" s="7">
        <v>2175.21</v>
      </c>
      <c r="G355" s="7">
        <f>F355*1.17</f>
        <v>2544.9957</v>
      </c>
      <c r="H355" s="8">
        <f>G355/E355</f>
        <v>25.449957</v>
      </c>
    </row>
    <row r="356" ht="17" customHeight="1">
      <c r="A356" t="s" s="5">
        <v>513</v>
      </c>
      <c r="B356" t="s" s="5">
        <v>514</v>
      </c>
      <c r="C356" t="s" s="5">
        <v>515</v>
      </c>
      <c r="D356" t="s" s="5">
        <v>516</v>
      </c>
      <c r="E356" s="6">
        <v>300</v>
      </c>
      <c r="F356" s="7">
        <v>3233.33</v>
      </c>
      <c r="G356" s="7">
        <f>F356*1.17</f>
        <v>3782.9961</v>
      </c>
      <c r="H356" s="8">
        <f>G356/E356</f>
        <v>12.609987</v>
      </c>
    </row>
    <row r="357" ht="17" customHeight="1">
      <c r="A357" t="s" s="5">
        <v>513</v>
      </c>
      <c r="B357" t="s" s="5">
        <v>514</v>
      </c>
      <c r="C357" t="s" s="5">
        <v>515</v>
      </c>
      <c r="D357" t="s" s="5">
        <v>516</v>
      </c>
      <c r="E357" s="6">
        <v>300</v>
      </c>
      <c r="F357" s="7">
        <v>3233.33</v>
      </c>
      <c r="G357" s="7">
        <f>F357*1.17</f>
        <v>3782.9961</v>
      </c>
      <c r="H357" s="8">
        <f>G357/E357</f>
        <v>12.609987</v>
      </c>
    </row>
    <row r="358" ht="17" customHeight="1">
      <c r="A358" t="s" s="5">
        <v>513</v>
      </c>
      <c r="B358" t="s" s="5">
        <v>514</v>
      </c>
      <c r="C358" t="s" s="5">
        <v>515</v>
      </c>
      <c r="D358" t="s" s="5">
        <v>516</v>
      </c>
      <c r="E358" s="6">
        <v>600</v>
      </c>
      <c r="F358" s="7">
        <v>6466.67</v>
      </c>
      <c r="G358" s="7">
        <f>F358*1.17</f>
        <v>7566.0039</v>
      </c>
      <c r="H358" s="8">
        <f>G358/E358</f>
        <v>12.6100065</v>
      </c>
    </row>
    <row r="359" ht="17" customHeight="1">
      <c r="A359" t="s" s="5">
        <v>513</v>
      </c>
      <c r="B359" t="s" s="5">
        <v>514</v>
      </c>
      <c r="C359" t="s" s="5">
        <v>515</v>
      </c>
      <c r="D359" t="s" s="5">
        <v>516</v>
      </c>
      <c r="E359" s="6">
        <v>200</v>
      </c>
      <c r="F359" s="7">
        <v>2155.56</v>
      </c>
      <c r="G359" s="7">
        <f>F359*1.17</f>
        <v>2522.0052</v>
      </c>
      <c r="H359" s="8">
        <f>G359/E359</f>
        <v>12.610026</v>
      </c>
    </row>
    <row r="360" ht="28.5" customHeight="1">
      <c r="A360" t="s" s="43">
        <v>47</v>
      </c>
      <c r="B360" t="s" s="42">
        <v>517</v>
      </c>
      <c r="C360" t="s" s="42">
        <v>518</v>
      </c>
      <c r="D360" t="s" s="42">
        <v>519</v>
      </c>
      <c r="E360" s="44">
        <v>4</v>
      </c>
      <c r="F360" s="45">
        <f>G360/1.17</f>
        <v>4914.529914529915</v>
      </c>
      <c r="G360" s="45">
        <v>5750</v>
      </c>
      <c r="H360" s="8">
        <f>G360/E360</f>
        <v>1437.5</v>
      </c>
    </row>
    <row r="361" ht="28.5" customHeight="1">
      <c r="A361" t="s" s="4">
        <v>47</v>
      </c>
      <c r="B361" t="s" s="5">
        <v>520</v>
      </c>
      <c r="C361" t="s" s="5">
        <v>521</v>
      </c>
      <c r="D361" t="s" s="5">
        <v>522</v>
      </c>
      <c r="E361" s="6">
        <v>80</v>
      </c>
      <c r="F361" s="45">
        <f>G361/1.17</f>
        <v>11623.931623931625</v>
      </c>
      <c r="G361" s="7">
        <v>13600</v>
      </c>
      <c r="H361" s="8">
        <f>G361/E361</f>
        <v>170</v>
      </c>
    </row>
    <row r="362" ht="28.5" customHeight="1">
      <c r="A362" t="s" s="4">
        <v>47</v>
      </c>
      <c r="B362" t="s" s="5">
        <v>523</v>
      </c>
      <c r="C362" t="s" s="5">
        <v>524</v>
      </c>
      <c r="D362" t="s" s="5">
        <v>525</v>
      </c>
      <c r="E362" s="6">
        <v>20</v>
      </c>
      <c r="F362" s="45">
        <f>G362/1.17</f>
        <v>444.4444444444445</v>
      </c>
      <c r="G362" s="7">
        <v>520</v>
      </c>
      <c r="H362" s="8">
        <f>G362/E362</f>
        <v>26</v>
      </c>
    </row>
    <row r="363" ht="28.5" customHeight="1">
      <c r="A363" t="s" s="4">
        <v>47</v>
      </c>
      <c r="B363" t="s" s="5">
        <v>60</v>
      </c>
      <c r="C363" t="s" s="5">
        <v>526</v>
      </c>
      <c r="D363" t="s" s="5">
        <v>527</v>
      </c>
      <c r="E363" s="6">
        <v>3</v>
      </c>
      <c r="F363" s="45">
        <f>G363/1.17</f>
        <v>3423.076923076923</v>
      </c>
      <c r="G363" s="7">
        <v>4005</v>
      </c>
      <c r="H363" s="8">
        <f>G363/E363</f>
        <v>1335</v>
      </c>
    </row>
    <row r="364" ht="28.5" customHeight="1">
      <c r="A364" t="s" s="4">
        <v>47</v>
      </c>
      <c r="B364" t="s" s="5">
        <v>528</v>
      </c>
      <c r="C364" t="s" s="5">
        <v>529</v>
      </c>
      <c r="D364" t="s" s="5">
        <v>530</v>
      </c>
      <c r="E364" s="6">
        <v>1</v>
      </c>
      <c r="F364" s="45">
        <f>G364/1.17</f>
        <v>128.2051282051282</v>
      </c>
      <c r="G364" s="7">
        <v>150</v>
      </c>
      <c r="H364" s="8">
        <f>G364/E364</f>
        <v>150</v>
      </c>
    </row>
    <row r="365" ht="28.5" customHeight="1">
      <c r="A365" t="s" s="4">
        <v>47</v>
      </c>
      <c r="B365" t="s" s="5">
        <v>531</v>
      </c>
      <c r="C365" t="s" s="5">
        <v>532</v>
      </c>
      <c r="D365" t="s" s="5">
        <v>533</v>
      </c>
      <c r="E365" s="6">
        <v>3600</v>
      </c>
      <c r="F365" s="45">
        <f>G365/1.17</f>
        <v>25538.461538461539</v>
      </c>
      <c r="G365" s="7">
        <v>29880</v>
      </c>
      <c r="H365" s="8">
        <f>G365/E365</f>
        <v>8.300000000000001</v>
      </c>
    </row>
    <row r="366" ht="28.5" customHeight="1">
      <c r="A366" t="s" s="4">
        <v>47</v>
      </c>
      <c r="B366" t="s" s="5">
        <v>534</v>
      </c>
      <c r="C366" t="s" s="5">
        <v>535</v>
      </c>
      <c r="D366" t="s" s="5">
        <v>536</v>
      </c>
      <c r="E366" s="6">
        <v>720</v>
      </c>
      <c r="F366" s="45">
        <f>G366/1.17</f>
        <v>196.9230769230769</v>
      </c>
      <c r="G366" s="7">
        <v>230.4</v>
      </c>
      <c r="H366" s="8">
        <f>G366/E366</f>
        <v>0.32</v>
      </c>
    </row>
    <row r="367" ht="28.5" customHeight="1">
      <c r="A367" t="s" s="4">
        <v>47</v>
      </c>
      <c r="B367" t="s" s="5">
        <v>534</v>
      </c>
      <c r="C367" t="s" s="5">
        <v>535</v>
      </c>
      <c r="D367" t="s" s="5">
        <v>536</v>
      </c>
      <c r="E367" s="6">
        <v>80</v>
      </c>
      <c r="F367" s="45">
        <f>G367/1.17</f>
        <v>21.88034188034188</v>
      </c>
      <c r="G367" s="7">
        <v>25.6</v>
      </c>
      <c r="H367" s="8">
        <f>G367/E367</f>
        <v>0.32</v>
      </c>
    </row>
    <row r="368" ht="28.5" customHeight="1">
      <c r="A368" t="s" s="4">
        <v>47</v>
      </c>
      <c r="B368" t="s" s="5">
        <v>537</v>
      </c>
      <c r="C368" t="s" s="5">
        <v>538</v>
      </c>
      <c r="D368" t="s" s="5">
        <v>539</v>
      </c>
      <c r="E368" s="6">
        <v>20</v>
      </c>
      <c r="F368" s="45">
        <f>G368/1.17</f>
        <v>47.86324786324786</v>
      </c>
      <c r="G368" s="7">
        <v>56</v>
      </c>
      <c r="H368" s="8">
        <f>G368/E368</f>
        <v>2.8</v>
      </c>
    </row>
    <row r="369" ht="28.5" customHeight="1">
      <c r="A369" t="s" s="4">
        <v>47</v>
      </c>
      <c r="B369" t="s" s="5">
        <v>540</v>
      </c>
      <c r="C369" t="s" s="5">
        <v>541</v>
      </c>
      <c r="D369" t="s" s="5">
        <v>542</v>
      </c>
      <c r="E369" s="6">
        <v>100</v>
      </c>
      <c r="F369" s="45">
        <f>G369/1.17</f>
        <v>229.0598290598291</v>
      </c>
      <c r="G369" s="7">
        <v>268</v>
      </c>
      <c r="H369" s="8">
        <f>G369/E369</f>
        <v>2.68</v>
      </c>
    </row>
    <row r="370" ht="28.5" customHeight="1">
      <c r="A370" t="s" s="4">
        <v>47</v>
      </c>
      <c r="B370" t="s" s="5">
        <v>543</v>
      </c>
      <c r="C370" t="s" s="5">
        <v>544</v>
      </c>
      <c r="D370" t="s" s="5">
        <v>545</v>
      </c>
      <c r="E370" s="6">
        <v>160</v>
      </c>
      <c r="F370" s="45">
        <f>G370/1.17</f>
        <v>410.2564102564103</v>
      </c>
      <c r="G370" s="7">
        <v>480</v>
      </c>
      <c r="H370" s="8">
        <f>G370/E370</f>
        <v>3</v>
      </c>
    </row>
    <row r="371" ht="28.5" customHeight="1">
      <c r="A371" t="s" s="4">
        <v>47</v>
      </c>
      <c r="B371" t="s" s="5">
        <v>546</v>
      </c>
      <c r="C371" t="s" s="5">
        <v>547</v>
      </c>
      <c r="D371" t="s" s="5">
        <v>548</v>
      </c>
      <c r="E371" s="6">
        <v>5</v>
      </c>
      <c r="F371" s="45">
        <f>G371/1.17</f>
        <v>318.3760683760684</v>
      </c>
      <c r="G371" s="7">
        <v>372.5</v>
      </c>
      <c r="H371" s="8">
        <f>G371/E371</f>
        <v>74.5</v>
      </c>
    </row>
    <row r="372" ht="28.5" customHeight="1">
      <c r="A372" t="s" s="4">
        <v>47</v>
      </c>
      <c r="B372" t="s" s="5">
        <v>549</v>
      </c>
      <c r="C372" t="s" s="5">
        <v>550</v>
      </c>
      <c r="D372" t="s" s="5">
        <v>551</v>
      </c>
      <c r="E372" s="6">
        <v>300</v>
      </c>
      <c r="F372" s="45">
        <f>G372/1.17</f>
        <v>205.1282051282051</v>
      </c>
      <c r="G372" s="7">
        <v>240</v>
      </c>
      <c r="H372" s="8">
        <f>G372/E372</f>
        <v>0.8</v>
      </c>
    </row>
    <row r="373" ht="28.5" customHeight="1">
      <c r="A373" t="s" s="4">
        <v>47</v>
      </c>
      <c r="B373" t="s" s="5">
        <v>552</v>
      </c>
      <c r="C373" t="s" s="5">
        <v>553</v>
      </c>
      <c r="D373" t="s" s="5">
        <v>554</v>
      </c>
      <c r="E373" s="6">
        <v>250</v>
      </c>
      <c r="F373" s="45">
        <f>G373/1.17</f>
        <v>1068.376068376068</v>
      </c>
      <c r="G373" s="7">
        <v>1250</v>
      </c>
      <c r="H373" s="8">
        <f>G373/E373</f>
        <v>5</v>
      </c>
    </row>
    <row r="374" ht="28.5" customHeight="1">
      <c r="A374" t="s" s="4">
        <v>47</v>
      </c>
      <c r="B374" t="s" s="5">
        <v>555</v>
      </c>
      <c r="C374" t="s" s="5">
        <v>556</v>
      </c>
      <c r="D374" t="s" s="5">
        <v>557</v>
      </c>
      <c r="E374" s="6">
        <v>2000</v>
      </c>
      <c r="F374" s="45">
        <f>G374/1.17</f>
        <v>1846.153846153846</v>
      </c>
      <c r="G374" s="7">
        <v>2160</v>
      </c>
      <c r="H374" s="8">
        <f>G374/E374</f>
        <v>1.08</v>
      </c>
    </row>
    <row r="375" ht="28.5" customHeight="1">
      <c r="A375" t="s" s="4">
        <v>47</v>
      </c>
      <c r="B375" t="s" s="5">
        <v>555</v>
      </c>
      <c r="C375" t="s" s="5">
        <v>558</v>
      </c>
      <c r="D375" t="s" s="5">
        <v>557</v>
      </c>
      <c r="E375" s="6">
        <v>2000</v>
      </c>
      <c r="F375" s="45">
        <f>G375/1.17</f>
        <v>1846.153846153846</v>
      </c>
      <c r="G375" s="7">
        <v>2160</v>
      </c>
      <c r="H375" s="8">
        <f>G375/E375</f>
        <v>1.08</v>
      </c>
    </row>
    <row r="376" ht="28.5" customHeight="1">
      <c r="A376" t="s" s="10">
        <v>47</v>
      </c>
      <c r="B376" t="s" s="11">
        <v>559</v>
      </c>
      <c r="C376" t="s" s="11">
        <v>547</v>
      </c>
      <c r="D376" t="s" s="11">
        <v>560</v>
      </c>
      <c r="E376" s="12">
        <v>300</v>
      </c>
      <c r="F376" s="46">
        <f>G376/1.17</f>
        <v>1410.256410256410</v>
      </c>
      <c r="G376" s="13">
        <v>1650</v>
      </c>
      <c r="H376" s="8">
        <f>G376/E376</f>
        <v>5.5</v>
      </c>
    </row>
    <row r="377" ht="17" customHeight="1">
      <c r="A377" t="s" s="15">
        <v>265</v>
      </c>
      <c r="B377" t="s" s="15">
        <v>561</v>
      </c>
      <c r="C377" t="s" s="15">
        <v>441</v>
      </c>
      <c r="D377" t="s" s="15">
        <v>562</v>
      </c>
      <c r="E377" s="18">
        <v>200</v>
      </c>
      <c r="F377" s="38">
        <v>3247.863247863250</v>
      </c>
      <c r="G377" s="38">
        <v>3800</v>
      </c>
      <c r="H377" s="39">
        <f>G377/E377</f>
        <v>19</v>
      </c>
    </row>
    <row r="378" ht="28.5" customHeight="1">
      <c r="A378" t="s" s="25">
        <v>47</v>
      </c>
      <c r="B378" t="s" s="2">
        <v>563</v>
      </c>
      <c r="C378" t="s" s="2">
        <v>564</v>
      </c>
      <c r="D378" t="s" s="2">
        <v>536</v>
      </c>
      <c r="E378" s="27">
        <v>1200</v>
      </c>
      <c r="F378" s="47">
        <f>G378/1.17</f>
        <v>574.3589743589744</v>
      </c>
      <c r="G378" s="31">
        <v>672</v>
      </c>
      <c r="H378" s="8">
        <f>G378/E378</f>
        <v>0.5600000000000001</v>
      </c>
    </row>
    <row r="379" ht="28.5" customHeight="1">
      <c r="A379" t="s" s="4">
        <v>47</v>
      </c>
      <c r="B379" t="s" s="5">
        <v>565</v>
      </c>
      <c r="C379" t="s" s="5">
        <v>566</v>
      </c>
      <c r="D379" t="s" s="5">
        <v>567</v>
      </c>
      <c r="E379" s="6">
        <v>600</v>
      </c>
      <c r="F379" s="45">
        <f>G379/1.17</f>
        <v>3005.128205128206</v>
      </c>
      <c r="G379" s="7">
        <v>3516</v>
      </c>
      <c r="H379" s="8">
        <f>G379/E379</f>
        <v>5.86</v>
      </c>
    </row>
    <row r="380" ht="28.5" customHeight="1">
      <c r="A380" t="s" s="4">
        <v>47</v>
      </c>
      <c r="B380" t="s" s="5">
        <v>540</v>
      </c>
      <c r="C380" t="s" s="5">
        <v>568</v>
      </c>
      <c r="D380" t="s" s="9">
        <v>542</v>
      </c>
      <c r="E380" s="6">
        <v>800</v>
      </c>
      <c r="F380" s="45">
        <f>G380/1.17</f>
        <v>1839.316239316239</v>
      </c>
      <c r="G380" s="7">
        <v>2152</v>
      </c>
      <c r="H380" s="8">
        <f>G380/E380</f>
        <v>2.69</v>
      </c>
    </row>
    <row r="381" ht="28.5" customHeight="1">
      <c r="A381" t="s" s="4">
        <v>47</v>
      </c>
      <c r="B381" t="s" s="5">
        <v>540</v>
      </c>
      <c r="C381" t="s" s="5">
        <v>569</v>
      </c>
      <c r="D381" t="s" s="9">
        <v>542</v>
      </c>
      <c r="E381" s="6">
        <v>1200</v>
      </c>
      <c r="F381" s="45">
        <f>G381/1.17</f>
        <v>2758.974358974359</v>
      </c>
      <c r="G381" s="7">
        <v>3228</v>
      </c>
      <c r="H381" s="8">
        <f>G381/E381</f>
        <v>2.69</v>
      </c>
    </row>
    <row r="382" ht="28.5" customHeight="1">
      <c r="A382" t="s" s="10">
        <v>47</v>
      </c>
      <c r="B382" t="s" s="11">
        <v>540</v>
      </c>
      <c r="C382" t="s" s="11">
        <v>570</v>
      </c>
      <c r="D382" t="s" s="32">
        <v>542</v>
      </c>
      <c r="E382" s="12">
        <v>1200</v>
      </c>
      <c r="F382" s="46">
        <f>G382/1.17</f>
        <v>2758.974358974359</v>
      </c>
      <c r="G382" s="14">
        <v>3228</v>
      </c>
      <c r="H382" s="8">
        <f>G382/E382</f>
        <v>2.69</v>
      </c>
    </row>
    <row r="383" ht="17" customHeight="1">
      <c r="A383" t="s" s="15">
        <v>43</v>
      </c>
      <c r="B383" t="s" s="15">
        <v>571</v>
      </c>
      <c r="C383" t="s" s="15">
        <v>572</v>
      </c>
      <c r="D383" t="s" s="15">
        <v>573</v>
      </c>
      <c r="E383" s="18">
        <v>300</v>
      </c>
      <c r="F383" s="19">
        <f>G383/1.17</f>
        <v>2535.897435897436</v>
      </c>
      <c r="G383" s="20">
        <v>2967</v>
      </c>
      <c r="H383" s="21">
        <f>G383/E383</f>
        <v>9.890000000000001</v>
      </c>
    </row>
    <row r="384" ht="28.5" customHeight="1">
      <c r="A384" t="s" s="33">
        <v>47</v>
      </c>
      <c r="B384" t="s" s="34">
        <v>574</v>
      </c>
      <c r="C384" t="s" s="34">
        <v>575</v>
      </c>
      <c r="D384" t="s" s="34">
        <v>576</v>
      </c>
      <c r="E384" s="35">
        <v>2000</v>
      </c>
      <c r="F384" s="48">
        <f>G384/1.17</f>
        <v>2564.102564102564</v>
      </c>
      <c r="G384" s="37">
        <v>3000</v>
      </c>
      <c r="H384" s="8">
        <f>G384/E384</f>
        <v>1.5</v>
      </c>
    </row>
    <row r="385" ht="17" customHeight="1">
      <c r="A385" t="s" s="15">
        <v>577</v>
      </c>
      <c r="B385" t="s" s="15">
        <v>578</v>
      </c>
      <c r="C385" t="s" s="15">
        <v>579</v>
      </c>
      <c r="D385" t="s" s="15">
        <v>216</v>
      </c>
      <c r="E385" s="18">
        <v>200</v>
      </c>
      <c r="F385" s="49">
        <f>G385/1.17</f>
        <v>2222.222222222222</v>
      </c>
      <c r="G385" s="20">
        <v>2600</v>
      </c>
      <c r="H385" s="21">
        <f>G385/E385</f>
        <v>13</v>
      </c>
    </row>
    <row r="386" ht="28.5" customHeight="1">
      <c r="A386" t="s" s="25">
        <v>47</v>
      </c>
      <c r="B386" t="s" s="2">
        <v>580</v>
      </c>
      <c r="C386" t="s" s="2">
        <v>547</v>
      </c>
      <c r="D386" t="s" s="2">
        <v>581</v>
      </c>
      <c r="E386" s="27">
        <v>20</v>
      </c>
      <c r="F386" s="47">
        <f>G386/1.17</f>
        <v>111.1111111111111</v>
      </c>
      <c r="G386" s="28">
        <v>130</v>
      </c>
      <c r="H386" s="8">
        <f>G386/E386</f>
        <v>6.5</v>
      </c>
    </row>
    <row r="387" ht="28.5" customHeight="1">
      <c r="A387" t="s" s="4">
        <v>47</v>
      </c>
      <c r="B387" t="s" s="5">
        <v>531</v>
      </c>
      <c r="C387" t="s" s="5">
        <v>532</v>
      </c>
      <c r="D387" t="s" s="5">
        <v>533</v>
      </c>
      <c r="E387" s="6">
        <v>2160</v>
      </c>
      <c r="F387" s="45">
        <f>G387/1.17</f>
        <v>15323.076923076924</v>
      </c>
      <c r="G387" s="7">
        <v>17928</v>
      </c>
      <c r="H387" s="8">
        <f>G387/E387</f>
        <v>8.300000000000001</v>
      </c>
    </row>
    <row r="388" ht="28.5" customHeight="1">
      <c r="A388" t="s" s="4">
        <v>47</v>
      </c>
      <c r="B388" t="s" s="5">
        <v>582</v>
      </c>
      <c r="C388" t="s" s="5">
        <v>583</v>
      </c>
      <c r="D388" t="s" s="5">
        <v>584</v>
      </c>
      <c r="E388" s="6">
        <v>6000</v>
      </c>
      <c r="F388" s="7">
        <f>G388/1.17</f>
        <v>3589.743589743590</v>
      </c>
      <c r="G388" s="7">
        <v>4200</v>
      </c>
      <c r="H388" s="8">
        <f>G388/E388</f>
        <v>0.7</v>
      </c>
    </row>
    <row r="389" ht="28.5" customHeight="1">
      <c r="A389" t="s" s="4">
        <v>47</v>
      </c>
      <c r="B389" t="s" s="5">
        <v>585</v>
      </c>
      <c r="C389" t="s" s="5">
        <v>544</v>
      </c>
      <c r="D389" t="s" s="5">
        <v>527</v>
      </c>
      <c r="E389" s="6">
        <v>8</v>
      </c>
      <c r="F389" s="7">
        <f>G389/1.17</f>
        <v>4187.692307692309</v>
      </c>
      <c r="G389" s="7">
        <v>4899.6</v>
      </c>
      <c r="H389" s="8">
        <f>G389/E389</f>
        <v>612.45</v>
      </c>
    </row>
    <row r="390" ht="28.5" customHeight="1">
      <c r="A390" t="s" s="4">
        <v>47</v>
      </c>
      <c r="B390" t="s" s="5">
        <v>585</v>
      </c>
      <c r="C390" t="s" s="5">
        <v>61</v>
      </c>
      <c r="D390" t="s" s="5">
        <v>527</v>
      </c>
      <c r="E390" s="6">
        <v>110</v>
      </c>
      <c r="F390" s="7">
        <f>G390/1.17</f>
        <v>3572.649572649573</v>
      </c>
      <c r="G390" s="7">
        <v>4180</v>
      </c>
      <c r="H390" s="8">
        <f>G390/E390</f>
        <v>38</v>
      </c>
    </row>
    <row r="391" ht="28.5" customHeight="1">
      <c r="A391" t="s" s="4">
        <v>47</v>
      </c>
      <c r="B391" t="s" s="5">
        <v>585</v>
      </c>
      <c r="C391" t="s" s="5">
        <v>61</v>
      </c>
      <c r="D391" t="s" s="5">
        <v>527</v>
      </c>
      <c r="E391" s="6">
        <v>140</v>
      </c>
      <c r="F391" s="7">
        <f>G391/1.17</f>
        <v>4547.008547008547</v>
      </c>
      <c r="G391" s="7">
        <v>5320</v>
      </c>
      <c r="H391" s="8">
        <f>G391/E391</f>
        <v>38</v>
      </c>
    </row>
    <row r="392" ht="28.5" customHeight="1">
      <c r="A392" t="s" s="4">
        <v>47</v>
      </c>
      <c r="B392" t="s" s="5">
        <v>60</v>
      </c>
      <c r="C392" t="s" s="5">
        <v>526</v>
      </c>
      <c r="D392" t="s" s="5">
        <v>527</v>
      </c>
      <c r="E392" s="6">
        <v>1</v>
      </c>
      <c r="F392" s="7">
        <f>G392/1.17</f>
        <v>1141.025641025641</v>
      </c>
      <c r="G392" s="7">
        <v>1335</v>
      </c>
      <c r="H392" s="8">
        <f>G392/E392</f>
        <v>1335</v>
      </c>
    </row>
    <row r="393" ht="28.5" customHeight="1">
      <c r="A393" t="s" s="4">
        <v>47</v>
      </c>
      <c r="B393" t="s" s="5">
        <v>60</v>
      </c>
      <c r="C393" t="s" s="5">
        <v>526</v>
      </c>
      <c r="D393" t="s" s="5">
        <v>527</v>
      </c>
      <c r="E393" s="6">
        <v>2</v>
      </c>
      <c r="F393" s="7">
        <f>G393/1.17</f>
        <v>2282.051282051282</v>
      </c>
      <c r="G393" s="7">
        <v>2670</v>
      </c>
      <c r="H393" s="8">
        <f>G393/E393</f>
        <v>1335</v>
      </c>
    </row>
    <row r="394" ht="28.5" customHeight="1">
      <c r="A394" t="s" s="4">
        <v>47</v>
      </c>
      <c r="B394" t="s" s="5">
        <v>586</v>
      </c>
      <c r="C394" t="s" s="5">
        <v>587</v>
      </c>
      <c r="D394" t="s" s="5">
        <v>588</v>
      </c>
      <c r="E394" s="6">
        <v>20</v>
      </c>
      <c r="F394" s="7">
        <f>G394/1.17</f>
        <v>1148.717948717949</v>
      </c>
      <c r="G394" s="7">
        <v>1344</v>
      </c>
      <c r="H394" s="8">
        <f>G394/E394</f>
        <v>67.2</v>
      </c>
    </row>
    <row r="395" ht="28.5" customHeight="1">
      <c r="A395" t="s" s="10">
        <v>47</v>
      </c>
      <c r="B395" t="s" s="11">
        <v>586</v>
      </c>
      <c r="C395" t="s" s="11">
        <v>589</v>
      </c>
      <c r="D395" t="s" s="11">
        <v>588</v>
      </c>
      <c r="E395" s="12">
        <v>20</v>
      </c>
      <c r="F395" s="13">
        <f>G395/1.17</f>
        <v>1148.717948717949</v>
      </c>
      <c r="G395" s="14">
        <v>1344</v>
      </c>
      <c r="H395" s="8">
        <f>G395/E395</f>
        <v>67.2</v>
      </c>
    </row>
    <row r="396" ht="17" customHeight="1">
      <c r="A396" t="s" s="15">
        <v>577</v>
      </c>
      <c r="B396" t="s" s="15">
        <v>578</v>
      </c>
      <c r="C396" t="s" s="15">
        <v>579</v>
      </c>
      <c r="D396" t="s" s="15">
        <v>216</v>
      </c>
      <c r="E396" s="18">
        <v>200</v>
      </c>
      <c r="F396" s="49">
        <f>G396/1.17</f>
        <v>-85.47008547008548</v>
      </c>
      <c r="G396" s="20">
        <v>-100</v>
      </c>
      <c r="H396" s="21">
        <f>G396/E396</f>
        <v>-0.5</v>
      </c>
    </row>
    <row r="397" ht="17" customHeight="1">
      <c r="A397" t="s" s="15">
        <v>43</v>
      </c>
      <c r="B397" t="s" s="15">
        <v>590</v>
      </c>
      <c r="C397" t="s" s="15">
        <v>591</v>
      </c>
      <c r="D397" t="s" s="15">
        <v>592</v>
      </c>
      <c r="E397" s="18">
        <v>30</v>
      </c>
      <c r="F397" s="19">
        <f>G397/1.17</f>
        <v>1707.692307692308</v>
      </c>
      <c r="G397" s="20">
        <v>1998</v>
      </c>
      <c r="H397" s="21">
        <f>G397/E397</f>
        <v>66.59999999999999</v>
      </c>
    </row>
    <row r="398" ht="28.5" customHeight="1">
      <c r="A398" t="s" s="25">
        <v>47</v>
      </c>
      <c r="B398" t="s" s="2">
        <v>593</v>
      </c>
      <c r="C398" t="s" s="2">
        <v>594</v>
      </c>
      <c r="D398" t="s" s="2">
        <v>595</v>
      </c>
      <c r="E398" s="27">
        <v>400</v>
      </c>
      <c r="F398" s="31">
        <f>G398/1.17</f>
        <v>683.7606837606838</v>
      </c>
      <c r="G398" s="28">
        <v>800</v>
      </c>
      <c r="H398" s="8">
        <f>G398/E398</f>
        <v>2</v>
      </c>
    </row>
    <row r="399" ht="28.5" customHeight="1">
      <c r="A399" t="s" s="4">
        <v>47</v>
      </c>
      <c r="B399" t="s" s="9">
        <v>596</v>
      </c>
      <c r="C399" t="s" s="5">
        <v>597</v>
      </c>
      <c r="D399" t="s" s="5">
        <v>598</v>
      </c>
      <c r="E399" s="6">
        <v>200</v>
      </c>
      <c r="F399" s="7">
        <f>G399/1.17</f>
        <v>1196.581196581197</v>
      </c>
      <c r="G399" s="7">
        <v>1400</v>
      </c>
      <c r="H399" s="8">
        <f>G399/E399</f>
        <v>7</v>
      </c>
    </row>
    <row r="400" ht="28.5" customHeight="1">
      <c r="A400" t="s" s="4">
        <v>47</v>
      </c>
      <c r="B400" t="s" s="5">
        <v>599</v>
      </c>
      <c r="C400" t="s" s="5">
        <v>600</v>
      </c>
      <c r="D400" t="s" s="5">
        <v>601</v>
      </c>
      <c r="E400" s="6">
        <v>25</v>
      </c>
      <c r="F400" s="7">
        <f>G400/1.17</f>
        <v>961.5384615384615</v>
      </c>
      <c r="G400" s="7">
        <v>1125</v>
      </c>
      <c r="H400" s="8">
        <f>G400/E400</f>
        <v>45</v>
      </c>
    </row>
    <row r="401" ht="28.5" customHeight="1">
      <c r="A401" t="s" s="4">
        <v>47</v>
      </c>
      <c r="B401" t="s" s="5">
        <v>602</v>
      </c>
      <c r="C401" t="s" s="5">
        <v>603</v>
      </c>
      <c r="D401" t="s" s="5">
        <v>604</v>
      </c>
      <c r="E401" s="6">
        <v>20</v>
      </c>
      <c r="F401" s="7">
        <f>G401/1.17</f>
        <v>94.01709401709402</v>
      </c>
      <c r="G401" s="7">
        <v>110</v>
      </c>
      <c r="H401" s="8">
        <f>G401/E401</f>
        <v>5.5</v>
      </c>
    </row>
    <row r="402" ht="28.5" customHeight="1">
      <c r="A402" t="s" s="4">
        <v>47</v>
      </c>
      <c r="B402" t="s" s="5">
        <v>605</v>
      </c>
      <c r="C402" s="6">
        <v>915</v>
      </c>
      <c r="D402" t="s" s="5">
        <v>606</v>
      </c>
      <c r="E402" s="6">
        <v>3000</v>
      </c>
      <c r="F402" s="7">
        <f>G402/1.17</f>
        <v>2435.897435897436</v>
      </c>
      <c r="G402" s="7">
        <v>2850</v>
      </c>
      <c r="H402" s="8">
        <f>G402/E402</f>
        <v>0.95</v>
      </c>
    </row>
    <row r="403" ht="28.5" customHeight="1">
      <c r="A403" t="s" s="4">
        <v>47</v>
      </c>
      <c r="B403" t="s" s="5">
        <v>517</v>
      </c>
      <c r="C403" t="s" s="5">
        <v>607</v>
      </c>
      <c r="D403" t="s" s="5">
        <v>519</v>
      </c>
      <c r="E403" s="6">
        <v>4</v>
      </c>
      <c r="F403" s="7">
        <f>G403/1.17</f>
        <v>9401.709401709402</v>
      </c>
      <c r="G403" s="7">
        <v>11000</v>
      </c>
      <c r="H403" s="8">
        <f>G403/E403</f>
        <v>2750</v>
      </c>
    </row>
    <row r="404" ht="28.5" customHeight="1">
      <c r="A404" t="s" s="4">
        <v>47</v>
      </c>
      <c r="B404" t="s" s="5">
        <v>517</v>
      </c>
      <c r="C404" t="s" s="5">
        <v>607</v>
      </c>
      <c r="D404" t="s" s="5">
        <v>519</v>
      </c>
      <c r="E404" s="6">
        <v>4</v>
      </c>
      <c r="F404" s="7">
        <f>G404/1.17</f>
        <v>9401.709401709402</v>
      </c>
      <c r="G404" s="7">
        <v>11000</v>
      </c>
      <c r="H404" s="8">
        <f>G404/E404</f>
        <v>2750</v>
      </c>
    </row>
    <row r="405" ht="28.5" customHeight="1">
      <c r="A405" t="s" s="4">
        <v>47</v>
      </c>
      <c r="B405" t="s" s="5">
        <v>517</v>
      </c>
      <c r="C405" t="s" s="5">
        <v>607</v>
      </c>
      <c r="D405" t="s" s="5">
        <v>519</v>
      </c>
      <c r="E405" s="6">
        <v>4</v>
      </c>
      <c r="F405" s="7">
        <f>G405/1.17</f>
        <v>9401.709401709402</v>
      </c>
      <c r="G405" s="7">
        <v>11000</v>
      </c>
      <c r="H405" s="8">
        <f>G405/E405</f>
        <v>2750</v>
      </c>
    </row>
    <row r="406" ht="28.5" customHeight="1">
      <c r="A406" t="s" s="4">
        <v>47</v>
      </c>
      <c r="B406" t="s" s="5">
        <v>517</v>
      </c>
      <c r="C406" t="s" s="5">
        <v>607</v>
      </c>
      <c r="D406" t="s" s="5">
        <v>519</v>
      </c>
      <c r="E406" s="6">
        <v>4</v>
      </c>
      <c r="F406" s="7">
        <f>G406/1.17</f>
        <v>9401.709401709402</v>
      </c>
      <c r="G406" s="7">
        <v>11000</v>
      </c>
      <c r="H406" s="8">
        <f>G406/E406</f>
        <v>2750</v>
      </c>
    </row>
    <row r="407" ht="28.5" customHeight="1">
      <c r="A407" t="s" s="4">
        <v>47</v>
      </c>
      <c r="B407" t="s" s="5">
        <v>585</v>
      </c>
      <c r="C407" t="s" s="5">
        <v>544</v>
      </c>
      <c r="D407" t="s" s="5">
        <v>527</v>
      </c>
      <c r="E407" s="6">
        <v>8</v>
      </c>
      <c r="F407" s="7">
        <f>G407/1.17</f>
        <v>-26.66666666666667</v>
      </c>
      <c r="G407" s="7">
        <v>-31.2</v>
      </c>
      <c r="H407" s="8">
        <f>G407/E407</f>
        <v>-3.9</v>
      </c>
    </row>
    <row r="408" ht="28.5" customHeight="1">
      <c r="A408" t="s" s="4">
        <v>47</v>
      </c>
      <c r="B408" t="s" s="5">
        <v>608</v>
      </c>
      <c r="C408" t="s" s="5">
        <v>609</v>
      </c>
      <c r="D408" t="s" s="5">
        <v>604</v>
      </c>
      <c r="E408" s="6">
        <v>480</v>
      </c>
      <c r="F408" s="7">
        <f>G408/1.17</f>
        <v>1230.769230769231</v>
      </c>
      <c r="G408" s="7">
        <v>1440</v>
      </c>
      <c r="H408" s="8">
        <f>G408/E408</f>
        <v>3</v>
      </c>
    </row>
    <row r="409" ht="28.5" customHeight="1">
      <c r="A409" t="s" s="4">
        <v>47</v>
      </c>
      <c r="B409" t="s" s="5">
        <v>610</v>
      </c>
      <c r="C409" t="s" s="5">
        <v>611</v>
      </c>
      <c r="D409" t="s" s="5">
        <v>612</v>
      </c>
      <c r="E409" s="6">
        <v>160</v>
      </c>
      <c r="F409" s="7">
        <f>G409/1.17</f>
        <v>2707.692307692308</v>
      </c>
      <c r="G409" s="7">
        <v>3168</v>
      </c>
      <c r="H409" s="8">
        <f>G409/E409</f>
        <v>19.8</v>
      </c>
    </row>
    <row r="410" ht="28.5" customHeight="1">
      <c r="A410" t="s" s="4">
        <v>47</v>
      </c>
      <c r="B410" t="s" s="5">
        <v>613</v>
      </c>
      <c r="C410" t="s" s="5">
        <v>61</v>
      </c>
      <c r="D410" t="s" s="5">
        <v>614</v>
      </c>
      <c r="E410" s="6">
        <v>75</v>
      </c>
      <c r="F410" s="7">
        <f>G410/1.17</f>
        <v>737.1794871794872</v>
      </c>
      <c r="G410" s="7">
        <v>862.5</v>
      </c>
      <c r="H410" s="8">
        <f>G410/E410</f>
        <v>11.5</v>
      </c>
    </row>
    <row r="411" ht="28.5" customHeight="1">
      <c r="A411" t="s" s="4">
        <v>47</v>
      </c>
      <c r="B411" t="s" s="5">
        <v>615</v>
      </c>
      <c r="C411" t="s" s="5">
        <v>616</v>
      </c>
      <c r="D411" t="s" s="5">
        <v>567</v>
      </c>
      <c r="E411" s="6">
        <v>100</v>
      </c>
      <c r="F411" s="7">
        <f>G411/1.17</f>
        <v>427.3504273504274</v>
      </c>
      <c r="G411" s="7">
        <v>500</v>
      </c>
      <c r="H411" s="8">
        <f>G411/E411</f>
        <v>5</v>
      </c>
    </row>
    <row r="412" ht="28.5" customHeight="1">
      <c r="A412" t="s" s="4">
        <v>47</v>
      </c>
      <c r="B412" t="s" s="5">
        <v>617</v>
      </c>
      <c r="C412" t="s" s="5">
        <v>618</v>
      </c>
      <c r="D412" t="s" s="5">
        <v>612</v>
      </c>
      <c r="E412" s="6">
        <v>12</v>
      </c>
      <c r="F412" s="7">
        <f>G412/1.17</f>
        <v>56.41025641025642</v>
      </c>
      <c r="G412" s="7">
        <v>66</v>
      </c>
      <c r="H412" s="8">
        <f>G412/E412</f>
        <v>5.5</v>
      </c>
    </row>
    <row r="413" ht="28.5" customHeight="1">
      <c r="A413" t="s" s="4">
        <v>47</v>
      </c>
      <c r="B413" t="s" s="5">
        <v>517</v>
      </c>
      <c r="C413" t="s" s="5">
        <v>518</v>
      </c>
      <c r="D413" t="s" s="9">
        <v>519</v>
      </c>
      <c r="E413" s="6">
        <v>4</v>
      </c>
      <c r="F413" s="7">
        <f>G413/1.17</f>
        <v>4914.529914529915</v>
      </c>
      <c r="G413" s="7">
        <v>5750</v>
      </c>
      <c r="H413" s="8">
        <f>G413/E413</f>
        <v>1437.5</v>
      </c>
    </row>
    <row r="414" ht="28.5" customHeight="1">
      <c r="A414" t="s" s="4">
        <v>47</v>
      </c>
      <c r="B414" t="s" s="5">
        <v>517</v>
      </c>
      <c r="C414" t="s" s="5">
        <v>619</v>
      </c>
      <c r="D414" t="s" s="9">
        <v>519</v>
      </c>
      <c r="E414" s="6">
        <v>4</v>
      </c>
      <c r="F414" s="7">
        <f>G414/1.17</f>
        <v>5982.905982905983</v>
      </c>
      <c r="G414" s="7">
        <v>7000</v>
      </c>
      <c r="H414" s="8">
        <f>G414/E414</f>
        <v>1750</v>
      </c>
    </row>
    <row r="415" ht="28.5" customHeight="1">
      <c r="A415" t="s" s="4">
        <v>47</v>
      </c>
      <c r="B415" t="s" s="5">
        <v>517</v>
      </c>
      <c r="C415" t="s" s="5">
        <v>518</v>
      </c>
      <c r="D415" t="s" s="9">
        <v>519</v>
      </c>
      <c r="E415" s="6">
        <v>4</v>
      </c>
      <c r="F415" s="7">
        <f>G415/1.17</f>
        <v>4914.529914529915</v>
      </c>
      <c r="G415" s="7">
        <v>5750</v>
      </c>
      <c r="H415" s="8">
        <f>G415/E415</f>
        <v>1437.5</v>
      </c>
    </row>
    <row r="416" ht="28.5" customHeight="1">
      <c r="A416" t="s" s="4">
        <v>47</v>
      </c>
      <c r="B416" t="s" s="5">
        <v>620</v>
      </c>
      <c r="C416" t="s" s="5">
        <v>621</v>
      </c>
      <c r="D416" t="s" s="5">
        <v>622</v>
      </c>
      <c r="E416" s="6">
        <v>36</v>
      </c>
      <c r="F416" s="7">
        <f>G416/1.17</f>
        <v>769.2307692307693</v>
      </c>
      <c r="G416" s="7">
        <v>900</v>
      </c>
      <c r="H416" s="8">
        <f>G416/E416</f>
        <v>25</v>
      </c>
    </row>
    <row r="417" ht="28.5" customHeight="1">
      <c r="A417" t="s" s="4">
        <v>47</v>
      </c>
      <c r="B417" t="s" s="5">
        <v>620</v>
      </c>
      <c r="C417" t="s" s="5">
        <v>623</v>
      </c>
      <c r="D417" t="s" s="5">
        <v>622</v>
      </c>
      <c r="E417" s="6">
        <v>12</v>
      </c>
      <c r="F417" s="7">
        <f>G417/1.17</f>
        <v>205.1282051282051</v>
      </c>
      <c r="G417" s="7">
        <v>240</v>
      </c>
      <c r="H417" s="8">
        <f>G417/E417</f>
        <v>20</v>
      </c>
    </row>
    <row r="418" ht="28.5" customHeight="1">
      <c r="A418" t="s" s="10">
        <v>47</v>
      </c>
      <c r="B418" t="s" s="11">
        <v>624</v>
      </c>
      <c r="C418" t="s" s="11">
        <v>625</v>
      </c>
      <c r="D418" t="s" s="11">
        <v>626</v>
      </c>
      <c r="E418" s="12">
        <v>1</v>
      </c>
      <c r="F418" s="13">
        <f>G418/1.17</f>
        <v>2609.401709401709</v>
      </c>
      <c r="G418" s="14">
        <v>3053</v>
      </c>
      <c r="H418" s="8">
        <f>G418/E418</f>
        <v>3053</v>
      </c>
    </row>
    <row r="419" ht="17" customHeight="1">
      <c r="A419" t="s" s="15">
        <v>43</v>
      </c>
      <c r="B419" t="s" s="15">
        <v>590</v>
      </c>
      <c r="C419" t="s" s="15">
        <v>591</v>
      </c>
      <c r="D419" t="s" s="15">
        <v>592</v>
      </c>
      <c r="E419" s="18">
        <v>20</v>
      </c>
      <c r="F419" s="19">
        <f>G419/1.17</f>
        <v>1138.461538461539</v>
      </c>
      <c r="G419" s="20">
        <v>1332</v>
      </c>
      <c r="H419" s="21">
        <f>G419/E419</f>
        <v>66.59999999999999</v>
      </c>
    </row>
    <row r="420" ht="28.5" customHeight="1">
      <c r="A420" t="s" s="25">
        <v>47</v>
      </c>
      <c r="B420" t="s" s="50">
        <v>627</v>
      </c>
      <c r="C420" s="27">
        <v>1250</v>
      </c>
      <c r="D420" t="s" s="26">
        <v>628</v>
      </c>
      <c r="E420" s="27">
        <v>8</v>
      </c>
      <c r="F420" s="31">
        <f>G420/1.17</f>
        <v>2188.034188034188</v>
      </c>
      <c r="G420" s="28">
        <v>2560</v>
      </c>
      <c r="H420" s="8">
        <f>G420/E420</f>
        <v>320</v>
      </c>
    </row>
    <row r="421" ht="28.5" customHeight="1">
      <c r="A421" t="s" s="4">
        <v>47</v>
      </c>
      <c r="B421" t="s" s="5">
        <v>559</v>
      </c>
      <c r="C421" t="s" s="5">
        <v>547</v>
      </c>
      <c r="D421" t="s" s="5">
        <v>560</v>
      </c>
      <c r="E421" s="6">
        <v>300</v>
      </c>
      <c r="F421" s="7">
        <f>G421/1.17</f>
        <v>1410.256410256410</v>
      </c>
      <c r="G421" s="7">
        <v>1650</v>
      </c>
      <c r="H421" s="8">
        <f>G421/E421</f>
        <v>5.5</v>
      </c>
    </row>
    <row r="422" ht="28.5" customHeight="1">
      <c r="A422" t="s" s="4">
        <v>47</v>
      </c>
      <c r="B422" t="s" s="5">
        <v>629</v>
      </c>
      <c r="C422" t="s" s="5">
        <v>630</v>
      </c>
      <c r="D422" t="s" s="5">
        <v>536</v>
      </c>
      <c r="E422" s="6">
        <v>500</v>
      </c>
      <c r="F422" s="7">
        <f>G422/1.17</f>
        <v>641.0256410256411</v>
      </c>
      <c r="G422" s="7">
        <v>750</v>
      </c>
      <c r="H422" s="8">
        <f>G422/E422</f>
        <v>1.5</v>
      </c>
    </row>
    <row r="423" ht="28.5" customHeight="1">
      <c r="A423" t="s" s="4">
        <v>47</v>
      </c>
      <c r="B423" t="s" s="5">
        <v>631</v>
      </c>
      <c r="C423" t="s" s="5">
        <v>632</v>
      </c>
      <c r="D423" t="s" s="5">
        <v>633</v>
      </c>
      <c r="E423" s="6">
        <v>20</v>
      </c>
      <c r="F423" s="7">
        <f>G423/1.17</f>
        <v>46153.846153846156</v>
      </c>
      <c r="G423" s="7">
        <v>54000</v>
      </c>
      <c r="H423" s="8">
        <f>G423/E423</f>
        <v>2700</v>
      </c>
    </row>
    <row r="424" ht="28.5" customHeight="1">
      <c r="A424" t="s" s="10">
        <v>47</v>
      </c>
      <c r="B424" t="s" s="11">
        <v>634</v>
      </c>
      <c r="C424" t="s" s="11">
        <v>547</v>
      </c>
      <c r="D424" t="s" s="32">
        <v>635</v>
      </c>
      <c r="E424" s="12">
        <v>2000</v>
      </c>
      <c r="F424" s="14">
        <f>G424/1.17</f>
        <v>1025.641025641026</v>
      </c>
      <c r="G424" s="14">
        <v>1200</v>
      </c>
      <c r="H424" s="8">
        <f>G424/E424</f>
        <v>0.6</v>
      </c>
    </row>
    <row r="425" ht="20" customHeight="1">
      <c r="A425" t="s" s="15">
        <v>265</v>
      </c>
      <c r="B425" t="s" s="16">
        <v>636</v>
      </c>
      <c r="C425" t="s" s="15">
        <v>637</v>
      </c>
      <c r="D425" t="s" s="15">
        <v>638</v>
      </c>
      <c r="E425" s="22">
        <v>30</v>
      </c>
      <c r="F425" s="24">
        <v>248.717948717949</v>
      </c>
      <c r="G425" s="24">
        <v>291</v>
      </c>
      <c r="H425" s="21">
        <f>G425/E425</f>
        <v>9.699999999999999</v>
      </c>
    </row>
    <row r="426" ht="28.5" customHeight="1">
      <c r="A426" t="s" s="25">
        <v>47</v>
      </c>
      <c r="B426" t="s" s="2">
        <v>639</v>
      </c>
      <c r="C426" s="51"/>
      <c r="D426" t="s" s="2">
        <v>640</v>
      </c>
      <c r="E426" s="27">
        <v>15</v>
      </c>
      <c r="F426" s="28">
        <f>G426/1.17</f>
        <v>743.5897435897436</v>
      </c>
      <c r="G426" s="28">
        <v>870</v>
      </c>
      <c r="H426" s="8">
        <f>G426/E426</f>
        <v>58</v>
      </c>
    </row>
    <row r="427" ht="28.5" customHeight="1">
      <c r="A427" t="s" s="10">
        <v>47</v>
      </c>
      <c r="B427" t="s" s="11">
        <v>641</v>
      </c>
      <c r="C427" s="52"/>
      <c r="D427" t="s" s="11">
        <v>640</v>
      </c>
      <c r="E427" s="12">
        <v>80</v>
      </c>
      <c r="F427" s="14">
        <f>G427/1.17</f>
        <v>8205.128205128205</v>
      </c>
      <c r="G427" s="14">
        <v>9600</v>
      </c>
      <c r="H427" s="8">
        <f>G427/E427</f>
        <v>120</v>
      </c>
    </row>
    <row r="428" ht="20" customHeight="1">
      <c r="A428" t="s" s="15">
        <v>642</v>
      </c>
      <c r="B428" t="s" s="16">
        <v>643</v>
      </c>
      <c r="C428" t="s" s="15">
        <v>644</v>
      </c>
      <c r="D428" t="s" s="15">
        <v>312</v>
      </c>
      <c r="E428" s="22">
        <v>-2818</v>
      </c>
      <c r="F428" s="24">
        <v>-3179.28</v>
      </c>
      <c r="G428" s="24">
        <f>F428*1.17</f>
        <v>-3719.7576</v>
      </c>
      <c r="H428" s="21">
        <f>G428/E428</f>
        <v>1.31999914833215</v>
      </c>
    </row>
    <row r="429" ht="28.5" customHeight="1">
      <c r="A429" t="s" s="25">
        <v>47</v>
      </c>
      <c r="B429" t="s" s="2">
        <v>563</v>
      </c>
      <c r="C429" t="s" s="2">
        <v>564</v>
      </c>
      <c r="D429" t="s" s="2">
        <v>536</v>
      </c>
      <c r="E429" s="27">
        <v>1200</v>
      </c>
      <c r="F429" s="28">
        <f>G429/1.17</f>
        <v>574.3589743589744</v>
      </c>
      <c r="G429" s="28">
        <v>672</v>
      </c>
      <c r="H429" s="8">
        <f>G429/E429</f>
        <v>0.5600000000000001</v>
      </c>
    </row>
    <row r="430" ht="28.5" customHeight="1">
      <c r="A430" t="s" s="4">
        <v>47</v>
      </c>
      <c r="B430" t="s" s="5">
        <v>645</v>
      </c>
      <c r="C430" t="s" s="5">
        <v>646</v>
      </c>
      <c r="D430" t="s" s="5">
        <v>604</v>
      </c>
      <c r="E430" s="6">
        <v>300</v>
      </c>
      <c r="F430" s="7">
        <f>G430/1.17</f>
        <v>1282.051282051282</v>
      </c>
      <c r="G430" s="7">
        <v>1500</v>
      </c>
      <c r="H430" s="8">
        <f>G430/E430</f>
        <v>5</v>
      </c>
    </row>
    <row r="431" ht="28.5" customHeight="1">
      <c r="A431" t="s" s="4">
        <v>47</v>
      </c>
      <c r="B431" t="s" s="5">
        <v>647</v>
      </c>
      <c r="C431" t="s" s="5">
        <v>648</v>
      </c>
      <c r="D431" t="s" s="5">
        <v>536</v>
      </c>
      <c r="E431" s="6">
        <v>2400</v>
      </c>
      <c r="F431" s="7">
        <f>G431/1.17</f>
        <v>1333.333333333333</v>
      </c>
      <c r="G431" s="7">
        <v>1560</v>
      </c>
      <c r="H431" s="8">
        <f>G431/E431</f>
        <v>0.65</v>
      </c>
    </row>
    <row r="432" ht="28.5" customHeight="1">
      <c r="A432" t="s" s="4">
        <v>47</v>
      </c>
      <c r="B432" t="s" s="9">
        <v>649</v>
      </c>
      <c r="C432" t="s" s="5">
        <v>650</v>
      </c>
      <c r="D432" t="s" s="5">
        <v>567</v>
      </c>
      <c r="E432" s="6">
        <v>70</v>
      </c>
      <c r="F432" s="7">
        <f>G432/1.17</f>
        <v>3141.025641025641</v>
      </c>
      <c r="G432" s="7">
        <v>3675</v>
      </c>
      <c r="H432" s="8">
        <f>G432/E432</f>
        <v>52.5</v>
      </c>
    </row>
    <row r="433" ht="28.5" customHeight="1">
      <c r="A433" t="s" s="4">
        <v>47</v>
      </c>
      <c r="B433" t="s" s="5">
        <v>649</v>
      </c>
      <c r="C433" t="s" s="5">
        <v>616</v>
      </c>
      <c r="D433" t="s" s="5">
        <v>567</v>
      </c>
      <c r="E433" s="6">
        <v>100</v>
      </c>
      <c r="F433" s="7">
        <f>G433/1.17</f>
        <v>427.3504273504274</v>
      </c>
      <c r="G433" s="7">
        <v>500</v>
      </c>
      <c r="H433" s="8">
        <f>G433/E433</f>
        <v>5</v>
      </c>
    </row>
    <row r="434" ht="28.5" customHeight="1">
      <c r="A434" t="s" s="10">
        <v>47</v>
      </c>
      <c r="B434" t="s" s="11">
        <v>649</v>
      </c>
      <c r="C434" t="s" s="11">
        <v>651</v>
      </c>
      <c r="D434" t="s" s="11">
        <v>567</v>
      </c>
      <c r="E434" s="12">
        <v>9600</v>
      </c>
      <c r="F434" s="14">
        <f>G434/1.17</f>
        <v>4102.564102564103</v>
      </c>
      <c r="G434" s="14">
        <v>4800</v>
      </c>
      <c r="H434" s="8">
        <f>G434/E434</f>
        <v>0.5</v>
      </c>
    </row>
    <row r="435" ht="20" customHeight="1">
      <c r="A435" t="s" s="15">
        <v>652</v>
      </c>
      <c r="B435" t="s" s="16">
        <v>643</v>
      </c>
      <c r="C435" t="s" s="15">
        <v>311</v>
      </c>
      <c r="D435" t="s" s="15">
        <v>312</v>
      </c>
      <c r="E435" s="22">
        <v>4000</v>
      </c>
      <c r="F435" s="24">
        <v>94529.91</v>
      </c>
      <c r="G435" s="24">
        <f>F435*1.17</f>
        <v>110599.9947</v>
      </c>
      <c r="H435" s="21">
        <f>G435/E435</f>
        <v>27.649998675</v>
      </c>
    </row>
    <row r="436" ht="28.5" customHeight="1">
      <c r="A436" t="s" s="33">
        <v>47</v>
      </c>
      <c r="B436" t="s" s="53">
        <v>653</v>
      </c>
      <c r="C436" t="s" s="34">
        <v>654</v>
      </c>
      <c r="D436" t="s" s="53">
        <v>655</v>
      </c>
      <c r="E436" s="35">
        <v>80</v>
      </c>
      <c r="F436" s="36">
        <f>G436/1.17</f>
        <v>2940.170940170940</v>
      </c>
      <c r="G436" s="36">
        <v>3440</v>
      </c>
      <c r="H436" s="8">
        <f>G436/E436</f>
        <v>43</v>
      </c>
    </row>
    <row r="437" ht="17" customHeight="1">
      <c r="A437" t="s" s="15">
        <v>265</v>
      </c>
      <c r="B437" t="s" s="15">
        <v>656</v>
      </c>
      <c r="C437" t="s" s="15">
        <v>657</v>
      </c>
      <c r="D437" t="s" s="15">
        <v>304</v>
      </c>
      <c r="E437" s="18">
        <v>200</v>
      </c>
      <c r="F437" s="38">
        <v>606.837606837607</v>
      </c>
      <c r="G437" s="38">
        <v>710</v>
      </c>
      <c r="H437" s="39">
        <f>G437/E437</f>
        <v>3.55</v>
      </c>
    </row>
    <row r="438" ht="17" customHeight="1">
      <c r="A438" t="s" s="15">
        <v>658</v>
      </c>
      <c r="B438" t="s" s="15">
        <v>659</v>
      </c>
      <c r="C438" t="s" s="15">
        <v>660</v>
      </c>
      <c r="D438" t="s" s="15">
        <v>661</v>
      </c>
      <c r="E438" s="22">
        <v>300</v>
      </c>
      <c r="F438" s="23">
        <v>3907.69</v>
      </c>
      <c r="G438" s="23">
        <f>F438*1.17</f>
        <v>4571.9973</v>
      </c>
      <c r="H438" s="21">
        <f>G438/E438</f>
        <v>15.239991</v>
      </c>
    </row>
    <row r="439" ht="28.5" customHeight="1">
      <c r="A439" t="s" s="25">
        <v>47</v>
      </c>
      <c r="B439" t="s" s="2">
        <v>593</v>
      </c>
      <c r="C439" t="s" s="2">
        <v>594</v>
      </c>
      <c r="D439" t="s" s="2">
        <v>595</v>
      </c>
      <c r="E439" s="27">
        <v>200</v>
      </c>
      <c r="F439" s="28">
        <f>G439/1.17</f>
        <v>341.8803418803419</v>
      </c>
      <c r="G439" s="28">
        <v>400</v>
      </c>
      <c r="H439" s="8">
        <f>G439/E439</f>
        <v>2</v>
      </c>
    </row>
    <row r="440" ht="28.5" customHeight="1">
      <c r="A440" t="s" s="4">
        <v>47</v>
      </c>
      <c r="B440" t="s" s="41">
        <v>662</v>
      </c>
      <c r="C440" t="s" s="5">
        <v>663</v>
      </c>
      <c r="D440" t="s" s="5">
        <v>612</v>
      </c>
      <c r="E440" s="6">
        <v>60</v>
      </c>
      <c r="F440" s="7">
        <f>G440/1.17</f>
        <v>256.4102564102564</v>
      </c>
      <c r="G440" s="7">
        <v>300</v>
      </c>
      <c r="H440" s="8">
        <f>G440/E440</f>
        <v>5</v>
      </c>
    </row>
    <row r="441" ht="28.5" customHeight="1">
      <c r="A441" t="s" s="4">
        <v>47</v>
      </c>
      <c r="B441" t="s" s="5">
        <v>520</v>
      </c>
      <c r="C441" t="s" s="5">
        <v>521</v>
      </c>
      <c r="D441" t="s" s="5">
        <v>664</v>
      </c>
      <c r="E441" s="6">
        <v>11</v>
      </c>
      <c r="F441" s="7">
        <f>G441/1.17</f>
        <v>1598.290598290598</v>
      </c>
      <c r="G441" s="7">
        <v>1870</v>
      </c>
      <c r="H441" s="8">
        <f>G441/E441</f>
        <v>170</v>
      </c>
    </row>
    <row r="442" ht="28.5" customHeight="1">
      <c r="A442" t="s" s="4">
        <v>47</v>
      </c>
      <c r="B442" t="s" s="5">
        <v>520</v>
      </c>
      <c r="C442" t="s" s="5">
        <v>521</v>
      </c>
      <c r="D442" t="s" s="5">
        <v>664</v>
      </c>
      <c r="E442" s="6">
        <v>69</v>
      </c>
      <c r="F442" s="7">
        <f>G442/1.17</f>
        <v>10025.641025641025</v>
      </c>
      <c r="G442" s="7">
        <v>11730</v>
      </c>
      <c r="H442" s="8">
        <f>G442/E442</f>
        <v>170</v>
      </c>
    </row>
    <row r="443" ht="28.5" customHeight="1">
      <c r="A443" t="s" s="4">
        <v>47</v>
      </c>
      <c r="B443" t="s" s="9">
        <v>605</v>
      </c>
      <c r="C443" s="6">
        <v>915</v>
      </c>
      <c r="D443" t="s" s="5">
        <v>606</v>
      </c>
      <c r="E443" s="6">
        <v>2000</v>
      </c>
      <c r="F443" s="7">
        <f>G443/1.17</f>
        <v>1623.931623931624</v>
      </c>
      <c r="G443" s="7">
        <v>1900</v>
      </c>
      <c r="H443" s="8">
        <f>G443/E443</f>
        <v>0.95</v>
      </c>
    </row>
    <row r="444" ht="28.5" customHeight="1">
      <c r="A444" t="s" s="4">
        <v>47</v>
      </c>
      <c r="B444" t="s" s="5">
        <v>517</v>
      </c>
      <c r="C444" t="s" s="5">
        <v>607</v>
      </c>
      <c r="D444" t="s" s="5">
        <v>519</v>
      </c>
      <c r="E444" s="6">
        <v>4</v>
      </c>
      <c r="F444" s="7">
        <f>G444/1.17</f>
        <v>9401.709401709402</v>
      </c>
      <c r="G444" s="7">
        <v>11000</v>
      </c>
      <c r="H444" s="8">
        <f>G444/E444</f>
        <v>2750</v>
      </c>
    </row>
    <row r="445" ht="28.5" customHeight="1">
      <c r="A445" t="s" s="4">
        <v>47</v>
      </c>
      <c r="B445" t="s" s="5">
        <v>517</v>
      </c>
      <c r="C445" t="s" s="5">
        <v>607</v>
      </c>
      <c r="D445" t="s" s="5">
        <v>519</v>
      </c>
      <c r="E445" s="6">
        <v>4</v>
      </c>
      <c r="F445" s="7">
        <f>G445/1.17</f>
        <v>9401.709401709402</v>
      </c>
      <c r="G445" s="7">
        <v>11000</v>
      </c>
      <c r="H445" s="8">
        <f>G445/E445</f>
        <v>2750</v>
      </c>
    </row>
    <row r="446" ht="28.5" customHeight="1">
      <c r="A446" t="s" s="4">
        <v>47</v>
      </c>
      <c r="B446" t="s" s="5">
        <v>517</v>
      </c>
      <c r="C446" t="s" s="5">
        <v>607</v>
      </c>
      <c r="D446" t="s" s="5">
        <v>519</v>
      </c>
      <c r="E446" s="6">
        <v>4</v>
      </c>
      <c r="F446" s="7">
        <f>G446/1.17</f>
        <v>9401.709401709402</v>
      </c>
      <c r="G446" s="7">
        <v>11000</v>
      </c>
      <c r="H446" s="8">
        <f>G446/E446</f>
        <v>2750</v>
      </c>
    </row>
    <row r="447" ht="28.5" customHeight="1">
      <c r="A447" t="s" s="4">
        <v>47</v>
      </c>
      <c r="B447" t="s" s="5">
        <v>517</v>
      </c>
      <c r="C447" t="s" s="5">
        <v>607</v>
      </c>
      <c r="D447" t="s" s="5">
        <v>519</v>
      </c>
      <c r="E447" s="6">
        <v>4</v>
      </c>
      <c r="F447" s="7">
        <f>G447/1.17</f>
        <v>9401.709401709402</v>
      </c>
      <c r="G447" s="7">
        <v>11000</v>
      </c>
      <c r="H447" s="8">
        <f>G447/E447</f>
        <v>2750</v>
      </c>
    </row>
    <row r="448" ht="28.5" customHeight="1">
      <c r="A448" t="s" s="4">
        <v>47</v>
      </c>
      <c r="B448" t="s" s="5">
        <v>649</v>
      </c>
      <c r="C448" t="s" s="5">
        <v>665</v>
      </c>
      <c r="D448" t="s" s="5">
        <v>567</v>
      </c>
      <c r="E448" s="6">
        <v>10000</v>
      </c>
      <c r="F448" s="7">
        <f>G448/1.17</f>
        <v>3247.863247863248</v>
      </c>
      <c r="G448" s="7">
        <v>3800</v>
      </c>
      <c r="H448" s="8">
        <f>G448/E448</f>
        <v>0.38</v>
      </c>
    </row>
    <row r="449" ht="28.5" customHeight="1">
      <c r="A449" t="s" s="4">
        <v>47</v>
      </c>
      <c r="B449" t="s" s="5">
        <v>666</v>
      </c>
      <c r="C449" t="s" s="5">
        <v>667</v>
      </c>
      <c r="D449" t="s" s="5">
        <v>567</v>
      </c>
      <c r="E449" s="6">
        <v>2000</v>
      </c>
      <c r="F449" s="7">
        <f>G449/1.17</f>
        <v>1111.111111111111</v>
      </c>
      <c r="G449" s="7">
        <v>1300</v>
      </c>
      <c r="H449" s="8">
        <f>G449/E449</f>
        <v>0.65</v>
      </c>
    </row>
    <row r="450" ht="28.5" customHeight="1">
      <c r="A450" t="s" s="10">
        <v>47</v>
      </c>
      <c r="B450" t="s" s="11">
        <v>555</v>
      </c>
      <c r="C450" t="s" s="11">
        <v>556</v>
      </c>
      <c r="D450" t="s" s="11">
        <v>557</v>
      </c>
      <c r="E450" s="12">
        <v>3000</v>
      </c>
      <c r="F450" s="14">
        <f>G450/1.17</f>
        <v>2769.230769230770</v>
      </c>
      <c r="G450" s="14">
        <v>3240</v>
      </c>
      <c r="H450" s="8">
        <f>G450/E450</f>
        <v>1.08</v>
      </c>
    </row>
    <row r="451" ht="20" customHeight="1">
      <c r="A451" t="s" s="16">
        <v>13</v>
      </c>
      <c r="B451" t="s" s="15">
        <v>668</v>
      </c>
      <c r="C451" t="s" s="15">
        <v>669</v>
      </c>
      <c r="D451" t="s" s="15">
        <v>670</v>
      </c>
      <c r="E451" s="22">
        <v>10</v>
      </c>
      <c r="F451" s="24">
        <f>G451/1.17</f>
        <v>120.3418803418804</v>
      </c>
      <c r="G451" s="24">
        <v>140.8</v>
      </c>
      <c r="H451" s="21">
        <f>G451/E451</f>
        <v>14.08</v>
      </c>
    </row>
    <row r="452" ht="28.5" customHeight="1">
      <c r="A452" t="s" s="25">
        <v>47</v>
      </c>
      <c r="B452" t="s" s="2">
        <v>671</v>
      </c>
      <c r="C452" t="s" s="2">
        <v>547</v>
      </c>
      <c r="D452" t="s" s="2">
        <v>672</v>
      </c>
      <c r="E452" s="27">
        <v>400</v>
      </c>
      <c r="F452" s="28">
        <f>G452/1.17</f>
        <v>854.7008547008547</v>
      </c>
      <c r="G452" s="28">
        <v>1000</v>
      </c>
      <c r="H452" s="8">
        <f>G452/E452</f>
        <v>2.5</v>
      </c>
    </row>
    <row r="453" ht="28.5" customHeight="1">
      <c r="A453" t="s" s="4">
        <v>47</v>
      </c>
      <c r="B453" t="s" s="5">
        <v>649</v>
      </c>
      <c r="C453" t="s" s="5">
        <v>651</v>
      </c>
      <c r="D453" t="s" s="5">
        <v>567</v>
      </c>
      <c r="E453" s="6">
        <v>6400</v>
      </c>
      <c r="F453" s="7">
        <f>G453/1.17</f>
        <v>2735.042735042735</v>
      </c>
      <c r="G453" s="7">
        <v>3200</v>
      </c>
      <c r="H453" s="8">
        <f>G453/E453</f>
        <v>0.5</v>
      </c>
    </row>
    <row r="454" ht="28.5" customHeight="1">
      <c r="A454" t="s" s="4">
        <v>47</v>
      </c>
      <c r="B454" t="s" s="5">
        <v>649</v>
      </c>
      <c r="C454" t="s" s="5">
        <v>651</v>
      </c>
      <c r="D454" t="s" s="5">
        <v>567</v>
      </c>
      <c r="E454" s="6">
        <v>5000</v>
      </c>
      <c r="F454" s="7">
        <f>G454/1.17</f>
        <v>2136.752136752137</v>
      </c>
      <c r="G454" s="7">
        <v>2500</v>
      </c>
      <c r="H454" s="8">
        <f>G454/E454</f>
        <v>0.5</v>
      </c>
    </row>
    <row r="455" ht="28.5" customHeight="1">
      <c r="A455" t="s" s="4">
        <v>47</v>
      </c>
      <c r="B455" t="s" s="5">
        <v>608</v>
      </c>
      <c r="C455" t="s" s="5">
        <v>609</v>
      </c>
      <c r="D455" t="s" s="5">
        <v>604</v>
      </c>
      <c r="E455" s="6">
        <v>1200</v>
      </c>
      <c r="F455" s="7">
        <f>G455/1.17</f>
        <v>3076.923076923077</v>
      </c>
      <c r="G455" s="7">
        <v>3600</v>
      </c>
      <c r="H455" s="8">
        <f>G455/E455</f>
        <v>3</v>
      </c>
    </row>
    <row r="456" ht="28.5" customHeight="1">
      <c r="A456" t="s" s="4">
        <v>47</v>
      </c>
      <c r="B456" t="s" s="5">
        <v>673</v>
      </c>
      <c r="C456" t="s" s="5">
        <v>674</v>
      </c>
      <c r="D456" t="s" s="5">
        <v>675</v>
      </c>
      <c r="E456" s="6">
        <v>2400</v>
      </c>
      <c r="F456" s="7">
        <f>G456/1.17</f>
        <v>4102.564102564103</v>
      </c>
      <c r="G456" s="7">
        <v>4800</v>
      </c>
      <c r="H456" s="8">
        <f>G456/E456</f>
        <v>2</v>
      </c>
    </row>
    <row r="457" ht="28.5" customHeight="1">
      <c r="A457" t="s" s="4">
        <v>47</v>
      </c>
      <c r="B457" t="s" s="5">
        <v>676</v>
      </c>
      <c r="C457" t="s" s="5">
        <v>677</v>
      </c>
      <c r="D457" t="s" s="5">
        <v>536</v>
      </c>
      <c r="E457" s="6">
        <v>1350</v>
      </c>
      <c r="F457" s="7">
        <f>G457/1.17</f>
        <v>750</v>
      </c>
      <c r="G457" s="7">
        <v>877.5</v>
      </c>
      <c r="H457" s="8">
        <f>G457/E457</f>
        <v>0.65</v>
      </c>
    </row>
    <row r="458" ht="28.5" customHeight="1">
      <c r="A458" t="s" s="4">
        <v>47</v>
      </c>
      <c r="B458" t="s" s="5">
        <v>678</v>
      </c>
      <c r="C458" s="54"/>
      <c r="D458" t="s" s="5">
        <v>679</v>
      </c>
      <c r="E458" s="6">
        <v>200</v>
      </c>
      <c r="F458" s="7">
        <f>G458/1.17</f>
        <v>16239.316239316240</v>
      </c>
      <c r="G458" s="7">
        <v>19000</v>
      </c>
      <c r="H458" s="8">
        <f>G458/E458</f>
        <v>95</v>
      </c>
    </row>
    <row r="459" ht="28.5" customHeight="1">
      <c r="A459" t="s" s="4">
        <v>47</v>
      </c>
      <c r="B459" t="s" s="5">
        <v>680</v>
      </c>
      <c r="C459" t="s" s="5">
        <v>544</v>
      </c>
      <c r="D459" t="s" s="5">
        <v>545</v>
      </c>
      <c r="E459" s="6">
        <v>96</v>
      </c>
      <c r="F459" s="7">
        <f>G459/1.17</f>
        <v>582.5641025641027</v>
      </c>
      <c r="G459" s="7">
        <v>681.6</v>
      </c>
      <c r="H459" s="8">
        <f>G459/E459</f>
        <v>7.100000000000001</v>
      </c>
    </row>
    <row r="460" ht="28.5" customHeight="1">
      <c r="A460" t="s" s="4">
        <v>47</v>
      </c>
      <c r="B460" t="s" s="5">
        <v>520</v>
      </c>
      <c r="C460" t="s" s="5">
        <v>521</v>
      </c>
      <c r="D460" t="s" s="5">
        <v>664</v>
      </c>
      <c r="E460" s="6">
        <v>80</v>
      </c>
      <c r="F460" s="7">
        <f>G460/1.17</f>
        <v>11623.931623931625</v>
      </c>
      <c r="G460" s="7">
        <v>13600</v>
      </c>
      <c r="H460" s="8">
        <f>G460/E460</f>
        <v>170</v>
      </c>
    </row>
    <row r="461" ht="28.5" customHeight="1">
      <c r="A461" t="s" s="4">
        <v>47</v>
      </c>
      <c r="B461" t="s" s="5">
        <v>605</v>
      </c>
      <c r="C461" s="6">
        <v>915</v>
      </c>
      <c r="D461" t="s" s="5">
        <v>606</v>
      </c>
      <c r="E461" s="6">
        <v>2000</v>
      </c>
      <c r="F461" s="7">
        <f>G461/1.17</f>
        <v>1623.931623931624</v>
      </c>
      <c r="G461" s="7">
        <v>1900</v>
      </c>
      <c r="H461" s="8">
        <f>G461/E461</f>
        <v>0.95</v>
      </c>
    </row>
    <row r="462" ht="28.5" customHeight="1">
      <c r="A462" t="s" s="4">
        <v>47</v>
      </c>
      <c r="B462" t="s" s="5">
        <v>681</v>
      </c>
      <c r="C462" t="s" s="5">
        <v>682</v>
      </c>
      <c r="D462" t="s" s="5">
        <v>683</v>
      </c>
      <c r="E462" s="6">
        <v>60</v>
      </c>
      <c r="F462" s="7">
        <f>G462/1.17</f>
        <v>205.1282051282051</v>
      </c>
      <c r="G462" s="7">
        <v>240</v>
      </c>
      <c r="H462" s="8">
        <f>G462/E462</f>
        <v>4</v>
      </c>
    </row>
    <row r="463" ht="28.5" customHeight="1">
      <c r="A463" t="s" s="4">
        <v>47</v>
      </c>
      <c r="B463" t="s" s="5">
        <v>684</v>
      </c>
      <c r="C463" t="s" s="5">
        <v>685</v>
      </c>
      <c r="D463" t="s" s="5">
        <v>686</v>
      </c>
      <c r="E463" s="6">
        <v>7500</v>
      </c>
      <c r="F463" s="7">
        <f>G463/1.17</f>
        <v>961.5384615384615</v>
      </c>
      <c r="G463" s="7">
        <v>1125</v>
      </c>
      <c r="H463" s="8">
        <f>G463/E463</f>
        <v>0.15</v>
      </c>
    </row>
    <row r="464" ht="28.5" customHeight="1">
      <c r="A464" t="s" s="4">
        <v>47</v>
      </c>
      <c r="B464" t="s" s="5">
        <v>687</v>
      </c>
      <c r="C464" t="s" s="5">
        <v>688</v>
      </c>
      <c r="D464" t="s" s="5">
        <v>689</v>
      </c>
      <c r="E464" s="6">
        <v>5</v>
      </c>
      <c r="F464" s="7">
        <f>G464/1.17</f>
        <v>149.5726495726496</v>
      </c>
      <c r="G464" s="7">
        <v>175</v>
      </c>
      <c r="H464" s="8">
        <f>G464/E464</f>
        <v>35</v>
      </c>
    </row>
    <row r="465" ht="28.5" customHeight="1">
      <c r="A465" t="s" s="4">
        <v>47</v>
      </c>
      <c r="B465" t="s" s="5">
        <v>690</v>
      </c>
      <c r="C465" t="s" s="5">
        <v>691</v>
      </c>
      <c r="D465" t="s" s="5">
        <v>692</v>
      </c>
      <c r="E465" s="6">
        <v>32</v>
      </c>
      <c r="F465" s="7">
        <f>G465/1.17</f>
        <v>1312.820512820513</v>
      </c>
      <c r="G465" s="7">
        <v>1536</v>
      </c>
      <c r="H465" s="8">
        <f>G465/E465</f>
        <v>48</v>
      </c>
    </row>
    <row r="466" ht="28.5" customHeight="1">
      <c r="A466" t="s" s="4">
        <v>47</v>
      </c>
      <c r="B466" t="s" s="5">
        <v>534</v>
      </c>
      <c r="C466" t="s" s="5">
        <v>693</v>
      </c>
      <c r="D466" t="s" s="5">
        <v>536</v>
      </c>
      <c r="E466" s="6">
        <v>800</v>
      </c>
      <c r="F466" s="7">
        <f>G466/1.17</f>
        <v>205.1282051282051</v>
      </c>
      <c r="G466" s="7">
        <v>240</v>
      </c>
      <c r="H466" s="8">
        <f>G466/E466</f>
        <v>0.3</v>
      </c>
    </row>
    <row r="467" ht="28.5" customHeight="1">
      <c r="A467" t="s" s="4">
        <v>47</v>
      </c>
      <c r="B467" t="s" s="5">
        <v>537</v>
      </c>
      <c r="C467" t="s" s="5">
        <v>694</v>
      </c>
      <c r="D467" t="s" s="5">
        <v>542</v>
      </c>
      <c r="E467" s="6">
        <v>400</v>
      </c>
      <c r="F467" s="7">
        <f>G467/1.17</f>
        <v>1025.641025641026</v>
      </c>
      <c r="G467" s="7">
        <v>1200</v>
      </c>
      <c r="H467" s="8">
        <f>G467/E467</f>
        <v>3</v>
      </c>
    </row>
    <row r="468" ht="28.5" customHeight="1">
      <c r="A468" t="s" s="4">
        <v>47</v>
      </c>
      <c r="B468" t="s" s="5">
        <v>540</v>
      </c>
      <c r="C468" t="s" s="5">
        <v>569</v>
      </c>
      <c r="D468" t="s" s="5">
        <v>542</v>
      </c>
      <c r="E468" s="6">
        <v>400</v>
      </c>
      <c r="F468" s="7">
        <f>G468/1.17</f>
        <v>919.6581196581197</v>
      </c>
      <c r="G468" s="7">
        <v>1076</v>
      </c>
      <c r="H468" s="8">
        <f>G468/E468</f>
        <v>2.69</v>
      </c>
    </row>
    <row r="469" ht="28.5" customHeight="1">
      <c r="A469" t="s" s="4">
        <v>47</v>
      </c>
      <c r="B469" t="s" s="5">
        <v>695</v>
      </c>
      <c r="C469" t="s" s="5">
        <v>696</v>
      </c>
      <c r="D469" t="s" s="5">
        <v>697</v>
      </c>
      <c r="E469" s="6">
        <v>10</v>
      </c>
      <c r="F469" s="7">
        <f>G469/1.17</f>
        <v>281.1965811965812</v>
      </c>
      <c r="G469" s="7">
        <v>329</v>
      </c>
      <c r="H469" s="8">
        <f>G469/E469</f>
        <v>32.9</v>
      </c>
    </row>
    <row r="470" ht="28.5" customHeight="1">
      <c r="A470" t="s" s="4">
        <v>47</v>
      </c>
      <c r="B470" t="s" s="5">
        <v>698</v>
      </c>
      <c r="C470" t="s" s="5">
        <v>699</v>
      </c>
      <c r="D470" t="s" s="5">
        <v>697</v>
      </c>
      <c r="E470" s="6">
        <v>10</v>
      </c>
      <c r="F470" s="7">
        <f>G470/1.17</f>
        <v>299.1452991452992</v>
      </c>
      <c r="G470" s="7">
        <v>350</v>
      </c>
      <c r="H470" s="8">
        <f>G470/E470</f>
        <v>35</v>
      </c>
    </row>
    <row r="471" ht="28.5" customHeight="1">
      <c r="A471" t="s" s="4">
        <v>47</v>
      </c>
      <c r="B471" t="s" s="5">
        <v>559</v>
      </c>
      <c r="C471" t="s" s="5">
        <v>547</v>
      </c>
      <c r="D471" t="s" s="5">
        <v>560</v>
      </c>
      <c r="E471" s="6">
        <v>300</v>
      </c>
      <c r="F471" s="7">
        <f>G471/1.17</f>
        <v>1410.256410256410</v>
      </c>
      <c r="G471" s="7">
        <v>1650</v>
      </c>
      <c r="H471" s="8">
        <f>G471/E471</f>
        <v>5.5</v>
      </c>
    </row>
    <row r="472" ht="28.5" customHeight="1">
      <c r="A472" t="s" s="4">
        <v>47</v>
      </c>
      <c r="B472" t="s" s="5">
        <v>700</v>
      </c>
      <c r="C472" t="s" s="5">
        <v>701</v>
      </c>
      <c r="D472" t="s" s="5">
        <v>702</v>
      </c>
      <c r="E472" s="6">
        <v>3</v>
      </c>
      <c r="F472" s="7">
        <f>G472/1.17</f>
        <v>633.3333333333334</v>
      </c>
      <c r="G472" s="7">
        <v>741</v>
      </c>
      <c r="H472" s="8">
        <f>G472/E472</f>
        <v>247</v>
      </c>
    </row>
    <row r="473" ht="28.5" customHeight="1">
      <c r="A473" t="s" s="4">
        <v>47</v>
      </c>
      <c r="B473" t="s" s="5">
        <v>700</v>
      </c>
      <c r="C473" t="s" s="5">
        <v>703</v>
      </c>
      <c r="D473" t="s" s="5">
        <v>702</v>
      </c>
      <c r="E473" s="6">
        <v>250</v>
      </c>
      <c r="F473" s="7">
        <f>G473/1.17</f>
        <v>961.5384615384615</v>
      </c>
      <c r="G473" s="7">
        <v>1125</v>
      </c>
      <c r="H473" s="8">
        <f>G473/E473</f>
        <v>4.5</v>
      </c>
    </row>
    <row r="474" ht="28.5" customHeight="1">
      <c r="A474" t="s" s="4">
        <v>47</v>
      </c>
      <c r="B474" t="s" s="5">
        <v>555</v>
      </c>
      <c r="C474" t="s" s="5">
        <v>556</v>
      </c>
      <c r="D474" t="s" s="5">
        <v>557</v>
      </c>
      <c r="E474" s="6">
        <v>3000</v>
      </c>
      <c r="F474" s="7">
        <f>G474/1.17</f>
        <v>2769.230769230770</v>
      </c>
      <c r="G474" s="7">
        <v>3240</v>
      </c>
      <c r="H474" s="8">
        <f>G474/E474</f>
        <v>1.08</v>
      </c>
    </row>
    <row r="475" ht="28.5" customHeight="1">
      <c r="A475" t="s" s="4">
        <v>47</v>
      </c>
      <c r="B475" t="s" s="5">
        <v>555</v>
      </c>
      <c r="C475" t="s" s="5">
        <v>558</v>
      </c>
      <c r="D475" t="s" s="5">
        <v>557</v>
      </c>
      <c r="E475" s="6">
        <v>3000</v>
      </c>
      <c r="F475" s="7">
        <f>G475/1.17</f>
        <v>2769.230769230770</v>
      </c>
      <c r="G475" s="7">
        <v>3240</v>
      </c>
      <c r="H475" s="8">
        <f>G475/E475</f>
        <v>1.08</v>
      </c>
    </row>
    <row r="476" ht="28.5" customHeight="1">
      <c r="A476" t="s" s="4">
        <v>47</v>
      </c>
      <c r="B476" t="s" s="5">
        <v>645</v>
      </c>
      <c r="C476" t="s" s="5">
        <v>646</v>
      </c>
      <c r="D476" t="s" s="5">
        <v>604</v>
      </c>
      <c r="E476" s="6">
        <v>600</v>
      </c>
      <c r="F476" s="7">
        <f>G476/1.17</f>
        <v>2564.102564102564</v>
      </c>
      <c r="G476" s="7">
        <v>3000</v>
      </c>
      <c r="H476" s="8">
        <f>G476/E476</f>
        <v>5</v>
      </c>
    </row>
    <row r="477" ht="28.5" customHeight="1">
      <c r="A477" t="s" s="10">
        <v>47</v>
      </c>
      <c r="B477" t="s" s="11">
        <v>704</v>
      </c>
      <c r="C477" t="s" s="11">
        <v>705</v>
      </c>
      <c r="D477" t="s" s="11">
        <v>567</v>
      </c>
      <c r="E477" s="12">
        <v>500</v>
      </c>
      <c r="F477" s="13">
        <f>G477/1.17</f>
        <v>854.7008547008547</v>
      </c>
      <c r="G477" s="14">
        <v>1000</v>
      </c>
      <c r="H477" s="8">
        <f>G477/E477</f>
        <v>2</v>
      </c>
    </row>
    <row r="478" ht="17" customHeight="1">
      <c r="A478" t="s" s="15">
        <v>43</v>
      </c>
      <c r="B478" t="s" s="15">
        <v>706</v>
      </c>
      <c r="C478" t="s" s="15">
        <v>707</v>
      </c>
      <c r="D478" t="s" s="15">
        <v>708</v>
      </c>
      <c r="E478" s="18">
        <v>130</v>
      </c>
      <c r="F478" s="19">
        <f>G478/1.17</f>
        <v>3984.444444444445</v>
      </c>
      <c r="G478" s="20">
        <v>4661.8</v>
      </c>
      <c r="H478" s="21">
        <f>G478/E478</f>
        <v>35.86</v>
      </c>
    </row>
    <row r="479" ht="17" customHeight="1">
      <c r="A479" t="s" s="15">
        <v>265</v>
      </c>
      <c r="B479" t="s" s="15">
        <v>709</v>
      </c>
      <c r="C479" t="s" s="15">
        <v>710</v>
      </c>
      <c r="D479" t="s" s="15">
        <v>592</v>
      </c>
      <c r="E479" s="22">
        <v>10</v>
      </c>
      <c r="F479" s="23">
        <v>166.666666666667</v>
      </c>
      <c r="G479" s="24">
        <v>195</v>
      </c>
      <c r="H479" s="21">
        <f>G479/E479</f>
        <v>19.5</v>
      </c>
    </row>
    <row r="480" ht="20" customHeight="1">
      <c r="A480" t="s" s="25">
        <v>711</v>
      </c>
      <c r="B480" t="s" s="2">
        <v>712</v>
      </c>
      <c r="C480" t="s" s="2">
        <v>713</v>
      </c>
      <c r="D480" t="s" s="2">
        <v>714</v>
      </c>
      <c r="E480" s="27">
        <v>80</v>
      </c>
      <c r="F480" s="28">
        <f>G480/1.17</f>
        <v>82.05128205128206</v>
      </c>
      <c r="G480" s="28">
        <v>96</v>
      </c>
      <c r="H480" s="8">
        <f>G480/E480</f>
        <v>1.2</v>
      </c>
    </row>
    <row r="481" ht="20" customHeight="1">
      <c r="A481" t="s" s="4">
        <v>711</v>
      </c>
      <c r="B481" t="s" s="5">
        <v>17</v>
      </c>
      <c r="C481" t="s" s="5">
        <v>715</v>
      </c>
      <c r="D481" t="s" s="5">
        <v>19</v>
      </c>
      <c r="E481" s="6">
        <v>200</v>
      </c>
      <c r="F481" s="7">
        <f>G481/1.17</f>
        <v>1623.931623931624</v>
      </c>
      <c r="G481" s="7">
        <v>1900</v>
      </c>
      <c r="H481" s="8">
        <f>G481/E481</f>
        <v>9.5</v>
      </c>
    </row>
    <row r="482" ht="20" customHeight="1">
      <c r="A482" t="s" s="4">
        <v>711</v>
      </c>
      <c r="B482" t="s" s="5">
        <v>716</v>
      </c>
      <c r="C482" t="s" s="5">
        <v>717</v>
      </c>
      <c r="D482" t="s" s="5">
        <v>718</v>
      </c>
      <c r="E482" s="6">
        <v>460</v>
      </c>
      <c r="F482" s="7">
        <f>G482/1.17</f>
        <v>1258.119658119658</v>
      </c>
      <c r="G482" s="7">
        <v>1472</v>
      </c>
      <c r="H482" s="8">
        <f>G482/E482</f>
        <v>3.2</v>
      </c>
    </row>
    <row r="483" ht="20" customHeight="1">
      <c r="A483" t="s" s="4">
        <v>711</v>
      </c>
      <c r="B483" t="s" s="5">
        <v>716</v>
      </c>
      <c r="C483" t="s" s="5">
        <v>717</v>
      </c>
      <c r="D483" t="s" s="5">
        <v>718</v>
      </c>
      <c r="E483" s="6">
        <v>740</v>
      </c>
      <c r="F483" s="7">
        <f>G483/1.17</f>
        <v>2023.931623931624</v>
      </c>
      <c r="G483" s="7">
        <v>2368</v>
      </c>
      <c r="H483" s="8">
        <f>G483/E483</f>
        <v>3.2</v>
      </c>
    </row>
    <row r="484" ht="20" customHeight="1">
      <c r="A484" t="s" s="4">
        <v>711</v>
      </c>
      <c r="B484" t="s" s="5">
        <v>99</v>
      </c>
      <c r="C484" t="s" s="5">
        <v>100</v>
      </c>
      <c r="D484" t="s" s="5">
        <v>101</v>
      </c>
      <c r="E484" s="6">
        <v>400</v>
      </c>
      <c r="F484" s="7">
        <f>G484/1.17</f>
        <v>3008.547008547009</v>
      </c>
      <c r="G484" s="7">
        <v>3520</v>
      </c>
      <c r="H484" s="8">
        <f>G484/E484</f>
        <v>8.800000000000001</v>
      </c>
    </row>
    <row r="485" ht="17" customHeight="1">
      <c r="A485" t="s" s="5">
        <v>286</v>
      </c>
      <c r="B485" t="s" s="5">
        <v>719</v>
      </c>
      <c r="C485" t="s" s="5">
        <v>720</v>
      </c>
      <c r="D485" t="s" s="5">
        <v>622</v>
      </c>
      <c r="E485" s="6">
        <v>588</v>
      </c>
      <c r="F485" s="7">
        <f>G485/1.17</f>
        <v>19097.4358974359</v>
      </c>
      <c r="G485" s="7">
        <v>22344</v>
      </c>
      <c r="H485" s="8">
        <f>G485/E485</f>
        <v>38</v>
      </c>
    </row>
    <row r="486" ht="17" customHeight="1">
      <c r="A486" t="s" s="5">
        <v>286</v>
      </c>
      <c r="B486" t="s" s="5">
        <v>719</v>
      </c>
      <c r="C486" t="s" s="5">
        <v>721</v>
      </c>
      <c r="D486" t="s" s="5">
        <v>622</v>
      </c>
      <c r="E486" s="6">
        <v>36</v>
      </c>
      <c r="F486" s="7">
        <f>G486/1.17</f>
        <v>760.0000000000001</v>
      </c>
      <c r="G486" s="7">
        <v>889.2</v>
      </c>
      <c r="H486" s="8">
        <f>G486/E486</f>
        <v>24.7</v>
      </c>
    </row>
    <row r="487" ht="17" customHeight="1">
      <c r="A487" t="s" s="5">
        <v>286</v>
      </c>
      <c r="B487" t="s" s="5">
        <v>722</v>
      </c>
      <c r="C487" t="s" s="5">
        <v>723</v>
      </c>
      <c r="D487" t="s" s="5">
        <v>724</v>
      </c>
      <c r="E487" s="6">
        <v>200</v>
      </c>
      <c r="F487" s="7">
        <f>G487/1.17</f>
        <v>23589.743589743590</v>
      </c>
      <c r="G487" s="7">
        <v>27600</v>
      </c>
      <c r="H487" s="8">
        <f>G487/E487</f>
        <v>138</v>
      </c>
    </row>
    <row r="488" ht="15" customHeight="1">
      <c r="A488" t="s" s="5">
        <v>498</v>
      </c>
      <c r="B488" t="s" s="9">
        <v>725</v>
      </c>
      <c r="C488" t="s" s="5">
        <v>726</v>
      </c>
      <c r="D488" t="s" s="9">
        <v>477</v>
      </c>
      <c r="E488" s="6">
        <v>50</v>
      </c>
      <c r="F488" s="7">
        <f>G488/1.17</f>
        <v>130.3418803418803</v>
      </c>
      <c r="G488" s="7">
        <v>152.5</v>
      </c>
      <c r="H488" s="8">
        <f>G488/E488</f>
        <v>3.05</v>
      </c>
    </row>
    <row r="489" ht="17" customHeight="1">
      <c r="A489" t="s" s="5">
        <v>498</v>
      </c>
      <c r="B489" t="s" s="9">
        <v>727</v>
      </c>
      <c r="C489" t="s" s="5">
        <v>32</v>
      </c>
      <c r="D489" t="s" s="5">
        <v>728</v>
      </c>
      <c r="E489" s="6">
        <v>30</v>
      </c>
      <c r="F489" s="7">
        <f>G489/1.17</f>
        <v>148.7179487179487</v>
      </c>
      <c r="G489" s="7">
        <v>174</v>
      </c>
      <c r="H489" s="8">
        <f>G489/E489</f>
        <v>5.8</v>
      </c>
    </row>
    <row r="490" ht="17" customHeight="1">
      <c r="A490" t="s" s="5">
        <v>498</v>
      </c>
      <c r="B490" t="s" s="5">
        <v>156</v>
      </c>
      <c r="C490" t="s" s="5">
        <v>32</v>
      </c>
      <c r="D490" t="s" s="5">
        <v>729</v>
      </c>
      <c r="E490" s="6">
        <v>50</v>
      </c>
      <c r="F490" s="7">
        <f>G490/1.17</f>
        <v>185.8974358974359</v>
      </c>
      <c r="G490" s="7">
        <v>217.5</v>
      </c>
      <c r="H490" s="8">
        <f>G490/E490</f>
        <v>4.35</v>
      </c>
    </row>
    <row r="491" ht="17" customHeight="1">
      <c r="A491" t="s" s="5">
        <v>498</v>
      </c>
      <c r="B491" t="s" s="5">
        <v>280</v>
      </c>
      <c r="C491" t="s" s="5">
        <v>81</v>
      </c>
      <c r="D491" t="s" s="5">
        <v>82</v>
      </c>
      <c r="E491" s="6">
        <v>5</v>
      </c>
      <c r="F491" s="7">
        <f>G491/1.17</f>
        <v>205.1282051282051</v>
      </c>
      <c r="G491" s="7">
        <v>240</v>
      </c>
      <c r="H491" s="8">
        <f>G491/E491</f>
        <v>48</v>
      </c>
    </row>
    <row r="492" ht="17" customHeight="1">
      <c r="A492" t="s" s="5">
        <v>498</v>
      </c>
      <c r="B492" t="s" s="5">
        <v>730</v>
      </c>
      <c r="C492" t="s" s="5">
        <v>731</v>
      </c>
      <c r="D492" t="s" s="5">
        <v>732</v>
      </c>
      <c r="E492" s="6">
        <v>10</v>
      </c>
      <c r="F492" s="7">
        <f>G492/1.17</f>
        <v>27.35042735042735</v>
      </c>
      <c r="G492" s="7">
        <v>32</v>
      </c>
      <c r="H492" s="8">
        <f>G492/E492</f>
        <v>3.2</v>
      </c>
    </row>
    <row r="493" ht="17" customHeight="1">
      <c r="A493" t="s" s="5">
        <v>498</v>
      </c>
      <c r="B493" t="s" s="5">
        <v>80</v>
      </c>
      <c r="C493" t="s" s="5">
        <v>81</v>
      </c>
      <c r="D493" t="s" s="5">
        <v>82</v>
      </c>
      <c r="E493" s="6">
        <v>2</v>
      </c>
      <c r="F493" s="7">
        <f>G493/1.17</f>
        <v>76.92307692307693</v>
      </c>
      <c r="G493" s="7">
        <v>90</v>
      </c>
      <c r="H493" s="8">
        <f>G493/E493</f>
        <v>45</v>
      </c>
    </row>
    <row r="494" ht="17" customHeight="1">
      <c r="A494" t="s" s="5">
        <v>498</v>
      </c>
      <c r="B494" t="s" s="5">
        <v>733</v>
      </c>
      <c r="C494" t="s" s="5">
        <v>734</v>
      </c>
      <c r="D494" t="s" s="5">
        <v>735</v>
      </c>
      <c r="E494" s="6">
        <v>800</v>
      </c>
      <c r="F494" s="7">
        <f>G494/1.17</f>
        <v>136.7521367521367</v>
      </c>
      <c r="G494" s="7">
        <v>160</v>
      </c>
      <c r="H494" s="8">
        <f>G494/E494</f>
        <v>0.2</v>
      </c>
    </row>
    <row r="495" ht="17" customHeight="1">
      <c r="A495" t="s" s="5">
        <v>498</v>
      </c>
      <c r="B495" t="s" s="5">
        <v>736</v>
      </c>
      <c r="C495" t="s" s="5">
        <v>441</v>
      </c>
      <c r="D495" t="s" s="5">
        <v>737</v>
      </c>
      <c r="E495" s="6">
        <v>60</v>
      </c>
      <c r="F495" s="7">
        <f>G495/1.17</f>
        <v>230.7692307692308</v>
      </c>
      <c r="G495" s="7">
        <v>270</v>
      </c>
      <c r="H495" s="8">
        <f>G495/E495</f>
        <v>4.5</v>
      </c>
    </row>
    <row r="496" ht="17" customHeight="1">
      <c r="A496" t="s" s="5">
        <v>498</v>
      </c>
      <c r="B496" t="s" s="5">
        <v>704</v>
      </c>
      <c r="C496" t="s" s="5">
        <v>738</v>
      </c>
      <c r="D496" t="s" s="5">
        <v>739</v>
      </c>
      <c r="E496" s="6">
        <v>1000</v>
      </c>
      <c r="F496" s="7">
        <f>G496/1.17</f>
        <v>786.3247863247864</v>
      </c>
      <c r="G496" s="7">
        <v>920</v>
      </c>
      <c r="H496" s="8">
        <f>G496/E496</f>
        <v>0.92</v>
      </c>
    </row>
    <row r="497" ht="17" customHeight="1">
      <c r="A497" t="s" s="5">
        <v>498</v>
      </c>
      <c r="B497" t="s" s="5">
        <v>740</v>
      </c>
      <c r="C497" t="s" s="5">
        <v>741</v>
      </c>
      <c r="D497" t="s" s="5">
        <v>742</v>
      </c>
      <c r="E497" s="6">
        <v>80</v>
      </c>
      <c r="F497" s="7">
        <f>G497/1.17</f>
        <v>458.1196581196581</v>
      </c>
      <c r="G497" s="7">
        <v>536</v>
      </c>
      <c r="H497" s="8">
        <f>G497/E497</f>
        <v>6.7</v>
      </c>
    </row>
    <row r="498" ht="17" customHeight="1">
      <c r="A498" t="s" s="5">
        <v>498</v>
      </c>
      <c r="B498" t="s" s="5">
        <v>278</v>
      </c>
      <c r="C498" t="s" s="5">
        <v>279</v>
      </c>
      <c r="D498" t="s" s="9">
        <v>59</v>
      </c>
      <c r="E498" s="6">
        <v>60</v>
      </c>
      <c r="F498" s="7">
        <f>G498/1.17</f>
        <v>553.8461538461539</v>
      </c>
      <c r="G498" s="7">
        <v>648</v>
      </c>
      <c r="H498" s="8">
        <f>G498/E498</f>
        <v>10.8</v>
      </c>
    </row>
    <row r="499" ht="17" customHeight="1">
      <c r="A499" t="s" s="5">
        <v>498</v>
      </c>
      <c r="B499" t="s" s="5">
        <v>743</v>
      </c>
      <c r="C499" t="s" s="5">
        <v>744</v>
      </c>
      <c r="D499" t="s" s="9">
        <v>745</v>
      </c>
      <c r="E499" s="6">
        <v>40</v>
      </c>
      <c r="F499" s="7">
        <f>G499/1.17</f>
        <v>95.72649572649573</v>
      </c>
      <c r="G499" s="7">
        <v>112</v>
      </c>
      <c r="H499" s="8">
        <f>G499/E499</f>
        <v>2.8</v>
      </c>
    </row>
    <row r="500" ht="17" customHeight="1">
      <c r="A500" t="s" s="5">
        <v>498</v>
      </c>
      <c r="B500" t="s" s="5">
        <v>746</v>
      </c>
      <c r="C500" t="s" s="5">
        <v>747</v>
      </c>
      <c r="D500" t="s" s="9">
        <v>748</v>
      </c>
      <c r="E500" s="6">
        <v>40</v>
      </c>
      <c r="F500" s="7">
        <f>G500/1.17</f>
        <v>170.940170940171</v>
      </c>
      <c r="G500" s="7">
        <v>200</v>
      </c>
      <c r="H500" s="8">
        <f>G500/E500</f>
        <v>5</v>
      </c>
    </row>
    <row r="501" ht="17" customHeight="1">
      <c r="A501" t="s" s="5">
        <v>498</v>
      </c>
      <c r="B501" t="s" s="5">
        <v>250</v>
      </c>
      <c r="C501" t="s" s="5">
        <v>55</v>
      </c>
      <c r="D501" t="s" s="5">
        <v>749</v>
      </c>
      <c r="E501" s="6">
        <v>10</v>
      </c>
      <c r="F501" s="7">
        <f>G501/1.17</f>
        <v>123.9316239316239</v>
      </c>
      <c r="G501" s="7">
        <v>145</v>
      </c>
      <c r="H501" s="8">
        <f>G501/E501</f>
        <v>14.5</v>
      </c>
    </row>
    <row r="502" ht="17" customHeight="1">
      <c r="A502" t="s" s="5">
        <v>498</v>
      </c>
      <c r="B502" t="s" s="5">
        <v>750</v>
      </c>
      <c r="C502" t="s" s="5">
        <v>751</v>
      </c>
      <c r="D502" t="s" s="5">
        <v>752</v>
      </c>
      <c r="E502" s="6">
        <v>20</v>
      </c>
      <c r="F502" s="7">
        <f>G502/1.17</f>
        <v>70.08547008547009</v>
      </c>
      <c r="G502" s="7">
        <v>82</v>
      </c>
      <c r="H502" s="8">
        <f>G502/E502</f>
        <v>4.1</v>
      </c>
    </row>
    <row r="503" ht="17" customHeight="1">
      <c r="A503" t="s" s="5">
        <v>498</v>
      </c>
      <c r="B503" t="s" s="5">
        <v>753</v>
      </c>
      <c r="C503" t="s" s="5">
        <v>70</v>
      </c>
      <c r="D503" t="s" s="5">
        <v>754</v>
      </c>
      <c r="E503" s="6">
        <v>20</v>
      </c>
      <c r="F503" s="7">
        <f>G503/1.17</f>
        <v>140.1709401709402</v>
      </c>
      <c r="G503" s="7">
        <v>164</v>
      </c>
      <c r="H503" s="8">
        <f>G503/E503</f>
        <v>8.199999999999999</v>
      </c>
    </row>
    <row r="504" ht="17" customHeight="1">
      <c r="A504" t="s" s="11">
        <v>498</v>
      </c>
      <c r="B504" t="s" s="11">
        <v>221</v>
      </c>
      <c r="C504" t="s" s="11">
        <v>222</v>
      </c>
      <c r="D504" t="s" s="11">
        <v>76</v>
      </c>
      <c r="E504" s="12">
        <v>20</v>
      </c>
      <c r="F504" s="13">
        <f>G504/1.17</f>
        <v>311.1111111111111</v>
      </c>
      <c r="G504" s="14">
        <v>364</v>
      </c>
      <c r="H504" s="8">
        <f>G504/E504</f>
        <v>18.2</v>
      </c>
    </row>
    <row r="505" ht="17" customHeight="1">
      <c r="A505" t="s" s="15">
        <v>43</v>
      </c>
      <c r="B505" t="s" s="15">
        <v>755</v>
      </c>
      <c r="C505" t="s" s="15">
        <v>756</v>
      </c>
      <c r="D505" t="s" s="15">
        <v>757</v>
      </c>
      <c r="E505" s="18">
        <v>30</v>
      </c>
      <c r="F505" s="19">
        <f>G505/1.17</f>
        <v>845.897435897436</v>
      </c>
      <c r="G505" s="20">
        <v>989.7</v>
      </c>
      <c r="H505" s="21">
        <f>G505/E505</f>
        <v>32.99</v>
      </c>
    </row>
    <row r="506" ht="17" customHeight="1">
      <c r="A506" t="s" s="2">
        <v>498</v>
      </c>
      <c r="B506" t="s" s="2">
        <v>758</v>
      </c>
      <c r="C506" t="s" s="2">
        <v>215</v>
      </c>
      <c r="D506" t="s" s="2">
        <v>216</v>
      </c>
      <c r="E506" s="27">
        <v>40</v>
      </c>
      <c r="F506" s="31">
        <f>G506/1.17</f>
        <v>957.2649572649573</v>
      </c>
      <c r="G506" s="28">
        <v>1120</v>
      </c>
      <c r="H506" s="8">
        <f>G506/E506</f>
        <v>28</v>
      </c>
    </row>
    <row r="507" ht="17" customHeight="1">
      <c r="A507" t="s" s="5">
        <v>498</v>
      </c>
      <c r="B507" t="s" s="5">
        <v>759</v>
      </c>
      <c r="C507" t="s" s="5">
        <v>760</v>
      </c>
      <c r="D507" t="s" s="5">
        <v>761</v>
      </c>
      <c r="E507" s="6">
        <v>100</v>
      </c>
      <c r="F507" s="7">
        <f>G507/1.17</f>
        <v>435.8974358974359</v>
      </c>
      <c r="G507" s="7">
        <v>510</v>
      </c>
      <c r="H507" s="8">
        <f>G507/E507</f>
        <v>5.1</v>
      </c>
    </row>
    <row r="508" ht="17" customHeight="1">
      <c r="A508" t="s" s="11">
        <v>498</v>
      </c>
      <c r="B508" t="s" s="11">
        <v>280</v>
      </c>
      <c r="C508" t="s" s="11">
        <v>81</v>
      </c>
      <c r="D508" t="s" s="11">
        <v>82</v>
      </c>
      <c r="E508" s="12">
        <v>5</v>
      </c>
      <c r="F508" s="13">
        <f>G508/1.17</f>
        <v>205.1282051282051</v>
      </c>
      <c r="G508" s="13">
        <v>240</v>
      </c>
      <c r="H508" s="8">
        <f>G508/E508</f>
        <v>48</v>
      </c>
    </row>
    <row r="509" ht="17" customHeight="1">
      <c r="A509" t="s" s="15">
        <v>265</v>
      </c>
      <c r="B509" t="s" s="15">
        <v>762</v>
      </c>
      <c r="C509" t="s" s="15">
        <v>73</v>
      </c>
      <c r="D509" t="s" s="15">
        <v>295</v>
      </c>
      <c r="E509" s="18">
        <v>200</v>
      </c>
      <c r="F509" s="38">
        <v>9143.589743589740</v>
      </c>
      <c r="G509" s="38">
        <v>10698</v>
      </c>
      <c r="H509" s="39">
        <f>G509/E509</f>
        <v>53.49</v>
      </c>
    </row>
    <row r="510" ht="17" customHeight="1">
      <c r="A510" t="s" s="2">
        <v>763</v>
      </c>
      <c r="B510" t="s" s="2">
        <v>764</v>
      </c>
      <c r="C510" t="s" s="2">
        <v>765</v>
      </c>
      <c r="D510" t="s" s="2">
        <v>766</v>
      </c>
      <c r="E510" s="27">
        <v>880</v>
      </c>
      <c r="F510" s="31">
        <f>G510/1.17</f>
        <v>1000.341880341880</v>
      </c>
      <c r="G510" s="31">
        <v>1170.4</v>
      </c>
      <c r="H510" s="8">
        <f>G510/E510</f>
        <v>1.33</v>
      </c>
    </row>
    <row r="511" ht="17" customHeight="1">
      <c r="A511" t="s" s="5">
        <v>763</v>
      </c>
      <c r="B511" t="s" s="5">
        <v>767</v>
      </c>
      <c r="C511" t="s" s="5">
        <v>768</v>
      </c>
      <c r="D511" t="s" s="5">
        <v>769</v>
      </c>
      <c r="E511" s="6">
        <v>1000</v>
      </c>
      <c r="F511" s="7">
        <f>G511/1.17</f>
        <v>213.6752136752137</v>
      </c>
      <c r="G511" s="7">
        <v>250</v>
      </c>
      <c r="H511" s="8">
        <f>G511/E511</f>
        <v>0.25</v>
      </c>
    </row>
    <row r="512" ht="17" customHeight="1">
      <c r="A512" t="s" s="5">
        <v>763</v>
      </c>
      <c r="B512" t="s" s="5">
        <v>767</v>
      </c>
      <c r="C512" t="s" s="5">
        <v>770</v>
      </c>
      <c r="D512" t="s" s="5">
        <v>769</v>
      </c>
      <c r="E512" s="6">
        <v>400</v>
      </c>
      <c r="F512" s="7">
        <f>G512/1.17</f>
        <v>85.47008547008548</v>
      </c>
      <c r="G512" s="7">
        <v>100</v>
      </c>
      <c r="H512" s="8">
        <f>G512/E512</f>
        <v>0.25</v>
      </c>
    </row>
    <row r="513" ht="17" customHeight="1">
      <c r="A513" t="s" s="5">
        <v>763</v>
      </c>
      <c r="B513" t="s" s="5">
        <v>647</v>
      </c>
      <c r="C513" t="s" s="5">
        <v>770</v>
      </c>
      <c r="D513" t="s" s="5">
        <v>769</v>
      </c>
      <c r="E513" s="6">
        <v>100</v>
      </c>
      <c r="F513" s="7">
        <f>G513/1.17</f>
        <v>21.36752136752137</v>
      </c>
      <c r="G513" s="7">
        <v>25</v>
      </c>
      <c r="H513" s="8">
        <f>G513/E513</f>
        <v>0.25</v>
      </c>
    </row>
    <row r="514" ht="17" customHeight="1">
      <c r="A514" t="s" s="5">
        <v>763</v>
      </c>
      <c r="B514" t="s" s="5">
        <v>647</v>
      </c>
      <c r="C514" t="s" s="5">
        <v>648</v>
      </c>
      <c r="D514" t="s" s="5">
        <v>536</v>
      </c>
      <c r="E514" s="6">
        <v>2400</v>
      </c>
      <c r="F514" s="7">
        <f>G514/1.17</f>
        <v>574.3589743589744</v>
      </c>
      <c r="G514" s="7">
        <v>672</v>
      </c>
      <c r="H514" s="8">
        <f>G514/E514</f>
        <v>0.28</v>
      </c>
    </row>
    <row r="515" ht="17" customHeight="1">
      <c r="A515" t="s" s="5">
        <v>763</v>
      </c>
      <c r="B515" t="s" s="5">
        <v>645</v>
      </c>
      <c r="C515" t="s" s="5">
        <v>771</v>
      </c>
      <c r="D515" t="s" s="5">
        <v>567</v>
      </c>
      <c r="E515" s="6">
        <v>160</v>
      </c>
      <c r="F515" s="7">
        <f>G515/1.17</f>
        <v>423.931623931624</v>
      </c>
      <c r="G515" s="7">
        <v>496</v>
      </c>
      <c r="H515" s="8">
        <f>G515/E515</f>
        <v>3.1</v>
      </c>
    </row>
    <row r="516" ht="17" customHeight="1">
      <c r="A516" t="s" s="5">
        <v>763</v>
      </c>
      <c r="B516" t="s" s="5">
        <v>772</v>
      </c>
      <c r="C516" t="s" s="5">
        <v>773</v>
      </c>
      <c r="D516" t="s" s="5">
        <v>774</v>
      </c>
      <c r="E516" s="6">
        <v>2</v>
      </c>
      <c r="F516" s="7">
        <f>G516/1.17</f>
        <v>145.2991452991453</v>
      </c>
      <c r="G516" s="7">
        <v>170</v>
      </c>
      <c r="H516" s="8">
        <f>G516/E516</f>
        <v>85</v>
      </c>
    </row>
    <row r="517" ht="17" customHeight="1">
      <c r="A517" t="s" s="11">
        <v>763</v>
      </c>
      <c r="B517" t="s" s="11">
        <v>772</v>
      </c>
      <c r="C517" t="s" s="11">
        <v>773</v>
      </c>
      <c r="D517" t="s" s="11">
        <v>774</v>
      </c>
      <c r="E517" s="12">
        <v>10</v>
      </c>
      <c r="F517" s="14">
        <f>G517/1.17</f>
        <v>726.4957264957266</v>
      </c>
      <c r="G517" s="14">
        <v>850</v>
      </c>
      <c r="H517" s="8">
        <f>G517/E517</f>
        <v>85</v>
      </c>
    </row>
    <row r="518" ht="17" customHeight="1">
      <c r="A518" t="s" s="15">
        <v>265</v>
      </c>
      <c r="B518" t="s" s="15">
        <v>775</v>
      </c>
      <c r="C518" t="s" s="15">
        <v>776</v>
      </c>
      <c r="D518" t="s" s="15">
        <v>777</v>
      </c>
      <c r="E518" s="22">
        <v>30</v>
      </c>
      <c r="F518" s="24">
        <v>25.6410256410256</v>
      </c>
      <c r="G518" s="24">
        <v>30</v>
      </c>
      <c r="H518" s="21">
        <f>G518/E518</f>
        <v>1</v>
      </c>
    </row>
    <row r="519" ht="17" customHeight="1">
      <c r="A519" t="s" s="2">
        <v>763</v>
      </c>
      <c r="B519" t="s" s="2">
        <v>778</v>
      </c>
      <c r="C519" t="s" s="2">
        <v>779</v>
      </c>
      <c r="D519" t="s" s="2">
        <v>780</v>
      </c>
      <c r="E519" s="27">
        <v>20</v>
      </c>
      <c r="F519" s="28">
        <f>G519/1.17</f>
        <v>478.6324786324786</v>
      </c>
      <c r="G519" s="28">
        <v>560</v>
      </c>
      <c r="H519" s="8">
        <f>G519/E519</f>
        <v>28</v>
      </c>
    </row>
    <row r="520" ht="17" customHeight="1">
      <c r="A520" t="s" s="5">
        <v>763</v>
      </c>
      <c r="B520" t="s" s="5">
        <v>772</v>
      </c>
      <c r="C520" t="s" s="5">
        <v>773</v>
      </c>
      <c r="D520" t="s" s="5">
        <v>774</v>
      </c>
      <c r="E520" s="6">
        <v>2</v>
      </c>
      <c r="F520" s="7">
        <f>G520/1.17</f>
        <v>145.2991452991453</v>
      </c>
      <c r="G520" s="7">
        <v>170</v>
      </c>
      <c r="H520" s="8">
        <f>G520/E520</f>
        <v>85</v>
      </c>
    </row>
    <row r="521" ht="17" customHeight="1">
      <c r="A521" t="s" s="5">
        <v>781</v>
      </c>
      <c r="B521" t="s" s="5">
        <v>782</v>
      </c>
      <c r="C521" t="s" s="5">
        <v>783</v>
      </c>
      <c r="D521" t="s" s="5">
        <v>784</v>
      </c>
      <c r="E521" s="6">
        <v>2880</v>
      </c>
      <c r="F521" s="7">
        <f>G521/1.17</f>
        <v>69316.923076923078</v>
      </c>
      <c r="G521" s="7">
        <v>81100.8</v>
      </c>
      <c r="H521" s="8">
        <f>G521/E521</f>
        <v>28.16</v>
      </c>
    </row>
    <row r="522" ht="17" customHeight="1">
      <c r="A522" t="s" s="5">
        <v>785</v>
      </c>
      <c r="B522" t="s" s="5">
        <v>782</v>
      </c>
      <c r="C522" t="s" s="5">
        <v>783</v>
      </c>
      <c r="D522" t="s" s="5">
        <v>784</v>
      </c>
      <c r="E522" s="6">
        <v>3600</v>
      </c>
      <c r="F522" s="7">
        <f>G522/1.17</f>
        <v>92769.230769230780</v>
      </c>
      <c r="G522" s="7">
        <v>108540</v>
      </c>
      <c r="H522" s="8">
        <f>G522/E522</f>
        <v>30.15</v>
      </c>
    </row>
    <row r="523" ht="17" customHeight="1">
      <c r="A523" t="s" s="5">
        <v>786</v>
      </c>
      <c r="B523" t="s" s="5">
        <v>782</v>
      </c>
      <c r="C523" t="s" s="5">
        <v>783</v>
      </c>
      <c r="D523" t="s" s="5">
        <v>784</v>
      </c>
      <c r="E523" s="6">
        <v>3600</v>
      </c>
      <c r="F523" s="7">
        <f>G523/1.17</f>
        <v>91784.615384615390</v>
      </c>
      <c r="G523" s="7">
        <v>107388</v>
      </c>
      <c r="H523" s="8">
        <f>G523/E523</f>
        <v>29.83</v>
      </c>
    </row>
    <row r="524" ht="17" customHeight="1">
      <c r="A524" t="s" s="11">
        <v>787</v>
      </c>
      <c r="B524" t="s" s="11">
        <v>420</v>
      </c>
      <c r="C524" t="s" s="11">
        <v>788</v>
      </c>
      <c r="D524" t="s" s="11">
        <v>789</v>
      </c>
      <c r="E524" s="12">
        <v>540</v>
      </c>
      <c r="F524" s="55">
        <f>G524/1.17</f>
        <v>18489.230769230773</v>
      </c>
      <c r="G524" s="14">
        <v>21632.4</v>
      </c>
      <c r="H524" s="8">
        <f>G524/E524</f>
        <v>40.06</v>
      </c>
    </row>
    <row r="525" ht="20" customHeight="1">
      <c r="A525" t="s" s="16">
        <v>13</v>
      </c>
      <c r="B525" t="s" s="16">
        <v>790</v>
      </c>
      <c r="C525" t="s" s="15">
        <v>791</v>
      </c>
      <c r="D525" t="s" s="15">
        <v>792</v>
      </c>
      <c r="E525" s="22">
        <v>10</v>
      </c>
      <c r="F525" s="23">
        <f>G525/1.17</f>
        <v>102.5641025641026</v>
      </c>
      <c r="G525" s="24">
        <v>120</v>
      </c>
      <c r="H525" s="21">
        <f>G525/E525</f>
        <v>12</v>
      </c>
    </row>
    <row r="526" ht="17" customHeight="1">
      <c r="A526" t="s" s="15">
        <v>793</v>
      </c>
      <c r="B526" t="s" s="15">
        <v>514</v>
      </c>
      <c r="C526" t="s" s="15">
        <v>515</v>
      </c>
      <c r="D526" t="s" s="15">
        <v>516</v>
      </c>
      <c r="E526" s="22">
        <v>600</v>
      </c>
      <c r="F526" s="24">
        <f>G526/1.17</f>
        <v>5066.666666666667</v>
      </c>
      <c r="G526" s="24">
        <v>5928</v>
      </c>
      <c r="H526" s="21">
        <f>G526/E526</f>
        <v>9.880000000000001</v>
      </c>
    </row>
    <row r="527" ht="17" customHeight="1">
      <c r="A527" t="s" s="2">
        <v>794</v>
      </c>
      <c r="B527" t="s" s="2">
        <v>795</v>
      </c>
      <c r="C527" t="s" s="2">
        <v>796</v>
      </c>
      <c r="D527" t="s" s="2">
        <v>797</v>
      </c>
      <c r="E527" s="27">
        <v>400</v>
      </c>
      <c r="F527" s="28">
        <f>G527/1.17</f>
        <v>1743.589743589744</v>
      </c>
      <c r="G527" s="28">
        <v>2040</v>
      </c>
      <c r="H527" s="8">
        <f>G527/E527</f>
        <v>5.1</v>
      </c>
    </row>
    <row r="528" ht="17" customHeight="1">
      <c r="A528" t="s" s="5">
        <v>794</v>
      </c>
      <c r="B528" t="s" s="5">
        <v>798</v>
      </c>
      <c r="C528" t="s" s="5">
        <v>23</v>
      </c>
      <c r="D528" t="s" s="5">
        <v>799</v>
      </c>
      <c r="E528" s="6">
        <v>200</v>
      </c>
      <c r="F528" s="7">
        <f>G528/1.17</f>
        <v>4174.358974358975</v>
      </c>
      <c r="G528" s="7">
        <v>4884</v>
      </c>
      <c r="H528" s="8">
        <f>G528/E528</f>
        <v>24.42</v>
      </c>
    </row>
    <row r="529" ht="17" customHeight="1">
      <c r="A529" t="s" s="5">
        <v>794</v>
      </c>
      <c r="B529" t="s" s="9">
        <v>800</v>
      </c>
      <c r="C529" t="s" s="5">
        <v>801</v>
      </c>
      <c r="D529" t="s" s="9">
        <v>445</v>
      </c>
      <c r="E529" s="6">
        <v>600</v>
      </c>
      <c r="F529" s="7">
        <f>G529/1.17</f>
        <v>10758.974358974359</v>
      </c>
      <c r="G529" s="7">
        <v>12588</v>
      </c>
      <c r="H529" s="8">
        <f>G529/E529</f>
        <v>20.98</v>
      </c>
    </row>
    <row r="530" ht="17" customHeight="1">
      <c r="A530" t="s" s="5">
        <v>793</v>
      </c>
      <c r="B530" t="s" s="5">
        <v>514</v>
      </c>
      <c r="C530" t="s" s="5">
        <v>515</v>
      </c>
      <c r="D530" t="s" s="5">
        <v>516</v>
      </c>
      <c r="E530" s="6">
        <v>500</v>
      </c>
      <c r="F530" s="7">
        <f>G530/1.17</f>
        <v>5388.888888888890</v>
      </c>
      <c r="G530" s="7">
        <v>6305</v>
      </c>
      <c r="H530" s="8">
        <f>G530/E530</f>
        <v>12.61</v>
      </c>
    </row>
    <row r="531" ht="17" customHeight="1">
      <c r="A531" t="s" s="11">
        <v>793</v>
      </c>
      <c r="B531" t="s" s="11">
        <v>802</v>
      </c>
      <c r="C531" t="s" s="11">
        <v>453</v>
      </c>
      <c r="D531" t="s" s="11">
        <v>510</v>
      </c>
      <c r="E531" s="12">
        <v>300</v>
      </c>
      <c r="F531" s="14">
        <f>G531/1.17</f>
        <v>4594.871794871795</v>
      </c>
      <c r="G531" s="14">
        <v>5376</v>
      </c>
      <c r="H531" s="8">
        <f>G531/E531</f>
        <v>17.92</v>
      </c>
    </row>
    <row r="532" ht="17" customHeight="1">
      <c r="A532" t="s" s="15">
        <v>265</v>
      </c>
      <c r="B532" t="s" s="15">
        <v>803</v>
      </c>
      <c r="C532" t="s" s="15">
        <v>804</v>
      </c>
      <c r="D532" t="s" s="15">
        <v>805</v>
      </c>
      <c r="E532" s="22">
        <v>200</v>
      </c>
      <c r="F532" s="24">
        <v>615.384615384615</v>
      </c>
      <c r="G532" s="24">
        <v>720</v>
      </c>
      <c r="H532" s="21">
        <f>G532/E532</f>
        <v>3.6</v>
      </c>
    </row>
    <row r="533" ht="17" customHeight="1">
      <c r="A533" t="s" s="2">
        <v>793</v>
      </c>
      <c r="B533" t="s" s="2">
        <v>806</v>
      </c>
      <c r="C533" t="s" s="2">
        <v>453</v>
      </c>
      <c r="D533" t="s" s="2">
        <v>501</v>
      </c>
      <c r="E533" s="27">
        <v>300</v>
      </c>
      <c r="F533" s="28">
        <f>G533/1.17</f>
        <v>769.2307692307693</v>
      </c>
      <c r="G533" s="28">
        <v>900</v>
      </c>
      <c r="H533" s="8">
        <f>G533/E533</f>
        <v>3</v>
      </c>
    </row>
    <row r="534" ht="17" customHeight="1">
      <c r="A534" t="s" s="11">
        <v>793</v>
      </c>
      <c r="B534" t="s" s="11">
        <v>514</v>
      </c>
      <c r="C534" t="s" s="11">
        <v>515</v>
      </c>
      <c r="D534" t="s" s="11">
        <v>516</v>
      </c>
      <c r="E534" s="12">
        <v>500</v>
      </c>
      <c r="F534" s="14">
        <f>G534/1.17</f>
        <v>4.273504273504273</v>
      </c>
      <c r="G534" s="14">
        <v>5</v>
      </c>
      <c r="H534" s="8">
        <f>G534/E534</f>
        <v>0.01</v>
      </c>
    </row>
    <row r="535" ht="17" customHeight="1">
      <c r="A535" t="s" s="56">
        <v>807</v>
      </c>
      <c r="B535" t="s" s="56">
        <v>808</v>
      </c>
      <c r="C535" t="s" s="56">
        <v>809</v>
      </c>
      <c r="D535" t="s" s="56">
        <v>810</v>
      </c>
      <c r="E535" s="57">
        <v>20</v>
      </c>
      <c r="F535" s="40">
        <f>G535/1.17</f>
        <v>441.0256410256411</v>
      </c>
      <c r="G535" s="40">
        <v>516</v>
      </c>
      <c r="H535" s="21">
        <f>G535/E535</f>
        <v>25.8</v>
      </c>
    </row>
    <row r="536" ht="17" customHeight="1">
      <c r="A536" t="s" s="58">
        <v>577</v>
      </c>
      <c r="B536" t="s" s="58">
        <v>811</v>
      </c>
      <c r="C536" s="59"/>
      <c r="D536" s="59"/>
      <c r="E536" s="59"/>
      <c r="F536" s="60">
        <f>G536/1.17</f>
        <v>0</v>
      </c>
      <c r="G536" s="60"/>
      <c r="H536" s="61">
        <f>G536/E536</f>
      </c>
    </row>
    <row r="537" ht="20" customHeight="1">
      <c r="A537" t="s" s="62">
        <v>43</v>
      </c>
      <c r="B537" t="s" s="63">
        <v>812</v>
      </c>
      <c r="C537" t="s" s="62">
        <v>813</v>
      </c>
      <c r="D537" t="s" s="62">
        <v>814</v>
      </c>
      <c r="E537" s="64">
        <v>-4</v>
      </c>
      <c r="F537" s="19">
        <f>G537/1.17</f>
        <v>-133.0598290598291</v>
      </c>
      <c r="G537" s="65">
        <v>-155.68</v>
      </c>
      <c r="H537" s="21">
        <f>G537/E537</f>
        <v>38.92</v>
      </c>
    </row>
    <row r="538" ht="17" customHeight="1">
      <c r="A538" t="s" s="2">
        <v>577</v>
      </c>
      <c r="B538" t="s" s="2">
        <v>815</v>
      </c>
      <c r="C538" t="s" s="2">
        <v>816</v>
      </c>
      <c r="D538" t="s" s="2">
        <v>817</v>
      </c>
      <c r="E538" s="27">
        <v>15</v>
      </c>
      <c r="F538" s="66">
        <f>G538/1.17</f>
        <v>146.1538461538462</v>
      </c>
      <c r="G538" s="28">
        <v>171</v>
      </c>
      <c r="H538" s="8">
        <f>G538/E538</f>
        <v>11.4</v>
      </c>
    </row>
    <row r="539" ht="17" customHeight="1">
      <c r="A539" t="s" s="11">
        <v>577</v>
      </c>
      <c r="B539" t="s" s="11">
        <v>818</v>
      </c>
      <c r="C539" t="s" s="11">
        <v>819</v>
      </c>
      <c r="D539" t="s" s="11">
        <v>301</v>
      </c>
      <c r="E539" s="12">
        <v>5</v>
      </c>
      <c r="F539" s="55">
        <f>G539/1.17</f>
        <v>199.1452991452992</v>
      </c>
      <c r="G539" s="13">
        <v>233</v>
      </c>
      <c r="H539" s="8">
        <f>G539/E539</f>
        <v>46.6</v>
      </c>
    </row>
    <row r="540" ht="20" customHeight="1">
      <c r="A540" t="s" s="15">
        <v>265</v>
      </c>
      <c r="B540" t="s" s="16">
        <v>820</v>
      </c>
      <c r="C540" t="s" s="15">
        <v>821</v>
      </c>
      <c r="D540" t="s" s="15">
        <v>822</v>
      </c>
      <c r="E540" s="18">
        <v>200</v>
      </c>
      <c r="F540" s="38">
        <v>333.333333333333</v>
      </c>
      <c r="G540" s="38">
        <v>390</v>
      </c>
      <c r="H540" s="39">
        <f>G540/E540</f>
        <v>1.95</v>
      </c>
    </row>
    <row r="541" ht="17" customHeight="1">
      <c r="A541" t="s" s="34">
        <v>577</v>
      </c>
      <c r="B541" t="s" s="34">
        <v>823</v>
      </c>
      <c r="C541" t="s" s="34">
        <v>824</v>
      </c>
      <c r="D541" t="s" s="34">
        <v>825</v>
      </c>
      <c r="E541" s="35">
        <v>72</v>
      </c>
      <c r="F541" s="60">
        <f>G541/1.17</f>
        <v>1415.384615384615</v>
      </c>
      <c r="G541" s="67">
        <v>1656</v>
      </c>
      <c r="H541" s="8">
        <f>G541/E541</f>
        <v>23</v>
      </c>
    </row>
    <row r="542" ht="20" customHeight="1">
      <c r="A542" t="s" s="15">
        <v>826</v>
      </c>
      <c r="B542" t="s" s="16">
        <v>827</v>
      </c>
      <c r="C542" t="s" s="15">
        <v>828</v>
      </c>
      <c r="D542" t="s" s="15">
        <v>829</v>
      </c>
      <c r="E542" s="22">
        <v>300</v>
      </c>
      <c r="F542" s="68">
        <f>G542/1.17</f>
        <v>2025.641025641026</v>
      </c>
      <c r="G542" s="24">
        <v>2370</v>
      </c>
      <c r="H542" s="21">
        <f>G542/E542</f>
        <v>7.9</v>
      </c>
    </row>
    <row r="543" ht="17" customHeight="1">
      <c r="A543" t="s" s="2">
        <v>577</v>
      </c>
      <c r="B543" t="s" s="2">
        <v>830</v>
      </c>
      <c r="C543" t="s" s="2">
        <v>831</v>
      </c>
      <c r="D543" t="s" s="2">
        <v>240</v>
      </c>
      <c r="E543" s="27">
        <v>10</v>
      </c>
      <c r="F543" s="66">
        <f>G543/1.17</f>
        <v>197.2649572649573</v>
      </c>
      <c r="G543" s="28">
        <v>230.8</v>
      </c>
      <c r="H543" s="8">
        <f>G543/E543</f>
        <v>23.08</v>
      </c>
    </row>
    <row r="544" ht="17" customHeight="1">
      <c r="A544" t="s" s="11">
        <v>577</v>
      </c>
      <c r="B544" t="s" s="11">
        <v>832</v>
      </c>
      <c r="C544" t="s" s="11">
        <v>833</v>
      </c>
      <c r="D544" t="s" s="11">
        <v>834</v>
      </c>
      <c r="E544" s="12">
        <v>120</v>
      </c>
      <c r="F544" s="55">
        <f>G544/1.17</f>
        <v>1435.897435897436</v>
      </c>
      <c r="G544" s="14">
        <v>1680</v>
      </c>
      <c r="H544" s="8">
        <f>G544/E544</f>
        <v>14</v>
      </c>
    </row>
    <row r="545" ht="20" customHeight="1">
      <c r="A545" t="s" s="16">
        <v>13</v>
      </c>
      <c r="B545" t="s" s="15">
        <v>835</v>
      </c>
      <c r="C545" t="s" s="15">
        <v>836</v>
      </c>
      <c r="D545" t="s" s="15">
        <v>837</v>
      </c>
      <c r="E545" s="22">
        <v>10</v>
      </c>
      <c r="F545" s="68">
        <f>G545/1.17</f>
        <v>55.55555555555556</v>
      </c>
      <c r="G545" s="24">
        <v>65</v>
      </c>
      <c r="H545" s="21">
        <f>G545/E545</f>
        <v>6.5</v>
      </c>
    </row>
    <row r="546" ht="17" customHeight="1">
      <c r="A546" t="s" s="2">
        <v>577</v>
      </c>
      <c r="B546" t="s" s="2">
        <v>838</v>
      </c>
      <c r="C546" t="s" s="2">
        <v>839</v>
      </c>
      <c r="D546" t="s" s="2">
        <v>168</v>
      </c>
      <c r="E546" s="27">
        <v>24</v>
      </c>
      <c r="F546" s="66">
        <f>G546/1.17</f>
        <v>1476.923076923077</v>
      </c>
      <c r="G546" s="28">
        <v>1728</v>
      </c>
      <c r="H546" s="8">
        <f>G546/E546</f>
        <v>72</v>
      </c>
    </row>
    <row r="547" ht="17" customHeight="1">
      <c r="A547" t="s" s="5">
        <v>577</v>
      </c>
      <c r="B547" t="s" s="5">
        <v>840</v>
      </c>
      <c r="C547" t="s" s="5">
        <v>841</v>
      </c>
      <c r="D547" t="s" s="5">
        <v>842</v>
      </c>
      <c r="E547" s="6">
        <v>80</v>
      </c>
      <c r="F547" s="69">
        <f>G547/1.17</f>
        <v>533.3333333333334</v>
      </c>
      <c r="G547" s="7">
        <v>624</v>
      </c>
      <c r="H547" s="8">
        <f>G547/E547</f>
        <v>7.8</v>
      </c>
    </row>
    <row r="548" ht="17" customHeight="1">
      <c r="A548" t="s" s="5">
        <v>577</v>
      </c>
      <c r="B548" t="s" s="9">
        <v>843</v>
      </c>
      <c r="C548" t="s" s="5">
        <v>844</v>
      </c>
      <c r="D548" t="s" s="5">
        <v>845</v>
      </c>
      <c r="E548" s="6">
        <v>100</v>
      </c>
      <c r="F548" s="69">
        <f>G548/1.17</f>
        <v>3324.786324786325</v>
      </c>
      <c r="G548" s="7">
        <v>3890</v>
      </c>
      <c r="H548" s="8">
        <f>G548/E548</f>
        <v>38.9</v>
      </c>
    </row>
    <row r="549" ht="20" customHeight="1">
      <c r="A549" t="s" s="5">
        <v>577</v>
      </c>
      <c r="B549" t="s" s="9">
        <v>846</v>
      </c>
      <c r="C549" t="s" s="5">
        <v>847</v>
      </c>
      <c r="D549" t="s" s="5">
        <v>848</v>
      </c>
      <c r="E549" s="6">
        <v>250</v>
      </c>
      <c r="F549" s="69">
        <f>G549/1.17</f>
        <v>4188.034188034188</v>
      </c>
      <c r="G549" s="7">
        <v>4900</v>
      </c>
      <c r="H549" s="8">
        <f>G549/E549</f>
        <v>19.6</v>
      </c>
    </row>
    <row r="550" ht="17" customHeight="1">
      <c r="A550" t="s" s="5">
        <v>577</v>
      </c>
      <c r="B550" t="s" s="5">
        <v>188</v>
      </c>
      <c r="C550" t="s" s="5">
        <v>189</v>
      </c>
      <c r="D550" t="s" s="5">
        <v>849</v>
      </c>
      <c r="E550" s="6">
        <v>80</v>
      </c>
      <c r="F550" s="69">
        <f>G550/1.17</f>
        <v>512.8205128205128</v>
      </c>
      <c r="G550" s="7">
        <v>600</v>
      </c>
      <c r="H550" s="8">
        <f>G550/E550</f>
        <v>7.5</v>
      </c>
    </row>
    <row r="551" ht="17" customHeight="1">
      <c r="A551" t="s" s="5">
        <v>577</v>
      </c>
      <c r="B551" t="s" s="5">
        <v>163</v>
      </c>
      <c r="C551" t="s" s="5">
        <v>850</v>
      </c>
      <c r="D551" t="s" s="5">
        <v>165</v>
      </c>
      <c r="E551" s="6">
        <v>20</v>
      </c>
      <c r="F551" s="69">
        <f>G551/1.17</f>
        <v>598.2905982905984</v>
      </c>
      <c r="G551" s="7">
        <v>700</v>
      </c>
      <c r="H551" s="8">
        <f>G551/E551</f>
        <v>35</v>
      </c>
    </row>
    <row r="552" ht="17" customHeight="1">
      <c r="A552" t="s" s="11">
        <v>577</v>
      </c>
      <c r="B552" t="s" s="11">
        <v>851</v>
      </c>
      <c r="C552" t="s" s="11">
        <v>852</v>
      </c>
      <c r="D552" t="s" s="11">
        <v>853</v>
      </c>
      <c r="E552" s="12">
        <v>1000</v>
      </c>
      <c r="F552" s="55">
        <f>G552/1.17</f>
        <v>11794.871794871795</v>
      </c>
      <c r="G552" s="14">
        <v>13800</v>
      </c>
      <c r="H552" s="8">
        <f>G552/E552</f>
        <v>13.8</v>
      </c>
    </row>
    <row r="553" ht="17" customHeight="1">
      <c r="A553" t="s" s="15">
        <v>265</v>
      </c>
      <c r="B553" t="s" s="15">
        <v>854</v>
      </c>
      <c r="C553" t="s" s="15">
        <v>855</v>
      </c>
      <c r="D553" t="s" s="15">
        <v>856</v>
      </c>
      <c r="E553" s="22">
        <v>60</v>
      </c>
      <c r="F553" s="68">
        <v>632.820512820513</v>
      </c>
      <c r="G553" s="24">
        <v>740.4</v>
      </c>
      <c r="H553" s="21">
        <f>G553/E553</f>
        <v>12.34</v>
      </c>
    </row>
    <row r="554" ht="17" customHeight="1">
      <c r="A554" t="s" s="2">
        <v>577</v>
      </c>
      <c r="B554" t="s" s="2">
        <v>857</v>
      </c>
      <c r="C554" t="s" s="2">
        <v>858</v>
      </c>
      <c r="D554" t="s" s="2">
        <v>859</v>
      </c>
      <c r="E554" s="27">
        <v>100</v>
      </c>
      <c r="F554" s="66">
        <f>G554/1.17</f>
        <v>1794.871794871795</v>
      </c>
      <c r="G554" s="28">
        <v>2100</v>
      </c>
      <c r="H554" s="8">
        <f>G554/E554</f>
        <v>21</v>
      </c>
    </row>
    <row r="555" ht="17" customHeight="1">
      <c r="A555" t="s" s="5">
        <v>577</v>
      </c>
      <c r="B555" t="s" s="5">
        <v>860</v>
      </c>
      <c r="C555" t="s" s="5">
        <v>861</v>
      </c>
      <c r="D555" t="s" s="5">
        <v>862</v>
      </c>
      <c r="E555" s="6">
        <v>400</v>
      </c>
      <c r="F555" s="69">
        <f>G555/1.17</f>
        <v>2735.042735042735</v>
      </c>
      <c r="G555" s="7">
        <v>3200</v>
      </c>
      <c r="H555" s="8">
        <f>G555/E555</f>
        <v>8</v>
      </c>
    </row>
    <row r="556" ht="17" customHeight="1">
      <c r="A556" t="s" s="5">
        <v>577</v>
      </c>
      <c r="B556" t="s" s="5">
        <v>863</v>
      </c>
      <c r="C556" t="s" s="5">
        <v>864</v>
      </c>
      <c r="D556" t="s" s="5">
        <v>865</v>
      </c>
      <c r="E556" s="6">
        <v>100</v>
      </c>
      <c r="F556" s="69">
        <f>G556/1.17</f>
        <v>213.6752136752137</v>
      </c>
      <c r="G556" s="7">
        <v>250</v>
      </c>
      <c r="H556" s="8">
        <f>G556/E556</f>
        <v>2.5</v>
      </c>
    </row>
    <row r="557" ht="17" customHeight="1">
      <c r="A557" t="s" s="5">
        <v>577</v>
      </c>
      <c r="B557" t="s" s="5">
        <v>866</v>
      </c>
      <c r="C557" t="s" s="5">
        <v>867</v>
      </c>
      <c r="D557" t="s" s="5">
        <v>168</v>
      </c>
      <c r="E557" s="6">
        <v>120</v>
      </c>
      <c r="F557" s="69">
        <f>G557/1.17</f>
        <v>3487.179487179487</v>
      </c>
      <c r="G557" s="7">
        <v>4080</v>
      </c>
      <c r="H557" s="8">
        <f>G557/E557</f>
        <v>34</v>
      </c>
    </row>
    <row r="558" ht="17" customHeight="1">
      <c r="A558" t="s" s="5">
        <v>577</v>
      </c>
      <c r="B558" t="s" s="5">
        <v>868</v>
      </c>
      <c r="C558" t="s" s="5">
        <v>869</v>
      </c>
      <c r="D558" t="s" s="5">
        <v>870</v>
      </c>
      <c r="E558" s="6">
        <v>100</v>
      </c>
      <c r="F558" s="69">
        <f>G558/1.17</f>
        <v>85.47008547008548</v>
      </c>
      <c r="G558" s="7">
        <v>100</v>
      </c>
      <c r="H558" s="8">
        <f>G558/E558</f>
        <v>1</v>
      </c>
    </row>
    <row r="559" ht="17" customHeight="1">
      <c r="A559" t="s" s="5">
        <v>577</v>
      </c>
      <c r="B559" t="s" s="5">
        <v>214</v>
      </c>
      <c r="C559" t="s" s="5">
        <v>871</v>
      </c>
      <c r="D559" t="s" s="5">
        <v>872</v>
      </c>
      <c r="E559" s="6">
        <v>100</v>
      </c>
      <c r="F559" s="69">
        <f>G559/1.17</f>
        <v>1495.726495726496</v>
      </c>
      <c r="G559" s="7">
        <v>1750</v>
      </c>
      <c r="H559" s="8">
        <f>G559/E559</f>
        <v>17.5</v>
      </c>
    </row>
    <row r="560" ht="17" customHeight="1">
      <c r="A560" t="s" s="5">
        <v>577</v>
      </c>
      <c r="B560" t="s" s="5">
        <v>873</v>
      </c>
      <c r="C560" t="s" s="5">
        <v>146</v>
      </c>
      <c r="D560" t="s" s="5">
        <v>874</v>
      </c>
      <c r="E560" s="6">
        <v>100</v>
      </c>
      <c r="F560" s="69">
        <f>G560/1.17</f>
        <v>495.7264957264958</v>
      </c>
      <c r="G560" s="7">
        <v>580</v>
      </c>
      <c r="H560" s="8">
        <f>G560/E560</f>
        <v>5.8</v>
      </c>
    </row>
    <row r="561" ht="17" customHeight="1">
      <c r="A561" t="s" s="5">
        <v>577</v>
      </c>
      <c r="B561" t="s" s="5">
        <v>875</v>
      </c>
      <c r="C561" t="s" s="5">
        <v>876</v>
      </c>
      <c r="D561" t="s" s="5">
        <v>79</v>
      </c>
      <c r="E561" s="6">
        <v>5</v>
      </c>
      <c r="F561" s="69">
        <f>G561/1.17</f>
        <v>282.051282051282</v>
      </c>
      <c r="G561" s="7">
        <v>330</v>
      </c>
      <c r="H561" s="8">
        <f>G561/E561</f>
        <v>66</v>
      </c>
    </row>
    <row r="562" ht="17" customHeight="1">
      <c r="A562" t="s" s="5">
        <v>577</v>
      </c>
      <c r="B562" t="s" s="5">
        <v>163</v>
      </c>
      <c r="C562" t="s" s="5">
        <v>850</v>
      </c>
      <c r="D562" t="s" s="5">
        <v>165</v>
      </c>
      <c r="E562" s="6">
        <v>80</v>
      </c>
      <c r="F562" s="69">
        <f>G562/1.17</f>
        <v>2393.162393162394</v>
      </c>
      <c r="G562" s="7">
        <v>2800</v>
      </c>
      <c r="H562" s="8">
        <f>G562/E562</f>
        <v>35</v>
      </c>
    </row>
    <row r="563" ht="17" customHeight="1">
      <c r="A563" t="s" s="5">
        <v>577</v>
      </c>
      <c r="B563" t="s" s="5">
        <v>877</v>
      </c>
      <c r="C563" t="s" s="5">
        <v>139</v>
      </c>
      <c r="D563" t="s" s="5">
        <v>878</v>
      </c>
      <c r="E563" s="6">
        <v>10</v>
      </c>
      <c r="F563" s="7">
        <f>G563/1.17</f>
        <v>179.4871794871795</v>
      </c>
      <c r="G563" s="69">
        <v>210</v>
      </c>
      <c r="H563" s="8">
        <f>G563/E563</f>
        <v>21</v>
      </c>
    </row>
    <row r="564" ht="17" customHeight="1">
      <c r="A564" t="s" s="5">
        <v>577</v>
      </c>
      <c r="B564" t="s" s="5">
        <v>879</v>
      </c>
      <c r="C564" t="s" s="5">
        <v>880</v>
      </c>
      <c r="D564" t="s" s="5">
        <v>140</v>
      </c>
      <c r="E564" s="6">
        <v>20</v>
      </c>
      <c r="F564" s="7">
        <f>G564/1.17</f>
        <v>700.8547008547009</v>
      </c>
      <c r="G564" s="69">
        <v>820</v>
      </c>
      <c r="H564" s="8">
        <f>G564/E564</f>
        <v>41</v>
      </c>
    </row>
    <row r="565" ht="17" customHeight="1">
      <c r="A565" t="s" s="5">
        <v>577</v>
      </c>
      <c r="B565" t="s" s="5">
        <v>436</v>
      </c>
      <c r="C565" t="s" s="5">
        <v>881</v>
      </c>
      <c r="D565" t="s" s="5">
        <v>438</v>
      </c>
      <c r="E565" s="6">
        <v>10</v>
      </c>
      <c r="F565" s="7">
        <f>G565/1.17</f>
        <v>256.4102564102564</v>
      </c>
      <c r="G565" s="69">
        <v>300</v>
      </c>
      <c r="H565" s="8">
        <f>G565/E565</f>
        <v>30</v>
      </c>
    </row>
    <row r="566" ht="17" customHeight="1">
      <c r="A566" t="s" s="5">
        <v>577</v>
      </c>
      <c r="B566" t="s" s="5">
        <v>782</v>
      </c>
      <c r="C566" t="s" s="5">
        <v>783</v>
      </c>
      <c r="D566" t="s" s="9">
        <v>784</v>
      </c>
      <c r="E566" s="6">
        <v>340</v>
      </c>
      <c r="F566" s="7">
        <f>G566/1.17</f>
        <v>8816.752136752137</v>
      </c>
      <c r="G566" s="69">
        <v>10315.6</v>
      </c>
      <c r="H566" s="8">
        <f>G566/E566</f>
        <v>30.34</v>
      </c>
    </row>
    <row r="567" ht="17" customHeight="1">
      <c r="A567" t="s" s="5">
        <v>577</v>
      </c>
      <c r="B567" t="s" s="5">
        <v>882</v>
      </c>
      <c r="C567" t="s" s="5">
        <v>883</v>
      </c>
      <c r="D567" t="s" s="5">
        <v>301</v>
      </c>
      <c r="E567" s="6">
        <v>240</v>
      </c>
      <c r="F567" s="7">
        <f>G567/1.17</f>
        <v>779.4871794871796</v>
      </c>
      <c r="G567" s="69">
        <v>912</v>
      </c>
      <c r="H567" s="8">
        <f>G567/E567</f>
        <v>3.8</v>
      </c>
    </row>
    <row r="568" ht="17" customHeight="1">
      <c r="A568" t="s" s="11">
        <v>577</v>
      </c>
      <c r="B568" t="s" s="11">
        <v>882</v>
      </c>
      <c r="C568" t="s" s="11">
        <v>883</v>
      </c>
      <c r="D568" t="s" s="11">
        <v>301</v>
      </c>
      <c r="E568" s="12">
        <v>960</v>
      </c>
      <c r="F568" s="14">
        <f>G568/1.17</f>
        <v>3117.948717948718</v>
      </c>
      <c r="G568" s="55">
        <v>3648</v>
      </c>
      <c r="H568" s="8">
        <f>G568/E568</f>
        <v>3.8</v>
      </c>
    </row>
    <row r="569" ht="28.5" customHeight="1">
      <c r="A569" t="s" s="16">
        <v>202</v>
      </c>
      <c r="B569" t="s" s="16">
        <v>884</v>
      </c>
      <c r="C569" t="s" s="15">
        <v>149</v>
      </c>
      <c r="D569" t="s" s="15">
        <v>396</v>
      </c>
      <c r="E569" s="22">
        <v>200</v>
      </c>
      <c r="F569" s="24">
        <v>11965.81</v>
      </c>
      <c r="G569" s="23">
        <f>F569*1.17</f>
        <v>13999.9977</v>
      </c>
      <c r="H569" s="21">
        <f>G569/E569</f>
        <v>69.99998849999999</v>
      </c>
    </row>
    <row r="570" ht="17" customHeight="1">
      <c r="A570" t="s" s="2">
        <v>885</v>
      </c>
      <c r="B570" t="s" s="2">
        <v>886</v>
      </c>
      <c r="C570" t="s" s="2">
        <v>887</v>
      </c>
      <c r="D570" t="s" s="2">
        <v>888</v>
      </c>
      <c r="E570" s="27">
        <v>30</v>
      </c>
      <c r="F570" s="28">
        <f>G570/1.17</f>
        <v>1984.615384615385</v>
      </c>
      <c r="G570" s="28">
        <v>2322</v>
      </c>
      <c r="H570" s="8">
        <f>G570/E570</f>
        <v>77.40000000000001</v>
      </c>
    </row>
    <row r="571" ht="17" customHeight="1">
      <c r="A571" t="s" s="5">
        <v>885</v>
      </c>
      <c r="B571" t="s" s="5">
        <v>889</v>
      </c>
      <c r="C571" t="s" s="5">
        <v>890</v>
      </c>
      <c r="D571" t="s" s="5">
        <v>891</v>
      </c>
      <c r="E571" s="6">
        <v>200</v>
      </c>
      <c r="F571" s="7">
        <f>G571/1.17</f>
        <v>6923.076923076924</v>
      </c>
      <c r="G571" s="7">
        <v>8100</v>
      </c>
      <c r="H571" s="8">
        <f>G571/E571</f>
        <v>40.5</v>
      </c>
    </row>
    <row r="572" ht="17" customHeight="1">
      <c r="A572" t="s" s="5">
        <v>885</v>
      </c>
      <c r="B572" t="s" s="5">
        <v>889</v>
      </c>
      <c r="C572" t="s" s="5">
        <v>890</v>
      </c>
      <c r="D572" t="s" s="5">
        <v>891</v>
      </c>
      <c r="E572" s="6">
        <v>200</v>
      </c>
      <c r="F572" s="7">
        <f>G572/1.17</f>
        <v>6923.076923076924</v>
      </c>
      <c r="G572" s="7">
        <v>8100</v>
      </c>
      <c r="H572" s="8">
        <f>G572/E572</f>
        <v>40.5</v>
      </c>
    </row>
    <row r="573" ht="28.5" customHeight="1">
      <c r="A573" t="s" s="10">
        <v>892</v>
      </c>
      <c r="B573" t="s" s="11">
        <v>221</v>
      </c>
      <c r="C573" t="s" s="11">
        <v>731</v>
      </c>
      <c r="D573" t="s" s="11">
        <v>893</v>
      </c>
      <c r="E573" s="12">
        <v>300</v>
      </c>
      <c r="F573" s="14">
        <f>G573/1.17</f>
        <v>510.2564102564103</v>
      </c>
      <c r="G573" s="14">
        <v>597</v>
      </c>
      <c r="H573" s="8">
        <f>G573/E573</f>
        <v>1.99</v>
      </c>
    </row>
    <row r="574" ht="17" customHeight="1">
      <c r="A574" t="s" s="15">
        <v>807</v>
      </c>
      <c r="B574" t="s" s="15">
        <v>894</v>
      </c>
      <c r="C574" t="s" s="15">
        <v>895</v>
      </c>
      <c r="D574" t="s" s="15">
        <v>896</v>
      </c>
      <c r="E574" s="22">
        <v>400</v>
      </c>
      <c r="F574" s="24">
        <f>G574/1.17</f>
        <v>26006.837606837609</v>
      </c>
      <c r="G574" s="24">
        <v>30428</v>
      </c>
      <c r="H574" s="21">
        <f>G574/E574</f>
        <v>76.06999999999999</v>
      </c>
    </row>
    <row r="575" ht="17" customHeight="1">
      <c r="A575" t="s" s="15">
        <v>807</v>
      </c>
      <c r="B575" t="s" s="15">
        <v>897</v>
      </c>
      <c r="C575" t="s" s="15">
        <v>898</v>
      </c>
      <c r="D575" t="s" s="15">
        <v>899</v>
      </c>
      <c r="E575" s="22">
        <v>480</v>
      </c>
      <c r="F575" s="24">
        <f>G575/1.17</f>
        <v>42871.794871794875</v>
      </c>
      <c r="G575" s="24">
        <v>50160</v>
      </c>
      <c r="H575" s="21">
        <f>G575/E575</f>
        <v>104.5</v>
      </c>
    </row>
    <row r="576" ht="28.5" customHeight="1">
      <c r="A576" t="s" s="25">
        <v>892</v>
      </c>
      <c r="B576" t="s" s="2">
        <v>900</v>
      </c>
      <c r="C576" t="s" s="2">
        <v>901</v>
      </c>
      <c r="D576" t="s" s="2">
        <v>902</v>
      </c>
      <c r="E576" s="27">
        <v>8</v>
      </c>
      <c r="F576" s="28">
        <f>G576/1.17</f>
        <v>31.38461538461539</v>
      </c>
      <c r="G576" s="28">
        <v>36.72</v>
      </c>
      <c r="H576" s="8">
        <f>G576/E576</f>
        <v>4.59</v>
      </c>
    </row>
    <row r="577" ht="28.5" customHeight="1">
      <c r="A577" t="s" s="10">
        <v>903</v>
      </c>
      <c r="B577" t="s" s="11">
        <v>904</v>
      </c>
      <c r="C577" t="s" s="11">
        <v>61</v>
      </c>
      <c r="D577" t="s" s="11">
        <v>905</v>
      </c>
      <c r="E577" s="12">
        <v>1200</v>
      </c>
      <c r="F577" s="14">
        <f>G577/1.17</f>
        <v>9230.769230769230</v>
      </c>
      <c r="G577" s="14">
        <v>10800</v>
      </c>
      <c r="H577" s="8">
        <f>G577/E577</f>
        <v>9</v>
      </c>
    </row>
    <row r="578" ht="28.5" customHeight="1">
      <c r="A578" t="s" s="16">
        <v>202</v>
      </c>
      <c r="B578" t="s" s="15">
        <v>345</v>
      </c>
      <c r="C578" t="s" s="15">
        <v>346</v>
      </c>
      <c r="D578" t="s" s="17">
        <v>347</v>
      </c>
      <c r="E578" s="22">
        <v>30</v>
      </c>
      <c r="F578" s="24">
        <v>251.25</v>
      </c>
      <c r="G578" s="24">
        <f>F578*1.17</f>
        <v>293.9625</v>
      </c>
      <c r="H578" s="21">
        <f>G578/E578</f>
        <v>9.79875</v>
      </c>
    </row>
    <row r="579" ht="28.5" customHeight="1">
      <c r="A579" t="s" s="33">
        <v>906</v>
      </c>
      <c r="B579" t="s" s="34">
        <v>815</v>
      </c>
      <c r="C579" t="s" s="34">
        <v>907</v>
      </c>
      <c r="D579" t="s" s="34">
        <v>817</v>
      </c>
      <c r="E579" s="35">
        <v>300</v>
      </c>
      <c r="F579" s="36">
        <f>G579/1.17</f>
        <v>4871.794871794872</v>
      </c>
      <c r="G579" s="36">
        <v>5700</v>
      </c>
      <c r="H579" s="8">
        <f>G579/E579</f>
        <v>19</v>
      </c>
    </row>
    <row r="580" ht="17" customHeight="1">
      <c r="A580" t="s" s="15">
        <v>265</v>
      </c>
      <c r="B580" t="s" s="15">
        <v>908</v>
      </c>
      <c r="C580" t="s" s="15">
        <v>909</v>
      </c>
      <c r="D580" t="s" s="15">
        <v>910</v>
      </c>
      <c r="E580" s="18">
        <v>100</v>
      </c>
      <c r="F580" s="38">
        <v>277.777777777778</v>
      </c>
      <c r="G580" s="38">
        <v>325</v>
      </c>
      <c r="H580" s="39">
        <f>G580/E580</f>
        <v>3.25</v>
      </c>
    </row>
    <row r="581" ht="28.5" customHeight="1">
      <c r="A581" t="s" s="16">
        <v>892</v>
      </c>
      <c r="B581" t="s" s="15">
        <v>911</v>
      </c>
      <c r="C581" t="s" s="15">
        <v>32</v>
      </c>
      <c r="D581" t="s" s="15">
        <v>912</v>
      </c>
      <c r="E581" s="22">
        <v>2000</v>
      </c>
      <c r="F581" s="68">
        <f>G581/1.17</f>
        <v>991.4529914529916</v>
      </c>
      <c r="G581" s="23">
        <v>1160</v>
      </c>
      <c r="H581" s="21">
        <f>G581/E581</f>
        <v>0.58</v>
      </c>
    </row>
    <row r="582" ht="17" customHeight="1">
      <c r="A582" t="s" s="15">
        <v>43</v>
      </c>
      <c r="B582" t="s" s="15">
        <v>913</v>
      </c>
      <c r="C582" t="s" s="15">
        <v>914</v>
      </c>
      <c r="D582" t="s" s="15">
        <v>915</v>
      </c>
      <c r="E582" s="18">
        <v>100</v>
      </c>
      <c r="F582" s="19">
        <f>G582/1.17</f>
        <v>2323.931623931624</v>
      </c>
      <c r="G582" s="20">
        <v>2719</v>
      </c>
      <c r="H582" s="21">
        <f>G582/E582</f>
        <v>27.19</v>
      </c>
    </row>
    <row r="583" ht="17" customHeight="1">
      <c r="A583" t="s" s="15">
        <v>141</v>
      </c>
      <c r="B583" t="s" s="15">
        <v>916</v>
      </c>
      <c r="C583" t="s" s="15">
        <v>917</v>
      </c>
      <c r="D583" t="s" s="15">
        <v>918</v>
      </c>
      <c r="E583" s="18">
        <v>10</v>
      </c>
      <c r="F583" s="30">
        <f>G583/1.17</f>
        <v>205.1282051282051</v>
      </c>
      <c r="G583" s="20">
        <v>240</v>
      </c>
      <c r="H583" s="21">
        <f>G583/E583</f>
        <v>24</v>
      </c>
    </row>
    <row r="584" ht="28.5" customHeight="1">
      <c r="A584" t="s" s="16">
        <v>906</v>
      </c>
      <c r="B584" t="s" s="15">
        <v>919</v>
      </c>
      <c r="C584" t="s" s="15">
        <v>731</v>
      </c>
      <c r="D584" t="s" s="15">
        <v>920</v>
      </c>
      <c r="E584" s="22">
        <v>200</v>
      </c>
      <c r="F584" s="68">
        <f>G584/1.17</f>
        <v>307.6923076923077</v>
      </c>
      <c r="G584" s="24">
        <v>360</v>
      </c>
      <c r="H584" s="21">
        <f>G584/E584</f>
        <v>1.8</v>
      </c>
    </row>
    <row r="585" ht="17" customHeight="1">
      <c r="A585" t="s" s="15">
        <v>577</v>
      </c>
      <c r="B585" t="s" s="15">
        <v>818</v>
      </c>
      <c r="C585" t="s" s="15">
        <v>819</v>
      </c>
      <c r="D585" t="s" s="15">
        <v>301</v>
      </c>
      <c r="E585" s="18">
        <v>4</v>
      </c>
      <c r="F585" s="49">
        <f>G585/1.17</f>
        <v>159.3162393162393</v>
      </c>
      <c r="G585" s="20">
        <v>186.4</v>
      </c>
      <c r="H585" s="21">
        <f>G585/E585</f>
        <v>46.6</v>
      </c>
    </row>
    <row r="586" ht="17" customHeight="1">
      <c r="A586" t="s" s="2">
        <v>807</v>
      </c>
      <c r="B586" t="s" s="2">
        <v>921</v>
      </c>
      <c r="C586" t="s" s="2">
        <v>890</v>
      </c>
      <c r="D586" t="s" s="2">
        <v>922</v>
      </c>
      <c r="E586" s="27">
        <v>30</v>
      </c>
      <c r="F586" s="31">
        <f>G586/1.17</f>
        <v>205.1282051282051</v>
      </c>
      <c r="G586" s="28">
        <v>240</v>
      </c>
      <c r="H586" s="8">
        <f>G586/E586</f>
        <v>8</v>
      </c>
    </row>
    <row r="587" ht="17" customHeight="1">
      <c r="A587" t="s" s="11">
        <v>807</v>
      </c>
      <c r="B587" t="s" s="11">
        <v>894</v>
      </c>
      <c r="C587" t="s" s="11">
        <v>923</v>
      </c>
      <c r="D587" t="s" s="11">
        <v>896</v>
      </c>
      <c r="E587" s="12">
        <v>500</v>
      </c>
      <c r="F587" s="14">
        <f>G587/1.17</f>
        <v>38158.119658119664</v>
      </c>
      <c r="G587" s="14">
        <v>44645</v>
      </c>
      <c r="H587" s="8">
        <f>G587/E587</f>
        <v>89.29000000000001</v>
      </c>
    </row>
    <row r="588" ht="20" customHeight="1">
      <c r="A588" t="s" s="16">
        <v>711</v>
      </c>
      <c r="B588" t="s" s="16">
        <v>924</v>
      </c>
      <c r="C588" t="s" s="15">
        <v>713</v>
      </c>
      <c r="D588" t="s" s="15">
        <v>714</v>
      </c>
      <c r="E588" s="22">
        <v>1120</v>
      </c>
      <c r="F588" s="24">
        <f>G588/1.17</f>
        <v>1148.717948717949</v>
      </c>
      <c r="G588" s="24">
        <v>1344</v>
      </c>
      <c r="H588" s="21">
        <f>G588/E588</f>
        <v>1.2</v>
      </c>
    </row>
    <row r="589" ht="17" customHeight="1">
      <c r="A589" t="s" s="2">
        <v>807</v>
      </c>
      <c r="B589" t="s" s="2">
        <v>925</v>
      </c>
      <c r="C589" t="s" s="2">
        <v>547</v>
      </c>
      <c r="D589" t="s" s="2">
        <v>896</v>
      </c>
      <c r="E589" s="27">
        <v>64</v>
      </c>
      <c r="F589" s="28">
        <f>G589/1.17</f>
        <v>11377.777777777779</v>
      </c>
      <c r="G589" s="28">
        <v>13312</v>
      </c>
      <c r="H589" s="8">
        <f>G589/E589</f>
        <v>208</v>
      </c>
    </row>
    <row r="590" ht="17" customHeight="1">
      <c r="A590" t="s" s="5">
        <v>807</v>
      </c>
      <c r="B590" t="s" s="5">
        <v>238</v>
      </c>
      <c r="C590" t="s" s="5">
        <v>239</v>
      </c>
      <c r="D590" t="s" s="5">
        <v>240</v>
      </c>
      <c r="E590" s="6">
        <v>720</v>
      </c>
      <c r="F590" s="7">
        <f>G590/1.17</f>
        <v>37907.692307692312</v>
      </c>
      <c r="G590" s="7">
        <v>44352</v>
      </c>
      <c r="H590" s="8">
        <f>G590/E590</f>
        <v>61.6</v>
      </c>
    </row>
    <row r="591" ht="17" customHeight="1">
      <c r="A591" t="s" s="5">
        <v>807</v>
      </c>
      <c r="B591" t="s" s="5">
        <v>926</v>
      </c>
      <c r="C591" t="s" s="5">
        <v>927</v>
      </c>
      <c r="D591" t="s" s="5">
        <v>928</v>
      </c>
      <c r="E591" s="6">
        <v>200</v>
      </c>
      <c r="F591" s="7">
        <f>G591/1.17</f>
        <v>39316.239316239320</v>
      </c>
      <c r="G591" s="7">
        <v>46000</v>
      </c>
      <c r="H591" s="8">
        <f>G591/E591</f>
        <v>230</v>
      </c>
    </row>
    <row r="592" ht="17" customHeight="1">
      <c r="A592" t="s" s="5">
        <v>807</v>
      </c>
      <c r="B592" t="s" s="5">
        <v>929</v>
      </c>
      <c r="C592" t="s" s="5">
        <v>930</v>
      </c>
      <c r="D592" t="s" s="5">
        <v>931</v>
      </c>
      <c r="E592" s="6">
        <v>600</v>
      </c>
      <c r="F592" s="7">
        <f>G592/1.17</f>
        <v>27076.923076923078</v>
      </c>
      <c r="G592" s="7">
        <v>31680</v>
      </c>
      <c r="H592" s="8">
        <f>G592/E592</f>
        <v>52.8</v>
      </c>
    </row>
    <row r="593" ht="17" customHeight="1">
      <c r="A593" t="s" s="5">
        <v>807</v>
      </c>
      <c r="B593" t="s" s="5">
        <v>932</v>
      </c>
      <c r="C593" t="s" s="5">
        <v>61</v>
      </c>
      <c r="D593" t="s" s="5">
        <v>933</v>
      </c>
      <c r="E593" s="6">
        <v>400</v>
      </c>
      <c r="F593" s="7">
        <f>G593/1.17</f>
        <v>19145.299145299148</v>
      </c>
      <c r="G593" s="7">
        <v>22400</v>
      </c>
      <c r="H593" s="8">
        <f>G593/E593</f>
        <v>56</v>
      </c>
    </row>
    <row r="594" ht="17" customHeight="1">
      <c r="A594" t="s" s="5">
        <v>807</v>
      </c>
      <c r="B594" t="s" s="5">
        <v>934</v>
      </c>
      <c r="C594" t="s" s="5">
        <v>935</v>
      </c>
      <c r="D594" t="s" s="5">
        <v>936</v>
      </c>
      <c r="E594" s="6">
        <v>1200</v>
      </c>
      <c r="F594" s="7">
        <f>G594/1.17</f>
        <v>32615.384615384617</v>
      </c>
      <c r="G594" s="7">
        <v>38160</v>
      </c>
      <c r="H594" s="8">
        <f>G594/E594</f>
        <v>31.8</v>
      </c>
    </row>
    <row r="595" ht="17" customHeight="1">
      <c r="A595" t="s" s="5">
        <v>807</v>
      </c>
      <c r="B595" t="s" s="5">
        <v>937</v>
      </c>
      <c r="C595" t="s" s="5">
        <v>938</v>
      </c>
      <c r="D595" t="s" s="5">
        <v>939</v>
      </c>
      <c r="E595" s="6">
        <v>300</v>
      </c>
      <c r="F595" s="7">
        <f>G595/1.17</f>
        <v>9387.179487179488</v>
      </c>
      <c r="G595" s="7">
        <v>10983</v>
      </c>
      <c r="H595" s="8">
        <f>G595/E595</f>
        <v>36.61</v>
      </c>
    </row>
    <row r="596" ht="20" customHeight="1">
      <c r="A596" t="s" s="5">
        <v>807</v>
      </c>
      <c r="B596" t="s" s="5">
        <v>940</v>
      </c>
      <c r="C596" t="s" s="5">
        <v>941</v>
      </c>
      <c r="D596" t="s" s="5">
        <v>942</v>
      </c>
      <c r="E596" s="6">
        <v>120</v>
      </c>
      <c r="F596" s="45">
        <f>G596/1.17</f>
        <v>35794.8717948718</v>
      </c>
      <c r="G596" s="7">
        <v>41880</v>
      </c>
      <c r="H596" s="8">
        <f>G596/E596</f>
        <v>349</v>
      </c>
    </row>
    <row r="597" ht="17" customHeight="1">
      <c r="A597" t="s" s="5">
        <v>807</v>
      </c>
      <c r="B597" t="s" s="5">
        <v>943</v>
      </c>
      <c r="C597" t="s" s="5">
        <v>944</v>
      </c>
      <c r="D597" t="s" s="5">
        <v>942</v>
      </c>
      <c r="E597" s="6">
        <v>120</v>
      </c>
      <c r="F597" s="45">
        <f>G597/1.17</f>
        <v>23309.743589743593</v>
      </c>
      <c r="G597" s="7">
        <v>27272.4</v>
      </c>
      <c r="H597" s="8">
        <f>G597/E597</f>
        <v>227.27</v>
      </c>
    </row>
    <row r="598" ht="20" customHeight="1">
      <c r="A598" t="s" s="5">
        <v>807</v>
      </c>
      <c r="B598" t="s" s="5">
        <v>940</v>
      </c>
      <c r="C598" t="s" s="5">
        <v>945</v>
      </c>
      <c r="D598" t="s" s="5">
        <v>942</v>
      </c>
      <c r="E598" s="6">
        <v>120</v>
      </c>
      <c r="F598" s="45">
        <f>G598/1.17</f>
        <v>29743.589743589746</v>
      </c>
      <c r="G598" s="7">
        <v>34800</v>
      </c>
      <c r="H598" s="8">
        <f>G598/E598</f>
        <v>290</v>
      </c>
    </row>
    <row r="599" ht="17" customHeight="1">
      <c r="A599" t="s" s="5">
        <v>807</v>
      </c>
      <c r="B599" t="s" s="5">
        <v>946</v>
      </c>
      <c r="C599" t="s" s="5">
        <v>947</v>
      </c>
      <c r="D599" t="s" s="5">
        <v>948</v>
      </c>
      <c r="E599" s="6">
        <v>50</v>
      </c>
      <c r="F599" s="7">
        <f>G599/1.17</f>
        <v>9572.649572649574</v>
      </c>
      <c r="G599" s="7">
        <v>11200</v>
      </c>
      <c r="H599" s="8">
        <f>G599/E599</f>
        <v>224</v>
      </c>
    </row>
    <row r="600" ht="17" customHeight="1">
      <c r="A600" t="s" s="5">
        <v>807</v>
      </c>
      <c r="B600" t="s" s="5">
        <v>946</v>
      </c>
      <c r="C600" t="s" s="5">
        <v>949</v>
      </c>
      <c r="D600" t="s" s="5">
        <v>948</v>
      </c>
      <c r="E600" s="6">
        <v>400</v>
      </c>
      <c r="F600" s="7">
        <f>G600/1.17</f>
        <v>86837.606837606843</v>
      </c>
      <c r="G600" s="7">
        <v>101600</v>
      </c>
      <c r="H600" s="8">
        <f>G600/E600</f>
        <v>254</v>
      </c>
    </row>
    <row r="601" ht="17" customHeight="1">
      <c r="A601" t="s" s="5">
        <v>807</v>
      </c>
      <c r="B601" t="s" s="5">
        <v>950</v>
      </c>
      <c r="C601" t="s" s="5">
        <v>901</v>
      </c>
      <c r="D601" t="s" s="5">
        <v>951</v>
      </c>
      <c r="E601" s="6">
        <v>100</v>
      </c>
      <c r="F601" s="7">
        <f>G601/1.17</f>
        <v>273.5042735042735</v>
      </c>
      <c r="G601" s="7">
        <v>320</v>
      </c>
      <c r="H601" s="8">
        <f>G601/E601</f>
        <v>3.2</v>
      </c>
    </row>
    <row r="602" ht="17" customHeight="1">
      <c r="A602" t="s" s="5">
        <v>807</v>
      </c>
      <c r="B602" t="s" s="5">
        <v>952</v>
      </c>
      <c r="C602" t="s" s="5">
        <v>346</v>
      </c>
      <c r="D602" t="s" s="5">
        <v>953</v>
      </c>
      <c r="E602" s="6">
        <v>120</v>
      </c>
      <c r="F602" s="7">
        <f>G602/1.17</f>
        <v>912.8205128205129</v>
      </c>
      <c r="G602" s="7">
        <v>1068</v>
      </c>
      <c r="H602" s="8">
        <f>G602/E602</f>
        <v>8.9</v>
      </c>
    </row>
    <row r="603" ht="17" customHeight="1">
      <c r="A603" t="s" s="11">
        <v>807</v>
      </c>
      <c r="B603" t="s" s="11">
        <v>952</v>
      </c>
      <c r="C603" t="s" s="11">
        <v>346</v>
      </c>
      <c r="D603" t="s" s="11">
        <v>953</v>
      </c>
      <c r="E603" s="12">
        <v>880</v>
      </c>
      <c r="F603" s="14">
        <f>G603/1.17</f>
        <v>6694.017094017095</v>
      </c>
      <c r="G603" s="14">
        <v>7832</v>
      </c>
      <c r="H603" s="8">
        <f>G603/E603</f>
        <v>8.9</v>
      </c>
    </row>
    <row r="604" ht="15" customHeight="1">
      <c r="A604" t="s" s="15">
        <v>807</v>
      </c>
      <c r="B604" t="s" s="16">
        <v>954</v>
      </c>
      <c r="C604" t="s" s="15">
        <v>955</v>
      </c>
      <c r="D604" t="s" s="17">
        <v>956</v>
      </c>
      <c r="E604" s="22">
        <v>400</v>
      </c>
      <c r="F604" s="24">
        <f>G604/1.17</f>
        <v>28376.068376068379</v>
      </c>
      <c r="G604" s="24">
        <v>33200</v>
      </c>
      <c r="H604" s="21">
        <f>G604/E604</f>
        <v>83</v>
      </c>
    </row>
    <row r="605" ht="17" customHeight="1">
      <c r="A605" t="s" s="15">
        <v>265</v>
      </c>
      <c r="B605" t="s" s="15">
        <v>957</v>
      </c>
      <c r="C605" t="s" s="15">
        <v>958</v>
      </c>
      <c r="D605" t="s" s="15">
        <v>959</v>
      </c>
      <c r="E605" s="22">
        <v>30</v>
      </c>
      <c r="F605" s="24">
        <v>128.205128205128</v>
      </c>
      <c r="G605" s="24">
        <v>150</v>
      </c>
      <c r="H605" s="21">
        <f>G605/E605</f>
        <v>5</v>
      </c>
    </row>
    <row r="606" ht="17" customHeight="1">
      <c r="A606" t="s" s="34">
        <v>807</v>
      </c>
      <c r="B606" t="s" s="34">
        <v>960</v>
      </c>
      <c r="C606" t="s" s="34">
        <v>961</v>
      </c>
      <c r="D606" t="s" s="34">
        <v>962</v>
      </c>
      <c r="E606" s="35">
        <v>160</v>
      </c>
      <c r="F606" s="36">
        <f>G606/1.17</f>
        <v>752.1367521367522</v>
      </c>
      <c r="G606" s="37">
        <v>880</v>
      </c>
      <c r="H606" s="8">
        <f>G606/E606</f>
        <v>5.5</v>
      </c>
    </row>
    <row r="607" ht="17" customHeight="1">
      <c r="A607" t="s" s="15">
        <v>43</v>
      </c>
      <c r="B607" t="s" s="15">
        <v>963</v>
      </c>
      <c r="C607" t="s" s="15">
        <v>964</v>
      </c>
      <c r="D607" t="s" s="15">
        <v>965</v>
      </c>
      <c r="E607" s="18">
        <v>100</v>
      </c>
      <c r="F607" s="19">
        <f>G607/1.17</f>
        <v>1953.846153846154</v>
      </c>
      <c r="G607" s="20">
        <v>2286</v>
      </c>
      <c r="H607" s="21">
        <f>G607/E607</f>
        <v>22.86</v>
      </c>
    </row>
    <row r="608" ht="17" customHeight="1">
      <c r="A608" t="s" s="2">
        <v>807</v>
      </c>
      <c r="B608" t="s" s="2">
        <v>966</v>
      </c>
      <c r="C608" t="s" s="2">
        <v>967</v>
      </c>
      <c r="D608" t="s" s="2">
        <v>968</v>
      </c>
      <c r="E608" s="27">
        <v>120</v>
      </c>
      <c r="F608" s="31">
        <f>G608/1.17</f>
        <v>4860.512820512821</v>
      </c>
      <c r="G608" s="28">
        <v>5686.8</v>
      </c>
      <c r="H608" s="8">
        <f>G608/E608</f>
        <v>47.39</v>
      </c>
    </row>
    <row r="609" ht="17" customHeight="1">
      <c r="A609" t="s" s="5">
        <v>807</v>
      </c>
      <c r="B609" t="s" s="5">
        <v>238</v>
      </c>
      <c r="C609" t="s" s="5">
        <v>239</v>
      </c>
      <c r="D609" t="s" s="5">
        <v>240</v>
      </c>
      <c r="E609" s="6">
        <v>720</v>
      </c>
      <c r="F609" s="7">
        <f>G609/1.17</f>
        <v>37907.692307692312</v>
      </c>
      <c r="G609" s="7">
        <v>44352</v>
      </c>
      <c r="H609" s="8">
        <f>G609/E609</f>
        <v>61.6</v>
      </c>
    </row>
    <row r="610" ht="17" customHeight="1">
      <c r="A610" t="s" s="5">
        <v>807</v>
      </c>
      <c r="B610" t="s" s="5">
        <v>969</v>
      </c>
      <c r="C610" t="s" s="5">
        <v>970</v>
      </c>
      <c r="D610" t="s" s="5">
        <v>971</v>
      </c>
      <c r="E610" s="6">
        <v>6000</v>
      </c>
      <c r="F610" s="7">
        <f>G610/1.17</f>
        <v>435897.4358974359</v>
      </c>
      <c r="G610" s="7">
        <v>510000</v>
      </c>
      <c r="H610" s="8">
        <f>G610/E610</f>
        <v>85</v>
      </c>
    </row>
    <row r="611" ht="17" customHeight="1">
      <c r="A611" t="s" s="5">
        <v>807</v>
      </c>
      <c r="B611" t="s" s="5">
        <v>940</v>
      </c>
      <c r="C611" t="s" s="5">
        <v>972</v>
      </c>
      <c r="D611" t="s" s="5">
        <v>942</v>
      </c>
      <c r="E611" s="6">
        <v>60</v>
      </c>
      <c r="F611" s="7">
        <f>G611/1.17</f>
        <v>17897.4358974359</v>
      </c>
      <c r="G611" s="7">
        <v>20940</v>
      </c>
      <c r="H611" s="8">
        <f>G611/E611</f>
        <v>349</v>
      </c>
    </row>
    <row r="612" ht="17" customHeight="1">
      <c r="A612" t="s" s="5">
        <v>807</v>
      </c>
      <c r="B612" t="s" s="5">
        <v>943</v>
      </c>
      <c r="C612" t="s" s="5">
        <v>944</v>
      </c>
      <c r="D612" t="s" s="5">
        <v>942</v>
      </c>
      <c r="E612" s="6">
        <v>120</v>
      </c>
      <c r="F612" s="7">
        <f>G612/1.17</f>
        <v>23309.743589743593</v>
      </c>
      <c r="G612" s="7">
        <v>27272.4</v>
      </c>
      <c r="H612" s="8">
        <f>G612/E612</f>
        <v>227.27</v>
      </c>
    </row>
    <row r="613" ht="17" customHeight="1">
      <c r="A613" t="s" s="5">
        <v>807</v>
      </c>
      <c r="B613" t="s" s="5">
        <v>940</v>
      </c>
      <c r="C613" t="s" s="5">
        <v>972</v>
      </c>
      <c r="D613" t="s" s="5">
        <v>942</v>
      </c>
      <c r="E613" s="6">
        <v>60</v>
      </c>
      <c r="F613" s="7">
        <f>G613/1.17</f>
        <v>14871.794871794873</v>
      </c>
      <c r="G613" s="7">
        <v>17400</v>
      </c>
      <c r="H613" s="8">
        <f>G613/E613</f>
        <v>290</v>
      </c>
    </row>
    <row r="614" ht="17" customHeight="1">
      <c r="A614" t="s" s="5">
        <v>807</v>
      </c>
      <c r="B614" t="s" s="5">
        <v>926</v>
      </c>
      <c r="C614" t="s" s="5">
        <v>927</v>
      </c>
      <c r="D614" t="s" s="5">
        <v>928</v>
      </c>
      <c r="E614" s="6">
        <v>200</v>
      </c>
      <c r="F614" s="7">
        <f>G614/1.17</f>
        <v>39316.239316239320</v>
      </c>
      <c r="G614" s="7">
        <v>46000</v>
      </c>
      <c r="H614" s="8">
        <f>G614/E614</f>
        <v>230</v>
      </c>
    </row>
    <row r="615" ht="17" customHeight="1">
      <c r="A615" t="s" s="5">
        <v>807</v>
      </c>
      <c r="B615" t="s" s="5">
        <v>973</v>
      </c>
      <c r="C615" t="s" s="5">
        <v>974</v>
      </c>
      <c r="D615" t="s" s="9">
        <v>975</v>
      </c>
      <c r="E615" s="6">
        <v>100</v>
      </c>
      <c r="F615" s="7">
        <f>G615/1.17</f>
        <v>3846.153846153846</v>
      </c>
      <c r="G615" s="7">
        <v>4500</v>
      </c>
      <c r="H615" s="8">
        <f>G615/E615</f>
        <v>45</v>
      </c>
    </row>
    <row r="616" ht="17" customHeight="1">
      <c r="A616" t="s" s="5">
        <v>807</v>
      </c>
      <c r="B616" t="s" s="5">
        <v>976</v>
      </c>
      <c r="C616" t="s" s="5">
        <v>977</v>
      </c>
      <c r="D616" t="s" s="5">
        <v>978</v>
      </c>
      <c r="E616" s="6">
        <v>720</v>
      </c>
      <c r="F616" s="7">
        <f>G616/1.17</f>
        <v>34461.538461538461</v>
      </c>
      <c r="G616" s="7">
        <v>40320</v>
      </c>
      <c r="H616" s="8">
        <f>G616/E616</f>
        <v>56</v>
      </c>
    </row>
    <row r="617" ht="17" customHeight="1">
      <c r="A617" t="s" s="5">
        <v>807</v>
      </c>
      <c r="B617" t="s" s="5">
        <v>894</v>
      </c>
      <c r="C617" t="s" s="5">
        <v>923</v>
      </c>
      <c r="D617" t="s" s="5">
        <v>896</v>
      </c>
      <c r="E617" s="6">
        <v>300</v>
      </c>
      <c r="F617" s="7">
        <f>G617/1.17</f>
        <v>22894.8717948718</v>
      </c>
      <c r="G617" s="7">
        <v>26787</v>
      </c>
      <c r="H617" s="8">
        <f>G617/E617</f>
        <v>89.29000000000001</v>
      </c>
    </row>
    <row r="618" ht="17" customHeight="1">
      <c r="A618" t="s" s="11">
        <v>807</v>
      </c>
      <c r="B618" t="s" s="11">
        <v>894</v>
      </c>
      <c r="C618" t="s" s="11">
        <v>895</v>
      </c>
      <c r="D618" t="s" s="11">
        <v>896</v>
      </c>
      <c r="E618" s="12">
        <v>400</v>
      </c>
      <c r="F618" s="14">
        <f>G618/1.17</f>
        <v>26006.837606837609</v>
      </c>
      <c r="G618" s="14">
        <v>30428</v>
      </c>
      <c r="H618" s="8">
        <f>G618/E618</f>
        <v>76.06999999999999</v>
      </c>
    </row>
    <row r="619" ht="20" customHeight="1">
      <c r="A619" t="s" s="16">
        <v>13</v>
      </c>
      <c r="B619" t="s" s="15">
        <v>979</v>
      </c>
      <c r="C619" t="s" s="15">
        <v>980</v>
      </c>
      <c r="D619" t="s" s="15">
        <v>981</v>
      </c>
      <c r="E619" s="22">
        <v>90</v>
      </c>
      <c r="F619" s="40">
        <f>G619/1.17</f>
        <v>1115.384615384615</v>
      </c>
      <c r="G619" s="24">
        <v>1305</v>
      </c>
      <c r="H619" s="21">
        <f>G619/E619</f>
        <v>14.5</v>
      </c>
    </row>
    <row r="620" ht="17" customHeight="1">
      <c r="A620" t="s" s="15">
        <v>141</v>
      </c>
      <c r="B620" t="s" s="17">
        <v>982</v>
      </c>
      <c r="C620" t="s" s="15">
        <v>983</v>
      </c>
      <c r="D620" t="s" s="17">
        <v>984</v>
      </c>
      <c r="E620" s="18">
        <v>20</v>
      </c>
      <c r="F620" s="30">
        <f>G620/1.17</f>
        <v>188.034188034188</v>
      </c>
      <c r="G620" s="20">
        <v>220</v>
      </c>
      <c r="H620" s="21">
        <f>G620/E620</f>
        <v>11</v>
      </c>
    </row>
    <row r="621" ht="20" customHeight="1">
      <c r="A621" t="s" s="2">
        <v>807</v>
      </c>
      <c r="B621" t="s" s="2">
        <v>985</v>
      </c>
      <c r="C621" t="s" s="2">
        <v>986</v>
      </c>
      <c r="D621" t="s" s="2">
        <v>987</v>
      </c>
      <c r="E621" s="27">
        <v>45</v>
      </c>
      <c r="F621" s="31">
        <f>G621/1.17</f>
        <v>884.6153846153846</v>
      </c>
      <c r="G621" s="28">
        <v>1035</v>
      </c>
      <c r="H621" s="8">
        <f>G621/E621</f>
        <v>23</v>
      </c>
    </row>
    <row r="622" ht="17" customHeight="1">
      <c r="A622" t="s" s="5">
        <v>807</v>
      </c>
      <c r="B622" t="s" s="5">
        <v>988</v>
      </c>
      <c r="C622" t="s" s="5">
        <v>989</v>
      </c>
      <c r="D622" t="s" s="5">
        <v>990</v>
      </c>
      <c r="E622" s="6">
        <v>150</v>
      </c>
      <c r="F622" s="7">
        <f>G622/1.17</f>
        <v>2410.256410256411</v>
      </c>
      <c r="G622" s="7">
        <v>2820</v>
      </c>
      <c r="H622" s="8">
        <f>G622/E622</f>
        <v>18.8</v>
      </c>
    </row>
    <row r="623" ht="17" customHeight="1">
      <c r="A623" t="s" s="5">
        <v>807</v>
      </c>
      <c r="B623" t="s" s="5">
        <v>991</v>
      </c>
      <c r="C623" t="s" s="5">
        <v>992</v>
      </c>
      <c r="D623" t="s" s="9">
        <v>993</v>
      </c>
      <c r="E623" s="6">
        <v>30</v>
      </c>
      <c r="F623" s="7">
        <f>G623/1.17</f>
        <v>773.5897435897436</v>
      </c>
      <c r="G623" s="7">
        <v>905.1</v>
      </c>
      <c r="H623" s="8">
        <f>G623/E623</f>
        <v>30.17</v>
      </c>
    </row>
    <row r="624" ht="17" customHeight="1">
      <c r="A624" t="s" s="5">
        <v>807</v>
      </c>
      <c r="B624" t="s" s="5">
        <v>994</v>
      </c>
      <c r="C624" t="s" s="5">
        <v>995</v>
      </c>
      <c r="D624" t="s" s="5">
        <v>996</v>
      </c>
      <c r="E624" s="6">
        <v>150</v>
      </c>
      <c r="F624" s="7">
        <f>G624/1.17</f>
        <v>128.2051282051282</v>
      </c>
      <c r="G624" s="7">
        <v>150</v>
      </c>
      <c r="H624" s="8">
        <f>G624/E624</f>
        <v>1</v>
      </c>
    </row>
    <row r="625" ht="17" customHeight="1">
      <c r="A625" t="s" s="5">
        <v>807</v>
      </c>
      <c r="B625" t="s" s="5">
        <v>235</v>
      </c>
      <c r="C625" t="s" s="5">
        <v>236</v>
      </c>
      <c r="D625" t="s" s="5">
        <v>237</v>
      </c>
      <c r="E625" s="6">
        <v>165</v>
      </c>
      <c r="F625" s="7">
        <f>G625/1.17</f>
        <v>1410.256410256410</v>
      </c>
      <c r="G625" s="7">
        <v>1650</v>
      </c>
      <c r="H625" s="8">
        <f>G625/E625</f>
        <v>10</v>
      </c>
    </row>
    <row r="626" ht="17" customHeight="1">
      <c r="A626" t="s" s="5">
        <v>997</v>
      </c>
      <c r="B626" t="s" s="9">
        <v>998</v>
      </c>
      <c r="C626" t="s" s="5">
        <v>126</v>
      </c>
      <c r="D626" t="s" s="5">
        <v>999</v>
      </c>
      <c r="E626" s="6">
        <v>200</v>
      </c>
      <c r="F626" s="7">
        <f>G626/1.17</f>
        <v>2529.914529914530</v>
      </c>
      <c r="G626" s="7">
        <v>2960</v>
      </c>
      <c r="H626" s="8">
        <f>G626/E626</f>
        <v>14.8</v>
      </c>
    </row>
    <row r="627" ht="17" customHeight="1">
      <c r="A627" t="s" s="5">
        <v>997</v>
      </c>
      <c r="B627" t="s" s="5">
        <v>926</v>
      </c>
      <c r="C627" t="s" s="5">
        <v>927</v>
      </c>
      <c r="D627" t="s" s="5">
        <v>928</v>
      </c>
      <c r="E627" s="6">
        <v>100</v>
      </c>
      <c r="F627" s="7">
        <f>G627/1.17</f>
        <v>19658.119658119660</v>
      </c>
      <c r="G627" s="7">
        <v>23000</v>
      </c>
      <c r="H627" s="8">
        <f>G627/E627</f>
        <v>230</v>
      </c>
    </row>
    <row r="628" ht="17" customHeight="1">
      <c r="A628" t="s" s="5">
        <v>997</v>
      </c>
      <c r="B628" t="s" s="5">
        <v>1000</v>
      </c>
      <c r="C628" t="s" s="5">
        <v>1001</v>
      </c>
      <c r="D628" t="s" s="5">
        <v>1002</v>
      </c>
      <c r="E628" s="6">
        <v>30</v>
      </c>
      <c r="F628" s="7">
        <f>G628/1.17</f>
        <v>269.2307692307692</v>
      </c>
      <c r="G628" s="7">
        <v>315</v>
      </c>
      <c r="H628" s="8">
        <f>G628/E628</f>
        <v>10.5</v>
      </c>
    </row>
    <row r="629" ht="17" customHeight="1">
      <c r="A629" t="s" s="5">
        <v>997</v>
      </c>
      <c r="B629" t="s" s="5">
        <v>1003</v>
      </c>
      <c r="C629" t="s" s="5">
        <v>489</v>
      </c>
      <c r="D629" t="s" s="9">
        <v>383</v>
      </c>
      <c r="E629" s="6">
        <v>400</v>
      </c>
      <c r="F629" s="7">
        <f>G629/1.17</f>
        <v>5958.974358974359</v>
      </c>
      <c r="G629" s="7">
        <v>6972</v>
      </c>
      <c r="H629" s="8">
        <f>G629/E629</f>
        <v>17.43</v>
      </c>
    </row>
    <row r="630" ht="17" customHeight="1">
      <c r="A630" t="s" s="5">
        <v>1004</v>
      </c>
      <c r="B630" t="s" s="9">
        <v>998</v>
      </c>
      <c r="C630" t="s" s="5">
        <v>126</v>
      </c>
      <c r="D630" t="s" s="5">
        <v>999</v>
      </c>
      <c r="E630" s="6">
        <v>200</v>
      </c>
      <c r="F630" s="7">
        <f>G630/1.17</f>
        <v>2529.914529914530</v>
      </c>
      <c r="G630" s="7">
        <v>2960</v>
      </c>
      <c r="H630" s="8">
        <f>G630/E630</f>
        <v>14.8</v>
      </c>
    </row>
    <row r="631" ht="17" customHeight="1">
      <c r="A631" t="s" s="5">
        <v>1004</v>
      </c>
      <c r="B631" t="s" s="5">
        <v>1005</v>
      </c>
      <c r="C631" t="s" s="5">
        <v>1006</v>
      </c>
      <c r="D631" t="s" s="5">
        <v>1007</v>
      </c>
      <c r="E631" s="6">
        <v>50</v>
      </c>
      <c r="F631" s="7">
        <f>G631/1.17</f>
        <v>196.5811965811966</v>
      </c>
      <c r="G631" s="7">
        <v>230</v>
      </c>
      <c r="H631" s="8">
        <f>G631/E631</f>
        <v>4.6</v>
      </c>
    </row>
    <row r="632" ht="17" customHeight="1">
      <c r="A632" t="s" s="5">
        <v>1004</v>
      </c>
      <c r="B632" t="s" s="5">
        <v>969</v>
      </c>
      <c r="C632" t="s" s="5">
        <v>970</v>
      </c>
      <c r="D632" t="s" s="5">
        <v>971</v>
      </c>
      <c r="E632" s="6">
        <v>600</v>
      </c>
      <c r="F632" s="7">
        <f>G632/1.17</f>
        <v>39989.743589743593</v>
      </c>
      <c r="G632" s="7">
        <v>46788</v>
      </c>
      <c r="H632" s="8">
        <f>G632/E632</f>
        <v>77.98</v>
      </c>
    </row>
    <row r="633" ht="17" customHeight="1">
      <c r="A633" t="s" s="5">
        <v>1004</v>
      </c>
      <c r="B633" t="s" s="5">
        <v>1008</v>
      </c>
      <c r="C633" t="s" s="5">
        <v>1009</v>
      </c>
      <c r="D633" t="s" s="5">
        <v>1010</v>
      </c>
      <c r="E633" s="6">
        <v>5</v>
      </c>
      <c r="F633" s="7">
        <f>G633/1.17</f>
        <v>192.3076923076923</v>
      </c>
      <c r="G633" s="7">
        <v>225</v>
      </c>
      <c r="H633" s="8">
        <f>G633/E633</f>
        <v>45</v>
      </c>
    </row>
    <row r="634" ht="17" customHeight="1">
      <c r="A634" t="s" s="5">
        <v>1004</v>
      </c>
      <c r="B634" t="s" s="5">
        <v>1011</v>
      </c>
      <c r="C634" t="s" s="5">
        <v>983</v>
      </c>
      <c r="D634" t="s" s="5">
        <v>1012</v>
      </c>
      <c r="E634" s="6">
        <v>55</v>
      </c>
      <c r="F634" s="7">
        <f>G634/1.17</f>
        <v>691.0256410256411</v>
      </c>
      <c r="G634" s="7">
        <v>808.5</v>
      </c>
      <c r="H634" s="8">
        <f>G634/E634</f>
        <v>14.7</v>
      </c>
    </row>
    <row r="635" ht="17" customHeight="1">
      <c r="A635" t="s" s="5">
        <v>1004</v>
      </c>
      <c r="B635" t="s" s="5">
        <v>1011</v>
      </c>
      <c r="C635" t="s" s="5">
        <v>983</v>
      </c>
      <c r="D635" t="s" s="5">
        <v>1012</v>
      </c>
      <c r="E635" s="6">
        <v>5</v>
      </c>
      <c r="F635" s="7">
        <f>G635/1.17</f>
        <v>62.82051282051282</v>
      </c>
      <c r="G635" s="7">
        <v>73.5</v>
      </c>
      <c r="H635" s="8">
        <f>G635/E635</f>
        <v>14.7</v>
      </c>
    </row>
    <row r="636" ht="17" customHeight="1">
      <c r="A636" t="s" s="11">
        <v>1004</v>
      </c>
      <c r="B636" t="s" s="11">
        <v>926</v>
      </c>
      <c r="C636" t="s" s="11">
        <v>927</v>
      </c>
      <c r="D636" t="s" s="11">
        <v>928</v>
      </c>
      <c r="E636" s="12">
        <v>100</v>
      </c>
      <c r="F636" s="14">
        <f>G636/1.17</f>
        <v>19658.119658119660</v>
      </c>
      <c r="G636" s="14">
        <v>23000</v>
      </c>
      <c r="H636" s="8">
        <f>G636/E636</f>
        <v>230</v>
      </c>
    </row>
    <row r="637" ht="28.5" customHeight="1">
      <c r="A637" t="s" s="16">
        <v>47</v>
      </c>
      <c r="B637" t="s" s="16">
        <v>1013</v>
      </c>
      <c r="C637" t="s" s="15">
        <v>1014</v>
      </c>
      <c r="D637" t="s" s="15">
        <v>588</v>
      </c>
      <c r="E637" s="22">
        <v>20</v>
      </c>
      <c r="F637" s="24">
        <f>G637/1.17</f>
        <v>1148.717948717949</v>
      </c>
      <c r="G637" s="24">
        <v>1344</v>
      </c>
      <c r="H637" s="21">
        <f>G637/E637</f>
        <v>67.2</v>
      </c>
    </row>
    <row r="638" ht="28.5" customHeight="1">
      <c r="A638" t="s" s="16">
        <v>13</v>
      </c>
      <c r="B638" t="s" s="16">
        <v>1015</v>
      </c>
      <c r="C638" t="s" s="15">
        <v>84</v>
      </c>
      <c r="D638" t="s" s="15">
        <v>85</v>
      </c>
      <c r="E638" s="22">
        <v>10</v>
      </c>
      <c r="F638" s="24">
        <f>G638/1.17</f>
        <v>227.3504273504274</v>
      </c>
      <c r="G638" s="24">
        <v>266</v>
      </c>
      <c r="H638" s="21">
        <f>G638/E638</f>
        <v>26.6</v>
      </c>
    </row>
    <row r="639" ht="17" customHeight="1">
      <c r="A639" t="s" s="2">
        <v>826</v>
      </c>
      <c r="B639" t="s" s="2">
        <v>1016</v>
      </c>
      <c r="C639" t="s" s="2">
        <v>828</v>
      </c>
      <c r="D639" t="s" s="2">
        <v>829</v>
      </c>
      <c r="E639" s="27">
        <v>300</v>
      </c>
      <c r="F639" s="28">
        <f>G639/1.17</f>
        <v>2025.641025641026</v>
      </c>
      <c r="G639" s="28">
        <v>2370</v>
      </c>
      <c r="H639" s="8">
        <f>G639/E639</f>
        <v>7.9</v>
      </c>
    </row>
    <row r="640" ht="17" customHeight="1">
      <c r="A640" t="s" s="5">
        <v>1017</v>
      </c>
      <c r="B640" t="s" s="5">
        <v>1018</v>
      </c>
      <c r="C640" t="s" s="5">
        <v>1019</v>
      </c>
      <c r="D640" t="s" s="5">
        <v>1020</v>
      </c>
      <c r="E640" s="6">
        <v>800</v>
      </c>
      <c r="F640" s="7">
        <f>G640/1.17</f>
        <v>1627.350427350427</v>
      </c>
      <c r="G640" s="7">
        <v>1904</v>
      </c>
      <c r="H640" s="8">
        <f>G640/E640</f>
        <v>2.38</v>
      </c>
    </row>
    <row r="641" ht="17" customHeight="1">
      <c r="A641" t="s" s="5">
        <v>1017</v>
      </c>
      <c r="B641" t="s" s="5">
        <v>66</v>
      </c>
      <c r="C641" t="s" s="5">
        <v>1021</v>
      </c>
      <c r="D641" t="s" s="5">
        <v>1022</v>
      </c>
      <c r="E641" s="6">
        <v>300</v>
      </c>
      <c r="F641" s="7">
        <f>G641/1.17</f>
        <v>8000.000000000001</v>
      </c>
      <c r="G641" s="7">
        <v>9360</v>
      </c>
      <c r="H641" s="8">
        <f>G641/E641</f>
        <v>31.2</v>
      </c>
    </row>
    <row r="642" ht="17" customHeight="1">
      <c r="A642" t="s" s="5">
        <v>1017</v>
      </c>
      <c r="B642" t="s" s="5">
        <v>1023</v>
      </c>
      <c r="C642" t="s" s="5">
        <v>788</v>
      </c>
      <c r="D642" t="s" s="5">
        <v>510</v>
      </c>
      <c r="E642" s="6">
        <v>400</v>
      </c>
      <c r="F642" s="7">
        <f>G642/1.17</f>
        <v>18905.982905982906</v>
      </c>
      <c r="G642" s="7">
        <v>22120</v>
      </c>
      <c r="H642" s="8">
        <f>G642/E642</f>
        <v>55.3</v>
      </c>
    </row>
    <row r="643" ht="17" customHeight="1">
      <c r="A643" t="s" s="5">
        <v>1017</v>
      </c>
      <c r="B643" t="s" s="5">
        <v>1024</v>
      </c>
      <c r="C643" t="s" s="5">
        <v>1025</v>
      </c>
      <c r="D643" t="s" s="5">
        <v>1026</v>
      </c>
      <c r="E643" s="6">
        <v>2000</v>
      </c>
      <c r="F643" s="7">
        <f>G643/1.17</f>
        <v>34188.034188034188</v>
      </c>
      <c r="G643" s="7">
        <v>40000</v>
      </c>
      <c r="H643" s="8">
        <f>G643/E643</f>
        <v>20</v>
      </c>
    </row>
    <row r="644" ht="17" customHeight="1">
      <c r="A644" t="s" s="5">
        <v>1017</v>
      </c>
      <c r="B644" t="s" s="5">
        <v>1027</v>
      </c>
      <c r="C644" t="s" s="5">
        <v>1028</v>
      </c>
      <c r="D644" t="s" s="5">
        <v>1029</v>
      </c>
      <c r="E644" s="6">
        <v>800</v>
      </c>
      <c r="F644" s="7">
        <f>G644/1.17</f>
        <v>7863.247863247863</v>
      </c>
      <c r="G644" s="7">
        <v>9200</v>
      </c>
      <c r="H644" s="8">
        <f>G644/E644</f>
        <v>11.5</v>
      </c>
    </row>
    <row r="645" ht="17" customHeight="1">
      <c r="A645" t="s" s="5">
        <v>1017</v>
      </c>
      <c r="B645" t="s" s="5">
        <v>1030</v>
      </c>
      <c r="C645" t="s" s="5">
        <v>1031</v>
      </c>
      <c r="D645" t="s" s="5">
        <v>1032</v>
      </c>
      <c r="E645" s="6">
        <v>600</v>
      </c>
      <c r="F645" s="7">
        <f>G645/1.17</f>
        <v>19076.923076923078</v>
      </c>
      <c r="G645" s="7">
        <v>22320</v>
      </c>
      <c r="H645" s="8">
        <f>G645/E645</f>
        <v>37.2</v>
      </c>
    </row>
    <row r="646" ht="17" customHeight="1">
      <c r="A646" t="s" s="5">
        <v>1017</v>
      </c>
      <c r="B646" t="s" s="5">
        <v>66</v>
      </c>
      <c r="C646" t="s" s="5">
        <v>1021</v>
      </c>
      <c r="D646" t="s" s="5">
        <v>1033</v>
      </c>
      <c r="E646" s="6">
        <v>300</v>
      </c>
      <c r="F646" s="7">
        <f>G646/1.17</f>
        <v>8000.000000000001</v>
      </c>
      <c r="G646" s="7">
        <v>9360</v>
      </c>
      <c r="H646" s="8">
        <f>G646/E646</f>
        <v>31.2</v>
      </c>
    </row>
    <row r="647" ht="17" customHeight="1">
      <c r="A647" t="s" s="5">
        <v>1017</v>
      </c>
      <c r="B647" t="s" s="5">
        <v>1024</v>
      </c>
      <c r="C647" t="s" s="5">
        <v>1034</v>
      </c>
      <c r="D647" t="s" s="9">
        <v>1026</v>
      </c>
      <c r="E647" s="6">
        <v>2000</v>
      </c>
      <c r="F647" s="7">
        <f>G647/1.17</f>
        <v>34188.034188034188</v>
      </c>
      <c r="G647" s="7">
        <v>40000</v>
      </c>
      <c r="H647" s="8">
        <f>G647/E647</f>
        <v>20</v>
      </c>
    </row>
    <row r="648" ht="15" customHeight="1">
      <c r="A648" t="s" s="5">
        <v>1017</v>
      </c>
      <c r="B648" t="s" s="5">
        <v>1023</v>
      </c>
      <c r="C648" t="s" s="70">
        <v>788</v>
      </c>
      <c r="D648" t="s" s="5">
        <v>510</v>
      </c>
      <c r="E648" s="6">
        <v>200</v>
      </c>
      <c r="F648" s="7">
        <f>G648/1.17</f>
        <v>9452.991452991453</v>
      </c>
      <c r="G648" s="7">
        <v>11060</v>
      </c>
      <c r="H648" s="8">
        <f>G648/E648</f>
        <v>55.3</v>
      </c>
    </row>
    <row r="649" ht="17" customHeight="1">
      <c r="A649" t="s" s="5">
        <v>1017</v>
      </c>
      <c r="B649" t="s" s="5">
        <v>1035</v>
      </c>
      <c r="C649" t="s" s="5">
        <v>1036</v>
      </c>
      <c r="D649" t="s" s="5">
        <v>1037</v>
      </c>
      <c r="E649" s="6">
        <v>240</v>
      </c>
      <c r="F649" s="7">
        <f>G649/1.17</f>
        <v>22358.974358974359</v>
      </c>
      <c r="G649" s="7">
        <v>26160</v>
      </c>
      <c r="H649" s="8">
        <f>G649/E649</f>
        <v>109</v>
      </c>
    </row>
    <row r="650" ht="17" customHeight="1">
      <c r="A650" t="s" s="5">
        <v>1017</v>
      </c>
      <c r="B650" t="s" s="9">
        <v>1030</v>
      </c>
      <c r="C650" t="s" s="5">
        <v>1038</v>
      </c>
      <c r="D650" t="s" s="5">
        <v>1032</v>
      </c>
      <c r="E650" s="6">
        <v>800</v>
      </c>
      <c r="F650" s="7">
        <f>G650/1.17</f>
        <v>25435.897435897437</v>
      </c>
      <c r="G650" s="7">
        <v>29760</v>
      </c>
      <c r="H650" s="8">
        <f>G650/E650</f>
        <v>37.2</v>
      </c>
    </row>
    <row r="651" ht="17" customHeight="1">
      <c r="A651" t="s" s="5">
        <v>1017</v>
      </c>
      <c r="B651" t="s" s="5">
        <v>1039</v>
      </c>
      <c r="C651" t="s" s="5">
        <v>294</v>
      </c>
      <c r="D651" t="s" s="5">
        <v>295</v>
      </c>
      <c r="E651" s="6">
        <v>200</v>
      </c>
      <c r="F651" s="7">
        <f>G651/1.17</f>
        <v>3391.452991452992</v>
      </c>
      <c r="G651" s="7">
        <v>3968</v>
      </c>
      <c r="H651" s="8">
        <f>G651/E651</f>
        <v>19.84</v>
      </c>
    </row>
    <row r="652" ht="17" customHeight="1">
      <c r="A652" t="s" s="5">
        <v>1040</v>
      </c>
      <c r="B652" t="s" s="5">
        <v>1041</v>
      </c>
      <c r="C652" t="s" s="5">
        <v>1042</v>
      </c>
      <c r="D652" t="s" s="5">
        <v>1043</v>
      </c>
      <c r="E652" s="6">
        <v>480</v>
      </c>
      <c r="F652" s="7">
        <f>G652/1.17</f>
        <v>13911.794871794871</v>
      </c>
      <c r="G652" s="7">
        <v>16276.8</v>
      </c>
      <c r="H652" s="8">
        <f>G652/E652</f>
        <v>33.91</v>
      </c>
    </row>
    <row r="653" ht="17" customHeight="1">
      <c r="A653" t="s" s="5">
        <v>1040</v>
      </c>
      <c r="B653" t="s" s="5">
        <v>511</v>
      </c>
      <c r="C653" t="s" s="5">
        <v>325</v>
      </c>
      <c r="D653" t="s" s="5">
        <v>1044</v>
      </c>
      <c r="E653" s="6">
        <v>1200</v>
      </c>
      <c r="F653" s="7">
        <f>G653/1.17</f>
        <v>19979.487179487180</v>
      </c>
      <c r="G653" s="7">
        <v>23376</v>
      </c>
      <c r="H653" s="8">
        <f>G653/E653</f>
        <v>19.48</v>
      </c>
    </row>
    <row r="654" ht="17" customHeight="1">
      <c r="A654" t="s" s="5">
        <v>1040</v>
      </c>
      <c r="B654" t="s" s="5">
        <v>1045</v>
      </c>
      <c r="C654" t="s" s="5">
        <v>1046</v>
      </c>
      <c r="D654" t="s" s="5">
        <v>1047</v>
      </c>
      <c r="E654" s="6">
        <v>600</v>
      </c>
      <c r="F654" s="7">
        <f>G654/1.17</f>
        <v>9774.358974358975</v>
      </c>
      <c r="G654" s="7">
        <v>11436</v>
      </c>
      <c r="H654" s="8">
        <f>G654/E654</f>
        <v>19.06</v>
      </c>
    </row>
    <row r="655" ht="17" customHeight="1">
      <c r="A655" t="s" s="5">
        <v>1040</v>
      </c>
      <c r="B655" t="s" s="5">
        <v>431</v>
      </c>
      <c r="C655" t="s" s="5">
        <v>801</v>
      </c>
      <c r="D655" t="s" s="5">
        <v>1048</v>
      </c>
      <c r="E655" s="6">
        <v>600</v>
      </c>
      <c r="F655" s="7">
        <f>G655/1.17</f>
        <v>20179.487179487180</v>
      </c>
      <c r="G655" s="7">
        <v>23610</v>
      </c>
      <c r="H655" s="8">
        <f>G655/E655</f>
        <v>39.35</v>
      </c>
    </row>
    <row r="656" ht="17" customHeight="1">
      <c r="A656" t="s" s="5">
        <v>1040</v>
      </c>
      <c r="B656" t="s" s="5">
        <v>1041</v>
      </c>
      <c r="C656" t="s" s="5">
        <v>1042</v>
      </c>
      <c r="D656" t="s" s="5">
        <v>1043</v>
      </c>
      <c r="E656" s="6">
        <v>240</v>
      </c>
      <c r="F656" s="7">
        <f>G656/1.17</f>
        <v>6955.897435897436</v>
      </c>
      <c r="G656" s="7">
        <v>8138.4</v>
      </c>
      <c r="H656" s="8">
        <f>G656/E656</f>
        <v>33.91</v>
      </c>
    </row>
    <row r="657" ht="17" customHeight="1">
      <c r="A657" t="s" s="5">
        <v>1040</v>
      </c>
      <c r="B657" t="s" s="5">
        <v>1049</v>
      </c>
      <c r="C657" t="s" s="5">
        <v>1050</v>
      </c>
      <c r="D657" t="s" s="5">
        <v>1051</v>
      </c>
      <c r="E657" s="6">
        <v>2000</v>
      </c>
      <c r="F657" s="7">
        <f>G657/1.17</f>
        <v>24034.188034188035</v>
      </c>
      <c r="G657" s="7">
        <v>28120</v>
      </c>
      <c r="H657" s="8">
        <f>G657/E657</f>
        <v>14.06</v>
      </c>
    </row>
    <row r="658" ht="17" customHeight="1">
      <c r="A658" t="s" s="5">
        <v>1040</v>
      </c>
      <c r="B658" t="s" s="5">
        <v>1052</v>
      </c>
      <c r="C658" t="s" s="5">
        <v>447</v>
      </c>
      <c r="D658" t="s" s="5">
        <v>1053</v>
      </c>
      <c r="E658" s="6">
        <v>600</v>
      </c>
      <c r="F658" s="7">
        <f>G658/1.17</f>
        <v>15025.641025641027</v>
      </c>
      <c r="G658" s="7">
        <v>17580</v>
      </c>
      <c r="H658" s="8">
        <f>G658/E658</f>
        <v>29.3</v>
      </c>
    </row>
    <row r="659" ht="17" customHeight="1">
      <c r="A659" t="s" s="5">
        <v>1040</v>
      </c>
      <c r="B659" t="s" s="5">
        <v>1045</v>
      </c>
      <c r="C659" t="s" s="5">
        <v>1046</v>
      </c>
      <c r="D659" t="s" s="5">
        <v>1047</v>
      </c>
      <c r="E659" s="6">
        <v>600</v>
      </c>
      <c r="F659" s="7">
        <f>G659/1.17</f>
        <v>9774.358974358975</v>
      </c>
      <c r="G659" s="7">
        <v>11436</v>
      </c>
      <c r="H659" s="8">
        <f>G659/E659</f>
        <v>19.06</v>
      </c>
    </row>
    <row r="660" ht="17" customHeight="1">
      <c r="A660" t="s" s="5">
        <v>1040</v>
      </c>
      <c r="B660" t="s" s="5">
        <v>1054</v>
      </c>
      <c r="C660" t="s" s="5">
        <v>447</v>
      </c>
      <c r="D660" t="s" s="5">
        <v>1055</v>
      </c>
      <c r="E660" s="6">
        <v>600</v>
      </c>
      <c r="F660" s="7">
        <f>G660/1.17</f>
        <v>8564.102564102564</v>
      </c>
      <c r="G660" s="7">
        <v>10020</v>
      </c>
      <c r="H660" s="8">
        <f>G660/E660</f>
        <v>16.7</v>
      </c>
    </row>
    <row r="661" ht="17" customHeight="1">
      <c r="A661" t="s" s="5">
        <v>1040</v>
      </c>
      <c r="B661" t="s" s="5">
        <v>1024</v>
      </c>
      <c r="C661" t="s" s="5">
        <v>1025</v>
      </c>
      <c r="D661" t="s" s="5">
        <v>1026</v>
      </c>
      <c r="E661" s="6">
        <v>400</v>
      </c>
      <c r="F661" s="7">
        <f>G661/1.17</f>
        <v>4430.769230769231</v>
      </c>
      <c r="G661" s="7">
        <v>5184</v>
      </c>
      <c r="H661" s="8">
        <f>G661/E661</f>
        <v>12.96</v>
      </c>
    </row>
    <row r="662" ht="17" customHeight="1">
      <c r="A662" t="s" s="5">
        <v>1040</v>
      </c>
      <c r="B662" t="s" s="5">
        <v>1056</v>
      </c>
      <c r="C662" t="s" s="5">
        <v>1057</v>
      </c>
      <c r="D662" t="s" s="5">
        <v>1058</v>
      </c>
      <c r="E662" s="6">
        <v>400</v>
      </c>
      <c r="F662" s="7">
        <f>G662/1.17</f>
        <v>5278.632478632479</v>
      </c>
      <c r="G662" s="7">
        <v>6176</v>
      </c>
      <c r="H662" s="8">
        <f>G662/E662</f>
        <v>15.44</v>
      </c>
    </row>
    <row r="663" ht="17" customHeight="1">
      <c r="A663" t="s" s="5">
        <v>1040</v>
      </c>
      <c r="B663" t="s" s="5">
        <v>1059</v>
      </c>
      <c r="C663" t="s" s="5">
        <v>196</v>
      </c>
      <c r="D663" t="s" s="5">
        <v>1060</v>
      </c>
      <c r="E663" s="6">
        <v>100</v>
      </c>
      <c r="F663" s="7">
        <f>G663/1.17</f>
        <v>1705.128205128205</v>
      </c>
      <c r="G663" s="7">
        <v>1995</v>
      </c>
      <c r="H663" s="8">
        <f>G663/E663</f>
        <v>19.95</v>
      </c>
    </row>
    <row r="664" ht="17" customHeight="1">
      <c r="A664" t="s" s="5">
        <v>1040</v>
      </c>
      <c r="B664" t="s" s="5">
        <v>431</v>
      </c>
      <c r="C664" t="s" s="5">
        <v>801</v>
      </c>
      <c r="D664" t="s" s="5">
        <v>1048</v>
      </c>
      <c r="E664" s="6">
        <v>1200</v>
      </c>
      <c r="F664" s="7">
        <f>G664/1.17</f>
        <v>40358.974358974359</v>
      </c>
      <c r="G664" s="7">
        <v>47220</v>
      </c>
      <c r="H664" s="8">
        <f>G664/E664</f>
        <v>39.35</v>
      </c>
    </row>
    <row r="665" ht="17" customHeight="1">
      <c r="A665" t="s" s="5">
        <v>1040</v>
      </c>
      <c r="B665" t="s" s="5">
        <v>969</v>
      </c>
      <c r="C665" t="s" s="5">
        <v>970</v>
      </c>
      <c r="D665" t="s" s="5">
        <v>971</v>
      </c>
      <c r="E665" s="6">
        <v>200</v>
      </c>
      <c r="F665" s="7">
        <f>G665/1.17</f>
        <v>7606.837606837607</v>
      </c>
      <c r="G665" s="7">
        <v>8900</v>
      </c>
      <c r="H665" s="8">
        <f>G665/E665</f>
        <v>44.5</v>
      </c>
    </row>
    <row r="666" ht="17" customHeight="1">
      <c r="A666" t="s" s="5">
        <v>1040</v>
      </c>
      <c r="B666" t="s" s="5">
        <v>1054</v>
      </c>
      <c r="C666" t="s" s="5">
        <v>447</v>
      </c>
      <c r="D666" t="s" s="5">
        <v>1055</v>
      </c>
      <c r="E666" s="6">
        <v>600</v>
      </c>
      <c r="F666" s="7">
        <f>G666/1.17</f>
        <v>8564.102564102564</v>
      </c>
      <c r="G666" s="7">
        <v>10020</v>
      </c>
      <c r="H666" s="8">
        <f>G666/E666</f>
        <v>16.7</v>
      </c>
    </row>
    <row r="667" ht="17" customHeight="1">
      <c r="A667" t="s" s="5">
        <v>1040</v>
      </c>
      <c r="B667" t="s" s="5">
        <v>1061</v>
      </c>
      <c r="C667" t="s" s="5">
        <v>1042</v>
      </c>
      <c r="D667" t="s" s="5">
        <v>1062</v>
      </c>
      <c r="E667" s="6">
        <v>160</v>
      </c>
      <c r="F667" s="7">
        <f>G667/1.17</f>
        <v>4910.769230769231</v>
      </c>
      <c r="G667" s="7">
        <v>5745.6</v>
      </c>
      <c r="H667" s="8">
        <f>G667/E667</f>
        <v>35.91</v>
      </c>
    </row>
    <row r="668" ht="17" customHeight="1">
      <c r="A668" t="s" s="5">
        <v>1040</v>
      </c>
      <c r="B668" t="s" s="5">
        <v>511</v>
      </c>
      <c r="C668" t="s" s="5">
        <v>325</v>
      </c>
      <c r="D668" t="s" s="5">
        <v>1044</v>
      </c>
      <c r="E668" s="6">
        <v>1200</v>
      </c>
      <c r="F668" s="7">
        <f>G668/1.17</f>
        <v>19979.487179487180</v>
      </c>
      <c r="G668" s="7">
        <v>23376</v>
      </c>
      <c r="H668" s="8">
        <f>G668/E668</f>
        <v>19.48</v>
      </c>
    </row>
    <row r="669" ht="17" customHeight="1">
      <c r="A669" t="s" s="5">
        <v>1040</v>
      </c>
      <c r="B669" t="s" s="5">
        <v>1041</v>
      </c>
      <c r="C669" t="s" s="5">
        <v>1042</v>
      </c>
      <c r="D669" t="s" s="5">
        <v>1043</v>
      </c>
      <c r="E669" s="6">
        <v>480</v>
      </c>
      <c r="F669" s="7">
        <f>G669/1.17</f>
        <v>13911.794871794871</v>
      </c>
      <c r="G669" s="7">
        <v>16276.8</v>
      </c>
      <c r="H669" s="8">
        <f>G669/E669</f>
        <v>33.91</v>
      </c>
    </row>
    <row r="670" ht="17" customHeight="1">
      <c r="A670" t="s" s="5">
        <v>1040</v>
      </c>
      <c r="B670" t="s" s="5">
        <v>1049</v>
      </c>
      <c r="C670" t="s" s="5">
        <v>1050</v>
      </c>
      <c r="D670" t="s" s="5">
        <v>1051</v>
      </c>
      <c r="E670" s="6">
        <v>1000</v>
      </c>
      <c r="F670" s="7">
        <f>G670/1.17</f>
        <v>12017.094017094018</v>
      </c>
      <c r="G670" s="7">
        <f>7030+7030</f>
        <v>14060</v>
      </c>
      <c r="H670" s="8">
        <f>G670/E670</f>
        <v>14.06</v>
      </c>
    </row>
    <row r="671" ht="17" customHeight="1">
      <c r="A671" t="s" s="5">
        <v>1040</v>
      </c>
      <c r="B671" t="s" s="5">
        <v>1045</v>
      </c>
      <c r="C671" t="s" s="5">
        <v>1046</v>
      </c>
      <c r="D671" t="s" s="5">
        <v>1047</v>
      </c>
      <c r="E671" s="6">
        <v>600</v>
      </c>
      <c r="F671" s="7">
        <f>G671/1.17</f>
        <v>9774.358974358975</v>
      </c>
      <c r="G671" s="7">
        <v>11436</v>
      </c>
      <c r="H671" s="8">
        <f>G671/E671</f>
        <v>19.06</v>
      </c>
    </row>
    <row r="672" ht="17" customHeight="1">
      <c r="A672" t="s" s="5">
        <v>1040</v>
      </c>
      <c r="B672" t="s" s="5">
        <v>511</v>
      </c>
      <c r="C672" t="s" s="5">
        <v>325</v>
      </c>
      <c r="D672" t="s" s="5">
        <v>1044</v>
      </c>
      <c r="E672" s="6">
        <v>1800</v>
      </c>
      <c r="F672" s="7">
        <f>G672/1.17</f>
        <v>29969.230769230770</v>
      </c>
      <c r="G672" s="7">
        <v>35064</v>
      </c>
      <c r="H672" s="8">
        <f>G672/E672</f>
        <v>19.48</v>
      </c>
    </row>
    <row r="673" ht="17" customHeight="1">
      <c r="A673" t="s" s="5">
        <v>1040</v>
      </c>
      <c r="B673" t="s" s="5">
        <v>431</v>
      </c>
      <c r="C673" t="s" s="5">
        <v>801</v>
      </c>
      <c r="D673" t="s" s="5">
        <v>1048</v>
      </c>
      <c r="E673" s="6">
        <v>600</v>
      </c>
      <c r="F673" s="7">
        <f>G673/1.17</f>
        <v>20179.487179487180</v>
      </c>
      <c r="G673" s="7">
        <v>23610</v>
      </c>
      <c r="H673" s="8">
        <f>G673/E673</f>
        <v>39.35</v>
      </c>
    </row>
    <row r="674" ht="17" customHeight="1">
      <c r="A674" t="s" s="5">
        <v>1040</v>
      </c>
      <c r="B674" t="s" s="5">
        <v>1056</v>
      </c>
      <c r="C674" t="s" s="5">
        <v>1057</v>
      </c>
      <c r="D674" t="s" s="5">
        <v>1058</v>
      </c>
      <c r="E674" s="6">
        <v>800</v>
      </c>
      <c r="F674" s="7">
        <f>G674/1.17</f>
        <v>10557.264957264957</v>
      </c>
      <c r="G674" s="7">
        <v>12352</v>
      </c>
      <c r="H674" s="8">
        <f>G674/E674</f>
        <v>15.44</v>
      </c>
    </row>
    <row r="675" ht="17" customHeight="1">
      <c r="A675" t="s" s="5">
        <v>1063</v>
      </c>
      <c r="B675" t="s" s="5">
        <v>263</v>
      </c>
      <c r="C675" t="s" s="5">
        <v>393</v>
      </c>
      <c r="D675" t="s" s="5">
        <v>508</v>
      </c>
      <c r="E675" s="6">
        <v>400</v>
      </c>
      <c r="F675" s="7">
        <f>G675/1.17</f>
        <v>7182.905982905983</v>
      </c>
      <c r="G675" s="7">
        <v>8404</v>
      </c>
      <c r="H675" s="8">
        <f>G675/E675</f>
        <v>21.01</v>
      </c>
    </row>
    <row r="676" ht="17" customHeight="1">
      <c r="A676" t="s" s="5">
        <v>1064</v>
      </c>
      <c r="B676" t="s" s="5">
        <v>1065</v>
      </c>
      <c r="C676" t="s" s="5">
        <v>1066</v>
      </c>
      <c r="D676" t="s" s="5">
        <v>749</v>
      </c>
      <c r="E676" s="6">
        <v>400</v>
      </c>
      <c r="F676" s="7">
        <f>G676/1.17</f>
        <v>11760.683760683762</v>
      </c>
      <c r="G676" s="7">
        <v>13760</v>
      </c>
      <c r="H676" s="8">
        <f>G676/E676</f>
        <v>34.4</v>
      </c>
    </row>
    <row r="677" ht="17" customHeight="1">
      <c r="A677" t="s" s="5">
        <v>1064</v>
      </c>
      <c r="B677" t="s" s="5">
        <v>1067</v>
      </c>
      <c r="C677" t="s" s="5">
        <v>1068</v>
      </c>
      <c r="D677" t="s" s="5">
        <v>1069</v>
      </c>
      <c r="E677" s="6">
        <v>1000</v>
      </c>
      <c r="F677" s="7">
        <f>G677/1.17</f>
        <v>17094.017094017094</v>
      </c>
      <c r="G677" s="7">
        <v>20000</v>
      </c>
      <c r="H677" s="8">
        <f>G677/E677</f>
        <v>20</v>
      </c>
    </row>
    <row r="678" ht="17" customHeight="1">
      <c r="A678" t="s" s="5">
        <v>1064</v>
      </c>
      <c r="B678" t="s" s="5">
        <v>1070</v>
      </c>
      <c r="C678" t="s" s="5">
        <v>801</v>
      </c>
      <c r="D678" t="s" s="5">
        <v>1048</v>
      </c>
      <c r="E678" s="6">
        <v>600</v>
      </c>
      <c r="F678" s="7">
        <f>G678/1.17</f>
        <v>13846.153846153848</v>
      </c>
      <c r="G678" s="7">
        <v>16200</v>
      </c>
      <c r="H678" s="8">
        <f>G678/E678</f>
        <v>27</v>
      </c>
    </row>
    <row r="679" ht="17" customHeight="1">
      <c r="A679" t="s" s="5">
        <v>1064</v>
      </c>
      <c r="B679" t="s" s="5">
        <v>1071</v>
      </c>
      <c r="C679" t="s" s="5">
        <v>489</v>
      </c>
      <c r="D679" t="s" s="5">
        <v>1072</v>
      </c>
      <c r="E679" s="6">
        <v>360</v>
      </c>
      <c r="F679" s="7">
        <f>G679/1.17</f>
        <v>46153.846153846156</v>
      </c>
      <c r="G679" s="7">
        <v>54000</v>
      </c>
      <c r="H679" s="8">
        <f>G679/E679</f>
        <v>150</v>
      </c>
    </row>
    <row r="680" ht="17" customHeight="1">
      <c r="A680" t="s" s="5">
        <v>1064</v>
      </c>
      <c r="B680" t="s" s="5">
        <v>1030</v>
      </c>
      <c r="C680" t="s" s="5">
        <v>1031</v>
      </c>
      <c r="D680" t="s" s="5">
        <v>1032</v>
      </c>
      <c r="E680" s="6">
        <v>200</v>
      </c>
      <c r="F680" s="7">
        <f>G680/1.17</f>
        <v>5982.905982905983</v>
      </c>
      <c r="G680" s="7">
        <v>7000</v>
      </c>
      <c r="H680" s="8">
        <f>G680/E680</f>
        <v>35</v>
      </c>
    </row>
    <row r="681" ht="17" customHeight="1">
      <c r="A681" t="s" s="5">
        <v>1073</v>
      </c>
      <c r="B681" t="s" s="5">
        <v>503</v>
      </c>
      <c r="C681" t="s" s="5">
        <v>1074</v>
      </c>
      <c r="D681" t="s" s="5">
        <v>1075</v>
      </c>
      <c r="E681" s="6">
        <v>1000</v>
      </c>
      <c r="F681" s="7">
        <f>G681/1.17</f>
        <v>5333.333333333334</v>
      </c>
      <c r="G681" s="7">
        <v>6240</v>
      </c>
      <c r="H681" s="8">
        <f>G681/E681</f>
        <v>6.24</v>
      </c>
    </row>
    <row r="682" ht="17" customHeight="1">
      <c r="A682" t="s" s="5">
        <v>1076</v>
      </c>
      <c r="B682" t="s" s="5">
        <v>1077</v>
      </c>
      <c r="C682" t="s" s="5">
        <v>1078</v>
      </c>
      <c r="D682" t="s" s="5">
        <v>1079</v>
      </c>
      <c r="E682" s="6">
        <v>1000</v>
      </c>
      <c r="F682" s="69">
        <f>G682/1.17</f>
        <v>27350.427350427351</v>
      </c>
      <c r="G682" s="7">
        <v>32000</v>
      </c>
      <c r="H682" s="8">
        <f>G682/E682</f>
        <v>32</v>
      </c>
    </row>
    <row r="683" ht="17" customHeight="1">
      <c r="A683" t="s" s="5">
        <v>1080</v>
      </c>
      <c r="B683" t="s" s="5">
        <v>1081</v>
      </c>
      <c r="C683" t="s" s="5">
        <v>447</v>
      </c>
      <c r="D683" t="s" s="5">
        <v>1082</v>
      </c>
      <c r="E683" s="6">
        <v>2500</v>
      </c>
      <c r="F683" s="7">
        <f>G683/1.17</f>
        <v>52841.880341880344</v>
      </c>
      <c r="G683" s="7">
        <v>61825</v>
      </c>
      <c r="H683" s="8">
        <f>G683/E683</f>
        <v>24.73</v>
      </c>
    </row>
    <row r="684" ht="17" customHeight="1">
      <c r="A684" t="s" s="5">
        <v>1080</v>
      </c>
      <c r="B684" t="s" s="5">
        <v>1081</v>
      </c>
      <c r="C684" t="s" s="5">
        <v>447</v>
      </c>
      <c r="D684" t="s" s="5">
        <v>1082</v>
      </c>
      <c r="E684" s="6">
        <v>500</v>
      </c>
      <c r="F684" s="7">
        <f>G684/1.17</f>
        <v>10568.376068376068</v>
      </c>
      <c r="G684" s="7">
        <v>12365</v>
      </c>
      <c r="H684" s="8">
        <f>G684/E684</f>
        <v>24.73</v>
      </c>
    </row>
    <row r="685" ht="17" customHeight="1">
      <c r="A685" t="s" s="5">
        <v>1080</v>
      </c>
      <c r="B685" t="s" s="5">
        <v>1083</v>
      </c>
      <c r="C685" t="s" s="5">
        <v>1084</v>
      </c>
      <c r="D685" t="s" s="5">
        <v>1085</v>
      </c>
      <c r="E685" s="6">
        <v>640</v>
      </c>
      <c r="F685" s="7">
        <f>G685/1.17</f>
        <v>9720.341880341881</v>
      </c>
      <c r="G685" s="7">
        <v>11372.8</v>
      </c>
      <c r="H685" s="8">
        <f>G685/E685</f>
        <v>17.77</v>
      </c>
    </row>
    <row r="686" ht="17" customHeight="1">
      <c r="A686" t="s" s="5">
        <v>1080</v>
      </c>
      <c r="B686" t="s" s="5">
        <v>590</v>
      </c>
      <c r="C686" t="s" s="5">
        <v>1086</v>
      </c>
      <c r="D686" t="s" s="5">
        <v>592</v>
      </c>
      <c r="E686" s="6">
        <v>150</v>
      </c>
      <c r="F686" s="7">
        <f>G686/1.17</f>
        <v>8461.538461538463</v>
      </c>
      <c r="G686" s="7">
        <v>9900</v>
      </c>
      <c r="H686" s="8">
        <f>G686/E686</f>
        <v>66</v>
      </c>
    </row>
    <row r="687" ht="17" customHeight="1">
      <c r="A687" t="s" s="5">
        <v>1080</v>
      </c>
      <c r="B687" t="s" s="5">
        <v>506</v>
      </c>
      <c r="C687" t="s" s="5">
        <v>507</v>
      </c>
      <c r="D687" t="s" s="5">
        <v>336</v>
      </c>
      <c r="E687" s="6">
        <v>400</v>
      </c>
      <c r="F687" s="7">
        <f>G687/1.17</f>
        <v>8700.854700854701</v>
      </c>
      <c r="G687" s="7">
        <v>10180</v>
      </c>
      <c r="H687" s="8">
        <f>G687/E687</f>
        <v>25.45</v>
      </c>
    </row>
    <row r="688" ht="17" customHeight="1">
      <c r="A688" t="s" s="5">
        <v>1080</v>
      </c>
      <c r="B688" t="s" s="5">
        <v>1087</v>
      </c>
      <c r="C688" t="s" s="5">
        <v>1088</v>
      </c>
      <c r="D688" t="s" s="5">
        <v>1089</v>
      </c>
      <c r="E688" s="6">
        <v>240</v>
      </c>
      <c r="F688" s="7">
        <f>G688/1.17</f>
        <v>5364.102564102564</v>
      </c>
      <c r="G688" s="7">
        <v>6276</v>
      </c>
      <c r="H688" s="8">
        <f>G688/E688</f>
        <v>26.15</v>
      </c>
    </row>
    <row r="689" ht="17" customHeight="1">
      <c r="A689" t="s" s="5">
        <v>1080</v>
      </c>
      <c r="B689" t="s" s="5">
        <v>1090</v>
      </c>
      <c r="C689" t="s" s="5">
        <v>1091</v>
      </c>
      <c r="D689" t="s" s="5">
        <v>1092</v>
      </c>
      <c r="E689" s="6">
        <v>200</v>
      </c>
      <c r="F689" s="7">
        <f>G689/1.17</f>
        <v>4736.752136752137</v>
      </c>
      <c r="G689" s="7">
        <v>5542</v>
      </c>
      <c r="H689" s="8">
        <f>G689/E689</f>
        <v>27.71</v>
      </c>
    </row>
    <row r="690" ht="17" customHeight="1">
      <c r="A690" t="s" s="5">
        <v>1080</v>
      </c>
      <c r="B690" t="s" s="5">
        <v>258</v>
      </c>
      <c r="C690" t="s" s="5">
        <v>444</v>
      </c>
      <c r="D690" t="s" s="5">
        <v>1007</v>
      </c>
      <c r="E690" s="6">
        <v>200</v>
      </c>
      <c r="F690" s="7">
        <f>G690/1.17</f>
        <v>1097.435897435897</v>
      </c>
      <c r="G690" s="7">
        <v>1284</v>
      </c>
      <c r="H690" s="8">
        <f>G690/E690</f>
        <v>6.42</v>
      </c>
    </row>
    <row r="691" ht="17" customHeight="1">
      <c r="A691" t="s" s="5">
        <v>1080</v>
      </c>
      <c r="B691" t="s" s="5">
        <v>1093</v>
      </c>
      <c r="C691" t="s" s="5">
        <v>1094</v>
      </c>
      <c r="D691" t="s" s="5">
        <v>1095</v>
      </c>
      <c r="E691" s="6">
        <v>40</v>
      </c>
      <c r="F691" s="7">
        <f>G691/1.17</f>
        <v>1158.974358974359</v>
      </c>
      <c r="G691" s="7">
        <v>1356</v>
      </c>
      <c r="H691" s="8">
        <f>G691/E691</f>
        <v>33.9</v>
      </c>
    </row>
    <row r="692" ht="17" customHeight="1">
      <c r="A692" t="s" s="5">
        <v>1080</v>
      </c>
      <c r="B692" t="s" s="5">
        <v>156</v>
      </c>
      <c r="C692" t="s" s="5">
        <v>32</v>
      </c>
      <c r="D692" t="s" s="5">
        <v>157</v>
      </c>
      <c r="E692" s="6">
        <v>50</v>
      </c>
      <c r="F692" s="7">
        <f>G692/1.17</f>
        <v>334.6153846153846</v>
      </c>
      <c r="G692" s="7">
        <v>391.5</v>
      </c>
      <c r="H692" s="8">
        <f>G692/E692</f>
        <v>7.83</v>
      </c>
    </row>
    <row r="693" ht="17" customHeight="1">
      <c r="A693" t="s" s="5">
        <v>1080</v>
      </c>
      <c r="B693" t="s" s="5">
        <v>1096</v>
      </c>
      <c r="C693" t="s" s="5">
        <v>1057</v>
      </c>
      <c r="D693" t="s" s="5">
        <v>1097</v>
      </c>
      <c r="E693" s="6">
        <v>200</v>
      </c>
      <c r="F693" s="7">
        <f>G693/1.17</f>
        <v>158.974358974359</v>
      </c>
      <c r="G693" s="7">
        <v>186</v>
      </c>
      <c r="H693" s="8">
        <f>G693/E693</f>
        <v>0.93</v>
      </c>
    </row>
    <row r="694" ht="17" customHeight="1">
      <c r="A694" t="s" s="5">
        <v>1080</v>
      </c>
      <c r="B694" t="s" s="5">
        <v>1090</v>
      </c>
      <c r="C694" t="s" s="5">
        <v>1091</v>
      </c>
      <c r="D694" t="s" s="5">
        <v>1092</v>
      </c>
      <c r="E694" s="6">
        <v>200</v>
      </c>
      <c r="F694" s="7">
        <f>G694/1.17</f>
        <v>4736.752136752137</v>
      </c>
      <c r="G694" s="7">
        <v>5542</v>
      </c>
      <c r="H694" s="8">
        <f>G694/E694</f>
        <v>27.71</v>
      </c>
    </row>
    <row r="695" ht="17" customHeight="1">
      <c r="A695" t="s" s="5">
        <v>1080</v>
      </c>
      <c r="B695" t="s" s="5">
        <v>1098</v>
      </c>
      <c r="C695" t="s" s="5">
        <v>1099</v>
      </c>
      <c r="D695" t="s" s="5">
        <v>1095</v>
      </c>
      <c r="E695" s="6">
        <v>3600</v>
      </c>
      <c r="F695" s="7">
        <f>G695/1.17</f>
        <v>17384.615384615387</v>
      </c>
      <c r="G695" s="7">
        <f>6780+6780+6780</f>
        <v>20340</v>
      </c>
      <c r="H695" s="8">
        <f>G695/E695</f>
        <v>5.65</v>
      </c>
    </row>
    <row r="696" ht="17" customHeight="1">
      <c r="A696" t="s" s="5">
        <v>1080</v>
      </c>
      <c r="B696" t="s" s="5">
        <v>1100</v>
      </c>
      <c r="C696" t="s" s="5">
        <v>1101</v>
      </c>
      <c r="D696" t="s" s="5">
        <v>1102</v>
      </c>
      <c r="E696" s="6">
        <v>200</v>
      </c>
      <c r="F696" s="7">
        <f>G696/1.17</f>
        <v>4432.478632478633</v>
      </c>
      <c r="G696" s="7">
        <v>5186</v>
      </c>
      <c r="H696" s="8">
        <f>G696/E696</f>
        <v>25.93</v>
      </c>
    </row>
    <row r="697" ht="17" customHeight="1">
      <c r="A697" t="s" s="5">
        <v>1080</v>
      </c>
      <c r="B697" t="s" s="5">
        <v>1077</v>
      </c>
      <c r="C697" t="s" s="5">
        <v>1078</v>
      </c>
      <c r="D697" t="s" s="5">
        <v>939</v>
      </c>
      <c r="E697" s="6">
        <v>800</v>
      </c>
      <c r="F697" s="7">
        <f>G697/1.17</f>
        <v>21880.341880341883</v>
      </c>
      <c r="G697" s="7">
        <v>25600</v>
      </c>
      <c r="H697" s="8">
        <f>G697/E697</f>
        <v>32</v>
      </c>
    </row>
    <row r="698" ht="17" customHeight="1">
      <c r="A698" t="s" s="5">
        <v>1080</v>
      </c>
      <c r="B698" t="s" s="5">
        <v>420</v>
      </c>
      <c r="C698" t="s" s="5">
        <v>1046</v>
      </c>
      <c r="D698" t="s" s="5">
        <v>422</v>
      </c>
      <c r="E698" s="6">
        <v>1800</v>
      </c>
      <c r="F698" s="7">
        <f>G698/1.17</f>
        <v>35015.384615384617</v>
      </c>
      <c r="G698" s="7">
        <v>40968</v>
      </c>
      <c r="H698" s="8">
        <f>G698/E698</f>
        <v>22.76</v>
      </c>
    </row>
    <row r="699" ht="17" customHeight="1">
      <c r="A699" t="s" s="5">
        <v>1080</v>
      </c>
      <c r="B699" t="s" s="5">
        <v>1103</v>
      </c>
      <c r="C699" t="s" s="5">
        <v>466</v>
      </c>
      <c r="D699" t="s" s="5">
        <v>331</v>
      </c>
      <c r="E699" s="6">
        <v>1000</v>
      </c>
      <c r="F699" s="7">
        <f>G699/1.17</f>
        <v>8470.085470085471</v>
      </c>
      <c r="G699" s="7">
        <v>9910</v>
      </c>
      <c r="H699" s="8">
        <f>G699/E699</f>
        <v>9.91</v>
      </c>
    </row>
    <row r="700" ht="17" customHeight="1">
      <c r="A700" t="s" s="5">
        <v>1080</v>
      </c>
      <c r="B700" t="s" s="5">
        <v>1104</v>
      </c>
      <c r="C700" t="s" s="5">
        <v>1105</v>
      </c>
      <c r="D700" t="s" s="5">
        <v>1106</v>
      </c>
      <c r="E700" s="6">
        <v>400</v>
      </c>
      <c r="F700" s="7">
        <f>G700/1.17</f>
        <v>4123.076923076924</v>
      </c>
      <c r="G700" s="7">
        <f>1085.4+3738.6</f>
        <v>4824</v>
      </c>
      <c r="H700" s="8">
        <f>G700/E700</f>
        <v>12.06</v>
      </c>
    </row>
    <row r="701" ht="17" customHeight="1">
      <c r="A701" t="s" s="5">
        <v>1080</v>
      </c>
      <c r="B701" t="s" s="5">
        <v>1107</v>
      </c>
      <c r="C701" t="s" s="5">
        <v>1108</v>
      </c>
      <c r="D701" t="s" s="5">
        <v>155</v>
      </c>
      <c r="E701" s="6">
        <v>100</v>
      </c>
      <c r="F701" s="7">
        <f>G701/1.17</f>
        <v>2447.008547008547</v>
      </c>
      <c r="G701" s="7">
        <v>2863</v>
      </c>
      <c r="H701" s="8">
        <f>G701/E701</f>
        <v>28.63</v>
      </c>
    </row>
    <row r="702" ht="17" customHeight="1">
      <c r="A702" t="s" s="5">
        <v>1080</v>
      </c>
      <c r="B702" t="s" s="5">
        <v>1109</v>
      </c>
      <c r="C702" t="s" s="5">
        <v>1110</v>
      </c>
      <c r="D702" t="s" s="5">
        <v>1055</v>
      </c>
      <c r="E702" s="6">
        <v>250</v>
      </c>
      <c r="F702" s="7">
        <f>G702/1.17</f>
        <v>5938.034188034188</v>
      </c>
      <c r="G702" s="7">
        <f>4168.5+2779</f>
        <v>6947.5</v>
      </c>
      <c r="H702" s="8">
        <f>G702/E702</f>
        <v>27.79</v>
      </c>
    </row>
    <row r="703" ht="17" customHeight="1">
      <c r="A703" t="s" s="5">
        <v>1080</v>
      </c>
      <c r="B703" t="s" s="5">
        <v>1109</v>
      </c>
      <c r="C703" t="s" s="5">
        <v>1110</v>
      </c>
      <c r="D703" t="s" s="5">
        <v>1055</v>
      </c>
      <c r="E703" s="6">
        <v>-10</v>
      </c>
      <c r="F703" s="7">
        <f>G703/1.17</f>
        <v>-237.5213675213675</v>
      </c>
      <c r="G703" s="7">
        <v>-277.9</v>
      </c>
      <c r="H703" s="8">
        <f>G703/E703</f>
        <v>27.79</v>
      </c>
    </row>
    <row r="704" ht="17" customHeight="1">
      <c r="A704" t="s" s="5">
        <v>1080</v>
      </c>
      <c r="B704" t="s" s="5">
        <v>1111</v>
      </c>
      <c r="C704" t="s" s="5">
        <v>1078</v>
      </c>
      <c r="D704" s="54"/>
      <c r="E704" s="6">
        <v>100</v>
      </c>
      <c r="F704" s="7">
        <f>G704/1.17</f>
        <v>454.7008547008547</v>
      </c>
      <c r="G704" s="7">
        <v>532</v>
      </c>
      <c r="H704" s="8">
        <f>G704/E704</f>
        <v>5.32</v>
      </c>
    </row>
    <row r="705" ht="17" customHeight="1">
      <c r="A705" t="s" s="5">
        <v>1080</v>
      </c>
      <c r="B705" t="s" s="5">
        <v>1100</v>
      </c>
      <c r="C705" t="s" s="5">
        <v>1101</v>
      </c>
      <c r="D705" t="s" s="5">
        <v>1102</v>
      </c>
      <c r="E705" s="6">
        <v>800</v>
      </c>
      <c r="F705" s="7">
        <f>G705/1.17</f>
        <v>17729.914529914531</v>
      </c>
      <c r="G705" s="7">
        <v>20744</v>
      </c>
      <c r="H705" s="8">
        <f>G705/E705</f>
        <v>25.93</v>
      </c>
    </row>
    <row r="706" ht="17" customHeight="1">
      <c r="A706" t="s" s="5">
        <v>1080</v>
      </c>
      <c r="B706" t="s" s="5">
        <v>324</v>
      </c>
      <c r="C706" t="s" s="5">
        <v>500</v>
      </c>
      <c r="D706" t="s" s="5">
        <v>1112</v>
      </c>
      <c r="E706" s="6">
        <v>600</v>
      </c>
      <c r="F706" s="7">
        <f>G706/1.17</f>
        <v>13702.5641025641</v>
      </c>
      <c r="G706" s="7">
        <v>16032</v>
      </c>
      <c r="H706" s="8">
        <f>G706/E706</f>
        <v>26.72</v>
      </c>
    </row>
    <row r="707" ht="17" customHeight="1">
      <c r="A707" t="s" s="5">
        <v>1080</v>
      </c>
      <c r="B707" t="s" s="5">
        <v>40</v>
      </c>
      <c r="C707" t="s" s="5">
        <v>1113</v>
      </c>
      <c r="D707" t="s" s="5">
        <v>1114</v>
      </c>
      <c r="E707" s="6">
        <v>240</v>
      </c>
      <c r="F707" s="7">
        <f>G707/1.17</f>
        <v>2123.076923076923</v>
      </c>
      <c r="G707" s="7">
        <v>2484</v>
      </c>
      <c r="H707" s="8">
        <f>G707/E707</f>
        <v>10.35</v>
      </c>
    </row>
    <row r="708" ht="17" customHeight="1">
      <c r="A708" t="s" s="5">
        <v>1080</v>
      </c>
      <c r="B708" t="s" s="5">
        <v>1115</v>
      </c>
      <c r="C708" t="s" s="5">
        <v>1116</v>
      </c>
      <c r="D708" t="s" s="5">
        <v>1117</v>
      </c>
      <c r="E708" s="6">
        <v>200</v>
      </c>
      <c r="F708" s="7">
        <f>G708/1.17</f>
        <v>3447.863247863248</v>
      </c>
      <c r="G708" s="7">
        <v>4034</v>
      </c>
      <c r="H708" s="8">
        <f>G708/E708</f>
        <v>20.17</v>
      </c>
    </row>
    <row r="709" ht="17" customHeight="1">
      <c r="A709" t="s" s="5">
        <v>1080</v>
      </c>
      <c r="B709" t="s" s="5">
        <v>1077</v>
      </c>
      <c r="C709" t="s" s="5">
        <v>1078</v>
      </c>
      <c r="D709" t="s" s="5">
        <v>939</v>
      </c>
      <c r="E709" s="6">
        <v>1400</v>
      </c>
      <c r="F709" s="7">
        <f>G709/1.17</f>
        <v>38290.5982905983</v>
      </c>
      <c r="G709" s="7">
        <v>44800</v>
      </c>
      <c r="H709" s="8">
        <f>G709/E709</f>
        <v>32</v>
      </c>
    </row>
    <row r="710" ht="17" customHeight="1">
      <c r="A710" t="s" s="5">
        <v>1080</v>
      </c>
      <c r="B710" t="s" s="5">
        <v>1118</v>
      </c>
      <c r="C710" t="s" s="5">
        <v>447</v>
      </c>
      <c r="D710" t="s" s="5">
        <v>445</v>
      </c>
      <c r="E710" s="6">
        <v>800</v>
      </c>
      <c r="F710" s="7">
        <f>G710/1.17</f>
        <v>923.0769230769231</v>
      </c>
      <c r="G710" s="7">
        <v>1080</v>
      </c>
      <c r="H710" s="8">
        <f>G710/E710</f>
        <v>1.35</v>
      </c>
    </row>
    <row r="711" ht="17" customHeight="1">
      <c r="A711" t="s" s="5">
        <v>1080</v>
      </c>
      <c r="B711" t="s" s="5">
        <v>1003</v>
      </c>
      <c r="C711" t="s" s="5">
        <v>489</v>
      </c>
      <c r="D711" t="s" s="5">
        <v>1119</v>
      </c>
      <c r="E711" s="6">
        <v>100</v>
      </c>
      <c r="F711" s="7">
        <f>G711/1.17</f>
        <v>260.6837606837607</v>
      </c>
      <c r="G711" s="7">
        <v>305</v>
      </c>
      <c r="H711" s="8">
        <f>G711/E711</f>
        <v>3.05</v>
      </c>
    </row>
    <row r="712" ht="17" customHeight="1">
      <c r="A712" t="s" s="5">
        <v>1080</v>
      </c>
      <c r="B712" t="s" s="5">
        <v>1120</v>
      </c>
      <c r="C712" t="s" s="5">
        <v>1121</v>
      </c>
      <c r="D712" t="s" s="5">
        <v>1122</v>
      </c>
      <c r="E712" s="6">
        <v>1200</v>
      </c>
      <c r="F712" s="7">
        <f>G712/1.17</f>
        <v>14871.794871794873</v>
      </c>
      <c r="G712" s="7">
        <v>17400</v>
      </c>
      <c r="H712" s="8">
        <f>G712/E712</f>
        <v>14.5</v>
      </c>
    </row>
    <row r="713" ht="17" customHeight="1">
      <c r="A713" t="s" s="5">
        <v>1080</v>
      </c>
      <c r="B713" t="s" s="5">
        <v>506</v>
      </c>
      <c r="C713" t="s" s="5">
        <v>1123</v>
      </c>
      <c r="D713" t="s" s="5">
        <v>336</v>
      </c>
      <c r="E713" s="6">
        <v>400</v>
      </c>
      <c r="F713" s="7">
        <f>G713/1.17</f>
        <v>8700.854700854701</v>
      </c>
      <c r="G713" s="7">
        <v>10180</v>
      </c>
      <c r="H713" s="8">
        <f>G713/E713</f>
        <v>25.45</v>
      </c>
    </row>
    <row r="714" ht="17" customHeight="1">
      <c r="A714" t="s" s="5">
        <v>1080</v>
      </c>
      <c r="B714" t="s" s="5">
        <v>1115</v>
      </c>
      <c r="C714" t="s" s="5">
        <v>1116</v>
      </c>
      <c r="D714" t="s" s="5">
        <v>1117</v>
      </c>
      <c r="E714" s="6">
        <v>300</v>
      </c>
      <c r="F714" s="7">
        <f>G714/1.17</f>
        <v>5171.794871794872</v>
      </c>
      <c r="G714" s="7">
        <v>6051</v>
      </c>
      <c r="H714" s="8">
        <f>G714/E714</f>
        <v>20.17</v>
      </c>
    </row>
    <row r="715" ht="17" customHeight="1">
      <c r="A715" t="s" s="5">
        <v>1080</v>
      </c>
      <c r="B715" t="s" s="5">
        <v>1087</v>
      </c>
      <c r="C715" t="s" s="5">
        <v>1088</v>
      </c>
      <c r="D715" t="s" s="5">
        <v>1124</v>
      </c>
      <c r="E715" s="6">
        <v>240</v>
      </c>
      <c r="F715" s="7">
        <f>G715/1.17</f>
        <v>5364.102564102564</v>
      </c>
      <c r="G715" s="7">
        <v>6276</v>
      </c>
      <c r="H715" s="8">
        <f>G715/E715</f>
        <v>26.15</v>
      </c>
    </row>
    <row r="716" ht="17" customHeight="1">
      <c r="A716" t="s" s="5">
        <v>1080</v>
      </c>
      <c r="B716" t="s" s="5">
        <v>1098</v>
      </c>
      <c r="C716" t="s" s="5">
        <v>1099</v>
      </c>
      <c r="D716" t="s" s="5">
        <v>1095</v>
      </c>
      <c r="E716" s="6">
        <v>600</v>
      </c>
      <c r="F716" s="7">
        <f>G716/1.17</f>
        <v>2897.435897435897</v>
      </c>
      <c r="G716" s="7">
        <v>3390</v>
      </c>
      <c r="H716" s="8">
        <f>G716/E716</f>
        <v>5.65</v>
      </c>
    </row>
    <row r="717" ht="17" customHeight="1">
      <c r="A717" t="s" s="5">
        <v>1080</v>
      </c>
      <c r="B717" t="s" s="5">
        <v>1125</v>
      </c>
      <c r="C717" t="s" s="5">
        <v>1126</v>
      </c>
      <c r="D717" t="s" s="5">
        <v>1127</v>
      </c>
      <c r="E717" s="6">
        <v>960</v>
      </c>
      <c r="F717" s="7">
        <f>G717/1.17</f>
        <v>18379.487179487180</v>
      </c>
      <c r="G717" s="7">
        <f>10752+10752</f>
        <v>21504</v>
      </c>
      <c r="H717" s="8">
        <f>G717/E717</f>
        <v>22.4</v>
      </c>
    </row>
    <row r="718" ht="17" customHeight="1">
      <c r="A718" t="s" s="5">
        <v>1080</v>
      </c>
      <c r="B718" t="s" s="5">
        <v>1128</v>
      </c>
      <c r="C718" t="s" s="5">
        <v>1129</v>
      </c>
      <c r="D718" t="s" s="5">
        <v>1130</v>
      </c>
      <c r="E718" s="6">
        <v>60</v>
      </c>
      <c r="F718" s="7">
        <f>G718/1.17</f>
        <v>927.1794871794872</v>
      </c>
      <c r="G718" s="7">
        <v>1084.8</v>
      </c>
      <c r="H718" s="8">
        <f>G718/E718</f>
        <v>18.08</v>
      </c>
    </row>
    <row r="719" ht="17" customHeight="1">
      <c r="A719" t="s" s="5">
        <v>1080</v>
      </c>
      <c r="B719" t="s" s="5">
        <v>1107</v>
      </c>
      <c r="C719" t="s" s="5">
        <v>1108</v>
      </c>
      <c r="D719" t="s" s="5">
        <v>155</v>
      </c>
      <c r="E719" s="6">
        <v>100</v>
      </c>
      <c r="F719" s="7">
        <f>G719/1.17</f>
        <v>2447.008547008547</v>
      </c>
      <c r="G719" s="7">
        <v>2863</v>
      </c>
      <c r="H719" s="8">
        <f>G719/E719</f>
        <v>28.63</v>
      </c>
    </row>
    <row r="720" ht="17" customHeight="1">
      <c r="A720" t="s" s="5">
        <v>1080</v>
      </c>
      <c r="B720" t="s" s="5">
        <v>1077</v>
      </c>
      <c r="C720" t="s" s="5">
        <v>1078</v>
      </c>
      <c r="D720" t="s" s="5">
        <v>939</v>
      </c>
      <c r="E720" s="6">
        <v>800</v>
      </c>
      <c r="F720" s="7">
        <f>G720/1.17</f>
        <v>21880.341880341883</v>
      </c>
      <c r="G720" s="7">
        <v>25600</v>
      </c>
      <c r="H720" s="8">
        <f>G720/E720</f>
        <v>32</v>
      </c>
    </row>
    <row r="721" ht="17" customHeight="1">
      <c r="A721" t="s" s="5">
        <v>1080</v>
      </c>
      <c r="B721" t="s" s="5">
        <v>1003</v>
      </c>
      <c r="C721" t="s" s="5">
        <v>489</v>
      </c>
      <c r="D721" t="s" s="5">
        <v>1131</v>
      </c>
      <c r="E721" s="6">
        <v>100</v>
      </c>
      <c r="F721" s="7">
        <f>G721/1.17</f>
        <v>260.6837606837607</v>
      </c>
      <c r="G721" s="7">
        <v>305</v>
      </c>
      <c r="H721" s="8">
        <f>G721/E721</f>
        <v>3.05</v>
      </c>
    </row>
    <row r="722" ht="20" customHeight="1">
      <c r="A722" t="s" s="5">
        <v>1080</v>
      </c>
      <c r="B722" t="s" s="5">
        <v>1120</v>
      </c>
      <c r="C722" t="s" s="5">
        <v>1132</v>
      </c>
      <c r="D722" t="s" s="5">
        <v>1122</v>
      </c>
      <c r="E722" s="6">
        <v>1200</v>
      </c>
      <c r="F722" s="7">
        <f>G722/1.17</f>
        <v>14871.794871794873</v>
      </c>
      <c r="G722" s="7">
        <v>17400</v>
      </c>
      <c r="H722" s="8">
        <f>G722/E722</f>
        <v>14.5</v>
      </c>
    </row>
    <row r="723" ht="17" customHeight="1">
      <c r="A723" t="s" s="5">
        <v>1080</v>
      </c>
      <c r="B723" t="s" s="5">
        <v>1081</v>
      </c>
      <c r="C723" t="s" s="5">
        <v>447</v>
      </c>
      <c r="D723" t="s" s="5">
        <v>1082</v>
      </c>
      <c r="E723" s="6">
        <v>1000</v>
      </c>
      <c r="F723" s="7">
        <f>G723/1.17</f>
        <v>21136.752136752137</v>
      </c>
      <c r="G723" s="7">
        <v>24730</v>
      </c>
      <c r="H723" s="8">
        <f>G723/E723</f>
        <v>24.73</v>
      </c>
    </row>
    <row r="724" ht="17" customHeight="1">
      <c r="A724" t="s" s="5">
        <v>1080</v>
      </c>
      <c r="B724" t="s" s="5">
        <v>324</v>
      </c>
      <c r="C724" t="s" s="5">
        <v>500</v>
      </c>
      <c r="D724" t="s" s="5">
        <v>1112</v>
      </c>
      <c r="E724" s="6">
        <v>600</v>
      </c>
      <c r="F724" s="7">
        <f>G724/1.17</f>
        <v>13702.5641025641</v>
      </c>
      <c r="G724" s="7">
        <v>16032</v>
      </c>
      <c r="H724" s="8">
        <f>G724/E724</f>
        <v>26.72</v>
      </c>
    </row>
    <row r="725" ht="17" customHeight="1">
      <c r="A725" t="s" s="5">
        <v>1080</v>
      </c>
      <c r="B725" t="s" s="5">
        <v>1109</v>
      </c>
      <c r="C725" t="s" s="5">
        <v>1110</v>
      </c>
      <c r="D725" t="s" s="5">
        <v>1055</v>
      </c>
      <c r="E725" s="6">
        <v>50</v>
      </c>
      <c r="F725" s="7">
        <f>G725/1.17</f>
        <v>1187.606837606838</v>
      </c>
      <c r="G725" s="7">
        <v>1389.5</v>
      </c>
      <c r="H725" s="8">
        <f>G725/E725</f>
        <v>27.79</v>
      </c>
    </row>
    <row r="726" ht="17" customHeight="1">
      <c r="A726" t="s" s="5">
        <v>1080</v>
      </c>
      <c r="B726" t="s" s="5">
        <v>1104</v>
      </c>
      <c r="C726" t="s" s="5">
        <v>1105</v>
      </c>
      <c r="D726" t="s" s="5">
        <v>1133</v>
      </c>
      <c r="E726" s="6">
        <v>50</v>
      </c>
      <c r="F726" s="7">
        <f>G726/1.17</f>
        <v>515.3846153846155</v>
      </c>
      <c r="G726" s="7">
        <v>603</v>
      </c>
      <c r="H726" s="8">
        <f>G726/E726</f>
        <v>12.06</v>
      </c>
    </row>
    <row r="727" ht="17" customHeight="1">
      <c r="A727" t="s" s="5">
        <v>1080</v>
      </c>
      <c r="B727" t="s" s="5">
        <v>1087</v>
      </c>
      <c r="C727" t="s" s="5">
        <v>1088</v>
      </c>
      <c r="D727" t="s" s="5">
        <v>1089</v>
      </c>
      <c r="E727" s="6">
        <v>50</v>
      </c>
      <c r="F727" s="7">
        <f>G727/1.17</f>
        <v>1117.521367521368</v>
      </c>
      <c r="G727" s="7">
        <v>1307.5</v>
      </c>
      <c r="H727" s="8">
        <f>G727/E727</f>
        <v>26.15</v>
      </c>
    </row>
    <row r="728" ht="17" customHeight="1">
      <c r="A728" t="s" s="5">
        <v>1080</v>
      </c>
      <c r="B728" t="s" s="5">
        <v>1134</v>
      </c>
      <c r="C728" t="s" s="5">
        <v>1135</v>
      </c>
      <c r="D728" t="s" s="5">
        <v>1136</v>
      </c>
      <c r="E728" s="6">
        <v>100</v>
      </c>
      <c r="F728" s="7">
        <f>G728/1.17</f>
        <v>1273.504273504274</v>
      </c>
      <c r="G728" s="7">
        <v>1490</v>
      </c>
      <c r="H728" s="8">
        <f>G728/E728</f>
        <v>14.9</v>
      </c>
    </row>
    <row r="729" ht="17" customHeight="1">
      <c r="A729" t="s" s="5">
        <v>1080</v>
      </c>
      <c r="B729" t="s" s="5">
        <v>1115</v>
      </c>
      <c r="C729" t="s" s="5">
        <v>1116</v>
      </c>
      <c r="D729" t="s" s="5">
        <v>1048</v>
      </c>
      <c r="E729" s="6">
        <v>200</v>
      </c>
      <c r="F729" s="7">
        <v>3447.86</v>
      </c>
      <c r="G729" s="7">
        <f>F729*1.17</f>
        <v>4033.9962</v>
      </c>
      <c r="H729" s="8">
        <f>G729/E729</f>
        <v>20.169981</v>
      </c>
    </row>
    <row r="730" ht="17" customHeight="1">
      <c r="A730" t="s" s="5">
        <v>1080</v>
      </c>
      <c r="B730" t="s" s="5">
        <v>1077</v>
      </c>
      <c r="C730" t="s" s="5">
        <v>1078</v>
      </c>
      <c r="D730" t="s" s="5">
        <v>939</v>
      </c>
      <c r="E730" s="6">
        <v>800</v>
      </c>
      <c r="F730" s="7">
        <v>21880.34</v>
      </c>
      <c r="G730" s="7">
        <f>F730*1.17</f>
        <v>25599.9978</v>
      </c>
      <c r="H730" s="8">
        <f>G730/E730</f>
        <v>31.99999725</v>
      </c>
    </row>
    <row r="731" ht="17" customHeight="1">
      <c r="A731" t="s" s="5">
        <v>1080</v>
      </c>
      <c r="B731" t="s" s="5">
        <v>420</v>
      </c>
      <c r="C731" t="s" s="5">
        <v>1137</v>
      </c>
      <c r="D731" t="s" s="5">
        <v>422</v>
      </c>
      <c r="E731" s="6">
        <v>1200</v>
      </c>
      <c r="F731" s="7">
        <v>23343.59</v>
      </c>
      <c r="G731" s="7">
        <f>F731*1.17</f>
        <v>27312.0003</v>
      </c>
      <c r="H731" s="8">
        <f>G731/E731</f>
        <v>22.76000025</v>
      </c>
    </row>
    <row r="732" ht="17" customHeight="1">
      <c r="A732" t="s" s="5">
        <v>1080</v>
      </c>
      <c r="B732" t="s" s="5">
        <v>1087</v>
      </c>
      <c r="C732" t="s" s="5">
        <v>1088</v>
      </c>
      <c r="D732" t="s" s="5">
        <v>1089</v>
      </c>
      <c r="E732" s="6">
        <v>240</v>
      </c>
      <c r="F732" s="7">
        <v>5364.1</v>
      </c>
      <c r="G732" s="7">
        <f>F732*1.17</f>
        <v>6275.997</v>
      </c>
      <c r="H732" s="8">
        <f>G732/E732</f>
        <v>26.1499875</v>
      </c>
    </row>
    <row r="733" ht="17" customHeight="1">
      <c r="A733" t="s" s="5">
        <v>1080</v>
      </c>
      <c r="B733" t="s" s="5">
        <v>1100</v>
      </c>
      <c r="C733" t="s" s="5">
        <v>1101</v>
      </c>
      <c r="D733" t="s" s="5">
        <v>1102</v>
      </c>
      <c r="E733" s="6">
        <v>600</v>
      </c>
      <c r="F733" s="7">
        <v>13297.44</v>
      </c>
      <c r="G733" s="7">
        <f>F733*1.17</f>
        <v>15558.0048</v>
      </c>
      <c r="H733" s="8">
        <f>G733/E733</f>
        <v>25.930008</v>
      </c>
    </row>
    <row r="734" ht="17" customHeight="1">
      <c r="A734" t="s" s="5">
        <v>1080</v>
      </c>
      <c r="B734" t="s" s="5">
        <v>324</v>
      </c>
      <c r="C734" t="s" s="5">
        <v>500</v>
      </c>
      <c r="D734" t="s" s="5">
        <v>1112</v>
      </c>
      <c r="E734" s="6">
        <v>600</v>
      </c>
      <c r="F734" s="7">
        <v>13702.56</v>
      </c>
      <c r="G734" s="7">
        <f>F734*1.17</f>
        <v>16031.9952</v>
      </c>
      <c r="H734" s="8">
        <f>G734/E734</f>
        <v>26.71999199999999</v>
      </c>
    </row>
    <row r="735" ht="17" customHeight="1">
      <c r="A735" t="s" s="5">
        <v>1080</v>
      </c>
      <c r="B735" t="s" s="5">
        <v>40</v>
      </c>
      <c r="C735" t="s" s="5">
        <v>1113</v>
      </c>
      <c r="D735" t="s" s="5">
        <v>1114</v>
      </c>
      <c r="E735" s="6">
        <v>240</v>
      </c>
      <c r="F735" s="7">
        <v>2123.08</v>
      </c>
      <c r="G735" s="7">
        <f>F735*1.17</f>
        <v>2484.0036</v>
      </c>
      <c r="H735" s="8">
        <f>G735/E735</f>
        <v>10.350015</v>
      </c>
    </row>
    <row r="736" ht="17" customHeight="1">
      <c r="A736" t="s" s="5">
        <v>1080</v>
      </c>
      <c r="B736" t="s" s="5">
        <v>1109</v>
      </c>
      <c r="C736" t="s" s="5">
        <v>1110</v>
      </c>
      <c r="D736" t="s" s="5">
        <v>1055</v>
      </c>
      <c r="E736" s="6">
        <v>60</v>
      </c>
      <c r="F736" s="7">
        <v>1425.13</v>
      </c>
      <c r="G736" s="7">
        <f>F736*1.17</f>
        <v>1667.4021</v>
      </c>
      <c r="H736" s="8">
        <f>G736/E736</f>
        <v>27.790035</v>
      </c>
    </row>
    <row r="737" ht="17" customHeight="1">
      <c r="A737" t="s" s="5">
        <v>1080</v>
      </c>
      <c r="B737" t="s" s="5">
        <v>1138</v>
      </c>
      <c r="C737" t="s" s="5">
        <v>1139</v>
      </c>
      <c r="D737" t="s" s="5">
        <v>331</v>
      </c>
      <c r="E737" s="6">
        <v>10</v>
      </c>
      <c r="F737" s="7">
        <v>73.5</v>
      </c>
      <c r="G737" s="7">
        <f>F737*1.17</f>
        <v>85.99499999999999</v>
      </c>
      <c r="H737" s="8">
        <f>G737/E737</f>
        <v>8.599499999999999</v>
      </c>
    </row>
    <row r="738" ht="17" customHeight="1">
      <c r="A738" t="s" s="5">
        <v>1080</v>
      </c>
      <c r="B738" t="s" s="5">
        <v>1083</v>
      </c>
      <c r="C738" t="s" s="5">
        <v>1084</v>
      </c>
      <c r="D738" t="s" s="5">
        <v>1085</v>
      </c>
      <c r="E738" s="6">
        <v>480</v>
      </c>
      <c r="F738" s="7">
        <v>7290.26</v>
      </c>
      <c r="G738" s="7">
        <f>F738*1.17</f>
        <v>8529.6042</v>
      </c>
      <c r="H738" s="8">
        <f>G738/E738</f>
        <v>17.77000875</v>
      </c>
    </row>
    <row r="739" ht="17" customHeight="1">
      <c r="A739" t="s" s="5">
        <v>1080</v>
      </c>
      <c r="B739" t="s" s="5">
        <v>1098</v>
      </c>
      <c r="C739" t="s" s="5">
        <v>1099</v>
      </c>
      <c r="D739" t="s" s="5">
        <v>331</v>
      </c>
      <c r="E739" s="6">
        <v>4800</v>
      </c>
      <c r="F739" s="7">
        <v>23179.49</v>
      </c>
      <c r="G739" s="7">
        <f>F739*1.17</f>
        <v>27120.0033</v>
      </c>
      <c r="H739" s="8">
        <f>G739/E739</f>
        <v>5.6500006875</v>
      </c>
    </row>
    <row r="740" ht="17" customHeight="1">
      <c r="A740" t="s" s="5">
        <v>1080</v>
      </c>
      <c r="B740" t="s" s="5">
        <v>1003</v>
      </c>
      <c r="C740" t="s" s="5">
        <v>489</v>
      </c>
      <c r="D740" t="s" s="5">
        <v>1131</v>
      </c>
      <c r="E740" s="6">
        <v>60</v>
      </c>
      <c r="F740" s="7">
        <v>156.41</v>
      </c>
      <c r="G740" s="7">
        <f>F740*1.17</f>
        <v>182.9997</v>
      </c>
      <c r="H740" s="8">
        <f>G740/E740</f>
        <v>3.049995</v>
      </c>
    </row>
    <row r="741" ht="17" customHeight="1">
      <c r="A741" t="s" s="5">
        <v>1080</v>
      </c>
      <c r="B741" t="s" s="5">
        <v>882</v>
      </c>
      <c r="C741" t="s" s="5">
        <v>883</v>
      </c>
      <c r="D741" t="s" s="5">
        <v>304</v>
      </c>
      <c r="E741" s="6">
        <v>100</v>
      </c>
      <c r="F741" s="7">
        <v>503.42</v>
      </c>
      <c r="G741" s="7">
        <f>F741*1.17</f>
        <v>589.0014</v>
      </c>
      <c r="H741" s="8">
        <f>G741/E741</f>
        <v>5.890014</v>
      </c>
    </row>
    <row r="742" ht="17" customHeight="1">
      <c r="A742" t="s" s="5">
        <v>1080</v>
      </c>
      <c r="B742" t="s" s="5">
        <v>1103</v>
      </c>
      <c r="C742" t="s" s="5">
        <v>466</v>
      </c>
      <c r="D742" t="s" s="5">
        <v>331</v>
      </c>
      <c r="E742" s="6">
        <v>500</v>
      </c>
      <c r="F742" s="7">
        <v>4235.04</v>
      </c>
      <c r="G742" s="7">
        <f>F742*1.17</f>
        <v>4954.9968</v>
      </c>
      <c r="H742" s="8">
        <f>G742/E742</f>
        <v>9.9099936</v>
      </c>
    </row>
    <row r="743" ht="17" customHeight="1">
      <c r="A743" t="s" s="5">
        <v>1080</v>
      </c>
      <c r="B743" t="s" s="5">
        <v>1090</v>
      </c>
      <c r="C743" t="s" s="5">
        <v>1140</v>
      </c>
      <c r="D743" t="s" s="5">
        <v>1092</v>
      </c>
      <c r="E743" s="6">
        <v>100</v>
      </c>
      <c r="F743" s="7">
        <v>2368.38</v>
      </c>
      <c r="G743" s="7">
        <f>F743*1.17</f>
        <v>2771.0046</v>
      </c>
      <c r="H743" s="8">
        <f>G743/E743</f>
        <v>27.710046</v>
      </c>
    </row>
    <row r="744" ht="17" customHeight="1">
      <c r="A744" t="s" s="5">
        <v>1080</v>
      </c>
      <c r="B744" t="s" s="5">
        <v>1109</v>
      </c>
      <c r="C744" t="s" s="5">
        <v>1110</v>
      </c>
      <c r="D744" t="s" s="5">
        <v>1055</v>
      </c>
      <c r="E744" s="6">
        <v>50</v>
      </c>
      <c r="F744" s="7">
        <v>1187.61</v>
      </c>
      <c r="G744" s="7">
        <f>F744*1.17</f>
        <v>1389.5037</v>
      </c>
      <c r="H744" s="8">
        <f>G744/E744</f>
        <v>27.79007399999999</v>
      </c>
    </row>
    <row r="745" ht="17" customHeight="1">
      <c r="A745" t="s" s="5">
        <v>1141</v>
      </c>
      <c r="B745" t="s" s="5">
        <v>1142</v>
      </c>
      <c r="C745" t="s" s="5">
        <v>386</v>
      </c>
      <c r="D745" t="s" s="5">
        <v>342</v>
      </c>
      <c r="E745" s="6">
        <v>1000</v>
      </c>
      <c r="F745" s="7">
        <v>17606.84</v>
      </c>
      <c r="G745" s="7">
        <f>F745*1.17</f>
        <v>20600.0028</v>
      </c>
      <c r="H745" s="8">
        <f>G745/E745</f>
        <v>20.6000028</v>
      </c>
    </row>
    <row r="746" ht="17" customHeight="1">
      <c r="A746" t="s" s="5">
        <v>1141</v>
      </c>
      <c r="B746" t="s" s="5">
        <v>1143</v>
      </c>
      <c r="C746" t="s" s="5">
        <v>1144</v>
      </c>
      <c r="D746" t="s" s="5">
        <v>1145</v>
      </c>
      <c r="E746" s="6">
        <v>1000</v>
      </c>
      <c r="F746" s="7">
        <v>30162.39</v>
      </c>
      <c r="G746" s="7">
        <f>F746*1.17</f>
        <v>35289.9963</v>
      </c>
      <c r="H746" s="8">
        <f>G746/E746</f>
        <v>35.2899963</v>
      </c>
    </row>
    <row r="747" ht="17" customHeight="1">
      <c r="A747" t="s" s="5">
        <v>1141</v>
      </c>
      <c r="B747" t="s" s="5">
        <v>1146</v>
      </c>
      <c r="C747" t="s" s="5">
        <v>1147</v>
      </c>
      <c r="D747" t="s" s="5">
        <v>275</v>
      </c>
      <c r="E747" s="6">
        <v>1200</v>
      </c>
      <c r="F747" s="7">
        <v>12717.95</v>
      </c>
      <c r="G747" s="7">
        <f>F747*1.17</f>
        <v>14880.0015</v>
      </c>
      <c r="H747" s="8">
        <f>G747/E747</f>
        <v>12.40000125</v>
      </c>
    </row>
    <row r="748" ht="17" customHeight="1">
      <c r="A748" t="s" s="5">
        <v>1141</v>
      </c>
      <c r="B748" t="s" s="5">
        <v>1148</v>
      </c>
      <c r="C748" t="s" s="5">
        <v>1149</v>
      </c>
      <c r="D748" t="s" s="5">
        <v>1150</v>
      </c>
      <c r="E748" s="6">
        <v>1000</v>
      </c>
      <c r="F748" s="7">
        <v>35410.26</v>
      </c>
      <c r="G748" s="7">
        <f>F748*1.17</f>
        <v>41430.0042</v>
      </c>
      <c r="H748" s="8">
        <f>G748/E748</f>
        <v>41.43000420000001</v>
      </c>
    </row>
    <row r="749" ht="17" customHeight="1">
      <c r="A749" t="s" s="5">
        <v>1141</v>
      </c>
      <c r="B749" t="s" s="5">
        <v>1083</v>
      </c>
      <c r="C749" t="s" s="5">
        <v>1084</v>
      </c>
      <c r="D749" t="s" s="5">
        <v>1085</v>
      </c>
      <c r="E749" s="6">
        <v>1600</v>
      </c>
      <c r="F749" s="7">
        <v>24711.11</v>
      </c>
      <c r="G749" s="7">
        <f>F749*1.17</f>
        <v>28911.9987</v>
      </c>
      <c r="H749" s="8">
        <f>G749/E749</f>
        <v>18.0699991875</v>
      </c>
    </row>
    <row r="750" ht="17" customHeight="1">
      <c r="A750" t="s" s="5">
        <v>1141</v>
      </c>
      <c r="B750" t="s" s="5">
        <v>1134</v>
      </c>
      <c r="C750" t="s" s="5">
        <v>1135</v>
      </c>
      <c r="D750" t="s" s="5">
        <v>1136</v>
      </c>
      <c r="E750" s="6">
        <v>1100</v>
      </c>
      <c r="F750" s="7">
        <v>14046.15</v>
      </c>
      <c r="G750" s="7">
        <f>F750*1.17</f>
        <v>16433.9955</v>
      </c>
      <c r="H750" s="8">
        <f>G750/E750</f>
        <v>14.93999590909091</v>
      </c>
    </row>
    <row r="751" ht="17" customHeight="1">
      <c r="A751" t="s" s="5">
        <v>1151</v>
      </c>
      <c r="B751" t="s" s="5">
        <v>1152</v>
      </c>
      <c r="C751" t="s" s="5">
        <v>1153</v>
      </c>
      <c r="D751" t="s" s="5">
        <v>1154</v>
      </c>
      <c r="E751" s="6">
        <v>600</v>
      </c>
      <c r="F751" s="7">
        <v>12358.97</v>
      </c>
      <c r="G751" s="7">
        <f>F751*1.17</f>
        <v>14459.9949</v>
      </c>
      <c r="H751" s="8">
        <f>G751/E751</f>
        <v>24.0999915</v>
      </c>
    </row>
    <row r="752" ht="17" customHeight="1">
      <c r="A752" t="s" s="5">
        <v>1151</v>
      </c>
      <c r="B752" t="s" s="5">
        <v>1024</v>
      </c>
      <c r="C752" t="s" s="5">
        <v>1155</v>
      </c>
      <c r="D752" t="s" s="5">
        <v>1156</v>
      </c>
      <c r="E752" s="6">
        <v>600</v>
      </c>
      <c r="F752" s="7">
        <v>16461.54</v>
      </c>
      <c r="G752" s="7">
        <f>F752*1.17</f>
        <v>19260.0018</v>
      </c>
      <c r="H752" s="8">
        <f>G752/E752</f>
        <v>32.10000299999999</v>
      </c>
    </row>
    <row r="753" ht="17" customHeight="1">
      <c r="A753" t="s" s="5">
        <v>1151</v>
      </c>
      <c r="B753" t="s" s="5">
        <v>1157</v>
      </c>
      <c r="C753" t="s" s="5">
        <v>1158</v>
      </c>
      <c r="D753" t="s" s="5">
        <v>336</v>
      </c>
      <c r="E753" s="6">
        <v>1600</v>
      </c>
      <c r="F753" s="7">
        <v>41709.4</v>
      </c>
      <c r="G753" s="7">
        <f>F753*1.17</f>
        <v>48799.998</v>
      </c>
      <c r="H753" s="8">
        <f>G753/E753</f>
        <v>30.49999875</v>
      </c>
    </row>
    <row r="754" ht="17" customHeight="1">
      <c r="A754" t="s" s="5">
        <v>1151</v>
      </c>
      <c r="B754" t="s" s="5">
        <v>1120</v>
      </c>
      <c r="C754" t="s" s="5">
        <v>1121</v>
      </c>
      <c r="D754" t="s" s="5">
        <v>79</v>
      </c>
      <c r="E754" s="6">
        <v>1200</v>
      </c>
      <c r="F754" s="7">
        <v>14871.79</v>
      </c>
      <c r="G754" s="7">
        <f>F754*1.17</f>
        <v>17399.9943</v>
      </c>
      <c r="H754" s="8">
        <f>G754/E754</f>
        <v>14.49999525</v>
      </c>
    </row>
    <row r="755" ht="17" customHeight="1">
      <c r="A755" t="s" s="5">
        <v>1151</v>
      </c>
      <c r="B755" t="s" s="5">
        <v>1159</v>
      </c>
      <c r="C755" t="s" s="5">
        <v>1160</v>
      </c>
      <c r="D755" t="s" s="5">
        <v>152</v>
      </c>
      <c r="E755" s="6">
        <v>800</v>
      </c>
      <c r="F755" s="7">
        <v>15377.78</v>
      </c>
      <c r="G755" s="7">
        <f>F755*1.17</f>
        <v>17992.0026</v>
      </c>
      <c r="H755" s="8">
        <f>G755/E755</f>
        <v>22.49000325</v>
      </c>
    </row>
    <row r="756" ht="17" customHeight="1">
      <c r="A756" t="s" s="5">
        <v>1151</v>
      </c>
      <c r="B756" t="s" s="5">
        <v>1134</v>
      </c>
      <c r="C756" t="s" s="5">
        <v>1135</v>
      </c>
      <c r="D756" t="s" s="5">
        <v>1136</v>
      </c>
      <c r="E756" s="6">
        <v>100</v>
      </c>
      <c r="F756" s="7">
        <v>1273.5</v>
      </c>
      <c r="G756" s="7">
        <f>F756*1.17</f>
        <v>1489.995</v>
      </c>
      <c r="H756" s="8">
        <f>G756/E756</f>
        <v>14.89995</v>
      </c>
    </row>
    <row r="757" ht="17" customHeight="1">
      <c r="A757" t="s" s="5">
        <v>1151</v>
      </c>
      <c r="B757" t="s" s="5">
        <v>1024</v>
      </c>
      <c r="C757" t="s" s="5">
        <v>1155</v>
      </c>
      <c r="D757" t="s" s="5">
        <v>1156</v>
      </c>
      <c r="E757" s="6">
        <v>400</v>
      </c>
      <c r="F757" s="7">
        <v>10974.36</v>
      </c>
      <c r="G757" s="7">
        <f>F757*1.17</f>
        <v>12840.0012</v>
      </c>
      <c r="H757" s="8">
        <f>G757/E757</f>
        <v>32.100003</v>
      </c>
    </row>
    <row r="758" ht="17" customHeight="1">
      <c r="A758" t="s" s="5">
        <v>1161</v>
      </c>
      <c r="B758" t="s" s="5">
        <v>1162</v>
      </c>
      <c r="C758" t="s" s="5">
        <v>801</v>
      </c>
      <c r="D758" t="s" s="5">
        <v>1044</v>
      </c>
      <c r="E758" s="6">
        <v>800</v>
      </c>
      <c r="F758" s="7">
        <v>5059.83</v>
      </c>
      <c r="G758" s="7">
        <f>F758*1.17</f>
        <v>5920.001099999999</v>
      </c>
      <c r="H758" s="8">
        <f>G758/E758</f>
        <v>7.400001375</v>
      </c>
    </row>
    <row r="759" ht="17" customHeight="1">
      <c r="A759" t="s" s="5">
        <v>1161</v>
      </c>
      <c r="B759" t="s" s="5">
        <v>1146</v>
      </c>
      <c r="C759" t="s" s="5">
        <v>1147</v>
      </c>
      <c r="D759" t="s" s="5">
        <v>275</v>
      </c>
      <c r="E759" s="6">
        <v>100</v>
      </c>
      <c r="F759" s="7">
        <v>1059.83</v>
      </c>
      <c r="G759" s="7">
        <f>F759*1.17</f>
        <v>1240.0011</v>
      </c>
      <c r="H759" s="8">
        <f>G759/E759</f>
        <v>12.400011</v>
      </c>
    </row>
    <row r="760" ht="17" customHeight="1">
      <c r="A760" t="s" s="5">
        <v>1161</v>
      </c>
      <c r="B760" t="s" s="5">
        <v>1162</v>
      </c>
      <c r="C760" t="s" s="5">
        <v>801</v>
      </c>
      <c r="D760" t="s" s="5">
        <v>1163</v>
      </c>
      <c r="E760" s="6">
        <v>800</v>
      </c>
      <c r="F760" s="7">
        <v>5059.83</v>
      </c>
      <c r="G760" s="7">
        <f>F760*1.17</f>
        <v>5920.001099999999</v>
      </c>
      <c r="H760" s="8">
        <f>G760/E760</f>
        <v>7.400001375</v>
      </c>
    </row>
    <row r="761" ht="17" customHeight="1">
      <c r="A761" t="s" s="5">
        <v>1164</v>
      </c>
      <c r="B761" t="s" s="5">
        <v>1146</v>
      </c>
      <c r="C761" t="s" s="5">
        <v>1147</v>
      </c>
      <c r="D761" t="s" s="5">
        <v>275</v>
      </c>
      <c r="E761" s="6">
        <v>600</v>
      </c>
      <c r="F761" s="7">
        <v>6358.97</v>
      </c>
      <c r="G761" s="7">
        <f>F761*1.17</f>
        <v>7439.9949</v>
      </c>
      <c r="H761" s="8">
        <f>G761/E761</f>
        <v>12.3999915</v>
      </c>
    </row>
    <row r="762" ht="17" customHeight="1">
      <c r="A762" t="s" s="5">
        <v>1165</v>
      </c>
      <c r="B762" t="s" s="5">
        <v>1166</v>
      </c>
      <c r="C762" t="s" s="5">
        <v>1167</v>
      </c>
      <c r="D762" t="s" s="5">
        <v>336</v>
      </c>
      <c r="E762" s="6">
        <v>50</v>
      </c>
      <c r="F762" s="7">
        <v>591.88</v>
      </c>
      <c r="G762" s="7">
        <f>F762*1.17</f>
        <v>692.4996</v>
      </c>
      <c r="H762" s="8">
        <f>G762/E762</f>
        <v>13.849992</v>
      </c>
    </row>
    <row r="763" ht="17" customHeight="1">
      <c r="A763" t="s" s="5">
        <v>1165</v>
      </c>
      <c r="B763" t="s" s="5">
        <v>1168</v>
      </c>
      <c r="C763" t="s" s="5">
        <v>1169</v>
      </c>
      <c r="D763" t="s" s="5">
        <v>331</v>
      </c>
      <c r="E763" s="6">
        <v>900</v>
      </c>
      <c r="F763" s="7">
        <v>10753.85</v>
      </c>
      <c r="G763" s="7">
        <f>F763*1.17</f>
        <v>12582.0045</v>
      </c>
      <c r="H763" s="8">
        <f>G763/E763</f>
        <v>13.980005</v>
      </c>
    </row>
    <row r="764" ht="17" customHeight="1">
      <c r="A764" t="s" s="5">
        <v>1165</v>
      </c>
      <c r="B764" t="s" s="5">
        <v>1168</v>
      </c>
      <c r="C764" t="s" s="5">
        <v>1169</v>
      </c>
      <c r="D764" t="s" s="5">
        <v>331</v>
      </c>
      <c r="E764" s="6">
        <v>900</v>
      </c>
      <c r="F764" s="7">
        <v>10753.85</v>
      </c>
      <c r="G764" s="7">
        <f>F764*1.17</f>
        <v>12582.0045</v>
      </c>
      <c r="H764" s="8">
        <f>G764/E764</f>
        <v>13.980005</v>
      </c>
    </row>
    <row r="765" ht="17" customHeight="1">
      <c r="A765" t="s" s="11">
        <v>1165</v>
      </c>
      <c r="B765" t="s" s="11">
        <v>1166</v>
      </c>
      <c r="C765" t="s" s="11">
        <v>1167</v>
      </c>
      <c r="D765" t="s" s="11">
        <v>336</v>
      </c>
      <c r="E765" s="12">
        <v>50</v>
      </c>
      <c r="F765" s="14">
        <v>591.88</v>
      </c>
      <c r="G765" s="14">
        <f>F765*1.17</f>
        <v>692.4996</v>
      </c>
      <c r="H765" s="8">
        <f>G765/E765</f>
        <v>13.849992</v>
      </c>
    </row>
    <row r="766" ht="17" customHeight="1">
      <c r="A766" t="s" s="15">
        <v>1170</v>
      </c>
      <c r="B766" t="s" s="15">
        <v>1171</v>
      </c>
      <c r="C766" t="s" s="15">
        <v>833</v>
      </c>
      <c r="D766" t="s" s="15">
        <v>1172</v>
      </c>
      <c r="E766" s="22">
        <v>800</v>
      </c>
      <c r="F766" s="24">
        <v>410.26</v>
      </c>
      <c r="G766" s="24">
        <f>F766*1.17</f>
        <v>480.0042</v>
      </c>
      <c r="H766" s="21">
        <f>G766/E766</f>
        <v>0.6000052499999999</v>
      </c>
    </row>
    <row r="767" ht="17" customHeight="1">
      <c r="A767" t="s" s="2">
        <v>1165</v>
      </c>
      <c r="B767" t="s" s="2">
        <v>1173</v>
      </c>
      <c r="C767" t="s" s="2">
        <v>1050</v>
      </c>
      <c r="D767" t="s" s="2">
        <v>304</v>
      </c>
      <c r="E767" s="27">
        <v>100</v>
      </c>
      <c r="F767" s="28">
        <v>1474.36</v>
      </c>
      <c r="G767" s="28">
        <f>F767*1.17</f>
        <v>1725.0012</v>
      </c>
      <c r="H767" s="8">
        <f>G767/E767</f>
        <v>17.250012</v>
      </c>
    </row>
    <row r="768" ht="17" customHeight="1">
      <c r="A768" t="s" s="5">
        <v>1174</v>
      </c>
      <c r="B768" t="s" s="5">
        <v>1175</v>
      </c>
      <c r="C768" t="s" s="5">
        <v>1176</v>
      </c>
      <c r="D768" t="s" s="5">
        <v>1177</v>
      </c>
      <c r="E768" s="6">
        <v>4000</v>
      </c>
      <c r="F768" s="7">
        <v>26085.47</v>
      </c>
      <c r="G768" s="7">
        <f>F768*1.17</f>
        <v>30519.9999</v>
      </c>
      <c r="H768" s="8">
        <f>G768/E768</f>
        <v>7.629999975</v>
      </c>
    </row>
    <row r="769" ht="17" customHeight="1">
      <c r="A769" t="s" s="5">
        <v>1174</v>
      </c>
      <c r="B769" t="s" s="5">
        <v>1083</v>
      </c>
      <c r="C769" t="s" s="5">
        <v>1084</v>
      </c>
      <c r="D769" t="s" s="5">
        <v>1085</v>
      </c>
      <c r="E769" s="6">
        <v>1600</v>
      </c>
      <c r="F769" s="7">
        <v>24615.38</v>
      </c>
      <c r="G769" s="7">
        <f>F769*1.17</f>
        <v>28799.9946</v>
      </c>
      <c r="H769" s="8">
        <f>G769/E769</f>
        <v>17.999996625</v>
      </c>
    </row>
    <row r="770" ht="17" customHeight="1">
      <c r="A770" t="s" s="5">
        <v>1178</v>
      </c>
      <c r="B770" t="s" s="5">
        <v>1083</v>
      </c>
      <c r="C770" t="s" s="5">
        <v>1084</v>
      </c>
      <c r="D770" t="s" s="5">
        <v>1085</v>
      </c>
      <c r="E770" s="6">
        <v>2000</v>
      </c>
      <c r="F770" s="7">
        <v>30769.23</v>
      </c>
      <c r="G770" s="7">
        <f>F770*1.17</f>
        <v>35999.9991</v>
      </c>
      <c r="H770" s="8">
        <f>G770/E770</f>
        <v>17.99999955</v>
      </c>
    </row>
    <row r="771" ht="17" customHeight="1">
      <c r="A771" t="s" s="5">
        <v>1178</v>
      </c>
      <c r="B771" t="s" s="5">
        <v>1083</v>
      </c>
      <c r="C771" t="s" s="5">
        <v>1084</v>
      </c>
      <c r="D771" t="s" s="5">
        <v>1085</v>
      </c>
      <c r="E771" s="6">
        <v>2400</v>
      </c>
      <c r="F771" s="7">
        <v>36923.08</v>
      </c>
      <c r="G771" s="7">
        <f>F771*1.17</f>
        <v>43200.0036</v>
      </c>
      <c r="H771" s="8">
        <f>G771/E771</f>
        <v>18.0000015</v>
      </c>
    </row>
    <row r="772" ht="17" customHeight="1">
      <c r="A772" t="s" s="5">
        <v>1017</v>
      </c>
      <c r="B772" t="s" s="5">
        <v>1179</v>
      </c>
      <c r="C772" t="s" s="5">
        <v>1180</v>
      </c>
      <c r="D772" t="s" s="5">
        <v>1181</v>
      </c>
      <c r="E772" s="6">
        <v>20</v>
      </c>
      <c r="F772" s="7">
        <v>9914.530000000001</v>
      </c>
      <c r="G772" s="7">
        <f>F772*1.17</f>
        <v>11600.0001</v>
      </c>
      <c r="H772" s="8">
        <f>G772/E772</f>
        <v>580.000005</v>
      </c>
    </row>
    <row r="773" ht="17" customHeight="1">
      <c r="A773" t="s" s="5">
        <v>1017</v>
      </c>
      <c r="B773" t="s" s="5">
        <v>1179</v>
      </c>
      <c r="C773" t="s" s="5">
        <v>1182</v>
      </c>
      <c r="D773" t="s" s="5">
        <v>1181</v>
      </c>
      <c r="E773" s="6">
        <v>20</v>
      </c>
      <c r="F773" s="7">
        <v>9914.530000000001</v>
      </c>
      <c r="G773" s="7">
        <f>F773*1.17</f>
        <v>11600.0001</v>
      </c>
      <c r="H773" s="8">
        <f>G773/E773</f>
        <v>580.000005</v>
      </c>
    </row>
    <row r="774" ht="17" customHeight="1">
      <c r="A774" t="s" s="5">
        <v>1017</v>
      </c>
      <c r="B774" t="s" s="5">
        <v>1183</v>
      </c>
      <c r="C774" t="s" s="5">
        <v>1184</v>
      </c>
      <c r="D774" t="s" s="5">
        <v>1185</v>
      </c>
      <c r="E774" s="6">
        <v>1</v>
      </c>
      <c r="F774" s="7">
        <v>36581.2</v>
      </c>
      <c r="G774" s="7">
        <f>F774*1.17</f>
        <v>42800.003999999994</v>
      </c>
      <c r="H774" s="8">
        <f>G774/E774</f>
        <v>42800.003999999994</v>
      </c>
    </row>
    <row r="775" ht="17" customHeight="1">
      <c r="A775" t="s" s="5">
        <v>1017</v>
      </c>
      <c r="B775" t="s" s="5">
        <v>1179</v>
      </c>
      <c r="C775" t="s" s="5">
        <v>1186</v>
      </c>
      <c r="D775" t="s" s="5">
        <v>1181</v>
      </c>
      <c r="E775" s="6">
        <v>40</v>
      </c>
      <c r="F775" s="7">
        <v>19829.06</v>
      </c>
      <c r="G775" s="7">
        <f>F775*1.17</f>
        <v>23200.0002</v>
      </c>
      <c r="H775" s="8">
        <f>G775/E775</f>
        <v>580.000005</v>
      </c>
    </row>
    <row r="776" ht="17" customHeight="1">
      <c r="A776" t="s" s="5">
        <v>1017</v>
      </c>
      <c r="B776" t="s" s="5">
        <v>1179</v>
      </c>
      <c r="C776" t="s" s="5">
        <v>1186</v>
      </c>
      <c r="D776" t="s" s="5">
        <v>1181</v>
      </c>
      <c r="E776" s="6">
        <v>40</v>
      </c>
      <c r="F776" s="7">
        <v>19829.06</v>
      </c>
      <c r="G776" s="7">
        <f>F776*1.17</f>
        <v>23200.0002</v>
      </c>
      <c r="H776" s="8">
        <f>G776/E776</f>
        <v>580.000005</v>
      </c>
    </row>
    <row r="777" ht="17" customHeight="1">
      <c r="A777" t="s" s="5">
        <v>1017</v>
      </c>
      <c r="B777" t="s" s="5">
        <v>1179</v>
      </c>
      <c r="C777" t="s" s="5">
        <v>1187</v>
      </c>
      <c r="D777" t="s" s="5">
        <v>1181</v>
      </c>
      <c r="E777" s="6">
        <v>40</v>
      </c>
      <c r="F777" s="7">
        <v>19829.06</v>
      </c>
      <c r="G777" s="7">
        <f>F777*1.17</f>
        <v>23200.0002</v>
      </c>
      <c r="H777" s="8">
        <f>G777/E777</f>
        <v>580.000005</v>
      </c>
    </row>
    <row r="778" ht="17" customHeight="1">
      <c r="A778" t="s" s="5">
        <v>1017</v>
      </c>
      <c r="B778" t="s" s="5">
        <v>1179</v>
      </c>
      <c r="C778" t="s" s="5">
        <v>1188</v>
      </c>
      <c r="D778" t="s" s="5">
        <v>1181</v>
      </c>
      <c r="E778" s="6">
        <v>40</v>
      </c>
      <c r="F778" s="7">
        <v>19829.06</v>
      </c>
      <c r="G778" s="7">
        <f>F778*1.17</f>
        <v>23200.0002</v>
      </c>
      <c r="H778" s="8">
        <f>G778/E778</f>
        <v>580.000005</v>
      </c>
    </row>
    <row r="779" ht="17" customHeight="1">
      <c r="A779" t="s" s="5">
        <v>1189</v>
      </c>
      <c r="B779" t="s" s="5">
        <v>1190</v>
      </c>
      <c r="C779" t="s" s="5">
        <v>1191</v>
      </c>
      <c r="D779" t="s" s="5">
        <v>1192</v>
      </c>
      <c r="E779" s="6">
        <v>400</v>
      </c>
      <c r="F779" s="7">
        <v>6974.36</v>
      </c>
      <c r="G779" s="7">
        <f>F779*1.17</f>
        <v>8160.001199999999</v>
      </c>
      <c r="H779" s="8">
        <f>G779/E779</f>
        <v>20.400003</v>
      </c>
    </row>
    <row r="780" ht="17" customHeight="1">
      <c r="A780" t="s" s="5">
        <v>1193</v>
      </c>
      <c r="B780" t="s" s="5">
        <v>1190</v>
      </c>
      <c r="C780" t="s" s="5">
        <v>1191</v>
      </c>
      <c r="D780" t="s" s="5">
        <v>1194</v>
      </c>
      <c r="E780" s="6">
        <v>600</v>
      </c>
      <c r="F780" s="7">
        <v>10102.56</v>
      </c>
      <c r="G780" s="7">
        <f>F780*1.17</f>
        <v>11819.9952</v>
      </c>
      <c r="H780" s="8">
        <f>G780/E780</f>
        <v>19.699992</v>
      </c>
    </row>
    <row r="781" ht="17" customHeight="1">
      <c r="A781" t="s" s="5">
        <v>1193</v>
      </c>
      <c r="B781" t="s" s="5">
        <v>1168</v>
      </c>
      <c r="C781" t="s" s="5">
        <v>1169</v>
      </c>
      <c r="D781" t="s" s="5">
        <v>331</v>
      </c>
      <c r="E781" s="6">
        <v>450</v>
      </c>
      <c r="F781" s="7">
        <v>5384.62</v>
      </c>
      <c r="G781" s="7">
        <f>F781*1.17</f>
        <v>6300.005399999999</v>
      </c>
      <c r="H781" s="8">
        <f>G781/E781</f>
        <v>14.000012</v>
      </c>
    </row>
    <row r="782" ht="17" customHeight="1">
      <c r="A782" t="s" s="5">
        <v>1193</v>
      </c>
      <c r="B782" t="s" s="5">
        <v>1190</v>
      </c>
      <c r="C782" t="s" s="5">
        <v>1191</v>
      </c>
      <c r="D782" t="s" s="5">
        <v>1194</v>
      </c>
      <c r="E782" s="6">
        <v>600</v>
      </c>
      <c r="F782" s="7">
        <v>10102.56</v>
      </c>
      <c r="G782" s="7">
        <f>F782*1.17</f>
        <v>11819.9952</v>
      </c>
      <c r="H782" s="8">
        <f>G782/E782</f>
        <v>19.699992</v>
      </c>
    </row>
    <row r="783" ht="17" customHeight="1">
      <c r="A783" t="s" s="5">
        <v>1193</v>
      </c>
      <c r="B783" t="s" s="5">
        <v>1168</v>
      </c>
      <c r="C783" t="s" s="5">
        <v>1169</v>
      </c>
      <c r="D783" t="s" s="5">
        <v>331</v>
      </c>
      <c r="E783" s="6">
        <v>450</v>
      </c>
      <c r="F783" s="7">
        <v>5384.62</v>
      </c>
      <c r="G783" s="7">
        <f>F783*1.17</f>
        <v>6300.005399999999</v>
      </c>
      <c r="H783" s="8">
        <f>G783/E783</f>
        <v>14.000012</v>
      </c>
    </row>
    <row r="784" ht="17" customHeight="1">
      <c r="A784" t="s" s="5">
        <v>1195</v>
      </c>
      <c r="B784" t="s" s="5">
        <v>1196</v>
      </c>
      <c r="C784" t="s" s="5">
        <v>1197</v>
      </c>
      <c r="D784" t="s" s="5">
        <v>1029</v>
      </c>
      <c r="E784" s="6">
        <v>1200</v>
      </c>
      <c r="F784" s="7">
        <v>14358.97</v>
      </c>
      <c r="G784" s="7">
        <f>F784*1.17</f>
        <v>16799.9949</v>
      </c>
      <c r="H784" s="8">
        <f>G784/E784</f>
        <v>13.99999575</v>
      </c>
    </row>
    <row r="785" ht="17" customHeight="1">
      <c r="A785" t="s" s="5">
        <v>1198</v>
      </c>
      <c r="B785" t="s" s="5">
        <v>1196</v>
      </c>
      <c r="C785" t="s" s="5">
        <v>1197</v>
      </c>
      <c r="D785" t="s" s="5">
        <v>1029</v>
      </c>
      <c r="E785" s="6">
        <v>200</v>
      </c>
      <c r="F785" s="7">
        <v>2393.16</v>
      </c>
      <c r="G785" s="7">
        <f>F785*1.17</f>
        <v>2799.9972</v>
      </c>
      <c r="H785" s="8">
        <f>G785/E785</f>
        <v>13.999986</v>
      </c>
    </row>
    <row r="786" ht="17" customHeight="1">
      <c r="A786" t="s" s="5">
        <v>1199</v>
      </c>
      <c r="B786" t="s" s="5">
        <v>1196</v>
      </c>
      <c r="C786" t="s" s="5">
        <v>1197</v>
      </c>
      <c r="D786" t="s" s="5">
        <v>1029</v>
      </c>
      <c r="E786" s="6">
        <v>2400</v>
      </c>
      <c r="F786" s="7">
        <v>28717.95</v>
      </c>
      <c r="G786" s="7">
        <f>F786*1.17</f>
        <v>33600.0015</v>
      </c>
      <c r="H786" s="8">
        <f>G786/E786</f>
        <v>14.000000625</v>
      </c>
    </row>
    <row r="787" ht="17" customHeight="1">
      <c r="A787" t="s" s="5">
        <v>1200</v>
      </c>
      <c r="B787" t="s" s="5">
        <v>1201</v>
      </c>
      <c r="C787" t="s" s="5">
        <v>1202</v>
      </c>
      <c r="D787" s="54"/>
      <c r="E787" s="6">
        <v>-300</v>
      </c>
      <c r="F787" s="7">
        <v>-1666.67</v>
      </c>
      <c r="G787" s="7">
        <f>F787*1.17</f>
        <v>-1950.0039</v>
      </c>
      <c r="H787" s="8">
        <f>G787/E787</f>
        <v>6.500013</v>
      </c>
    </row>
    <row r="788" ht="17" customHeight="1">
      <c r="A788" t="s" s="5">
        <v>1200</v>
      </c>
      <c r="B788" t="s" s="5">
        <v>1201</v>
      </c>
      <c r="C788" t="s" s="5">
        <v>1202</v>
      </c>
      <c r="D788" s="54"/>
      <c r="E788" s="6">
        <v>300</v>
      </c>
      <c r="F788" s="7">
        <v>1666.67</v>
      </c>
      <c r="G788" s="7">
        <f>F788*1.17</f>
        <v>1950.0039</v>
      </c>
      <c r="H788" s="8">
        <f>G788/E788</f>
        <v>6.500013</v>
      </c>
    </row>
    <row r="789" ht="17" customHeight="1">
      <c r="A789" t="s" s="5">
        <v>1203</v>
      </c>
      <c r="B789" t="s" s="5">
        <v>1204</v>
      </c>
      <c r="C789" t="s" s="5">
        <v>1205</v>
      </c>
      <c r="D789" t="s" s="5">
        <v>1206</v>
      </c>
      <c r="E789" s="6">
        <v>360</v>
      </c>
      <c r="F789" s="7">
        <v>14578.46</v>
      </c>
      <c r="G789" s="7">
        <f>F789*1.17</f>
        <v>17056.7982</v>
      </c>
      <c r="H789" s="8">
        <f>G789/E789</f>
        <v>47.37999499999999</v>
      </c>
    </row>
    <row r="790" ht="17" customHeight="1">
      <c r="A790" t="s" s="5">
        <v>1207</v>
      </c>
      <c r="B790" t="s" s="5">
        <v>1201</v>
      </c>
      <c r="C790" t="s" s="5">
        <v>1202</v>
      </c>
      <c r="D790" t="s" s="5">
        <v>1208</v>
      </c>
      <c r="E790" s="6">
        <v>1200</v>
      </c>
      <c r="F790" s="7">
        <v>6666.67</v>
      </c>
      <c r="G790" s="7">
        <f>F790*1.17</f>
        <v>7800.0039</v>
      </c>
      <c r="H790" s="8">
        <f>G790/E790</f>
        <v>6.50000325</v>
      </c>
    </row>
    <row r="791" ht="17" customHeight="1">
      <c r="A791" t="s" s="5">
        <v>1209</v>
      </c>
      <c r="B791" t="s" s="5">
        <v>1196</v>
      </c>
      <c r="C791" t="s" s="5">
        <v>1197</v>
      </c>
      <c r="D791" t="s" s="5">
        <v>1029</v>
      </c>
      <c r="E791" s="6">
        <v>600</v>
      </c>
      <c r="F791" s="7">
        <v>7179.49</v>
      </c>
      <c r="G791" s="7">
        <f>F791*1.17</f>
        <v>8400.003299999998</v>
      </c>
      <c r="H791" s="8">
        <f>G791/E791</f>
        <v>14.0000055</v>
      </c>
    </row>
    <row r="792" ht="17" customHeight="1">
      <c r="A792" t="s" s="5">
        <v>1210</v>
      </c>
      <c r="B792" t="s" s="5">
        <v>1211</v>
      </c>
      <c r="C792" t="s" s="5">
        <v>126</v>
      </c>
      <c r="D792" t="s" s="5">
        <v>1212</v>
      </c>
      <c r="E792" s="6">
        <v>400</v>
      </c>
      <c r="F792" s="7">
        <v>4444.44</v>
      </c>
      <c r="G792" s="7">
        <f>F792*1.17</f>
        <v>5199.994799999999</v>
      </c>
      <c r="H792" s="8">
        <f>G792/E792</f>
        <v>12.999987</v>
      </c>
    </row>
    <row r="793" ht="17" customHeight="1">
      <c r="A793" t="s" s="5">
        <v>1213</v>
      </c>
      <c r="B793" t="s" s="5">
        <v>1196</v>
      </c>
      <c r="C793" t="s" s="5">
        <v>1197</v>
      </c>
      <c r="D793" t="s" s="5">
        <v>1029</v>
      </c>
      <c r="E793" s="6">
        <v>50</v>
      </c>
      <c r="F793" s="7">
        <v>598.29</v>
      </c>
      <c r="G793" s="7">
        <f>F793*1.17</f>
        <v>699.9992999999999</v>
      </c>
      <c r="H793" s="8">
        <f>G793/E793</f>
        <v>13.999986</v>
      </c>
    </row>
    <row r="794" ht="17" customHeight="1">
      <c r="A794" t="s" s="5">
        <v>1214</v>
      </c>
      <c r="B794" t="s" s="5">
        <v>1215</v>
      </c>
      <c r="C794" t="s" s="5">
        <v>38</v>
      </c>
      <c r="D794" t="s" s="5">
        <v>1216</v>
      </c>
      <c r="E794" s="6">
        <v>600</v>
      </c>
      <c r="F794" s="7">
        <v>7948.72</v>
      </c>
      <c r="G794" s="7">
        <f>F794*1.17</f>
        <v>9300.002399999999</v>
      </c>
      <c r="H794" s="8">
        <f>G794/E794</f>
        <v>15.500004</v>
      </c>
    </row>
    <row r="795" ht="17" customHeight="1">
      <c r="A795" t="s" s="5">
        <v>1214</v>
      </c>
      <c r="B795" t="s" s="5">
        <v>1215</v>
      </c>
      <c r="C795" t="s" s="5">
        <v>38</v>
      </c>
      <c r="D795" t="s" s="5">
        <v>1216</v>
      </c>
      <c r="E795" s="6">
        <v>600</v>
      </c>
      <c r="F795" s="7">
        <v>7948.72</v>
      </c>
      <c r="G795" s="7">
        <f>F795*1.17</f>
        <v>9300.002399999999</v>
      </c>
      <c r="H795" s="8">
        <f>G795/E795</f>
        <v>15.500004</v>
      </c>
    </row>
    <row r="796" ht="17" customHeight="1">
      <c r="A796" t="s" s="5">
        <v>1195</v>
      </c>
      <c r="B796" t="s" s="5">
        <v>1196</v>
      </c>
      <c r="C796" t="s" s="5">
        <v>1197</v>
      </c>
      <c r="D796" t="s" s="5">
        <v>1029</v>
      </c>
      <c r="E796" s="6">
        <v>600</v>
      </c>
      <c r="F796" s="7">
        <v>7179.49</v>
      </c>
      <c r="G796" s="7">
        <f>F796*1.17</f>
        <v>8400.003299999998</v>
      </c>
      <c r="H796" s="8">
        <f>G796/E796</f>
        <v>14.0000055</v>
      </c>
    </row>
    <row r="797" ht="17" customHeight="1">
      <c r="A797" t="s" s="11">
        <v>1217</v>
      </c>
      <c r="B797" t="s" s="11">
        <v>1196</v>
      </c>
      <c r="C797" t="s" s="11">
        <v>1197</v>
      </c>
      <c r="D797" t="s" s="11">
        <v>1029</v>
      </c>
      <c r="E797" s="12">
        <v>800</v>
      </c>
      <c r="F797" s="14">
        <v>7863.25</v>
      </c>
      <c r="G797" s="14">
        <f>F797*1.17</f>
        <v>9200.002499999999</v>
      </c>
      <c r="H797" s="8">
        <f>G797/E797</f>
        <v>11.500003125</v>
      </c>
    </row>
    <row r="798" ht="20" customHeight="1">
      <c r="A798" t="s" s="15">
        <v>807</v>
      </c>
      <c r="B798" t="s" s="16">
        <v>1218</v>
      </c>
      <c r="C798" t="s" s="15">
        <v>146</v>
      </c>
      <c r="D798" t="s" s="15">
        <v>82</v>
      </c>
      <c r="E798" s="22">
        <v>120</v>
      </c>
      <c r="F798" s="40">
        <f>G798/1.17</f>
        <v>9107.692307692309</v>
      </c>
      <c r="G798" s="24">
        <v>10656</v>
      </c>
      <c r="H798" s="21">
        <f>G798/E798</f>
        <v>88.8</v>
      </c>
    </row>
    <row r="799" ht="17" customHeight="1">
      <c r="A799" t="s" s="15">
        <v>141</v>
      </c>
      <c r="B799" t="s" s="15">
        <v>1219</v>
      </c>
      <c r="C799" t="s" s="15">
        <v>78</v>
      </c>
      <c r="D799" t="s" s="15">
        <v>304</v>
      </c>
      <c r="E799" s="18">
        <v>72</v>
      </c>
      <c r="F799" s="30">
        <f>G799/1.17</f>
        <v>92.30769230769231</v>
      </c>
      <c r="G799" s="20">
        <v>108</v>
      </c>
      <c r="H799" s="21">
        <f>G799/E799</f>
        <v>1.5</v>
      </c>
    </row>
    <row r="800" ht="17" customHeight="1">
      <c r="A800" t="s" s="2">
        <v>1220</v>
      </c>
      <c r="B800" t="s" s="2">
        <v>1221</v>
      </c>
      <c r="C800" t="s" s="2">
        <v>1222</v>
      </c>
      <c r="D800" t="s" s="2">
        <v>1223</v>
      </c>
      <c r="E800" s="27">
        <v>100</v>
      </c>
      <c r="F800" s="31">
        <v>6699.03</v>
      </c>
      <c r="G800" s="28">
        <f>F800*1.03</f>
        <v>6900.0009</v>
      </c>
      <c r="H800" s="8">
        <f>G800/E800</f>
        <v>69.00000900000001</v>
      </c>
    </row>
    <row r="801" ht="17" customHeight="1">
      <c r="A801" t="s" s="5">
        <v>1224</v>
      </c>
      <c r="B801" t="s" s="5">
        <v>1225</v>
      </c>
      <c r="C801" t="s" s="5">
        <v>1226</v>
      </c>
      <c r="D801" t="s" s="5">
        <v>1227</v>
      </c>
      <c r="E801" s="6">
        <v>200</v>
      </c>
      <c r="F801" s="71">
        <v>6410.26</v>
      </c>
      <c r="G801" s="7">
        <f>F801*1.17</f>
        <v>7500.004199999999</v>
      </c>
      <c r="H801" s="8">
        <f>G801/E801</f>
        <v>37.500021</v>
      </c>
    </row>
    <row r="802" ht="17" customHeight="1">
      <c r="A802" t="s" s="5">
        <v>1224</v>
      </c>
      <c r="B802" t="s" s="5">
        <v>1211</v>
      </c>
      <c r="C802" t="s" s="5">
        <v>1228</v>
      </c>
      <c r="D802" t="s" s="5">
        <v>1212</v>
      </c>
      <c r="E802" s="6">
        <v>100</v>
      </c>
      <c r="F802" s="7">
        <v>1674.36</v>
      </c>
      <c r="G802" s="7">
        <f>F802*1.17</f>
        <v>1959.0012</v>
      </c>
      <c r="H802" s="8">
        <f>G802/E802</f>
        <v>19.590012</v>
      </c>
    </row>
    <row r="803" ht="17" customHeight="1">
      <c r="A803" t="s" s="11">
        <v>1224</v>
      </c>
      <c r="B803" t="s" s="11">
        <v>1229</v>
      </c>
      <c r="C803" t="s" s="11">
        <v>1228</v>
      </c>
      <c r="D803" t="s" s="11">
        <v>1212</v>
      </c>
      <c r="E803" s="12">
        <v>60</v>
      </c>
      <c r="F803" s="14">
        <v>1179.49</v>
      </c>
      <c r="G803" s="14">
        <f>F803*1.17</f>
        <v>1380.0033</v>
      </c>
      <c r="H803" s="8">
        <f>G803/E803</f>
        <v>23.000055</v>
      </c>
    </row>
    <row r="804" ht="28.5" customHeight="1">
      <c r="A804" t="s" s="16">
        <v>47</v>
      </c>
      <c r="B804" t="s" s="16">
        <v>695</v>
      </c>
      <c r="C804" t="s" s="15">
        <v>696</v>
      </c>
      <c r="D804" t="s" s="15">
        <v>697</v>
      </c>
      <c r="E804" s="22">
        <v>10</v>
      </c>
      <c r="F804" s="24">
        <f>G804/1.17</f>
        <v>281.1965811965812</v>
      </c>
      <c r="G804" s="24">
        <v>329</v>
      </c>
      <c r="H804" s="21">
        <f>G804/E804</f>
        <v>32.9</v>
      </c>
    </row>
    <row r="805" ht="17" customHeight="1">
      <c r="A805" t="s" s="2">
        <v>1170</v>
      </c>
      <c r="B805" t="s" s="2">
        <v>1230</v>
      </c>
      <c r="C805" t="s" s="2">
        <v>833</v>
      </c>
      <c r="D805" t="s" s="2">
        <v>1172</v>
      </c>
      <c r="E805" s="27">
        <v>1600</v>
      </c>
      <c r="F805" s="28">
        <v>1203.42</v>
      </c>
      <c r="G805" s="28">
        <f>F805*1.17</f>
        <v>1408.0014</v>
      </c>
      <c r="H805" s="8">
        <f>G805/E805</f>
        <v>0.880000875</v>
      </c>
    </row>
    <row r="806" ht="17" customHeight="1">
      <c r="A806" t="s" s="5">
        <v>1231</v>
      </c>
      <c r="B806" t="s" s="5">
        <v>1225</v>
      </c>
      <c r="C806" t="s" s="5">
        <v>1226</v>
      </c>
      <c r="D806" t="s" s="5">
        <v>1227</v>
      </c>
      <c r="E806" s="6">
        <v>200</v>
      </c>
      <c r="F806" s="7">
        <v>6136.75</v>
      </c>
      <c r="G806" s="7">
        <f>F806*1.17</f>
        <v>7179.997499999999</v>
      </c>
      <c r="H806" s="8">
        <f>G806/E806</f>
        <v>35.89998749999999</v>
      </c>
    </row>
    <row r="807" ht="17" customHeight="1">
      <c r="A807" t="s" s="5">
        <v>1231</v>
      </c>
      <c r="B807" t="s" s="5">
        <v>1225</v>
      </c>
      <c r="C807" t="s" s="5">
        <v>1232</v>
      </c>
      <c r="D807" t="s" s="5">
        <v>1227</v>
      </c>
      <c r="E807" s="6">
        <v>200</v>
      </c>
      <c r="F807" s="7">
        <v>3068.38</v>
      </c>
      <c r="G807" s="7">
        <f>F807*1.17</f>
        <v>3590.0046</v>
      </c>
      <c r="H807" s="8">
        <f>G807/E807</f>
        <v>17.950023</v>
      </c>
    </row>
    <row r="808" ht="17" customHeight="1">
      <c r="A808" t="s" s="5">
        <v>1231</v>
      </c>
      <c r="B808" t="s" s="5">
        <v>484</v>
      </c>
      <c r="C808" t="s" s="5">
        <v>485</v>
      </c>
      <c r="D808" t="s" s="5">
        <v>486</v>
      </c>
      <c r="E808" s="6">
        <v>100</v>
      </c>
      <c r="F808" s="7">
        <v>1777.78</v>
      </c>
      <c r="G808" s="7">
        <f>F808*1.17</f>
        <v>2080.0026</v>
      </c>
      <c r="H808" s="8">
        <f>G808/E808</f>
        <v>20.800026</v>
      </c>
    </row>
    <row r="809" ht="17" customHeight="1">
      <c r="A809" t="s" s="5">
        <v>1233</v>
      </c>
      <c r="B809" t="s" s="5">
        <v>1196</v>
      </c>
      <c r="C809" t="s" s="5">
        <v>1197</v>
      </c>
      <c r="D809" t="s" s="5">
        <v>1029</v>
      </c>
      <c r="E809" s="6">
        <v>100</v>
      </c>
      <c r="F809" s="7">
        <v>3038.46</v>
      </c>
      <c r="G809" s="7">
        <f>F809*1.17</f>
        <v>3554.9982</v>
      </c>
      <c r="H809" s="8">
        <f>G809/E809</f>
        <v>35.549982</v>
      </c>
    </row>
    <row r="810" ht="17" customHeight="1">
      <c r="A810" t="s" s="11">
        <v>1234</v>
      </c>
      <c r="B810" t="s" s="11">
        <v>1196</v>
      </c>
      <c r="C810" t="s" s="11">
        <v>1197</v>
      </c>
      <c r="D810" t="s" s="11">
        <v>1029</v>
      </c>
      <c r="E810" s="12">
        <v>600</v>
      </c>
      <c r="F810" s="14">
        <v>18205.13</v>
      </c>
      <c r="G810" s="14">
        <f>F810*1.17</f>
        <v>21300.0021</v>
      </c>
      <c r="H810" s="8">
        <f>G810/E810</f>
        <v>35.50000350000001</v>
      </c>
    </row>
    <row r="811" ht="28.5" customHeight="1">
      <c r="A811" t="s" s="16">
        <v>903</v>
      </c>
      <c r="B811" t="s" s="15">
        <v>904</v>
      </c>
      <c r="C811" t="s" s="15">
        <v>61</v>
      </c>
      <c r="D811" t="s" s="15">
        <v>905</v>
      </c>
      <c r="E811" s="22">
        <v>1200</v>
      </c>
      <c r="F811" s="24">
        <f>G811/1.17</f>
        <v>9230.769230769230</v>
      </c>
      <c r="G811" s="24">
        <v>10800</v>
      </c>
      <c r="H811" s="21">
        <f>G811/E811</f>
        <v>9</v>
      </c>
    </row>
    <row r="812" ht="17" customHeight="1">
      <c r="A812" t="s" s="2">
        <v>1235</v>
      </c>
      <c r="B812" t="s" s="2">
        <v>1236</v>
      </c>
      <c r="C812" t="s" s="2">
        <v>1237</v>
      </c>
      <c r="D812" t="s" s="2">
        <v>1238</v>
      </c>
      <c r="E812" s="27">
        <v>480</v>
      </c>
      <c r="F812" s="28">
        <v>16410.26</v>
      </c>
      <c r="G812" s="28">
        <f>F812*1.17</f>
        <v>19200.0042</v>
      </c>
      <c r="H812" s="8">
        <f>G812/E812</f>
        <v>40.00000874999999</v>
      </c>
    </row>
    <row r="813" ht="17" customHeight="1">
      <c r="A813" t="s" s="5">
        <v>1235</v>
      </c>
      <c r="B813" t="s" s="5">
        <v>1239</v>
      </c>
      <c r="C813" t="s" s="5">
        <v>1237</v>
      </c>
      <c r="D813" t="s" s="5">
        <v>1238</v>
      </c>
      <c r="E813" s="6">
        <v>180</v>
      </c>
      <c r="F813" s="7">
        <v>6153.85</v>
      </c>
      <c r="G813" s="7">
        <f>F813*1.17</f>
        <v>7200.0045</v>
      </c>
      <c r="H813" s="8">
        <f>G813/E813</f>
        <v>40.000025</v>
      </c>
    </row>
    <row r="814" ht="17" customHeight="1">
      <c r="A814" t="s" s="5">
        <v>1235</v>
      </c>
      <c r="B814" t="s" s="5">
        <v>1239</v>
      </c>
      <c r="C814" t="s" s="5">
        <v>1237</v>
      </c>
      <c r="D814" t="s" s="5">
        <v>1238</v>
      </c>
      <c r="E814" s="6">
        <v>240</v>
      </c>
      <c r="F814" s="7">
        <v>8205.129999999999</v>
      </c>
      <c r="G814" s="7">
        <f>F814*1.17</f>
        <v>9600.002099999998</v>
      </c>
      <c r="H814" s="8">
        <f>G814/E814</f>
        <v>40.00000874999999</v>
      </c>
    </row>
    <row r="815" ht="17" customHeight="1">
      <c r="A815" t="s" s="5">
        <v>1235</v>
      </c>
      <c r="B815" t="s" s="5">
        <v>1240</v>
      </c>
      <c r="C815" t="s" s="5">
        <v>1241</v>
      </c>
      <c r="D815" t="s" s="5">
        <v>469</v>
      </c>
      <c r="E815" s="6">
        <v>96</v>
      </c>
      <c r="F815" s="7">
        <v>2994.87</v>
      </c>
      <c r="G815" s="7">
        <f>F815*1.17</f>
        <v>3503.9979</v>
      </c>
      <c r="H815" s="8">
        <f>G815/E815</f>
        <v>36.499978125</v>
      </c>
    </row>
    <row r="816" ht="17" customHeight="1">
      <c r="A816" t="s" s="5">
        <v>1235</v>
      </c>
      <c r="B816" t="s" s="5">
        <v>1239</v>
      </c>
      <c r="C816" t="s" s="5">
        <v>1237</v>
      </c>
      <c r="D816" t="s" s="5">
        <v>1238</v>
      </c>
      <c r="E816" s="6">
        <v>180</v>
      </c>
      <c r="F816" s="7">
        <v>6153.85</v>
      </c>
      <c r="G816" s="7">
        <f>F816*1.17</f>
        <v>7200.0045</v>
      </c>
      <c r="H816" s="8">
        <f>G816/E816</f>
        <v>40.000025</v>
      </c>
    </row>
    <row r="817" ht="17" customHeight="1">
      <c r="A817" t="s" s="5">
        <v>1242</v>
      </c>
      <c r="B817" t="s" s="5">
        <v>420</v>
      </c>
      <c r="C817" t="s" s="5">
        <v>1046</v>
      </c>
      <c r="D817" t="s" s="5">
        <v>422</v>
      </c>
      <c r="E817" s="6">
        <v>500</v>
      </c>
      <c r="F817" s="7">
        <v>4487.18</v>
      </c>
      <c r="G817" s="7">
        <f>F817*1.17</f>
        <v>5250.0006</v>
      </c>
      <c r="H817" s="8">
        <f>G817/E817</f>
        <v>10.5000012</v>
      </c>
    </row>
    <row r="818" ht="17" customHeight="1">
      <c r="A818" t="s" s="5">
        <v>1243</v>
      </c>
      <c r="B818" t="s" s="5">
        <v>299</v>
      </c>
      <c r="C818" t="s" s="5">
        <v>1244</v>
      </c>
      <c r="D818" t="s" s="5">
        <v>304</v>
      </c>
      <c r="E818" s="6">
        <v>120</v>
      </c>
      <c r="F818" s="7">
        <f>G818/1.17</f>
        <v>2564.102564102564</v>
      </c>
      <c r="G818" s="7">
        <v>3000</v>
      </c>
      <c r="H818" s="8">
        <f>G818/E818</f>
        <v>25</v>
      </c>
    </row>
    <row r="819" ht="17" customHeight="1">
      <c r="A819" t="s" s="5">
        <v>1243</v>
      </c>
      <c r="B819" t="s" s="9">
        <v>1245</v>
      </c>
      <c r="C819" t="s" s="5">
        <v>1246</v>
      </c>
      <c r="D819" t="s" s="5">
        <v>1247</v>
      </c>
      <c r="E819" s="6">
        <v>5</v>
      </c>
      <c r="F819" s="7">
        <f>G819/1.17</f>
        <v>21.36752136752137</v>
      </c>
      <c r="G819" s="7">
        <v>25</v>
      </c>
      <c r="H819" s="8">
        <f>G819/E819</f>
        <v>5</v>
      </c>
    </row>
    <row r="820" ht="17" customHeight="1">
      <c r="A820" t="s" s="5">
        <v>1243</v>
      </c>
      <c r="B820" t="s" s="5">
        <v>1248</v>
      </c>
      <c r="C820" t="s" s="5">
        <v>1249</v>
      </c>
      <c r="D820" t="s" s="5">
        <v>1250</v>
      </c>
      <c r="E820" s="6">
        <v>20</v>
      </c>
      <c r="F820" s="7">
        <f>G820/1.17</f>
        <v>153.8461538461539</v>
      </c>
      <c r="G820" s="7">
        <v>180</v>
      </c>
      <c r="H820" s="8">
        <f>G820/E820</f>
        <v>9</v>
      </c>
    </row>
    <row r="821" ht="17" customHeight="1">
      <c r="A821" t="s" s="5">
        <v>1243</v>
      </c>
      <c r="B821" t="s" s="5">
        <v>1251</v>
      </c>
      <c r="C821" t="s" s="5">
        <v>1252</v>
      </c>
      <c r="D821" t="s" s="5">
        <v>79</v>
      </c>
      <c r="E821" s="6">
        <v>40</v>
      </c>
      <c r="F821" s="7">
        <f>G821/1.17</f>
        <v>68.37606837606837</v>
      </c>
      <c r="G821" s="7">
        <v>80</v>
      </c>
      <c r="H821" s="8">
        <f>G821/E821</f>
        <v>2</v>
      </c>
    </row>
    <row r="822" ht="17" customHeight="1">
      <c r="A822" t="s" s="5">
        <v>1243</v>
      </c>
      <c r="B822" t="s" s="5">
        <v>258</v>
      </c>
      <c r="C822" t="s" s="5">
        <v>259</v>
      </c>
      <c r="D822" t="s" s="5">
        <v>1253</v>
      </c>
      <c r="E822" s="6">
        <v>50</v>
      </c>
      <c r="F822" s="7">
        <f>G822/1.17</f>
        <v>384.6153846153846</v>
      </c>
      <c r="G822" s="7">
        <v>450</v>
      </c>
      <c r="H822" s="8">
        <f>G822/E822</f>
        <v>9</v>
      </c>
    </row>
    <row r="823" ht="17" customHeight="1">
      <c r="A823" t="s" s="5">
        <v>1243</v>
      </c>
      <c r="B823" t="s" s="5">
        <v>1254</v>
      </c>
      <c r="C823" t="s" s="5">
        <v>1255</v>
      </c>
      <c r="D823" t="s" s="5">
        <v>822</v>
      </c>
      <c r="E823" s="6">
        <v>50</v>
      </c>
      <c r="F823" s="7">
        <f>G823/1.17</f>
        <v>76.92307692307693</v>
      </c>
      <c r="G823" s="7">
        <v>90</v>
      </c>
      <c r="H823" s="8">
        <f>G823/E823</f>
        <v>1.8</v>
      </c>
    </row>
    <row r="824" ht="17" customHeight="1">
      <c r="A824" t="s" s="5">
        <v>1243</v>
      </c>
      <c r="B824" t="s" s="5">
        <v>656</v>
      </c>
      <c r="C824" t="s" s="5">
        <v>1256</v>
      </c>
      <c r="D824" t="s" s="5">
        <v>304</v>
      </c>
      <c r="E824" s="6">
        <v>30</v>
      </c>
      <c r="F824" s="7">
        <f>G824/1.17</f>
        <v>38.46153846153847</v>
      </c>
      <c r="G824" s="7">
        <v>45</v>
      </c>
      <c r="H824" s="8">
        <f>G824/E824</f>
        <v>1.5</v>
      </c>
    </row>
    <row r="825" ht="17" customHeight="1">
      <c r="A825" t="s" s="5">
        <v>141</v>
      </c>
      <c r="B825" t="s" s="5">
        <v>266</v>
      </c>
      <c r="C825" t="s" s="5">
        <v>1257</v>
      </c>
      <c r="D825" t="s" s="5">
        <v>1258</v>
      </c>
      <c r="E825" s="6">
        <v>10</v>
      </c>
      <c r="F825" s="72">
        <f>G825/1.17</f>
        <v>61.53846153846154</v>
      </c>
      <c r="G825" s="7">
        <v>72</v>
      </c>
      <c r="H825" s="8">
        <f>G825/E825</f>
        <v>7.2</v>
      </c>
    </row>
    <row r="826" ht="17" customHeight="1">
      <c r="A826" t="s" s="11">
        <v>141</v>
      </c>
      <c r="B826" t="s" s="32">
        <v>1259</v>
      </c>
      <c r="C826" t="s" s="11">
        <v>1260</v>
      </c>
      <c r="D826" t="s" s="11">
        <v>1261</v>
      </c>
      <c r="E826" s="12">
        <v>50</v>
      </c>
      <c r="F826" s="73">
        <f>G826/1.17</f>
        <v>290.5982905982906</v>
      </c>
      <c r="G826" s="14">
        <v>340</v>
      </c>
      <c r="H826" s="8">
        <f>G826/E826</f>
        <v>6.8</v>
      </c>
    </row>
    <row r="827" ht="17" customHeight="1">
      <c r="A827" t="s" s="15">
        <v>787</v>
      </c>
      <c r="B827" t="s" s="15">
        <v>263</v>
      </c>
      <c r="C827" t="s" s="15">
        <v>335</v>
      </c>
      <c r="D827" t="s" s="15">
        <v>1037</v>
      </c>
      <c r="E827" s="22">
        <v>400</v>
      </c>
      <c r="F827" s="68">
        <f>G827/1.17</f>
        <v>4704.273504273505</v>
      </c>
      <c r="G827" s="24">
        <v>5504</v>
      </c>
      <c r="H827" s="21">
        <f>G827/E827</f>
        <v>13.76</v>
      </c>
    </row>
    <row r="828" ht="17" customHeight="1">
      <c r="A828" t="s" s="2">
        <v>141</v>
      </c>
      <c r="B828" t="s" s="2">
        <v>1262</v>
      </c>
      <c r="C828" t="s" s="2">
        <v>747</v>
      </c>
      <c r="D828" t="s" s="2">
        <v>304</v>
      </c>
      <c r="E828" s="27">
        <v>30</v>
      </c>
      <c r="F828" s="74">
        <f>G828/1.17</f>
        <v>141.025641025641</v>
      </c>
      <c r="G828" s="28">
        <v>165</v>
      </c>
      <c r="H828" s="8">
        <f>G828/E828</f>
        <v>5.5</v>
      </c>
    </row>
    <row r="829" ht="17" customHeight="1">
      <c r="A829" t="s" s="5">
        <v>141</v>
      </c>
      <c r="B829" t="s" s="9">
        <v>1263</v>
      </c>
      <c r="C829" t="s" s="5">
        <v>1264</v>
      </c>
      <c r="D829" t="s" s="9">
        <v>1265</v>
      </c>
      <c r="E829" s="6">
        <v>10</v>
      </c>
      <c r="F829" s="72">
        <f>G829/1.17</f>
        <v>89.74358974358975</v>
      </c>
      <c r="G829" s="7">
        <v>105</v>
      </c>
      <c r="H829" s="8">
        <f>G829/E829</f>
        <v>10.5</v>
      </c>
    </row>
    <row r="830" ht="17" customHeight="1">
      <c r="A830" t="s" s="5">
        <v>141</v>
      </c>
      <c r="B830" t="s" s="5">
        <v>433</v>
      </c>
      <c r="C830" t="s" s="5">
        <v>434</v>
      </c>
      <c r="D830" t="s" s="5">
        <v>435</v>
      </c>
      <c r="E830" s="6">
        <v>10</v>
      </c>
      <c r="F830" s="72">
        <f>G830/1.17</f>
        <v>235.042735042735</v>
      </c>
      <c r="G830" s="7">
        <v>275</v>
      </c>
      <c r="H830" s="8">
        <f>G830/E830</f>
        <v>27.5</v>
      </c>
    </row>
    <row r="831" ht="17" customHeight="1">
      <c r="A831" t="s" s="5">
        <v>141</v>
      </c>
      <c r="B831" t="s" s="5">
        <v>1104</v>
      </c>
      <c r="C831" t="s" s="5">
        <v>1266</v>
      </c>
      <c r="D831" t="s" s="5">
        <v>1267</v>
      </c>
      <c r="E831" s="6">
        <v>20</v>
      </c>
      <c r="F831" s="72">
        <f>G831/1.17</f>
        <v>102.5641025641026</v>
      </c>
      <c r="G831" s="7">
        <v>120</v>
      </c>
      <c r="H831" s="8">
        <f>G831/E831</f>
        <v>6</v>
      </c>
    </row>
    <row r="832" ht="17" customHeight="1">
      <c r="A832" t="s" s="5">
        <v>141</v>
      </c>
      <c r="B832" t="s" s="5">
        <v>1268</v>
      </c>
      <c r="C832" t="s" s="5">
        <v>1269</v>
      </c>
      <c r="D832" t="s" s="5">
        <v>1270</v>
      </c>
      <c r="E832" s="6">
        <v>10</v>
      </c>
      <c r="F832" s="72">
        <f>G832/1.17</f>
        <v>200.8547008547009</v>
      </c>
      <c r="G832" s="7">
        <v>235</v>
      </c>
      <c r="H832" s="8">
        <f>G832/E832</f>
        <v>23.5</v>
      </c>
    </row>
    <row r="833" ht="17" customHeight="1">
      <c r="A833" t="s" s="5">
        <v>141</v>
      </c>
      <c r="B833" t="s" s="9">
        <v>916</v>
      </c>
      <c r="C833" t="s" s="5">
        <v>1271</v>
      </c>
      <c r="D833" t="s" s="9">
        <v>1272</v>
      </c>
      <c r="E833" s="6">
        <v>5</v>
      </c>
      <c r="F833" s="72">
        <f>G833/1.17</f>
        <v>81.19658119658121</v>
      </c>
      <c r="G833" s="7">
        <v>95</v>
      </c>
      <c r="H833" s="8">
        <f>G833/E833</f>
        <v>19</v>
      </c>
    </row>
    <row r="834" ht="17" customHeight="1">
      <c r="A834" t="s" s="5">
        <v>141</v>
      </c>
      <c r="B834" t="s" s="5">
        <v>452</v>
      </c>
      <c r="C834" t="s" s="5">
        <v>453</v>
      </c>
      <c r="D834" t="s" s="5">
        <v>1273</v>
      </c>
      <c r="E834" s="6">
        <v>100</v>
      </c>
      <c r="F834" s="72">
        <f>G834/1.17</f>
        <v>273.5042735042735</v>
      </c>
      <c r="G834" s="7">
        <v>320</v>
      </c>
      <c r="H834" s="8">
        <f>G834/E834</f>
        <v>3.2</v>
      </c>
    </row>
    <row r="835" ht="17" customHeight="1">
      <c r="A835" t="s" s="5">
        <v>141</v>
      </c>
      <c r="B835" t="s" s="5">
        <v>452</v>
      </c>
      <c r="C835" t="s" s="5">
        <v>453</v>
      </c>
      <c r="D835" t="s" s="5">
        <v>1273</v>
      </c>
      <c r="E835" s="6">
        <v>100</v>
      </c>
      <c r="F835" s="72">
        <f>G835/1.17</f>
        <v>273.5042735042735</v>
      </c>
      <c r="G835" s="7">
        <v>320</v>
      </c>
      <c r="H835" s="8">
        <f>G835/E835</f>
        <v>3.2</v>
      </c>
    </row>
    <row r="836" ht="17" customHeight="1">
      <c r="A836" t="s" s="5">
        <v>141</v>
      </c>
      <c r="B836" t="s" s="5">
        <v>1274</v>
      </c>
      <c r="C836" t="s" s="5">
        <v>1275</v>
      </c>
      <c r="D836" t="s" s="5">
        <v>1276</v>
      </c>
      <c r="E836" s="6">
        <v>5</v>
      </c>
      <c r="F836" s="72">
        <f>G836/1.17</f>
        <v>76.92307692307693</v>
      </c>
      <c r="G836" s="7">
        <v>90</v>
      </c>
      <c r="H836" s="8">
        <f>G836/E836</f>
        <v>18</v>
      </c>
    </row>
    <row r="837" ht="17" customHeight="1">
      <c r="A837" t="s" s="5">
        <v>141</v>
      </c>
      <c r="B837" t="s" s="5">
        <v>1157</v>
      </c>
      <c r="C837" t="s" s="5">
        <v>1277</v>
      </c>
      <c r="D837" t="s" s="5">
        <v>1278</v>
      </c>
      <c r="E837" s="6">
        <v>30</v>
      </c>
      <c r="F837" s="72">
        <f>G837/1.17</f>
        <v>358.974358974359</v>
      </c>
      <c r="G837" s="7">
        <v>420</v>
      </c>
      <c r="H837" s="8">
        <f>G837/E837</f>
        <v>14</v>
      </c>
    </row>
    <row r="838" ht="17" customHeight="1">
      <c r="A838" t="s" s="5">
        <v>141</v>
      </c>
      <c r="B838" t="s" s="5">
        <v>263</v>
      </c>
      <c r="C838" t="s" s="5">
        <v>1279</v>
      </c>
      <c r="D838" t="s" s="5">
        <v>336</v>
      </c>
      <c r="E838" s="6">
        <v>10</v>
      </c>
      <c r="F838" s="72">
        <f>G838/1.17</f>
        <v>49.57264957264957</v>
      </c>
      <c r="G838" s="7">
        <v>58</v>
      </c>
      <c r="H838" s="8">
        <f>G838/E838</f>
        <v>5.8</v>
      </c>
    </row>
    <row r="839" ht="17" customHeight="1">
      <c r="A839" t="s" s="5">
        <v>141</v>
      </c>
      <c r="B839" t="s" s="5">
        <v>1280</v>
      </c>
      <c r="C839" t="s" s="5">
        <v>914</v>
      </c>
      <c r="D839" t="s" s="5">
        <v>1281</v>
      </c>
      <c r="E839" s="6">
        <v>10</v>
      </c>
      <c r="F839" s="72">
        <f>G839/1.17</f>
        <v>89.74358974358975</v>
      </c>
      <c r="G839" s="7">
        <v>105</v>
      </c>
      <c r="H839" s="8">
        <f>G839/E839</f>
        <v>10.5</v>
      </c>
    </row>
    <row r="840" ht="17" customHeight="1">
      <c r="A840" t="s" s="5">
        <v>141</v>
      </c>
      <c r="B840" t="s" s="5">
        <v>293</v>
      </c>
      <c r="C840" t="s" s="5">
        <v>1282</v>
      </c>
      <c r="D840" t="s" s="5">
        <v>21</v>
      </c>
      <c r="E840" s="6">
        <v>20</v>
      </c>
      <c r="F840" s="72">
        <f>G840/1.17</f>
        <v>76.92307692307693</v>
      </c>
      <c r="G840" s="7">
        <v>90</v>
      </c>
      <c r="H840" s="8">
        <f>G840/E840</f>
        <v>4.5</v>
      </c>
    </row>
    <row r="841" ht="17" customHeight="1">
      <c r="A841" t="s" s="5">
        <v>141</v>
      </c>
      <c r="B841" t="s" s="5">
        <v>1283</v>
      </c>
      <c r="C841" t="s" s="5">
        <v>1284</v>
      </c>
      <c r="D841" t="s" s="5">
        <v>822</v>
      </c>
      <c r="E841" s="6">
        <v>20</v>
      </c>
      <c r="F841" s="72">
        <f>G841/1.17</f>
        <v>55.55555555555556</v>
      </c>
      <c r="G841" s="7">
        <v>65</v>
      </c>
      <c r="H841" s="8">
        <f>G841/E841</f>
        <v>3.25</v>
      </c>
    </row>
    <row r="842" ht="17" customHeight="1">
      <c r="A842" t="s" s="5">
        <v>141</v>
      </c>
      <c r="B842" t="s" s="5">
        <v>1283</v>
      </c>
      <c r="C842" t="s" s="5">
        <v>1284</v>
      </c>
      <c r="D842" t="s" s="5">
        <v>822</v>
      </c>
      <c r="E842" s="6">
        <v>10</v>
      </c>
      <c r="F842" s="72">
        <f>G842/1.17</f>
        <v>55.55555555555556</v>
      </c>
      <c r="G842" s="7">
        <v>65</v>
      </c>
      <c r="H842" s="8">
        <f>G842/E842</f>
        <v>6.5</v>
      </c>
    </row>
    <row r="843" ht="17" customHeight="1">
      <c r="A843" t="s" s="5">
        <v>141</v>
      </c>
      <c r="B843" t="s" s="5">
        <v>1285</v>
      </c>
      <c r="C843" t="s" s="5">
        <v>1286</v>
      </c>
      <c r="D843" t="s" s="5">
        <v>1287</v>
      </c>
      <c r="E843" s="6">
        <v>10</v>
      </c>
      <c r="F843" s="72">
        <f>G843/1.17</f>
        <v>12.82051282051282</v>
      </c>
      <c r="G843" s="7">
        <v>15</v>
      </c>
      <c r="H843" s="8">
        <f>G843/E843</f>
        <v>1.5</v>
      </c>
    </row>
    <row r="844" ht="17" customHeight="1">
      <c r="A844" t="s" s="5">
        <v>141</v>
      </c>
      <c r="B844" t="s" s="5">
        <v>1288</v>
      </c>
      <c r="C844" t="s" s="5">
        <v>1289</v>
      </c>
      <c r="D844" t="s" s="5">
        <v>1290</v>
      </c>
      <c r="E844" s="6">
        <v>5</v>
      </c>
      <c r="F844" s="72">
        <f>G844/1.17</f>
        <v>126.0683760683761</v>
      </c>
      <c r="G844" s="7">
        <v>147.5</v>
      </c>
      <c r="H844" s="8">
        <f>G844/E844</f>
        <v>29.5</v>
      </c>
    </row>
    <row r="845" ht="17" customHeight="1">
      <c r="A845" t="s" s="5">
        <v>141</v>
      </c>
      <c r="B845" t="s" s="5">
        <v>1291</v>
      </c>
      <c r="C845" t="s" s="5">
        <v>372</v>
      </c>
      <c r="D845" t="s" s="5">
        <v>1292</v>
      </c>
      <c r="E845" s="6">
        <v>40</v>
      </c>
      <c r="F845" s="72">
        <f>G845/1.17</f>
        <v>823.931623931624</v>
      </c>
      <c r="G845" s="7">
        <v>964</v>
      </c>
      <c r="H845" s="8">
        <f>G845/E845</f>
        <v>24.1</v>
      </c>
    </row>
    <row r="846" ht="17" customHeight="1">
      <c r="A846" t="s" s="5">
        <v>141</v>
      </c>
      <c r="B846" t="s" s="5">
        <v>1291</v>
      </c>
      <c r="C846" t="s" s="5">
        <v>372</v>
      </c>
      <c r="D846" t="s" s="5">
        <v>1292</v>
      </c>
      <c r="E846" s="6">
        <v>20</v>
      </c>
      <c r="F846" s="72">
        <f>G846/1.17</f>
        <v>411.965811965812</v>
      </c>
      <c r="G846" s="7">
        <v>482</v>
      </c>
      <c r="H846" s="8">
        <f>G846/E846</f>
        <v>24.1</v>
      </c>
    </row>
    <row r="847" ht="17" customHeight="1">
      <c r="A847" t="s" s="5">
        <v>141</v>
      </c>
      <c r="B847" t="s" s="5">
        <v>1293</v>
      </c>
      <c r="C847" t="s" s="5">
        <v>1294</v>
      </c>
      <c r="D847" t="s" s="5">
        <v>477</v>
      </c>
      <c r="E847" s="6">
        <v>30</v>
      </c>
      <c r="F847" s="72">
        <f>G847/1.17</f>
        <v>53.84615384615385</v>
      </c>
      <c r="G847" s="7">
        <v>63</v>
      </c>
      <c r="H847" s="8">
        <f>G847/E847</f>
        <v>2.1</v>
      </c>
    </row>
    <row r="848" ht="17" customHeight="1">
      <c r="A848" t="s" s="5">
        <v>141</v>
      </c>
      <c r="B848" t="s" s="5">
        <v>1293</v>
      </c>
      <c r="C848" t="s" s="5">
        <v>1294</v>
      </c>
      <c r="D848" t="s" s="5">
        <v>477</v>
      </c>
      <c r="E848" s="6">
        <v>30</v>
      </c>
      <c r="F848" s="72">
        <f>G848/1.17</f>
        <v>53.84615384615385</v>
      </c>
      <c r="G848" s="7">
        <v>63</v>
      </c>
      <c r="H848" s="8">
        <f>G848/E848</f>
        <v>2.1</v>
      </c>
    </row>
    <row r="849" ht="17" customHeight="1">
      <c r="A849" t="s" s="5">
        <v>141</v>
      </c>
      <c r="B849" t="s" s="5">
        <v>1295</v>
      </c>
      <c r="C849" t="s" s="5">
        <v>1296</v>
      </c>
      <c r="D849" t="s" s="5">
        <v>1297</v>
      </c>
      <c r="E849" s="6">
        <v>10</v>
      </c>
      <c r="F849" s="72">
        <f>G849/1.17</f>
        <v>170.940170940171</v>
      </c>
      <c r="G849" s="7">
        <v>200</v>
      </c>
      <c r="H849" s="8">
        <f>G849/E849</f>
        <v>20</v>
      </c>
    </row>
    <row r="850" ht="17" customHeight="1">
      <c r="A850" t="s" s="5">
        <v>141</v>
      </c>
      <c r="B850" t="s" s="5">
        <v>1298</v>
      </c>
      <c r="C850" t="s" s="5">
        <v>1299</v>
      </c>
      <c r="D850" t="s" s="5">
        <v>1300</v>
      </c>
      <c r="E850" s="6">
        <v>20</v>
      </c>
      <c r="F850" s="72">
        <f>G850/1.17</f>
        <v>51.28205128205128</v>
      </c>
      <c r="G850" s="7">
        <v>60</v>
      </c>
      <c r="H850" s="8">
        <f>G850/E850</f>
        <v>3</v>
      </c>
    </row>
    <row r="851" ht="17" customHeight="1">
      <c r="A851" t="s" s="5">
        <v>141</v>
      </c>
      <c r="B851" t="s" s="5">
        <v>1259</v>
      </c>
      <c r="C851" t="s" s="5">
        <v>1260</v>
      </c>
      <c r="D851" t="s" s="5">
        <v>1261</v>
      </c>
      <c r="E851" s="6">
        <v>50</v>
      </c>
      <c r="F851" s="72">
        <f>G851/1.17</f>
        <v>290.5982905982906</v>
      </c>
      <c r="G851" s="7">
        <v>340</v>
      </c>
      <c r="H851" s="8">
        <f>G851/E851</f>
        <v>6.8</v>
      </c>
    </row>
    <row r="852" ht="17" customHeight="1">
      <c r="A852" t="s" s="5">
        <v>141</v>
      </c>
      <c r="B852" t="s" s="5">
        <v>1301</v>
      </c>
      <c r="C852" t="s" s="5">
        <v>1302</v>
      </c>
      <c r="D852" t="s" s="5">
        <v>478</v>
      </c>
      <c r="E852" s="6">
        <v>100</v>
      </c>
      <c r="F852" s="72">
        <f>G852/1.17</f>
        <v>239.3162393162393</v>
      </c>
      <c r="G852" s="7">
        <v>280</v>
      </c>
      <c r="H852" s="8">
        <f>G852/E852</f>
        <v>2.8</v>
      </c>
    </row>
    <row r="853" ht="17" customHeight="1">
      <c r="A853" t="s" s="5">
        <v>141</v>
      </c>
      <c r="B853" t="s" s="5">
        <v>1303</v>
      </c>
      <c r="C853" t="s" s="5">
        <v>1304</v>
      </c>
      <c r="D853" t="s" s="5">
        <v>1154</v>
      </c>
      <c r="E853" s="6">
        <v>20</v>
      </c>
      <c r="F853" s="72">
        <f>G853/1.17</f>
        <v>88.8888888888889</v>
      </c>
      <c r="G853" s="7">
        <v>104</v>
      </c>
      <c r="H853" s="8">
        <f>G853/E853</f>
        <v>5.2</v>
      </c>
    </row>
    <row r="854" ht="17" customHeight="1">
      <c r="A854" t="s" s="5">
        <v>141</v>
      </c>
      <c r="B854" t="s" s="9">
        <v>1305</v>
      </c>
      <c r="C854" t="s" s="5">
        <v>473</v>
      </c>
      <c r="D854" t="s" s="5">
        <v>275</v>
      </c>
      <c r="E854" s="6">
        <v>30</v>
      </c>
      <c r="F854" s="72">
        <f>G854/1.17</f>
        <v>296.1538461538462</v>
      </c>
      <c r="G854" s="7">
        <v>346.5</v>
      </c>
      <c r="H854" s="8">
        <f>G854/E854</f>
        <v>11.55</v>
      </c>
    </row>
    <row r="855" ht="17" customHeight="1">
      <c r="A855" t="s" s="5">
        <v>141</v>
      </c>
      <c r="B855" t="s" s="5">
        <v>1306</v>
      </c>
      <c r="C855" t="s" s="5">
        <v>1307</v>
      </c>
      <c r="D855" t="s" s="5">
        <v>1308</v>
      </c>
      <c r="E855" s="6">
        <v>20</v>
      </c>
      <c r="F855" s="72">
        <f>G855/1.17</f>
        <v>341.8803418803419</v>
      </c>
      <c r="G855" s="7">
        <v>400</v>
      </c>
      <c r="H855" s="8">
        <f>G855/E855</f>
        <v>20</v>
      </c>
    </row>
    <row r="856" ht="17" customHeight="1">
      <c r="A856" t="s" s="5">
        <v>141</v>
      </c>
      <c r="B856" t="s" s="5">
        <v>1309</v>
      </c>
      <c r="C856" t="s" s="5">
        <v>1310</v>
      </c>
      <c r="D856" t="s" s="5">
        <v>240</v>
      </c>
      <c r="E856" s="6">
        <v>20</v>
      </c>
      <c r="F856" s="72">
        <f>G856/1.17</f>
        <v>299.1452991452992</v>
      </c>
      <c r="G856" s="7">
        <v>350</v>
      </c>
      <c r="H856" s="8">
        <f>G856/E856</f>
        <v>17.5</v>
      </c>
    </row>
    <row r="857" ht="17" customHeight="1">
      <c r="A857" t="s" s="5">
        <v>141</v>
      </c>
      <c r="B857" t="s" s="5">
        <v>255</v>
      </c>
      <c r="C857" t="s" s="5">
        <v>1311</v>
      </c>
      <c r="D857" t="s" s="5">
        <v>257</v>
      </c>
      <c r="E857" s="6">
        <v>30</v>
      </c>
      <c r="F857" s="72">
        <f>G857/1.17</f>
        <v>705.1282051282052</v>
      </c>
      <c r="G857" s="7">
        <v>825</v>
      </c>
      <c r="H857" s="8">
        <f>G857/E857</f>
        <v>27.5</v>
      </c>
    </row>
    <row r="858" ht="17" customHeight="1">
      <c r="A858" t="s" s="5">
        <v>141</v>
      </c>
      <c r="B858" t="s" s="5">
        <v>1312</v>
      </c>
      <c r="C858" t="s" s="5">
        <v>1313</v>
      </c>
      <c r="D858" t="s" s="5">
        <v>1314</v>
      </c>
      <c r="E858" s="6">
        <v>30</v>
      </c>
      <c r="F858" s="72">
        <f>G858/1.17</f>
        <v>51.28205128205128</v>
      </c>
      <c r="G858" s="7">
        <v>60</v>
      </c>
      <c r="H858" s="8">
        <f>G858/E858</f>
        <v>2</v>
      </c>
    </row>
    <row r="859" ht="17" customHeight="1">
      <c r="A859" t="s" s="5">
        <v>141</v>
      </c>
      <c r="B859" t="s" s="5">
        <v>1315</v>
      </c>
      <c r="C859" t="s" s="5">
        <v>70</v>
      </c>
      <c r="D859" t="s" s="9">
        <v>1316</v>
      </c>
      <c r="E859" s="6">
        <v>10</v>
      </c>
      <c r="F859" s="72">
        <f>G859/1.17</f>
        <v>153.8461538461539</v>
      </c>
      <c r="G859" s="7">
        <v>180</v>
      </c>
      <c r="H859" s="8">
        <f>G859/E859</f>
        <v>18</v>
      </c>
    </row>
    <row r="860" ht="17" customHeight="1">
      <c r="A860" t="s" s="5">
        <v>141</v>
      </c>
      <c r="B860" t="s" s="5">
        <v>1317</v>
      </c>
      <c r="C860" t="s" s="5">
        <v>1318</v>
      </c>
      <c r="D860" t="s" s="5">
        <v>1319</v>
      </c>
      <c r="E860" s="6">
        <v>10</v>
      </c>
      <c r="F860" s="72">
        <f>G860/1.17</f>
        <v>329.0598290598291</v>
      </c>
      <c r="G860" s="7">
        <v>385</v>
      </c>
      <c r="H860" s="8">
        <f>G860/E860</f>
        <v>38.5</v>
      </c>
    </row>
    <row r="861" ht="17" customHeight="1">
      <c r="A861" t="s" s="11">
        <v>141</v>
      </c>
      <c r="B861" t="s" s="32">
        <v>1320</v>
      </c>
      <c r="C861" t="s" s="11">
        <v>1321</v>
      </c>
      <c r="D861" t="s" s="32">
        <v>1322</v>
      </c>
      <c r="E861" s="12">
        <v>5</v>
      </c>
      <c r="F861" s="73">
        <f>G861/1.17</f>
        <v>23.50427350427351</v>
      </c>
      <c r="G861" s="14">
        <v>27.5</v>
      </c>
      <c r="H861" s="8">
        <f>G861/E861</f>
        <v>5.5</v>
      </c>
    </row>
    <row r="862" ht="17" customHeight="1">
      <c r="A862" t="s" s="15">
        <v>141</v>
      </c>
      <c r="B862" t="s" s="15">
        <v>263</v>
      </c>
      <c r="C862" t="s" s="15">
        <v>1279</v>
      </c>
      <c r="D862" t="s" s="15">
        <v>336</v>
      </c>
      <c r="E862" s="18">
        <v>20</v>
      </c>
      <c r="F862" s="30">
        <f>G862/1.17</f>
        <v>99.14529914529915</v>
      </c>
      <c r="G862" s="20">
        <v>116</v>
      </c>
      <c r="H862" s="21">
        <f>G862/E862</f>
        <v>5.8</v>
      </c>
    </row>
    <row r="863" ht="17" customHeight="1">
      <c r="A863" t="s" s="2">
        <v>141</v>
      </c>
      <c r="B863" t="s" s="2">
        <v>1323</v>
      </c>
      <c r="C863" t="s" s="2">
        <v>1324</v>
      </c>
      <c r="D863" t="s" s="2">
        <v>1325</v>
      </c>
      <c r="E863" s="27">
        <v>10</v>
      </c>
      <c r="F863" s="74">
        <f>G863/1.17</f>
        <v>38.46153846153847</v>
      </c>
      <c r="G863" s="28">
        <v>45</v>
      </c>
      <c r="H863" s="8">
        <f>G863/E863</f>
        <v>4.5</v>
      </c>
    </row>
    <row r="864" ht="17" customHeight="1">
      <c r="A864" t="s" s="5">
        <v>141</v>
      </c>
      <c r="B864" t="s" s="9">
        <v>1326</v>
      </c>
      <c r="C864" t="s" s="5">
        <v>1327</v>
      </c>
      <c r="D864" t="s" s="5">
        <v>304</v>
      </c>
      <c r="E864" s="6">
        <v>5</v>
      </c>
      <c r="F864" s="72">
        <f>G864/1.17</f>
        <v>10.68376068376068</v>
      </c>
      <c r="G864" s="7">
        <v>12.5</v>
      </c>
      <c r="H864" s="8">
        <f>G864/E864</f>
        <v>2.5</v>
      </c>
    </row>
    <row r="865" ht="17" customHeight="1">
      <c r="A865" t="s" s="5">
        <v>141</v>
      </c>
      <c r="B865" t="s" s="5">
        <v>1328</v>
      </c>
      <c r="C865" t="s" s="5">
        <v>1329</v>
      </c>
      <c r="D865" t="s" s="5">
        <v>1330</v>
      </c>
      <c r="E865" s="6">
        <v>20</v>
      </c>
      <c r="F865" s="72">
        <f>G865/1.17</f>
        <v>888.8888888888889</v>
      </c>
      <c r="G865" s="7">
        <v>1040</v>
      </c>
      <c r="H865" s="8">
        <f>G865/E865</f>
        <v>52</v>
      </c>
    </row>
    <row r="866" ht="17" customHeight="1">
      <c r="A866" t="s" s="5">
        <v>141</v>
      </c>
      <c r="B866" t="s" s="5">
        <v>1331</v>
      </c>
      <c r="C866" t="s" s="5">
        <v>1332</v>
      </c>
      <c r="D866" t="s" s="5">
        <v>1333</v>
      </c>
      <c r="E866" s="6">
        <v>10</v>
      </c>
      <c r="F866" s="72">
        <f>G866/1.17</f>
        <v>410.2564102564103</v>
      </c>
      <c r="G866" s="7">
        <v>480</v>
      </c>
      <c r="H866" s="8">
        <f>G866/E866</f>
        <v>48</v>
      </c>
    </row>
    <row r="867" ht="17" customHeight="1">
      <c r="A867" t="s" s="5">
        <v>141</v>
      </c>
      <c r="B867" t="s" s="5">
        <v>1268</v>
      </c>
      <c r="C867" t="s" s="5">
        <v>1269</v>
      </c>
      <c r="D867" t="s" s="5">
        <v>1270</v>
      </c>
      <c r="E867" s="6">
        <v>10</v>
      </c>
      <c r="F867" s="72">
        <f>G867/1.17</f>
        <v>200.8547008547009</v>
      </c>
      <c r="G867" s="7">
        <v>235</v>
      </c>
      <c r="H867" s="8">
        <f>G867/E867</f>
        <v>23.5</v>
      </c>
    </row>
    <row r="868" ht="17" customHeight="1">
      <c r="A868" t="s" s="5">
        <v>141</v>
      </c>
      <c r="B868" t="s" s="5">
        <v>1005</v>
      </c>
      <c r="C868" t="s" s="5">
        <v>1006</v>
      </c>
      <c r="D868" t="s" s="5">
        <v>1007</v>
      </c>
      <c r="E868" s="6">
        <v>30</v>
      </c>
      <c r="F868" s="72">
        <f>G868/1.17</f>
        <v>69.23076923076924</v>
      </c>
      <c r="G868" s="7">
        <v>81</v>
      </c>
      <c r="H868" s="8">
        <f>G868/E868</f>
        <v>2.7</v>
      </c>
    </row>
    <row r="869" ht="17" customHeight="1">
      <c r="A869" t="s" s="5">
        <v>141</v>
      </c>
      <c r="B869" t="s" s="5">
        <v>1334</v>
      </c>
      <c r="C869" t="s" s="5">
        <v>1335</v>
      </c>
      <c r="D869" t="s" s="5">
        <v>1336</v>
      </c>
      <c r="E869" s="6">
        <v>10</v>
      </c>
      <c r="F869" s="72">
        <f>G869/1.17</f>
        <v>136.7521367521367</v>
      </c>
      <c r="G869" s="7">
        <v>160</v>
      </c>
      <c r="H869" s="8">
        <f>G869/E869</f>
        <v>16</v>
      </c>
    </row>
    <row r="870" ht="17" customHeight="1">
      <c r="A870" t="s" s="5">
        <v>141</v>
      </c>
      <c r="B870" t="s" s="9">
        <v>1337</v>
      </c>
      <c r="C870" t="s" s="5">
        <v>1338</v>
      </c>
      <c r="D870" t="s" s="9">
        <v>1247</v>
      </c>
      <c r="E870" s="6">
        <v>5</v>
      </c>
      <c r="F870" s="72">
        <f>G870/1.17</f>
        <v>8.547008547008547</v>
      </c>
      <c r="G870" s="7">
        <v>10</v>
      </c>
      <c r="H870" s="8">
        <f>G870/E870</f>
        <v>2</v>
      </c>
    </row>
    <row r="871" ht="17" customHeight="1">
      <c r="A871" t="s" s="11">
        <v>141</v>
      </c>
      <c r="B871" t="s" s="11">
        <v>1293</v>
      </c>
      <c r="C871" t="s" s="11">
        <v>1294</v>
      </c>
      <c r="D871" t="s" s="11">
        <v>477</v>
      </c>
      <c r="E871" s="12">
        <v>40</v>
      </c>
      <c r="F871" s="73">
        <f>G871/1.17</f>
        <v>71.7948717948718</v>
      </c>
      <c r="G871" s="14">
        <v>84</v>
      </c>
      <c r="H871" s="8">
        <f>G871/E871</f>
        <v>2.1</v>
      </c>
    </row>
    <row r="872" ht="17" customHeight="1">
      <c r="A872" t="s" s="15">
        <v>131</v>
      </c>
      <c r="B872" t="s" s="15">
        <v>468</v>
      </c>
      <c r="C872" t="s" s="15">
        <v>261</v>
      </c>
      <c r="D872" t="s" s="15">
        <v>469</v>
      </c>
      <c r="E872" s="22">
        <v>1000</v>
      </c>
      <c r="F872" s="23">
        <v>28794.87</v>
      </c>
      <c r="G872" s="24">
        <f>F872*1.17</f>
        <v>33689.997899999995</v>
      </c>
      <c r="H872" s="21">
        <f>G872/E872</f>
        <v>33.68999789999999</v>
      </c>
    </row>
    <row r="873" ht="17" customHeight="1">
      <c r="A873" t="s" s="15">
        <v>1165</v>
      </c>
      <c r="B873" t="s" s="15">
        <v>506</v>
      </c>
      <c r="C873" t="s" s="15">
        <v>1123</v>
      </c>
      <c r="D873" t="s" s="15">
        <v>336</v>
      </c>
      <c r="E873" s="22">
        <v>400</v>
      </c>
      <c r="F873" s="40">
        <v>8683.76</v>
      </c>
      <c r="G873" s="24">
        <f>F873*1.17</f>
        <v>10159.9992</v>
      </c>
      <c r="H873" s="21">
        <f>G873/E873</f>
        <v>25.399998</v>
      </c>
    </row>
    <row r="874" ht="17" customHeight="1">
      <c r="A874" t="s" s="2">
        <v>141</v>
      </c>
      <c r="B874" t="s" s="2">
        <v>135</v>
      </c>
      <c r="C874" t="s" s="2">
        <v>136</v>
      </c>
      <c r="D874" t="s" s="2">
        <v>137</v>
      </c>
      <c r="E874" s="27">
        <v>10</v>
      </c>
      <c r="F874" s="74">
        <f>G874/1.17</f>
        <v>585.4700854700855</v>
      </c>
      <c r="G874" s="28">
        <v>685</v>
      </c>
      <c r="H874" s="8">
        <f>G874/E874</f>
        <v>68.5</v>
      </c>
    </row>
    <row r="875" ht="17" customHeight="1">
      <c r="A875" t="s" s="5">
        <v>141</v>
      </c>
      <c r="B875" t="s" s="5">
        <v>1339</v>
      </c>
      <c r="C875" t="s" s="5">
        <v>1340</v>
      </c>
      <c r="D875" t="s" s="5">
        <v>1297</v>
      </c>
      <c r="E875" s="6">
        <v>20</v>
      </c>
      <c r="F875" s="72">
        <f>G875/1.17</f>
        <v>162.3931623931624</v>
      </c>
      <c r="G875" s="7">
        <v>190</v>
      </c>
      <c r="H875" s="8">
        <f>G875/E875</f>
        <v>9.5</v>
      </c>
    </row>
    <row r="876" ht="15" customHeight="1">
      <c r="A876" t="s" s="5">
        <v>141</v>
      </c>
      <c r="B876" t="s" s="5">
        <v>1295</v>
      </c>
      <c r="C876" t="s" s="5">
        <v>1341</v>
      </c>
      <c r="D876" t="s" s="9">
        <v>1342</v>
      </c>
      <c r="E876" s="6">
        <v>10</v>
      </c>
      <c r="F876" s="72">
        <f>G876/1.17</f>
        <v>128.2051282051282</v>
      </c>
      <c r="G876" s="7">
        <v>150</v>
      </c>
      <c r="H876" s="8">
        <f>G876/E876</f>
        <v>15</v>
      </c>
    </row>
    <row r="877" ht="17" customHeight="1">
      <c r="A877" t="s" s="5">
        <v>141</v>
      </c>
      <c r="B877" t="s" s="5">
        <v>1343</v>
      </c>
      <c r="C877" t="s" s="5">
        <v>1324</v>
      </c>
      <c r="D877" t="s" s="5">
        <v>1344</v>
      </c>
      <c r="E877" s="6">
        <v>2</v>
      </c>
      <c r="F877" s="72">
        <f>G877/1.17</f>
        <v>5.470085470085471</v>
      </c>
      <c r="G877" s="7">
        <v>6.4</v>
      </c>
      <c r="H877" s="8">
        <f>G877/E877</f>
        <v>3.2</v>
      </c>
    </row>
    <row r="878" ht="17" customHeight="1">
      <c r="A878" t="s" s="5">
        <v>141</v>
      </c>
      <c r="B878" t="s" s="5">
        <v>1345</v>
      </c>
      <c r="C878" t="s" s="5">
        <v>726</v>
      </c>
      <c r="D878" t="s" s="5">
        <v>477</v>
      </c>
      <c r="E878" s="6">
        <v>5</v>
      </c>
      <c r="F878" s="72">
        <f>G878/1.17</f>
        <v>8.119658119658121</v>
      </c>
      <c r="G878" s="7">
        <v>9.5</v>
      </c>
      <c r="H878" s="8">
        <f>G878/E878</f>
        <v>1.9</v>
      </c>
    </row>
    <row r="879" ht="17" customHeight="1">
      <c r="A879" t="s" s="5">
        <v>141</v>
      </c>
      <c r="B879" t="s" s="5">
        <v>260</v>
      </c>
      <c r="C879" t="s" s="5">
        <v>1346</v>
      </c>
      <c r="D879" t="s" s="5">
        <v>478</v>
      </c>
      <c r="E879" s="6">
        <v>10</v>
      </c>
      <c r="F879" s="72">
        <f>G879/1.17</f>
        <v>21.36752136752137</v>
      </c>
      <c r="G879" s="7">
        <v>25</v>
      </c>
      <c r="H879" s="8">
        <f>G879/E879</f>
        <v>2.5</v>
      </c>
    </row>
    <row r="880" ht="17" customHeight="1">
      <c r="A880" t="s" s="5">
        <v>141</v>
      </c>
      <c r="B880" t="s" s="5">
        <v>1347</v>
      </c>
      <c r="C880" t="s" s="5">
        <v>1348</v>
      </c>
      <c r="D880" t="s" s="9">
        <v>1349</v>
      </c>
      <c r="E880" s="6">
        <v>10</v>
      </c>
      <c r="F880" s="72">
        <f>G880/1.17</f>
        <v>42.73504273504274</v>
      </c>
      <c r="G880" s="7">
        <v>50</v>
      </c>
      <c r="H880" s="8">
        <f>G880/E880</f>
        <v>5</v>
      </c>
    </row>
    <row r="881" ht="17" customHeight="1">
      <c r="A881" t="s" s="5">
        <v>141</v>
      </c>
      <c r="B881" t="s" s="5">
        <v>1104</v>
      </c>
      <c r="C881" t="s" s="5">
        <v>1266</v>
      </c>
      <c r="D881" t="s" s="5">
        <v>1267</v>
      </c>
      <c r="E881" s="6">
        <v>30</v>
      </c>
      <c r="F881" s="72">
        <f>G881/1.17</f>
        <v>153.8461538461539</v>
      </c>
      <c r="G881" s="7">
        <v>180</v>
      </c>
      <c r="H881" s="8">
        <f>G881/E881</f>
        <v>6</v>
      </c>
    </row>
    <row r="882" ht="17" customHeight="1">
      <c r="A882" t="s" s="5">
        <v>141</v>
      </c>
      <c r="B882" t="s" s="5">
        <v>1331</v>
      </c>
      <c r="C882" t="s" s="5">
        <v>1332</v>
      </c>
      <c r="D882" t="s" s="5">
        <v>1333</v>
      </c>
      <c r="E882" s="6">
        <v>10</v>
      </c>
      <c r="F882" s="72">
        <f>G882/1.17</f>
        <v>410.2564102564103</v>
      </c>
      <c r="G882" s="7">
        <v>480</v>
      </c>
      <c r="H882" s="8">
        <f>G882/E882</f>
        <v>48</v>
      </c>
    </row>
    <row r="883" ht="17" customHeight="1">
      <c r="A883" t="s" s="5">
        <v>141</v>
      </c>
      <c r="B883" t="s" s="5">
        <v>433</v>
      </c>
      <c r="C883" t="s" s="5">
        <v>434</v>
      </c>
      <c r="D883" t="s" s="5">
        <v>435</v>
      </c>
      <c r="E883" s="6">
        <v>10</v>
      </c>
      <c r="F883" s="72">
        <f>G883/1.17</f>
        <v>235.042735042735</v>
      </c>
      <c r="G883" s="7">
        <v>275</v>
      </c>
      <c r="H883" s="8">
        <f>G883/E883</f>
        <v>27.5</v>
      </c>
    </row>
    <row r="884" ht="17" customHeight="1">
      <c r="A884" t="s" s="5">
        <v>141</v>
      </c>
      <c r="B884" t="s" s="5">
        <v>1219</v>
      </c>
      <c r="C884" t="s" s="5">
        <v>78</v>
      </c>
      <c r="D884" t="s" s="5">
        <v>304</v>
      </c>
      <c r="E884" s="6">
        <v>24</v>
      </c>
      <c r="F884" s="72">
        <f>G884/1.17</f>
        <v>30.76923076923077</v>
      </c>
      <c r="G884" s="7">
        <v>36</v>
      </c>
      <c r="H884" s="8">
        <f>G884/E884</f>
        <v>1.5</v>
      </c>
    </row>
    <row r="885" ht="17" customHeight="1">
      <c r="A885" t="s" s="5">
        <v>141</v>
      </c>
      <c r="B885" t="s" s="5">
        <v>255</v>
      </c>
      <c r="C885" t="s" s="5">
        <v>1311</v>
      </c>
      <c r="D885" t="s" s="5">
        <v>257</v>
      </c>
      <c r="E885" s="6">
        <v>40</v>
      </c>
      <c r="F885" s="72">
        <f>G885/1.17</f>
        <v>940.1709401709402</v>
      </c>
      <c r="G885" s="7">
        <v>1100</v>
      </c>
      <c r="H885" s="8">
        <f>G885/E885</f>
        <v>27.5</v>
      </c>
    </row>
    <row r="886" ht="17" customHeight="1">
      <c r="A886" t="s" s="5">
        <v>141</v>
      </c>
      <c r="B886" t="s" s="5">
        <v>266</v>
      </c>
      <c r="C886" t="s" s="5">
        <v>1350</v>
      </c>
      <c r="D886" t="s" s="5">
        <v>1258</v>
      </c>
      <c r="E886" s="6">
        <v>10</v>
      </c>
      <c r="F886" s="72">
        <f>G886/1.17</f>
        <v>61.53846153846154</v>
      </c>
      <c r="G886" s="7">
        <v>72</v>
      </c>
      <c r="H886" s="8">
        <f>G886/E886</f>
        <v>7.2</v>
      </c>
    </row>
    <row r="887" ht="17" customHeight="1">
      <c r="A887" t="s" s="5">
        <v>141</v>
      </c>
      <c r="B887" t="s" s="5">
        <v>1263</v>
      </c>
      <c r="C887" t="s" s="5">
        <v>992</v>
      </c>
      <c r="D887" t="s" s="5">
        <v>1265</v>
      </c>
      <c r="E887" s="6">
        <v>20</v>
      </c>
      <c r="F887" s="72">
        <f>G887/1.17</f>
        <v>179.4871794871795</v>
      </c>
      <c r="G887" s="7">
        <v>210</v>
      </c>
      <c r="H887" s="8">
        <f>G887/E887</f>
        <v>10.5</v>
      </c>
    </row>
    <row r="888" ht="17" customHeight="1">
      <c r="A888" t="s" s="5">
        <v>141</v>
      </c>
      <c r="B888" t="s" s="9">
        <v>1351</v>
      </c>
      <c r="C888" t="s" s="5">
        <v>1286</v>
      </c>
      <c r="D888" t="s" s="9">
        <v>1352</v>
      </c>
      <c r="E888" s="6">
        <v>10</v>
      </c>
      <c r="F888" s="72">
        <f>G888/1.17</f>
        <v>149.5726495726496</v>
      </c>
      <c r="G888" s="7">
        <v>175</v>
      </c>
      <c r="H888" s="8">
        <f>G888/E888</f>
        <v>17.5</v>
      </c>
    </row>
    <row r="889" ht="17" customHeight="1">
      <c r="A889" t="s" s="5">
        <v>141</v>
      </c>
      <c r="B889" t="s" s="5">
        <v>221</v>
      </c>
      <c r="C889" t="s" s="5">
        <v>222</v>
      </c>
      <c r="D889" t="s" s="5">
        <v>76</v>
      </c>
      <c r="E889" s="6">
        <v>10</v>
      </c>
      <c r="F889" s="72">
        <f>G889/1.17</f>
        <v>153.8461538461539</v>
      </c>
      <c r="G889" s="7">
        <v>180</v>
      </c>
      <c r="H889" s="8">
        <f>G889/E889</f>
        <v>18</v>
      </c>
    </row>
    <row r="890" ht="17" customHeight="1">
      <c r="A890" t="s" s="11">
        <v>141</v>
      </c>
      <c r="B890" t="s" s="11">
        <v>1293</v>
      </c>
      <c r="C890" t="s" s="11">
        <v>1294</v>
      </c>
      <c r="D890" t="s" s="11">
        <v>477</v>
      </c>
      <c r="E890" s="12">
        <v>40</v>
      </c>
      <c r="F890" s="73">
        <f>G890/1.17</f>
        <v>71.7948717948718</v>
      </c>
      <c r="G890" s="14">
        <v>84</v>
      </c>
      <c r="H890" s="8">
        <f>G890/E890</f>
        <v>2.1</v>
      </c>
    </row>
    <row r="891" ht="15" customHeight="1">
      <c r="A891" t="s" s="15">
        <v>265</v>
      </c>
      <c r="B891" t="s" s="75">
        <v>1353</v>
      </c>
      <c r="C891" t="s" s="15">
        <v>1354</v>
      </c>
      <c r="D891" t="s" s="15">
        <v>1355</v>
      </c>
      <c r="E891" s="22">
        <v>30</v>
      </c>
      <c r="F891" s="68">
        <v>294.871794871795</v>
      </c>
      <c r="G891" s="24">
        <v>345</v>
      </c>
      <c r="H891" s="21">
        <f>G891/E891</f>
        <v>11.5</v>
      </c>
    </row>
    <row r="892" ht="17" customHeight="1">
      <c r="A892" t="s" s="2">
        <v>141</v>
      </c>
      <c r="B892" t="s" s="2">
        <v>1356</v>
      </c>
      <c r="C892" t="s" s="2">
        <v>1304</v>
      </c>
      <c r="D892" t="s" s="2">
        <v>1357</v>
      </c>
      <c r="E892" s="27">
        <v>10</v>
      </c>
      <c r="F892" s="74">
        <f>G892/1.17</f>
        <v>64.1025641025641</v>
      </c>
      <c r="G892" s="28">
        <v>75</v>
      </c>
      <c r="H892" s="8">
        <f>G892/E892</f>
        <v>7.5</v>
      </c>
    </row>
    <row r="893" ht="17" customHeight="1">
      <c r="A893" t="s" s="5">
        <v>141</v>
      </c>
      <c r="B893" t="s" s="5">
        <v>1358</v>
      </c>
      <c r="C893" t="s" s="5">
        <v>1359</v>
      </c>
      <c r="D893" t="s" s="5">
        <v>168</v>
      </c>
      <c r="E893" s="6">
        <v>10</v>
      </c>
      <c r="F893" s="72">
        <f>G893/1.17</f>
        <v>153.8461538461539</v>
      </c>
      <c r="G893" s="7">
        <v>180</v>
      </c>
      <c r="H893" s="8">
        <f>G893/E893</f>
        <v>18</v>
      </c>
    </row>
    <row r="894" ht="17" customHeight="1">
      <c r="A894" t="s" s="5">
        <v>141</v>
      </c>
      <c r="B894" t="s" s="9">
        <v>1360</v>
      </c>
      <c r="C894" t="s" s="5">
        <v>1361</v>
      </c>
      <c r="D894" t="s" s="5">
        <v>1362</v>
      </c>
      <c r="E894" s="6">
        <v>10</v>
      </c>
      <c r="F894" s="72">
        <f>G894/1.17</f>
        <v>42.73504273504274</v>
      </c>
      <c r="G894" s="7">
        <v>50</v>
      </c>
      <c r="H894" s="8">
        <f>G894/E894</f>
        <v>5</v>
      </c>
    </row>
    <row r="895" ht="17" customHeight="1">
      <c r="A895" t="s" s="5">
        <v>141</v>
      </c>
      <c r="B895" t="s" s="5">
        <v>1347</v>
      </c>
      <c r="C895" t="s" s="5">
        <v>1348</v>
      </c>
      <c r="D895" t="s" s="5">
        <v>1349</v>
      </c>
      <c r="E895" s="6">
        <v>10</v>
      </c>
      <c r="F895" s="72">
        <f>G895/1.17</f>
        <v>42.73504273504274</v>
      </c>
      <c r="G895" s="7">
        <v>50</v>
      </c>
      <c r="H895" s="8">
        <f>G895/E895</f>
        <v>5</v>
      </c>
    </row>
    <row r="896" ht="17" customHeight="1">
      <c r="A896" t="s" s="5">
        <v>141</v>
      </c>
      <c r="B896" t="s" s="5">
        <v>1363</v>
      </c>
      <c r="C896" t="s" s="5">
        <v>1294</v>
      </c>
      <c r="D896" t="s" s="5">
        <v>469</v>
      </c>
      <c r="E896" s="6">
        <v>10</v>
      </c>
      <c r="F896" s="72">
        <f>G896/1.17</f>
        <v>47.00854700854701</v>
      </c>
      <c r="G896" s="7">
        <v>55</v>
      </c>
      <c r="H896" s="8">
        <f>G896/E896</f>
        <v>5.5</v>
      </c>
    </row>
    <row r="897" ht="17" customHeight="1">
      <c r="A897" t="s" s="11">
        <v>141</v>
      </c>
      <c r="B897" t="s" s="11">
        <v>1364</v>
      </c>
      <c r="C897" t="s" s="11">
        <v>1365</v>
      </c>
      <c r="D897" t="s" s="11">
        <v>1366</v>
      </c>
      <c r="E897" s="12">
        <v>5</v>
      </c>
      <c r="F897" s="73">
        <f>G897/1.17</f>
        <v>59.82905982905983</v>
      </c>
      <c r="G897" s="14">
        <v>70</v>
      </c>
      <c r="H897" s="8">
        <f>G897/E897</f>
        <v>14</v>
      </c>
    </row>
    <row r="898" ht="17" customHeight="1">
      <c r="A898" t="s" s="15">
        <v>43</v>
      </c>
      <c r="B898" t="s" s="15">
        <v>1367</v>
      </c>
      <c r="C898" t="s" s="15">
        <v>1129</v>
      </c>
      <c r="D898" t="s" s="15">
        <v>1368</v>
      </c>
      <c r="E898" s="18">
        <v>360</v>
      </c>
      <c r="F898" s="19">
        <f>G898/1.17</f>
        <v>9581.538461538461</v>
      </c>
      <c r="G898" s="20">
        <f>3736.8+5605.2+1868.4</f>
        <v>11210.4</v>
      </c>
      <c r="H898" s="21">
        <f>G898/E898</f>
        <v>31.14</v>
      </c>
    </row>
    <row r="899" ht="17" customHeight="1">
      <c r="A899" t="s" s="2">
        <v>141</v>
      </c>
      <c r="B899" t="s" s="2">
        <v>1369</v>
      </c>
      <c r="C899" t="s" s="2">
        <v>1370</v>
      </c>
      <c r="D899" t="s" s="2">
        <v>181</v>
      </c>
      <c r="E899" s="27">
        <v>5</v>
      </c>
      <c r="F899" s="74">
        <f>G899/1.17</f>
        <v>213.6752136752137</v>
      </c>
      <c r="G899" s="28">
        <v>250</v>
      </c>
      <c r="H899" s="8">
        <f>G899/E899</f>
        <v>50</v>
      </c>
    </row>
    <row r="900" ht="17" customHeight="1">
      <c r="A900" t="s" s="5">
        <v>141</v>
      </c>
      <c r="B900" t="s" s="5">
        <v>873</v>
      </c>
      <c r="C900" t="s" s="5">
        <v>146</v>
      </c>
      <c r="D900" t="s" s="5">
        <v>1371</v>
      </c>
      <c r="E900" s="6">
        <v>10</v>
      </c>
      <c r="F900" s="72">
        <f>G900/1.17</f>
        <v>28.20512820512821</v>
      </c>
      <c r="G900" s="7">
        <v>33</v>
      </c>
      <c r="H900" s="8">
        <f>G900/E900</f>
        <v>3.3</v>
      </c>
    </row>
    <row r="901" ht="17" customHeight="1">
      <c r="A901" t="s" s="5">
        <v>141</v>
      </c>
      <c r="B901" t="s" s="5">
        <v>1372</v>
      </c>
      <c r="C901" t="s" s="5">
        <v>15</v>
      </c>
      <c r="D901" t="s" s="5">
        <v>59</v>
      </c>
      <c r="E901" s="6">
        <v>5</v>
      </c>
      <c r="F901" s="72">
        <f>G901/1.17</f>
        <v>29.91452991452991</v>
      </c>
      <c r="G901" s="7">
        <v>35</v>
      </c>
      <c r="H901" s="8">
        <f>G901/E901</f>
        <v>7</v>
      </c>
    </row>
    <row r="902" ht="17" customHeight="1">
      <c r="A902" t="s" s="5">
        <v>141</v>
      </c>
      <c r="B902" t="s" s="5">
        <v>1373</v>
      </c>
      <c r="C902" t="s" s="5">
        <v>1126</v>
      </c>
      <c r="D902" t="s" s="5">
        <v>1374</v>
      </c>
      <c r="E902" s="6">
        <v>10</v>
      </c>
      <c r="F902" s="72">
        <f>G902/1.17</f>
        <v>55.55555555555556</v>
      </c>
      <c r="G902" s="7">
        <v>65</v>
      </c>
      <c r="H902" s="8">
        <f>G902/E902</f>
        <v>6.5</v>
      </c>
    </row>
    <row r="903" ht="17" customHeight="1">
      <c r="A903" t="s" s="5">
        <v>141</v>
      </c>
      <c r="B903" t="s" s="5">
        <v>1375</v>
      </c>
      <c r="C903" t="s" s="5">
        <v>1376</v>
      </c>
      <c r="D903" t="s" s="5">
        <v>1377</v>
      </c>
      <c r="E903" s="6">
        <v>20</v>
      </c>
      <c r="F903" s="72">
        <f>G903/1.17</f>
        <v>94.01709401709402</v>
      </c>
      <c r="G903" s="7">
        <v>110</v>
      </c>
      <c r="H903" s="8">
        <f>G903/E903</f>
        <v>5.5</v>
      </c>
    </row>
    <row r="904" ht="17" customHeight="1">
      <c r="A904" t="s" s="5">
        <v>141</v>
      </c>
      <c r="B904" t="s" s="5">
        <v>1378</v>
      </c>
      <c r="C904" t="s" s="5">
        <v>1379</v>
      </c>
      <c r="D904" t="s" s="5">
        <v>79</v>
      </c>
      <c r="E904" s="6">
        <v>20</v>
      </c>
      <c r="F904" s="72">
        <f>G904/1.17</f>
        <v>42.73504273504274</v>
      </c>
      <c r="G904" s="7">
        <v>50</v>
      </c>
      <c r="H904" s="8">
        <f>G904/E904</f>
        <v>2.5</v>
      </c>
    </row>
    <row r="905" ht="17" customHeight="1">
      <c r="A905" t="s" s="11">
        <v>141</v>
      </c>
      <c r="B905" t="s" s="11">
        <v>916</v>
      </c>
      <c r="C905" t="s" s="11">
        <v>1271</v>
      </c>
      <c r="D905" t="s" s="11">
        <v>1272</v>
      </c>
      <c r="E905" s="12">
        <v>5</v>
      </c>
      <c r="F905" s="73">
        <f>G905/1.17</f>
        <v>81.19658119658121</v>
      </c>
      <c r="G905" s="14">
        <v>95</v>
      </c>
      <c r="H905" s="8">
        <f>G905/E905</f>
        <v>19</v>
      </c>
    </row>
    <row r="906" ht="17" customHeight="1">
      <c r="A906" t="s" s="15">
        <v>43</v>
      </c>
      <c r="B906" t="s" s="15">
        <v>1367</v>
      </c>
      <c r="C906" t="s" s="15">
        <v>1129</v>
      </c>
      <c r="D906" t="s" s="15">
        <v>1368</v>
      </c>
      <c r="E906" s="18">
        <v>240</v>
      </c>
      <c r="F906" s="19">
        <f>G906/1.17</f>
        <v>6387.692307692309</v>
      </c>
      <c r="G906" s="20">
        <v>7473.6</v>
      </c>
      <c r="H906" s="21">
        <f>G906/E906</f>
        <v>31.14</v>
      </c>
    </row>
    <row r="907" ht="17" customHeight="1">
      <c r="A907" t="s" s="2">
        <v>141</v>
      </c>
      <c r="B907" t="s" s="2">
        <v>1380</v>
      </c>
      <c r="C907" t="s" s="2">
        <v>1299</v>
      </c>
      <c r="D907" t="s" s="2">
        <v>1300</v>
      </c>
      <c r="E907" s="27">
        <v>20</v>
      </c>
      <c r="F907" s="74">
        <f>G907/1.17</f>
        <v>51.28205128205128</v>
      </c>
      <c r="G907" s="28">
        <v>60</v>
      </c>
      <c r="H907" s="8">
        <f>G907/E907</f>
        <v>3</v>
      </c>
    </row>
    <row r="908" ht="17" customHeight="1">
      <c r="A908" t="s" s="5">
        <v>141</v>
      </c>
      <c r="B908" t="s" s="5">
        <v>433</v>
      </c>
      <c r="C908" t="s" s="5">
        <v>434</v>
      </c>
      <c r="D908" t="s" s="5">
        <v>435</v>
      </c>
      <c r="E908" s="6">
        <v>5</v>
      </c>
      <c r="F908" s="72">
        <f>G908/1.17</f>
        <v>117.5213675213675</v>
      </c>
      <c r="G908" s="7">
        <v>137.5</v>
      </c>
      <c r="H908" s="8">
        <f>G908/E908</f>
        <v>27.5</v>
      </c>
    </row>
    <row r="909" ht="17" customHeight="1">
      <c r="A909" t="s" s="5">
        <v>141</v>
      </c>
      <c r="B909" t="s" s="5">
        <v>1381</v>
      </c>
      <c r="C909" t="s" s="5">
        <v>1382</v>
      </c>
      <c r="D909" t="s" s="5">
        <v>304</v>
      </c>
      <c r="E909" s="6">
        <v>10</v>
      </c>
      <c r="F909" s="72">
        <f>G909/1.17</f>
        <v>15.38461538461539</v>
      </c>
      <c r="G909" s="7">
        <v>18</v>
      </c>
      <c r="H909" s="8">
        <f>G909/E909</f>
        <v>1.8</v>
      </c>
    </row>
    <row r="910" ht="17" customHeight="1">
      <c r="A910" t="s" s="11">
        <v>141</v>
      </c>
      <c r="B910" t="s" s="11">
        <v>820</v>
      </c>
      <c r="C910" t="s" s="11">
        <v>1284</v>
      </c>
      <c r="D910" t="s" s="11">
        <v>822</v>
      </c>
      <c r="E910" s="12">
        <v>10</v>
      </c>
      <c r="F910" s="73">
        <f>G910/1.17</f>
        <v>12.82051282051282</v>
      </c>
      <c r="G910" s="14">
        <v>15</v>
      </c>
      <c r="H910" s="8">
        <f>G910/E910</f>
        <v>1.5</v>
      </c>
    </row>
    <row r="911" ht="17" customHeight="1">
      <c r="A911" t="s" s="15">
        <v>43</v>
      </c>
      <c r="B911" t="s" s="15">
        <v>1367</v>
      </c>
      <c r="C911" t="s" s="15">
        <v>1129</v>
      </c>
      <c r="D911" t="s" s="15">
        <v>1368</v>
      </c>
      <c r="E911" s="18">
        <v>60</v>
      </c>
      <c r="F911" s="19">
        <f>G911/1.17</f>
        <v>1596.923076923077</v>
      </c>
      <c r="G911" s="20">
        <v>1868.4</v>
      </c>
      <c r="H911" s="21">
        <f>G911/E911</f>
        <v>31.14</v>
      </c>
    </row>
    <row r="912" ht="17" customHeight="1">
      <c r="A912" t="s" s="2">
        <v>141</v>
      </c>
      <c r="B912" t="s" s="2">
        <v>1383</v>
      </c>
      <c r="C912" t="s" s="2">
        <v>1384</v>
      </c>
      <c r="D912" t="s" s="2">
        <v>1385</v>
      </c>
      <c r="E912" s="27">
        <v>10</v>
      </c>
      <c r="F912" s="74">
        <f>G912/1.17</f>
        <v>320.5128205128206</v>
      </c>
      <c r="G912" s="28">
        <v>375</v>
      </c>
      <c r="H912" s="8">
        <f>G912/E912</f>
        <v>37.5</v>
      </c>
    </row>
    <row r="913" ht="17" customHeight="1">
      <c r="A913" t="s" s="5">
        <v>141</v>
      </c>
      <c r="B913" t="s" s="5">
        <v>1386</v>
      </c>
      <c r="C913" t="s" s="5">
        <v>1387</v>
      </c>
      <c r="D913" t="s" s="5">
        <v>1388</v>
      </c>
      <c r="E913" s="6">
        <v>10</v>
      </c>
      <c r="F913" s="72">
        <f>G913/1.17</f>
        <v>367.5213675213676</v>
      </c>
      <c r="G913" s="7">
        <v>430</v>
      </c>
      <c r="H913" s="8">
        <f>G913/E913</f>
        <v>43</v>
      </c>
    </row>
    <row r="914" ht="17" customHeight="1">
      <c r="A914" t="s" s="5">
        <v>141</v>
      </c>
      <c r="B914" t="s" s="5">
        <v>1303</v>
      </c>
      <c r="C914" t="s" s="5">
        <v>1304</v>
      </c>
      <c r="D914" t="s" s="5">
        <v>1154</v>
      </c>
      <c r="E914" s="6">
        <v>20</v>
      </c>
      <c r="F914" s="72">
        <f>G914/1.17</f>
        <v>88.8888888888889</v>
      </c>
      <c r="G914" s="7">
        <v>104</v>
      </c>
      <c r="H914" s="8">
        <f>G914/E914</f>
        <v>5.2</v>
      </c>
    </row>
    <row r="915" ht="17" customHeight="1">
      <c r="A915" t="s" s="5">
        <v>141</v>
      </c>
      <c r="B915" t="s" s="5">
        <v>1389</v>
      </c>
      <c r="C915" t="s" s="5">
        <v>1390</v>
      </c>
      <c r="D915" t="s" s="5">
        <v>336</v>
      </c>
      <c r="E915" s="6">
        <v>10</v>
      </c>
      <c r="F915" s="72">
        <f>G915/1.17</f>
        <v>87.17948717948718</v>
      </c>
      <c r="G915" s="7">
        <v>102</v>
      </c>
      <c r="H915" s="8">
        <f>G915/E915</f>
        <v>10.2</v>
      </c>
    </row>
    <row r="916" ht="17" customHeight="1">
      <c r="A916" t="s" s="5">
        <v>141</v>
      </c>
      <c r="B916" t="s" s="5">
        <v>1391</v>
      </c>
      <c r="C916" t="s" s="5">
        <v>747</v>
      </c>
      <c r="D916" t="s" s="5">
        <v>304</v>
      </c>
      <c r="E916" s="6">
        <v>30</v>
      </c>
      <c r="F916" s="72">
        <f>G916/1.17</f>
        <v>128.2051282051282</v>
      </c>
      <c r="G916" s="7">
        <v>150</v>
      </c>
      <c r="H916" s="8">
        <f>G916/E916</f>
        <v>5</v>
      </c>
    </row>
    <row r="917" ht="17" customHeight="1">
      <c r="A917" t="s" s="5">
        <v>141</v>
      </c>
      <c r="B917" t="s" s="5">
        <v>1280</v>
      </c>
      <c r="C917" t="s" s="5">
        <v>914</v>
      </c>
      <c r="D917" t="s" s="5">
        <v>1281</v>
      </c>
      <c r="E917" s="6">
        <v>10</v>
      </c>
      <c r="F917" s="72">
        <f>G917/1.17</f>
        <v>89.74358974358975</v>
      </c>
      <c r="G917" s="7">
        <v>105</v>
      </c>
      <c r="H917" s="8">
        <f>G917/E917</f>
        <v>10.5</v>
      </c>
    </row>
    <row r="918" ht="17" customHeight="1">
      <c r="A918" t="s" s="5">
        <v>141</v>
      </c>
      <c r="B918" t="s" s="9">
        <v>1392</v>
      </c>
      <c r="C918" t="s" s="5">
        <v>1393</v>
      </c>
      <c r="D918" t="s" s="5">
        <v>339</v>
      </c>
      <c r="E918" s="6">
        <v>2</v>
      </c>
      <c r="F918" s="72">
        <f>G918/1.17</f>
        <v>18.8034188034188</v>
      </c>
      <c r="G918" s="7">
        <v>22</v>
      </c>
      <c r="H918" s="8">
        <f>G918/E918</f>
        <v>11</v>
      </c>
    </row>
    <row r="919" ht="17" customHeight="1">
      <c r="A919" t="s" s="5">
        <v>141</v>
      </c>
      <c r="B919" t="s" s="5">
        <v>1394</v>
      </c>
      <c r="C919" t="s" s="5">
        <v>1395</v>
      </c>
      <c r="D919" t="s" s="5">
        <v>1396</v>
      </c>
      <c r="E919" s="6">
        <v>2</v>
      </c>
      <c r="F919" s="72">
        <f>G919/1.17</f>
        <v>17.09401709401709</v>
      </c>
      <c r="G919" s="7">
        <v>20</v>
      </c>
      <c r="H919" s="8">
        <f>G919/E919</f>
        <v>10</v>
      </c>
    </row>
    <row r="920" ht="15" customHeight="1">
      <c r="A920" t="s" s="5">
        <v>141</v>
      </c>
      <c r="B920" t="s" s="5">
        <v>1295</v>
      </c>
      <c r="C920" t="s" s="5">
        <v>1296</v>
      </c>
      <c r="D920" t="s" s="9">
        <v>1342</v>
      </c>
      <c r="E920" s="6">
        <v>10</v>
      </c>
      <c r="F920" s="72">
        <f>G920/1.17</f>
        <v>170.940170940171</v>
      </c>
      <c r="G920" s="7">
        <v>200</v>
      </c>
      <c r="H920" s="8">
        <f>G920/E920</f>
        <v>20</v>
      </c>
    </row>
    <row r="921" ht="17" customHeight="1">
      <c r="A921" t="s" s="5">
        <v>141</v>
      </c>
      <c r="B921" t="s" s="5">
        <v>1397</v>
      </c>
      <c r="C921" t="s" s="5">
        <v>1398</v>
      </c>
      <c r="D921" t="s" s="5">
        <v>234</v>
      </c>
      <c r="E921" s="6">
        <v>40</v>
      </c>
      <c r="F921" s="72">
        <f>G921/1.17</f>
        <v>290.5982905982906</v>
      </c>
      <c r="G921" s="7">
        <v>340</v>
      </c>
      <c r="H921" s="8">
        <f>G921/E921</f>
        <v>8.5</v>
      </c>
    </row>
    <row r="922" ht="17" customHeight="1">
      <c r="A922" t="s" s="5">
        <v>141</v>
      </c>
      <c r="B922" t="s" s="5">
        <v>1328</v>
      </c>
      <c r="C922" t="s" s="5">
        <v>1329</v>
      </c>
      <c r="D922" t="s" s="5">
        <v>1330</v>
      </c>
      <c r="E922" s="6">
        <v>22</v>
      </c>
      <c r="F922" s="72">
        <f>G922/1.17</f>
        <v>977.7777777777778</v>
      </c>
      <c r="G922" s="7">
        <v>1144</v>
      </c>
      <c r="H922" s="8">
        <f>G922/E922</f>
        <v>52</v>
      </c>
    </row>
    <row r="923" ht="17" customHeight="1">
      <c r="A923" t="s" s="5">
        <v>141</v>
      </c>
      <c r="B923" t="s" s="5">
        <v>1285</v>
      </c>
      <c r="C923" t="s" s="5">
        <v>1286</v>
      </c>
      <c r="D923" t="s" s="5">
        <v>1388</v>
      </c>
      <c r="E923" s="6">
        <v>20</v>
      </c>
      <c r="F923" s="72">
        <f>G923/1.17</f>
        <v>25.64102564102564</v>
      </c>
      <c r="G923" s="7">
        <v>30</v>
      </c>
      <c r="H923" s="8">
        <f>G923/E923</f>
        <v>1.5</v>
      </c>
    </row>
    <row r="924" ht="17" customHeight="1">
      <c r="A924" t="s" s="5">
        <v>141</v>
      </c>
      <c r="B924" t="s" s="5">
        <v>1399</v>
      </c>
      <c r="C924" t="s" s="5">
        <v>1057</v>
      </c>
      <c r="D924" t="s" s="5">
        <v>1058</v>
      </c>
      <c r="E924" s="6">
        <v>100</v>
      </c>
      <c r="F924" s="72">
        <f>G924/1.17</f>
        <v>145.2991452991453</v>
      </c>
      <c r="G924" s="7">
        <v>170</v>
      </c>
      <c r="H924" s="8">
        <f>G924/E924</f>
        <v>1.7</v>
      </c>
    </row>
    <row r="925" ht="17" customHeight="1">
      <c r="A925" t="s" s="5">
        <v>1400</v>
      </c>
      <c r="B925" t="s" s="5">
        <v>1305</v>
      </c>
      <c r="C925" t="s" s="5">
        <v>432</v>
      </c>
      <c r="D925" t="s" s="5">
        <v>275</v>
      </c>
      <c r="E925" s="6">
        <v>100</v>
      </c>
      <c r="F925" s="7">
        <f>G925/1.17</f>
        <v>1068.376068376068</v>
      </c>
      <c r="G925" s="7">
        <v>1250</v>
      </c>
      <c r="H925" s="8">
        <f>G925/E925</f>
        <v>12.5</v>
      </c>
    </row>
    <row r="926" ht="17" customHeight="1">
      <c r="A926" t="s" s="11">
        <v>1400</v>
      </c>
      <c r="B926" t="s" s="11">
        <v>1401</v>
      </c>
      <c r="C926" t="s" s="11">
        <v>489</v>
      </c>
      <c r="D926" t="s" s="11">
        <v>1402</v>
      </c>
      <c r="E926" s="12">
        <v>30</v>
      </c>
      <c r="F926" s="14">
        <f>G926/1.17</f>
        <v>269.2307692307692</v>
      </c>
      <c r="G926" s="14">
        <v>315</v>
      </c>
      <c r="H926" s="8">
        <f>G926/E926</f>
        <v>10.5</v>
      </c>
    </row>
    <row r="927" ht="17" customHeight="1">
      <c r="A927" t="s" s="15">
        <v>265</v>
      </c>
      <c r="B927" t="s" s="15">
        <v>1378</v>
      </c>
      <c r="C927" t="s" s="15">
        <v>1403</v>
      </c>
      <c r="D927" t="s" s="15">
        <v>1404</v>
      </c>
      <c r="E927" s="22">
        <v>100</v>
      </c>
      <c r="F927" s="24">
        <v>239.316239316239</v>
      </c>
      <c r="G927" s="24">
        <v>280</v>
      </c>
      <c r="H927" s="21">
        <f>G927/E927</f>
        <v>2.8</v>
      </c>
    </row>
    <row r="928" ht="17" customHeight="1">
      <c r="A928" t="s" s="2">
        <v>1400</v>
      </c>
      <c r="B928" t="s" s="2">
        <v>1383</v>
      </c>
      <c r="C928" t="s" s="2">
        <v>1384</v>
      </c>
      <c r="D928" t="s" s="2">
        <v>1385</v>
      </c>
      <c r="E928" s="27">
        <v>10</v>
      </c>
      <c r="F928" s="28">
        <f>G928/1.17</f>
        <v>353.4188034188035</v>
      </c>
      <c r="G928" s="28">
        <v>413.5</v>
      </c>
      <c r="H928" s="8">
        <f>G928/E928</f>
        <v>41.35</v>
      </c>
    </row>
    <row r="929" ht="17" customHeight="1">
      <c r="A929" t="s" s="5">
        <v>1400</v>
      </c>
      <c r="B929" t="s" s="5">
        <v>1405</v>
      </c>
      <c r="C929" t="s" s="5">
        <v>466</v>
      </c>
      <c r="D929" t="s" s="5">
        <v>1406</v>
      </c>
      <c r="E929" s="6">
        <v>50</v>
      </c>
      <c r="F929" s="7">
        <f>G929/1.17</f>
        <v>205.1282051282051</v>
      </c>
      <c r="G929" s="7">
        <v>240</v>
      </c>
      <c r="H929" s="8">
        <f>G929/E929</f>
        <v>4.8</v>
      </c>
    </row>
    <row r="930" ht="17" customHeight="1">
      <c r="A930" t="s" s="5">
        <v>1400</v>
      </c>
      <c r="B930" t="s" s="5">
        <v>1407</v>
      </c>
      <c r="C930" t="s" s="5">
        <v>1408</v>
      </c>
      <c r="D930" t="s" s="5">
        <v>1322</v>
      </c>
      <c r="E930" s="6">
        <v>30</v>
      </c>
      <c r="F930" s="7">
        <f>G930/1.17</f>
        <v>512.8205128205128</v>
      </c>
      <c r="G930" s="7">
        <v>600</v>
      </c>
      <c r="H930" s="8">
        <f>G930/E930</f>
        <v>20</v>
      </c>
    </row>
    <row r="931" ht="17" customHeight="1">
      <c r="A931" t="s" s="5">
        <v>1400</v>
      </c>
      <c r="B931" t="s" s="5">
        <v>1409</v>
      </c>
      <c r="C931" t="s" s="5">
        <v>1410</v>
      </c>
      <c r="D931" t="s" s="5">
        <v>459</v>
      </c>
      <c r="E931" s="6">
        <v>120</v>
      </c>
      <c r="F931" s="7">
        <f>G931/1.17</f>
        <v>1435.897435897436</v>
      </c>
      <c r="G931" s="7">
        <v>1680</v>
      </c>
      <c r="H931" s="8">
        <f>G931/E931</f>
        <v>14</v>
      </c>
    </row>
    <row r="932" ht="17" customHeight="1">
      <c r="A932" t="s" s="5">
        <v>1400</v>
      </c>
      <c r="B932" t="s" s="5">
        <v>1283</v>
      </c>
      <c r="C932" t="s" s="5">
        <v>1284</v>
      </c>
      <c r="D932" t="s" s="5">
        <v>822</v>
      </c>
      <c r="E932" s="6">
        <v>10</v>
      </c>
      <c r="F932" s="7">
        <f>G932/1.17</f>
        <v>64.1025641025641</v>
      </c>
      <c r="G932" s="7">
        <v>75</v>
      </c>
      <c r="H932" s="8">
        <f>G932/E932</f>
        <v>7.5</v>
      </c>
    </row>
    <row r="933" ht="17" customHeight="1">
      <c r="A933" t="s" s="5">
        <v>1400</v>
      </c>
      <c r="B933" t="s" s="5">
        <v>161</v>
      </c>
      <c r="C933" t="s" s="5">
        <v>162</v>
      </c>
      <c r="D933" t="s" s="5">
        <v>82</v>
      </c>
      <c r="E933" s="6">
        <v>20</v>
      </c>
      <c r="F933" s="7">
        <f>G933/1.17</f>
        <v>1068.376068376068</v>
      </c>
      <c r="G933" s="7">
        <v>1250</v>
      </c>
      <c r="H933" s="8">
        <f>G933/E933</f>
        <v>62.5</v>
      </c>
    </row>
    <row r="934" ht="17" customHeight="1">
      <c r="A934" t="s" s="5">
        <v>1400</v>
      </c>
      <c r="B934" t="s" s="5">
        <v>1411</v>
      </c>
      <c r="C934" t="s" s="5">
        <v>1412</v>
      </c>
      <c r="D934" t="s" s="5">
        <v>1413</v>
      </c>
      <c r="E934" s="6">
        <v>20</v>
      </c>
      <c r="F934" s="7">
        <f>G934/1.17</f>
        <v>153.8461538461539</v>
      </c>
      <c r="G934" s="7">
        <v>180</v>
      </c>
      <c r="H934" s="8">
        <f>G934/E934</f>
        <v>9</v>
      </c>
    </row>
    <row r="935" ht="17" customHeight="1">
      <c r="A935" t="s" s="5">
        <v>397</v>
      </c>
      <c r="B935" t="s" s="5">
        <v>1303</v>
      </c>
      <c r="C935" t="s" s="5">
        <v>1304</v>
      </c>
      <c r="D935" t="s" s="5">
        <v>1154</v>
      </c>
      <c r="E935" s="6">
        <v>20</v>
      </c>
      <c r="F935" s="7">
        <f>G935/1.17</f>
        <v>102.5641025641026</v>
      </c>
      <c r="G935" s="7">
        <v>120</v>
      </c>
      <c r="H935" s="8">
        <f>G935/E935</f>
        <v>6</v>
      </c>
    </row>
    <row r="936" ht="17" customHeight="1">
      <c r="A936" t="s" s="5">
        <v>397</v>
      </c>
      <c r="B936" t="s" s="5">
        <v>1414</v>
      </c>
      <c r="C936" t="s" s="5">
        <v>1415</v>
      </c>
      <c r="D936" t="s" s="5">
        <v>1416</v>
      </c>
      <c r="E936" s="6">
        <v>10</v>
      </c>
      <c r="F936" s="7">
        <f>G936/1.17</f>
        <v>12.82051282051282</v>
      </c>
      <c r="G936" s="7">
        <v>15</v>
      </c>
      <c r="H936" s="8">
        <f>G936/E936</f>
        <v>1.5</v>
      </c>
    </row>
    <row r="937" ht="17" customHeight="1">
      <c r="A937" t="s" s="5">
        <v>397</v>
      </c>
      <c r="B937" t="s" s="5">
        <v>1417</v>
      </c>
      <c r="C937" t="s" s="5">
        <v>1246</v>
      </c>
      <c r="D937" t="s" s="5">
        <v>1418</v>
      </c>
      <c r="E937" s="6">
        <v>20</v>
      </c>
      <c r="F937" s="7">
        <f>G937/1.17</f>
        <v>119.6581196581197</v>
      </c>
      <c r="G937" s="7">
        <v>140</v>
      </c>
      <c r="H937" s="8">
        <f>G937/E937</f>
        <v>7</v>
      </c>
    </row>
    <row r="938" ht="17" customHeight="1">
      <c r="A938" t="s" s="5">
        <v>397</v>
      </c>
      <c r="B938" t="s" s="5">
        <v>1157</v>
      </c>
      <c r="C938" t="s" s="5">
        <v>1277</v>
      </c>
      <c r="D938" t="s" s="5">
        <v>1278</v>
      </c>
      <c r="E938" s="6">
        <v>20</v>
      </c>
      <c r="F938" s="7">
        <f>G938/1.17</f>
        <v>205.1282051282051</v>
      </c>
      <c r="G938" s="7">
        <v>240</v>
      </c>
      <c r="H938" s="8">
        <f>G938/E938</f>
        <v>12</v>
      </c>
    </row>
    <row r="939" ht="17" customHeight="1">
      <c r="A939" t="s" s="5">
        <v>397</v>
      </c>
      <c r="B939" t="s" s="5">
        <v>1419</v>
      </c>
      <c r="C939" t="s" s="5">
        <v>1420</v>
      </c>
      <c r="D939" t="s" s="5">
        <v>1421</v>
      </c>
      <c r="E939" s="6">
        <v>20</v>
      </c>
      <c r="F939" s="7">
        <f>G939/1.17</f>
        <v>51.28205128205128</v>
      </c>
      <c r="G939" s="7">
        <v>60</v>
      </c>
      <c r="H939" s="8">
        <f>G939/E939</f>
        <v>3</v>
      </c>
    </row>
    <row r="940" ht="17" customHeight="1">
      <c r="A940" t="s" s="5">
        <v>397</v>
      </c>
      <c r="B940" t="s" s="5">
        <v>1159</v>
      </c>
      <c r="C940" t="s" s="5">
        <v>1422</v>
      </c>
      <c r="D940" t="s" s="5">
        <v>152</v>
      </c>
      <c r="E940" s="6">
        <v>20</v>
      </c>
      <c r="F940" s="7">
        <f>G940/1.17</f>
        <v>367.5213675213676</v>
      </c>
      <c r="G940" s="7">
        <v>430</v>
      </c>
      <c r="H940" s="8">
        <f>G940/E940</f>
        <v>21.5</v>
      </c>
    </row>
    <row r="941" ht="17" customHeight="1">
      <c r="A941" t="s" s="5">
        <v>397</v>
      </c>
      <c r="B941" t="s" s="5">
        <v>820</v>
      </c>
      <c r="C941" t="s" s="5">
        <v>1284</v>
      </c>
      <c r="D941" t="s" s="5">
        <v>822</v>
      </c>
      <c r="E941" s="6">
        <v>10</v>
      </c>
      <c r="F941" s="7">
        <f>G941/1.17</f>
        <v>12.82051282051282</v>
      </c>
      <c r="G941" s="7">
        <v>15</v>
      </c>
      <c r="H941" s="8">
        <f>G941/E941</f>
        <v>1.5</v>
      </c>
    </row>
    <row r="942" ht="17" customHeight="1">
      <c r="A942" t="s" s="5">
        <v>397</v>
      </c>
      <c r="B942" t="s" s="5">
        <v>1423</v>
      </c>
      <c r="C942" t="s" s="5">
        <v>1424</v>
      </c>
      <c r="D942" t="s" s="5">
        <v>1425</v>
      </c>
      <c r="E942" s="6">
        <v>10</v>
      </c>
      <c r="F942" s="7">
        <f>G942/1.17</f>
        <v>42.73504273504274</v>
      </c>
      <c r="G942" s="7">
        <v>50</v>
      </c>
      <c r="H942" s="8">
        <f>G942/E942</f>
        <v>5</v>
      </c>
    </row>
    <row r="943" ht="17" customHeight="1">
      <c r="A943" t="s" s="5">
        <v>397</v>
      </c>
      <c r="B943" t="s" s="5">
        <v>1426</v>
      </c>
      <c r="C943" t="s" s="5">
        <v>26</v>
      </c>
      <c r="D943" t="s" s="5">
        <v>761</v>
      </c>
      <c r="E943" s="6">
        <v>20</v>
      </c>
      <c r="F943" s="7">
        <f>G943/1.17</f>
        <v>307.6923076923077</v>
      </c>
      <c r="G943" s="7">
        <v>360</v>
      </c>
      <c r="H943" s="8">
        <f>G943/E943</f>
        <v>18</v>
      </c>
    </row>
    <row r="944" ht="17" customHeight="1">
      <c r="A944" t="s" s="5">
        <v>397</v>
      </c>
      <c r="B944" t="s" s="5">
        <v>1283</v>
      </c>
      <c r="C944" t="s" s="5">
        <v>1284</v>
      </c>
      <c r="D944" t="s" s="5">
        <v>1247</v>
      </c>
      <c r="E944" s="6">
        <v>20</v>
      </c>
      <c r="F944" s="7">
        <f>G944/1.17</f>
        <v>136.7521367521367</v>
      </c>
      <c r="G944" s="7">
        <v>160</v>
      </c>
      <c r="H944" s="8">
        <f>G944/E944</f>
        <v>8</v>
      </c>
    </row>
    <row r="945" ht="17" customHeight="1">
      <c r="A945" t="s" s="5">
        <v>397</v>
      </c>
      <c r="B945" t="s" s="5">
        <v>1363</v>
      </c>
      <c r="C945" t="s" s="5">
        <v>1427</v>
      </c>
      <c r="D945" t="s" s="5">
        <v>1428</v>
      </c>
      <c r="E945" s="6">
        <v>13</v>
      </c>
      <c r="F945" s="7">
        <f>G945/1.17</f>
        <v>23.33333333333334</v>
      </c>
      <c r="G945" s="7">
        <v>27.3</v>
      </c>
      <c r="H945" s="8">
        <f>G945/E945</f>
        <v>2.1</v>
      </c>
    </row>
    <row r="946" ht="17" customHeight="1">
      <c r="A946" t="s" s="5">
        <v>397</v>
      </c>
      <c r="B946" t="s" s="5">
        <v>1429</v>
      </c>
      <c r="C946" t="s" s="5">
        <v>1430</v>
      </c>
      <c r="D946" t="s" s="5">
        <v>1428</v>
      </c>
      <c r="E946" s="6">
        <v>1000</v>
      </c>
      <c r="F946" s="7">
        <f>G946/1.17</f>
        <v>1282.051282051282</v>
      </c>
      <c r="G946" s="7">
        <v>1500</v>
      </c>
      <c r="H946" s="8">
        <f>G946/E946</f>
        <v>1.5</v>
      </c>
    </row>
    <row r="947" ht="17" customHeight="1">
      <c r="A947" t="s" s="5">
        <v>397</v>
      </c>
      <c r="B947" t="s" s="5">
        <v>957</v>
      </c>
      <c r="C947" t="s" s="5">
        <v>1286</v>
      </c>
      <c r="D947" t="s" s="5">
        <v>1431</v>
      </c>
      <c r="E947" s="6">
        <v>20</v>
      </c>
      <c r="F947" s="7">
        <f>G947/1.17</f>
        <v>42.73504273504274</v>
      </c>
      <c r="G947" s="7">
        <v>50</v>
      </c>
      <c r="H947" s="8">
        <f>G947/E947</f>
        <v>2.5</v>
      </c>
    </row>
    <row r="948" ht="17" customHeight="1">
      <c r="A948" t="s" s="5">
        <v>397</v>
      </c>
      <c r="B948" t="s" s="5">
        <v>1268</v>
      </c>
      <c r="C948" t="s" s="5">
        <v>1269</v>
      </c>
      <c r="D948" t="s" s="5">
        <v>1270</v>
      </c>
      <c r="E948" s="6">
        <v>50</v>
      </c>
      <c r="F948" s="7">
        <f>G948/1.17</f>
        <v>982.9059829059829</v>
      </c>
      <c r="G948" s="7">
        <v>1150</v>
      </c>
      <c r="H948" s="8">
        <f>G948/E948</f>
        <v>23</v>
      </c>
    </row>
    <row r="949" ht="17" customHeight="1">
      <c r="A949" t="s" s="5">
        <v>397</v>
      </c>
      <c r="B949" t="s" s="5">
        <v>207</v>
      </c>
      <c r="C949" t="s" s="5">
        <v>208</v>
      </c>
      <c r="D949" t="s" s="5">
        <v>1432</v>
      </c>
      <c r="E949" s="6">
        <v>20</v>
      </c>
      <c r="F949" s="7">
        <f>G949/1.17</f>
        <v>49.23076923076923</v>
      </c>
      <c r="G949" s="7">
        <v>57.6</v>
      </c>
      <c r="H949" s="8">
        <f>G949/E949</f>
        <v>2.88</v>
      </c>
    </row>
    <row r="950" ht="17" customHeight="1">
      <c r="A950" t="s" s="5">
        <v>397</v>
      </c>
      <c r="B950" t="s" s="5">
        <v>1433</v>
      </c>
      <c r="C950" t="s" s="5">
        <v>1434</v>
      </c>
      <c r="D950" t="s" s="5">
        <v>1435</v>
      </c>
      <c r="E950" s="6">
        <v>50</v>
      </c>
      <c r="F950" s="7">
        <f>G950/1.17</f>
        <v>790.5982905982906</v>
      </c>
      <c r="G950" s="7">
        <v>925</v>
      </c>
      <c r="H950" s="8">
        <f>G950/E950</f>
        <v>18.5</v>
      </c>
    </row>
    <row r="951" ht="17" customHeight="1">
      <c r="A951" t="s" s="5">
        <v>397</v>
      </c>
      <c r="B951" t="s" s="5">
        <v>1436</v>
      </c>
      <c r="C951" t="s" s="5">
        <v>881</v>
      </c>
      <c r="D951" t="s" s="5">
        <v>1437</v>
      </c>
      <c r="E951" s="6">
        <v>90</v>
      </c>
      <c r="F951" s="7">
        <f>G951/1.17</f>
        <v>148.7179487179487</v>
      </c>
      <c r="G951" s="7">
        <v>174</v>
      </c>
      <c r="H951" s="8">
        <f>G951/E951</f>
        <v>1.933333333333333</v>
      </c>
    </row>
    <row r="952" ht="17" customHeight="1">
      <c r="A952" t="s" s="5">
        <v>397</v>
      </c>
      <c r="B952" t="s" s="5">
        <v>1372</v>
      </c>
      <c r="C952" t="s" s="5">
        <v>15</v>
      </c>
      <c r="D952" t="s" s="5">
        <v>1438</v>
      </c>
      <c r="E952" s="6">
        <v>10</v>
      </c>
      <c r="F952" s="7">
        <f>G952/1.17</f>
        <v>58.11965811965813</v>
      </c>
      <c r="G952" s="7">
        <v>68</v>
      </c>
      <c r="H952" s="8">
        <f>G952/E952</f>
        <v>6.8</v>
      </c>
    </row>
    <row r="953" ht="17" customHeight="1">
      <c r="A953" t="s" s="5">
        <v>397</v>
      </c>
      <c r="B953" t="s" s="5">
        <v>1439</v>
      </c>
      <c r="C953" t="s" s="5">
        <v>1440</v>
      </c>
      <c r="D953" t="s" s="5">
        <v>1270</v>
      </c>
      <c r="E953" s="6">
        <v>80</v>
      </c>
      <c r="F953" s="7">
        <f>G953/1.17</f>
        <v>1264.957264957265</v>
      </c>
      <c r="G953" s="7">
        <v>1480</v>
      </c>
      <c r="H953" s="8">
        <f>G953/E953</f>
        <v>18.5</v>
      </c>
    </row>
    <row r="954" ht="17" customHeight="1">
      <c r="A954" t="s" s="5">
        <v>397</v>
      </c>
      <c r="B954" t="s" s="5">
        <v>1441</v>
      </c>
      <c r="C954" t="s" s="5">
        <v>1442</v>
      </c>
      <c r="D954" t="s" s="5">
        <v>874</v>
      </c>
      <c r="E954" s="6">
        <v>10</v>
      </c>
      <c r="F954" s="7">
        <f>G954/1.17</f>
        <v>15.38461538461539</v>
      </c>
      <c r="G954" s="7">
        <v>18</v>
      </c>
      <c r="H954" s="8">
        <f>G954/E954</f>
        <v>1.8</v>
      </c>
    </row>
    <row r="955" ht="17" customHeight="1">
      <c r="A955" t="s" s="5">
        <v>397</v>
      </c>
      <c r="B955" t="s" s="5">
        <v>255</v>
      </c>
      <c r="C955" t="s" s="5">
        <v>1311</v>
      </c>
      <c r="D955" t="s" s="5">
        <v>257</v>
      </c>
      <c r="E955" s="6">
        <v>20</v>
      </c>
      <c r="F955" s="7">
        <f>G955/1.17</f>
        <v>423.931623931624</v>
      </c>
      <c r="G955" s="7">
        <v>496</v>
      </c>
      <c r="H955" s="8">
        <f>G955/E955</f>
        <v>24.8</v>
      </c>
    </row>
    <row r="956" ht="17" customHeight="1">
      <c r="A956" t="s" s="5">
        <v>397</v>
      </c>
      <c r="B956" t="s" s="5">
        <v>226</v>
      </c>
      <c r="C956" t="s" s="5">
        <v>227</v>
      </c>
      <c r="D956" t="s" s="5">
        <v>228</v>
      </c>
      <c r="E956" s="6">
        <v>10</v>
      </c>
      <c r="F956" s="7">
        <f>G956/1.17</f>
        <v>47.00854700854701</v>
      </c>
      <c r="G956" s="7">
        <v>55</v>
      </c>
      <c r="H956" s="8">
        <f>G956/E956</f>
        <v>5.5</v>
      </c>
    </row>
    <row r="957" ht="17" customHeight="1">
      <c r="A957" t="s" s="5">
        <v>397</v>
      </c>
      <c r="B957" t="s" s="5">
        <v>932</v>
      </c>
      <c r="C957" t="s" s="5">
        <v>61</v>
      </c>
      <c r="D957" t="s" s="5">
        <v>933</v>
      </c>
      <c r="E957" s="6">
        <v>100</v>
      </c>
      <c r="F957" s="7">
        <f>G957/1.17</f>
        <v>2983.760683760684</v>
      </c>
      <c r="G957" s="7">
        <v>3491</v>
      </c>
      <c r="H957" s="8">
        <f>G957/E957</f>
        <v>34.91</v>
      </c>
    </row>
    <row r="958" ht="17" customHeight="1">
      <c r="A958" t="s" s="5">
        <v>397</v>
      </c>
      <c r="B958" t="s" s="5">
        <v>1443</v>
      </c>
      <c r="C958" t="s" s="5">
        <v>1444</v>
      </c>
      <c r="D958" t="s" s="5">
        <v>1445</v>
      </c>
      <c r="E958" s="6">
        <v>10</v>
      </c>
      <c r="F958" s="7">
        <f>G958/1.17</f>
        <v>239.3162393162393</v>
      </c>
      <c r="G958" s="7">
        <v>280</v>
      </c>
      <c r="H958" s="8">
        <f>G958/E958</f>
        <v>28</v>
      </c>
    </row>
    <row r="959" ht="17" customHeight="1">
      <c r="A959" t="s" s="5">
        <v>397</v>
      </c>
      <c r="B959" t="s" s="5">
        <v>1446</v>
      </c>
      <c r="C959" t="s" s="5">
        <v>1311</v>
      </c>
      <c r="D959" t="s" s="5">
        <v>1447</v>
      </c>
      <c r="E959" s="6">
        <v>20</v>
      </c>
      <c r="F959" s="7">
        <f>G959/1.17</f>
        <v>102.5641025641026</v>
      </c>
      <c r="G959" s="7">
        <v>120</v>
      </c>
      <c r="H959" s="8">
        <f>G959/E959</f>
        <v>6</v>
      </c>
    </row>
    <row r="960" ht="17" customHeight="1">
      <c r="A960" t="s" s="5">
        <v>397</v>
      </c>
      <c r="B960" t="s" s="5">
        <v>232</v>
      </c>
      <c r="C960" t="s" s="5">
        <v>1448</v>
      </c>
      <c r="D960" t="s" s="5">
        <v>1029</v>
      </c>
      <c r="E960" s="6">
        <v>20</v>
      </c>
      <c r="F960" s="7">
        <f>G960/1.17</f>
        <v>153.8461538461539</v>
      </c>
      <c r="G960" s="7">
        <v>180</v>
      </c>
      <c r="H960" s="8">
        <f>G960/E960</f>
        <v>9</v>
      </c>
    </row>
    <row r="961" ht="17" customHeight="1">
      <c r="A961" t="s" s="11">
        <v>397</v>
      </c>
      <c r="B961" t="s" s="11">
        <v>957</v>
      </c>
      <c r="C961" t="s" s="11">
        <v>1286</v>
      </c>
      <c r="D961" t="s" s="11">
        <v>1431</v>
      </c>
      <c r="E961" s="12">
        <v>30</v>
      </c>
      <c r="F961" s="14">
        <f>G961/1.17</f>
        <v>76.92307692307693</v>
      </c>
      <c r="G961" s="14">
        <v>90</v>
      </c>
      <c r="H961" s="8">
        <f>G961/E961</f>
        <v>3</v>
      </c>
    </row>
    <row r="962" ht="17" customHeight="1">
      <c r="A962" t="s" s="15">
        <v>265</v>
      </c>
      <c r="B962" t="s" s="15">
        <v>1378</v>
      </c>
      <c r="C962" t="s" s="15">
        <v>1449</v>
      </c>
      <c r="D962" t="s" s="15">
        <v>1450</v>
      </c>
      <c r="E962" s="22">
        <v>40</v>
      </c>
      <c r="F962" s="24">
        <v>95.7264957264957</v>
      </c>
      <c r="G962" s="24">
        <v>112</v>
      </c>
      <c r="H962" s="21">
        <f>G962/E962</f>
        <v>2.8</v>
      </c>
    </row>
    <row r="963" ht="17" customHeight="1">
      <c r="A963" t="s" s="34">
        <v>397</v>
      </c>
      <c r="B963" t="s" s="34">
        <v>1451</v>
      </c>
      <c r="C963" t="s" s="34">
        <v>1452</v>
      </c>
      <c r="D963" t="s" s="34">
        <v>1022</v>
      </c>
      <c r="E963" s="35">
        <v>10</v>
      </c>
      <c r="F963" s="37">
        <f>G963/1.17</f>
        <v>106.8376068376068</v>
      </c>
      <c r="G963" s="37">
        <v>125</v>
      </c>
      <c r="H963" s="8">
        <f>G963/E963</f>
        <v>12.5</v>
      </c>
    </row>
    <row r="964" ht="17" customHeight="1">
      <c r="A964" t="s" s="15">
        <v>1453</v>
      </c>
      <c r="B964" t="s" s="15">
        <v>1454</v>
      </c>
      <c r="C964" t="s" s="15">
        <v>1455</v>
      </c>
      <c r="D964" s="76"/>
      <c r="E964" s="22">
        <v>300</v>
      </c>
      <c r="F964" s="24">
        <v>2000</v>
      </c>
      <c r="G964" s="24">
        <v>2340</v>
      </c>
      <c r="H964" s="21">
        <f>G964/E964</f>
        <v>7.8</v>
      </c>
    </row>
    <row r="965" ht="17" customHeight="1">
      <c r="A965" t="s" s="2">
        <v>397</v>
      </c>
      <c r="B965" t="s" s="2">
        <v>63</v>
      </c>
      <c r="C965" t="s" s="2">
        <v>1074</v>
      </c>
      <c r="D965" t="s" s="2">
        <v>1316</v>
      </c>
      <c r="E965" s="27">
        <v>30</v>
      </c>
      <c r="F965" s="28">
        <f>G965/1.17</f>
        <v>220.5128205128205</v>
      </c>
      <c r="G965" s="28">
        <v>258</v>
      </c>
      <c r="H965" s="8">
        <f>G965/E965</f>
        <v>8.6</v>
      </c>
    </row>
    <row r="966" ht="17" customHeight="1">
      <c r="A966" t="s" s="5">
        <v>397</v>
      </c>
      <c r="B966" t="s" s="5">
        <v>982</v>
      </c>
      <c r="C966" t="s" s="5">
        <v>983</v>
      </c>
      <c r="D966" t="s" s="5">
        <v>984</v>
      </c>
      <c r="E966" s="6">
        <v>30</v>
      </c>
      <c r="F966" s="7">
        <f>G966/1.17</f>
        <v>269.2307692307692</v>
      </c>
      <c r="G966" s="7">
        <v>315</v>
      </c>
      <c r="H966" s="8">
        <f>G966/E966</f>
        <v>10.5</v>
      </c>
    </row>
    <row r="967" ht="17" customHeight="1">
      <c r="A967" t="s" s="5">
        <v>1235</v>
      </c>
      <c r="B967" t="s" s="5">
        <v>957</v>
      </c>
      <c r="C967" t="s" s="5">
        <v>1286</v>
      </c>
      <c r="D967" t="s" s="5">
        <v>1431</v>
      </c>
      <c r="E967" s="6">
        <v>30</v>
      </c>
      <c r="F967" s="7">
        <f>G967/1.17</f>
        <v>-12.82051282051282</v>
      </c>
      <c r="G967" s="7">
        <v>-15</v>
      </c>
      <c r="H967" s="8">
        <f>G967/E967</f>
        <v>-0.5</v>
      </c>
    </row>
    <row r="968" ht="17" customHeight="1">
      <c r="A968" t="s" s="5">
        <v>1235</v>
      </c>
      <c r="B968" t="s" s="5">
        <v>1239</v>
      </c>
      <c r="C968" t="s" s="5">
        <v>1237</v>
      </c>
      <c r="D968" t="s" s="5">
        <v>1238</v>
      </c>
      <c r="E968" s="6">
        <v>600</v>
      </c>
      <c r="F968" s="7">
        <f>G968/1.17</f>
        <v>17532.324786324789</v>
      </c>
      <c r="G968" s="7">
        <v>20512.82</v>
      </c>
      <c r="H968" s="8">
        <f>G968/E968</f>
        <v>34.18803333333333</v>
      </c>
    </row>
    <row r="969" ht="17" customHeight="1">
      <c r="A969" t="s" s="5">
        <v>1456</v>
      </c>
      <c r="B969" t="s" s="5">
        <v>1457</v>
      </c>
      <c r="C969" t="s" s="5">
        <v>1458</v>
      </c>
      <c r="D969" t="s" s="5">
        <v>1459</v>
      </c>
      <c r="E969" s="6">
        <v>400</v>
      </c>
      <c r="F969" s="7">
        <f>G969/1.17</f>
        <v>13333.333333333334</v>
      </c>
      <c r="G969" s="7">
        <v>15600</v>
      </c>
      <c r="H969" s="8">
        <f>G969/E969</f>
        <v>39</v>
      </c>
    </row>
    <row r="970" ht="17" customHeight="1">
      <c r="A970" t="s" s="5">
        <v>1460</v>
      </c>
      <c r="B970" t="s" s="5">
        <v>1461</v>
      </c>
      <c r="C970" t="s" s="5">
        <v>78</v>
      </c>
      <c r="D970" t="s" s="5">
        <v>1462</v>
      </c>
      <c r="E970" s="6">
        <v>120</v>
      </c>
      <c r="F970" s="7">
        <f>G970/1.17</f>
        <v>37948.717948717953</v>
      </c>
      <c r="G970" s="7">
        <v>44400</v>
      </c>
      <c r="H970" s="8">
        <f>G970/E970</f>
        <v>370</v>
      </c>
    </row>
    <row r="971" ht="17" customHeight="1">
      <c r="A971" t="s" s="5">
        <v>1463</v>
      </c>
      <c r="B971" t="s" s="5">
        <v>1215</v>
      </c>
      <c r="C971" t="s" s="5">
        <v>1464</v>
      </c>
      <c r="D971" t="s" s="5">
        <v>1465</v>
      </c>
      <c r="E971" s="6">
        <v>400</v>
      </c>
      <c r="F971" s="7">
        <f>G971/1.17</f>
        <v>8547.008547008547</v>
      </c>
      <c r="G971" s="7">
        <v>10000</v>
      </c>
      <c r="H971" s="8">
        <f>G971/E971</f>
        <v>25</v>
      </c>
    </row>
    <row r="972" ht="17" customHeight="1">
      <c r="A972" t="s" s="5">
        <v>1234</v>
      </c>
      <c r="B972" t="s" s="5">
        <v>1225</v>
      </c>
      <c r="C972" t="s" s="5">
        <v>1232</v>
      </c>
      <c r="D972" t="s" s="5">
        <v>1466</v>
      </c>
      <c r="E972" s="6">
        <v>200</v>
      </c>
      <c r="F972" s="7">
        <v>3070.09</v>
      </c>
      <c r="G972" s="7">
        <f>F972*1.17</f>
        <v>3592.0053</v>
      </c>
      <c r="H972" s="8">
        <f>G972/E972</f>
        <v>17.9600265</v>
      </c>
    </row>
    <row r="973" ht="17" customHeight="1">
      <c r="A973" t="s" s="5">
        <v>1234</v>
      </c>
      <c r="B973" t="s" s="5">
        <v>1467</v>
      </c>
      <c r="C973" t="s" s="5">
        <v>32</v>
      </c>
      <c r="D973" t="s" s="5">
        <v>1468</v>
      </c>
      <c r="E973" s="6">
        <v>1000</v>
      </c>
      <c r="F973" s="7">
        <v>25213.68</v>
      </c>
      <c r="G973" s="7">
        <f>F973*1.17</f>
        <v>29500.0056</v>
      </c>
      <c r="H973" s="8">
        <f>G973/E973</f>
        <v>29.5000056</v>
      </c>
    </row>
    <row r="974" ht="17" customHeight="1">
      <c r="A974" t="s" s="5">
        <v>1235</v>
      </c>
      <c r="B974" t="s" s="5">
        <v>1239</v>
      </c>
      <c r="C974" t="s" s="5">
        <v>1237</v>
      </c>
      <c r="D974" t="s" s="5">
        <v>1238</v>
      </c>
      <c r="E974" s="6">
        <v>120</v>
      </c>
      <c r="F974" s="7">
        <v>4102.56</v>
      </c>
      <c r="G974" s="7">
        <f>F974*1.17</f>
        <v>4799.9952</v>
      </c>
      <c r="H974" s="8">
        <f>G974/E974</f>
        <v>39.99996</v>
      </c>
    </row>
    <row r="975" ht="17" customHeight="1">
      <c r="A975" t="s" s="5">
        <v>1235</v>
      </c>
      <c r="B975" t="s" s="5">
        <v>1239</v>
      </c>
      <c r="C975" t="s" s="5">
        <v>1237</v>
      </c>
      <c r="D975" t="s" s="5">
        <v>1238</v>
      </c>
      <c r="E975" s="6">
        <v>120</v>
      </c>
      <c r="F975" s="7">
        <v>4103.56</v>
      </c>
      <c r="G975" s="7">
        <v>4800</v>
      </c>
      <c r="H975" s="8">
        <f>G975/E975</f>
        <v>40</v>
      </c>
    </row>
    <row r="976" ht="17" customHeight="1">
      <c r="A976" t="s" s="5">
        <v>1469</v>
      </c>
      <c r="B976" t="s" s="5">
        <v>1470</v>
      </c>
      <c r="C976" t="s" s="5">
        <v>1471</v>
      </c>
      <c r="D976" t="s" s="5">
        <v>1472</v>
      </c>
      <c r="E976" s="6">
        <v>300</v>
      </c>
      <c r="F976" s="7">
        <v>6656.41</v>
      </c>
      <c r="G976" s="7">
        <v>7788</v>
      </c>
      <c r="H976" s="8">
        <f>G976/E976</f>
        <v>25.96</v>
      </c>
    </row>
    <row r="977" ht="17" customHeight="1">
      <c r="A977" t="s" s="11">
        <v>1473</v>
      </c>
      <c r="B977" t="s" s="11">
        <v>1474</v>
      </c>
      <c r="C977" t="s" s="11">
        <v>1475</v>
      </c>
      <c r="D977" t="s" s="11">
        <v>1476</v>
      </c>
      <c r="E977" s="12">
        <v>5000</v>
      </c>
      <c r="F977" s="13">
        <f>G977/1.17</f>
        <v>38461.538461538461</v>
      </c>
      <c r="G977" s="14">
        <v>45000</v>
      </c>
      <c r="H977" s="8">
        <f>G977/E977</f>
        <v>9</v>
      </c>
    </row>
    <row r="978" ht="28.5" customHeight="1">
      <c r="A978" t="s" s="15">
        <v>43</v>
      </c>
      <c r="B978" t="s" s="16">
        <v>1477</v>
      </c>
      <c r="C978" t="s" s="15">
        <v>78</v>
      </c>
      <c r="D978" t="s" s="17">
        <v>1478</v>
      </c>
      <c r="E978" s="18">
        <v>100</v>
      </c>
      <c r="F978" s="19">
        <f>G978/1.17</f>
        <v>2350.427350427351</v>
      </c>
      <c r="G978" s="20">
        <v>2750</v>
      </c>
      <c r="H978" s="21">
        <f>G978/E978</f>
        <v>27.5</v>
      </c>
    </row>
    <row r="979" ht="17" customHeight="1">
      <c r="A979" t="s" s="2">
        <v>1479</v>
      </c>
      <c r="B979" t="s" s="2">
        <v>1480</v>
      </c>
      <c r="C979" t="s" s="2">
        <v>1481</v>
      </c>
      <c r="D979" t="s" s="2">
        <v>1482</v>
      </c>
      <c r="E979" s="27">
        <v>200</v>
      </c>
      <c r="F979" s="31">
        <f>G979/1.17</f>
        <v>4138.461538461539</v>
      </c>
      <c r="G979" s="28">
        <v>4842</v>
      </c>
      <c r="H979" s="8">
        <f>G979/E979</f>
        <v>24.21</v>
      </c>
    </row>
    <row r="980" ht="17" customHeight="1">
      <c r="A980" t="s" s="5">
        <v>1479</v>
      </c>
      <c r="B980" t="s" s="5">
        <v>324</v>
      </c>
      <c r="C980" t="s" s="5">
        <v>500</v>
      </c>
      <c r="D980" t="s" s="9">
        <v>1483</v>
      </c>
      <c r="E980" s="6">
        <v>800</v>
      </c>
      <c r="F980" s="7">
        <f>G980/1.17</f>
        <v>19829.059829059832</v>
      </c>
      <c r="G980" s="7">
        <v>23200</v>
      </c>
      <c r="H980" s="8">
        <f>G980/E980</f>
        <v>29</v>
      </c>
    </row>
    <row r="981" ht="17" customHeight="1">
      <c r="A981" t="s" s="5">
        <v>1479</v>
      </c>
      <c r="B981" t="s" s="5">
        <v>1077</v>
      </c>
      <c r="C981" t="s" s="5">
        <v>1484</v>
      </c>
      <c r="D981" t="s" s="5">
        <v>939</v>
      </c>
      <c r="E981" s="6">
        <v>1200</v>
      </c>
      <c r="F981" s="7">
        <v>48348.72</v>
      </c>
      <c r="G981" s="7">
        <f>F981*1.17</f>
        <v>56568.0024</v>
      </c>
      <c r="H981" s="8">
        <f>G981/E981</f>
        <v>47.140002</v>
      </c>
    </row>
    <row r="982" ht="17" customHeight="1">
      <c r="A982" t="s" s="5">
        <v>1479</v>
      </c>
      <c r="B982" t="s" s="5">
        <v>1204</v>
      </c>
      <c r="C982" t="s" s="5">
        <v>1205</v>
      </c>
      <c r="D982" t="s" s="5">
        <v>1206</v>
      </c>
      <c r="E982" s="6">
        <v>120</v>
      </c>
      <c r="F982" s="7">
        <v>5282</v>
      </c>
      <c r="G982" s="7">
        <f>F982*1.17</f>
        <v>6179.94</v>
      </c>
      <c r="H982" s="8">
        <f>G982/E982</f>
        <v>51.4995</v>
      </c>
    </row>
    <row r="983" ht="17" customHeight="1">
      <c r="A983" t="s" s="5">
        <v>1479</v>
      </c>
      <c r="B983" t="s" s="5">
        <v>1485</v>
      </c>
      <c r="C983" t="s" s="5">
        <v>1486</v>
      </c>
      <c r="D983" t="s" s="5">
        <v>383</v>
      </c>
      <c r="E983" s="6">
        <v>300</v>
      </c>
      <c r="F983" s="7">
        <v>5271.79</v>
      </c>
      <c r="G983" s="7">
        <f>F983*1.17</f>
        <v>6167.994299999999</v>
      </c>
      <c r="H983" s="8">
        <f>G983/E983</f>
        <v>20.559981</v>
      </c>
    </row>
    <row r="984" ht="17" customHeight="1">
      <c r="A984" t="s" s="5">
        <v>1479</v>
      </c>
      <c r="B984" t="s" s="5">
        <v>324</v>
      </c>
      <c r="C984" t="s" s="5">
        <v>500</v>
      </c>
      <c r="D984" t="s" s="9">
        <v>1483</v>
      </c>
      <c r="E984" s="6">
        <v>4000</v>
      </c>
      <c r="F984" s="7">
        <v>99145.3</v>
      </c>
      <c r="G984" s="7">
        <f>F984*1.17</f>
        <v>116000.001</v>
      </c>
      <c r="H984" s="8">
        <f>G984/E984</f>
        <v>29.00000025</v>
      </c>
    </row>
    <row r="985" ht="17" customHeight="1">
      <c r="A985" t="s" s="5">
        <v>1479</v>
      </c>
      <c r="B985" t="s" s="5">
        <v>324</v>
      </c>
      <c r="C985" t="s" s="5">
        <v>500</v>
      </c>
      <c r="D985" t="s" s="9">
        <v>1483</v>
      </c>
      <c r="E985" s="6">
        <v>3200</v>
      </c>
      <c r="F985" s="7">
        <v>79316.240000000005</v>
      </c>
      <c r="G985" s="7">
        <f>F985*1.17</f>
        <v>92800.000799999994</v>
      </c>
      <c r="H985" s="8">
        <f>G985/E985</f>
        <v>29.00000025</v>
      </c>
    </row>
    <row r="986" ht="17" customHeight="1">
      <c r="A986" t="s" s="5">
        <v>1479</v>
      </c>
      <c r="B986" t="s" s="5">
        <v>1487</v>
      </c>
      <c r="C986" t="s" s="5">
        <v>1205</v>
      </c>
      <c r="D986" t="s" s="5">
        <v>1488</v>
      </c>
      <c r="E986" s="6">
        <v>1200</v>
      </c>
      <c r="F986" s="7">
        <v>51989.74</v>
      </c>
      <c r="G986" s="7">
        <f>F986*1.17</f>
        <v>60827.9958</v>
      </c>
      <c r="H986" s="8">
        <f>G986/E986</f>
        <v>50.6899965</v>
      </c>
    </row>
    <row r="987" ht="17" customHeight="1">
      <c r="A987" t="s" s="5">
        <v>1479</v>
      </c>
      <c r="B987" t="s" s="5">
        <v>1487</v>
      </c>
      <c r="C987" t="s" s="5">
        <v>1205</v>
      </c>
      <c r="D987" t="s" s="5">
        <v>1488</v>
      </c>
      <c r="E987" s="6">
        <v>1200</v>
      </c>
      <c r="F987" s="7">
        <v>51989.74</v>
      </c>
      <c r="G987" s="7">
        <f>F987*1.17</f>
        <v>60827.9958</v>
      </c>
      <c r="H987" s="8">
        <f>G987/E987</f>
        <v>50.6899965</v>
      </c>
    </row>
    <row r="988" ht="17" customHeight="1">
      <c r="A988" t="s" s="11">
        <v>1479</v>
      </c>
      <c r="B988" t="s" s="11">
        <v>1489</v>
      </c>
      <c r="C988" t="s" s="11">
        <v>1490</v>
      </c>
      <c r="D988" t="s" s="11">
        <v>1136</v>
      </c>
      <c r="E988" s="12">
        <v>2000</v>
      </c>
      <c r="F988" s="13">
        <v>76461.539999999994</v>
      </c>
      <c r="G988" s="14">
        <f>F988*1.17</f>
        <v>89460.001799999984</v>
      </c>
      <c r="H988" s="8">
        <f>G988/E988</f>
        <v>44.73000089999999</v>
      </c>
    </row>
    <row r="989" ht="28.5" customHeight="1">
      <c r="A989" t="s" s="15">
        <v>43</v>
      </c>
      <c r="B989" t="s" s="16">
        <v>1204</v>
      </c>
      <c r="C989" t="s" s="15">
        <v>354</v>
      </c>
      <c r="D989" t="s" s="15">
        <v>355</v>
      </c>
      <c r="E989" s="18">
        <v>200</v>
      </c>
      <c r="F989" s="19">
        <f>G989/1.17</f>
        <v>5656.410256410257</v>
      </c>
      <c r="G989" s="20">
        <v>6618</v>
      </c>
      <c r="H989" s="21">
        <f>G989/E989</f>
        <v>33.09</v>
      </c>
    </row>
    <row r="990" ht="17" customHeight="1">
      <c r="A990" t="s" s="2">
        <v>43</v>
      </c>
      <c r="B990" t="s" s="2">
        <v>659</v>
      </c>
      <c r="C990" t="s" s="2">
        <v>660</v>
      </c>
      <c r="D990" t="s" s="2">
        <v>661</v>
      </c>
      <c r="E990" s="27">
        <v>2400</v>
      </c>
      <c r="F990" s="31">
        <v>24615.38</v>
      </c>
      <c r="G990" s="28">
        <f>F990*1.17</f>
        <v>28799.9946</v>
      </c>
      <c r="H990" s="8">
        <f>G990/E990</f>
        <v>11.99999775</v>
      </c>
    </row>
    <row r="991" ht="17" customHeight="1">
      <c r="A991" t="s" s="77">
        <v>43</v>
      </c>
      <c r="B991" t="s" s="77">
        <v>1367</v>
      </c>
      <c r="C991" t="s" s="77">
        <v>1129</v>
      </c>
      <c r="D991" t="s" s="77">
        <v>1368</v>
      </c>
      <c r="E991" s="78">
        <v>360</v>
      </c>
      <c r="F991" s="79">
        <f>G991/1.17</f>
        <v>9581.538461538461</v>
      </c>
      <c r="G991" s="80">
        <v>11210.4</v>
      </c>
      <c r="H991" s="8">
        <f>G991/E991</f>
        <v>31.14</v>
      </c>
    </row>
    <row r="992" ht="17" customHeight="1">
      <c r="A992" t="s" s="62">
        <v>265</v>
      </c>
      <c r="B992" t="s" s="62">
        <v>1491</v>
      </c>
      <c r="C992" t="s" s="62">
        <v>1492</v>
      </c>
      <c r="D992" t="s" s="62">
        <v>1493</v>
      </c>
      <c r="E992" s="81">
        <v>10</v>
      </c>
      <c r="F992" s="68">
        <v>98.2905982905983</v>
      </c>
      <c r="G992" s="23">
        <v>115</v>
      </c>
      <c r="H992" s="21">
        <f>G992/E992</f>
        <v>11.5</v>
      </c>
    </row>
    <row r="993" ht="17" customHeight="1">
      <c r="A993" t="s" s="2">
        <v>43</v>
      </c>
      <c r="B993" t="s" s="2">
        <v>353</v>
      </c>
      <c r="C993" t="s" s="2">
        <v>354</v>
      </c>
      <c r="D993" t="s" s="2">
        <v>355</v>
      </c>
      <c r="E993" s="27">
        <v>200</v>
      </c>
      <c r="F993" s="82">
        <f>G993/1.17</f>
        <v>5656.410256410257</v>
      </c>
      <c r="G993" s="28">
        <v>6618</v>
      </c>
      <c r="H993" s="8">
        <f>G993/E993</f>
        <v>33.09</v>
      </c>
    </row>
    <row r="994" ht="17" customHeight="1">
      <c r="A994" t="s" s="5">
        <v>43</v>
      </c>
      <c r="B994" t="s" s="5">
        <v>963</v>
      </c>
      <c r="C994" t="s" s="5">
        <v>279</v>
      </c>
      <c r="D994" t="s" s="5">
        <v>965</v>
      </c>
      <c r="E994" s="6">
        <v>150</v>
      </c>
      <c r="F994" s="83">
        <f>G994/1.17</f>
        <v>2930.769230769231</v>
      </c>
      <c r="G994" s="7">
        <v>3429</v>
      </c>
      <c r="H994" s="8">
        <f>G994/E994</f>
        <v>22.86</v>
      </c>
    </row>
    <row r="995" ht="17" customHeight="1">
      <c r="A995" t="s" s="5">
        <v>43</v>
      </c>
      <c r="B995" t="s" s="5">
        <v>1494</v>
      </c>
      <c r="C995" t="s" s="5">
        <v>58</v>
      </c>
      <c r="D995" t="s" s="5">
        <v>1495</v>
      </c>
      <c r="E995" s="6">
        <v>150</v>
      </c>
      <c r="F995" s="83">
        <f>G995/1.17</f>
        <v>3076.923076923077</v>
      </c>
      <c r="G995" s="7">
        <v>3600</v>
      </c>
      <c r="H995" s="8">
        <f>G995/E995</f>
        <v>24</v>
      </c>
    </row>
    <row r="996" ht="17" customHeight="1">
      <c r="A996" t="s" s="5">
        <v>43</v>
      </c>
      <c r="B996" t="s" s="5">
        <v>1496</v>
      </c>
      <c r="C996" t="s" s="5">
        <v>572</v>
      </c>
      <c r="D996" t="s" s="5">
        <v>367</v>
      </c>
      <c r="E996" s="6">
        <v>400</v>
      </c>
      <c r="F996" s="83">
        <f>G996/1.17</f>
        <v>16239.316239316240</v>
      </c>
      <c r="G996" s="7">
        <v>19000</v>
      </c>
      <c r="H996" s="8">
        <f>G996/E996</f>
        <v>47.5</v>
      </c>
    </row>
    <row r="997" ht="17" customHeight="1">
      <c r="A997" t="s" s="5">
        <v>43</v>
      </c>
      <c r="B997" t="s" s="5">
        <v>1494</v>
      </c>
      <c r="C997" t="s" s="5">
        <v>1497</v>
      </c>
      <c r="D997" t="s" s="5">
        <v>1495</v>
      </c>
      <c r="E997" s="6">
        <v>150</v>
      </c>
      <c r="F997" s="83">
        <f>G997/1.17</f>
        <v>3076.923076923077</v>
      </c>
      <c r="G997" s="7">
        <v>3600</v>
      </c>
      <c r="H997" s="8">
        <f>G997/E997</f>
        <v>24</v>
      </c>
    </row>
    <row r="998" ht="17" customHeight="1">
      <c r="A998" t="s" s="5">
        <v>43</v>
      </c>
      <c r="B998" t="s" s="5">
        <v>1166</v>
      </c>
      <c r="C998" t="s" s="5">
        <v>1167</v>
      </c>
      <c r="D998" t="s" s="5">
        <v>1498</v>
      </c>
      <c r="E998" s="6">
        <v>180</v>
      </c>
      <c r="F998" s="83">
        <f>G998/1.17</f>
        <v>2873.846153846154</v>
      </c>
      <c r="G998" s="7">
        <v>3362.4</v>
      </c>
      <c r="H998" s="8">
        <f>G998/E998</f>
        <v>18.68</v>
      </c>
    </row>
    <row r="999" ht="17" customHeight="1">
      <c r="A999" t="s" s="5">
        <v>43</v>
      </c>
      <c r="B999" t="s" s="5">
        <v>468</v>
      </c>
      <c r="C999" t="s" s="5">
        <v>1499</v>
      </c>
      <c r="D999" t="s" s="5">
        <v>1500</v>
      </c>
      <c r="E999" s="6">
        <v>100</v>
      </c>
      <c r="F999" s="83">
        <f>G999/1.17</f>
        <v>2333.333333333333</v>
      </c>
      <c r="G999" s="7">
        <v>2730</v>
      </c>
      <c r="H999" s="8">
        <f>G999/E999</f>
        <v>27.3</v>
      </c>
    </row>
    <row r="1000" ht="17" customHeight="1">
      <c r="A1000" t="s" s="5">
        <v>43</v>
      </c>
      <c r="B1000" t="s" s="5">
        <v>706</v>
      </c>
      <c r="C1000" t="s" s="5">
        <v>707</v>
      </c>
      <c r="D1000" t="s" s="5">
        <v>708</v>
      </c>
      <c r="E1000" s="6">
        <v>240</v>
      </c>
      <c r="F1000" s="83">
        <f>G1000/1.17</f>
        <v>7355.897435897436</v>
      </c>
      <c r="G1000" s="7">
        <v>8606.4</v>
      </c>
      <c r="H1000" s="8">
        <f>G1000/E1000</f>
        <v>35.86</v>
      </c>
    </row>
    <row r="1001" ht="17" customHeight="1">
      <c r="A1001" t="s" s="5">
        <v>43</v>
      </c>
      <c r="B1001" t="s" s="5">
        <v>1501</v>
      </c>
      <c r="C1001" t="s" s="5">
        <v>1502</v>
      </c>
      <c r="D1001" t="s" s="5">
        <v>275</v>
      </c>
      <c r="E1001" s="6">
        <v>70</v>
      </c>
      <c r="F1001" s="83">
        <f>G1001/1.17</f>
        <v>512.7350427350427</v>
      </c>
      <c r="G1001" s="7">
        <v>599.9</v>
      </c>
      <c r="H1001" s="8">
        <f>G1001/E1001</f>
        <v>8.57</v>
      </c>
    </row>
    <row r="1002" ht="17" customHeight="1">
      <c r="A1002" t="s" s="11">
        <v>43</v>
      </c>
      <c r="B1002" t="s" s="11">
        <v>1503</v>
      </c>
      <c r="C1002" t="s" s="11">
        <v>1504</v>
      </c>
      <c r="D1002" t="s" s="11">
        <v>1505</v>
      </c>
      <c r="E1002" s="12">
        <v>300</v>
      </c>
      <c r="F1002" s="79">
        <f>G1002/1.17</f>
        <v>4146.153846153847</v>
      </c>
      <c r="G1002" s="14">
        <v>4851</v>
      </c>
      <c r="H1002" s="8">
        <f>G1002/E1002</f>
        <v>16.17</v>
      </c>
    </row>
    <row r="1003" ht="17" customHeight="1">
      <c r="A1003" t="s" s="15">
        <v>577</v>
      </c>
      <c r="B1003" t="s" s="15">
        <v>1506</v>
      </c>
      <c r="C1003" t="s" s="15">
        <v>1507</v>
      </c>
      <c r="D1003" t="s" s="15">
        <v>862</v>
      </c>
      <c r="E1003" s="18">
        <v>100</v>
      </c>
      <c r="F1003" s="49">
        <f>G1003/1.17</f>
        <v>923.0769230769231</v>
      </c>
      <c r="G1003" s="20">
        <v>1080</v>
      </c>
      <c r="H1003" s="21">
        <f>G1003/E1003</f>
        <v>10.8</v>
      </c>
    </row>
    <row r="1004" ht="28.5" customHeight="1">
      <c r="A1004" t="s" s="16">
        <v>47</v>
      </c>
      <c r="B1004" t="s" s="15">
        <v>520</v>
      </c>
      <c r="C1004" t="s" s="15">
        <v>521</v>
      </c>
      <c r="D1004" t="s" s="15">
        <v>664</v>
      </c>
      <c r="E1004" s="22">
        <v>80</v>
      </c>
      <c r="F1004" s="68">
        <f>G1004/1.17</f>
        <v>11623.931623931625</v>
      </c>
      <c r="G1004" s="24">
        <v>13600</v>
      </c>
      <c r="H1004" s="21">
        <f>G1004/E1004</f>
        <v>170</v>
      </c>
    </row>
    <row r="1005" ht="17" customHeight="1">
      <c r="A1005" t="s" s="2">
        <v>43</v>
      </c>
      <c r="B1005" t="s" s="2">
        <v>353</v>
      </c>
      <c r="C1005" t="s" s="2">
        <v>354</v>
      </c>
      <c r="D1005" t="s" s="2">
        <v>355</v>
      </c>
      <c r="E1005" s="27">
        <v>200</v>
      </c>
      <c r="F1005" s="82">
        <f>G1005/1.17</f>
        <v>5656.410256410257</v>
      </c>
      <c r="G1005" s="28">
        <v>6618</v>
      </c>
      <c r="H1005" s="8">
        <f>G1005/E1005</f>
        <v>33.09</v>
      </c>
    </row>
    <row r="1006" ht="17" customHeight="1">
      <c r="A1006" t="s" s="5">
        <v>43</v>
      </c>
      <c r="B1006" t="s" s="5">
        <v>1494</v>
      </c>
      <c r="C1006" t="s" s="5">
        <v>1497</v>
      </c>
      <c r="D1006" t="s" s="5">
        <v>1495</v>
      </c>
      <c r="E1006" s="6">
        <v>300</v>
      </c>
      <c r="F1006" s="83">
        <f>G1006/1.17</f>
        <v>6153.846153846154</v>
      </c>
      <c r="G1006" s="7">
        <v>7200</v>
      </c>
      <c r="H1006" s="8">
        <f>G1006/E1006</f>
        <v>24</v>
      </c>
    </row>
    <row r="1007" ht="17" customHeight="1">
      <c r="A1007" t="s" s="5">
        <v>43</v>
      </c>
      <c r="B1007" t="s" s="5">
        <v>1496</v>
      </c>
      <c r="C1007" t="s" s="5">
        <v>572</v>
      </c>
      <c r="D1007" t="s" s="5">
        <v>1508</v>
      </c>
      <c r="E1007" s="6">
        <v>600</v>
      </c>
      <c r="F1007" s="83">
        <f>G1007/1.17</f>
        <v>24358.974358974359</v>
      </c>
      <c r="G1007" s="7">
        <v>28500</v>
      </c>
      <c r="H1007" s="8">
        <f>G1007/E1007</f>
        <v>47.5</v>
      </c>
    </row>
    <row r="1008" ht="17" customHeight="1">
      <c r="A1008" t="s" s="5">
        <v>43</v>
      </c>
      <c r="B1008" t="s" s="5">
        <v>1166</v>
      </c>
      <c r="C1008" t="s" s="5">
        <v>1167</v>
      </c>
      <c r="D1008" t="s" s="5">
        <v>1498</v>
      </c>
      <c r="E1008" s="6">
        <v>180</v>
      </c>
      <c r="F1008" s="83">
        <f>G1008/1.17</f>
        <v>2873.846153846154</v>
      </c>
      <c r="G1008" s="7">
        <v>3362.4</v>
      </c>
      <c r="H1008" s="8">
        <f>G1008/E1008</f>
        <v>18.68</v>
      </c>
    </row>
    <row r="1009" ht="17" customHeight="1">
      <c r="A1009" t="s" s="5">
        <v>43</v>
      </c>
      <c r="B1009" t="s" s="5">
        <v>1509</v>
      </c>
      <c r="C1009" t="s" s="5">
        <v>78</v>
      </c>
      <c r="D1009" t="s" s="5">
        <v>295</v>
      </c>
      <c r="E1009" s="6">
        <v>100</v>
      </c>
      <c r="F1009" s="83">
        <f>G1009/1.17</f>
        <v>1452.991452991453</v>
      </c>
      <c r="G1009" s="7">
        <v>1700</v>
      </c>
      <c r="H1009" s="8">
        <f>G1009/E1009</f>
        <v>17</v>
      </c>
    </row>
    <row r="1010" ht="17" customHeight="1">
      <c r="A1010" t="s" s="5">
        <v>43</v>
      </c>
      <c r="B1010" t="s" s="5">
        <v>571</v>
      </c>
      <c r="C1010" t="s" s="5">
        <v>572</v>
      </c>
      <c r="D1010" t="s" s="5">
        <v>1510</v>
      </c>
      <c r="E1010" s="6">
        <v>300</v>
      </c>
      <c r="F1010" s="83">
        <f>G1010/1.17</f>
        <v>2535.897435897436</v>
      </c>
      <c r="G1010" s="7">
        <v>2967</v>
      </c>
      <c r="H1010" s="8">
        <f>G1010/E1010</f>
        <v>9.890000000000001</v>
      </c>
    </row>
    <row r="1011" ht="17" customHeight="1">
      <c r="A1011" t="s" s="5">
        <v>43</v>
      </c>
      <c r="B1011" t="s" s="5">
        <v>1098</v>
      </c>
      <c r="C1011" t="s" s="5">
        <v>1511</v>
      </c>
      <c r="D1011" t="s" s="5">
        <v>478</v>
      </c>
      <c r="E1011" s="6">
        <v>900</v>
      </c>
      <c r="F1011" s="83">
        <f>G1011/1.17</f>
        <v>3330.769230769231</v>
      </c>
      <c r="G1011" s="7">
        <v>3897</v>
      </c>
      <c r="H1011" s="8">
        <f>G1011/E1011</f>
        <v>4.33</v>
      </c>
    </row>
    <row r="1012" ht="17" customHeight="1">
      <c r="A1012" t="s" s="5">
        <v>43</v>
      </c>
      <c r="B1012" t="s" s="9">
        <v>1512</v>
      </c>
      <c r="C1012" t="s" s="5">
        <v>78</v>
      </c>
      <c r="D1012" t="s" s="9">
        <v>1478</v>
      </c>
      <c r="E1012" s="6">
        <v>50</v>
      </c>
      <c r="F1012" s="83">
        <f>G1012/1.17</f>
        <v>1175.213675213675</v>
      </c>
      <c r="G1012" s="7">
        <v>1375</v>
      </c>
      <c r="H1012" s="8">
        <f>G1012/E1012</f>
        <v>27.5</v>
      </c>
    </row>
    <row r="1013" ht="17" customHeight="1">
      <c r="A1013" t="s" s="5">
        <v>43</v>
      </c>
      <c r="B1013" t="s" s="5">
        <v>1509</v>
      </c>
      <c r="C1013" t="s" s="5">
        <v>78</v>
      </c>
      <c r="D1013" t="s" s="5">
        <v>295</v>
      </c>
      <c r="E1013" s="6">
        <v>300</v>
      </c>
      <c r="F1013" s="83">
        <f>G1013/1.17</f>
        <v>4358.974358974359</v>
      </c>
      <c r="G1013" s="7">
        <v>5100</v>
      </c>
      <c r="H1013" s="8">
        <f>G1013/E1013</f>
        <v>17</v>
      </c>
    </row>
    <row r="1014" ht="17" customHeight="1">
      <c r="A1014" t="s" s="5">
        <v>43</v>
      </c>
      <c r="B1014" t="s" s="5">
        <v>571</v>
      </c>
      <c r="C1014" t="s" s="5">
        <v>572</v>
      </c>
      <c r="D1014" t="s" s="5">
        <v>1510</v>
      </c>
      <c r="E1014" s="6">
        <v>250</v>
      </c>
      <c r="F1014" s="83">
        <f>G1014/1.17</f>
        <v>2113.247863247863</v>
      </c>
      <c r="G1014" s="7">
        <v>2472.5</v>
      </c>
      <c r="H1014" s="8">
        <f>G1014/E1014</f>
        <v>9.890000000000001</v>
      </c>
    </row>
    <row r="1015" ht="17" customHeight="1">
      <c r="A1015" t="s" s="11">
        <v>43</v>
      </c>
      <c r="B1015" t="s" s="11">
        <v>1513</v>
      </c>
      <c r="C1015" t="s" s="11">
        <v>1514</v>
      </c>
      <c r="D1015" t="s" s="11">
        <v>127</v>
      </c>
      <c r="E1015" s="12">
        <v>400</v>
      </c>
      <c r="F1015" s="79">
        <f>G1015/1.17</f>
        <v>6540.170940170940</v>
      </c>
      <c r="G1015" s="14">
        <v>7652</v>
      </c>
      <c r="H1015" s="8">
        <f>G1015/E1015</f>
        <v>19.13</v>
      </c>
    </row>
    <row r="1016" ht="17" customHeight="1">
      <c r="A1016" t="s" s="15">
        <v>131</v>
      </c>
      <c r="B1016" t="s" s="15">
        <v>176</v>
      </c>
      <c r="C1016" t="s" s="15">
        <v>177</v>
      </c>
      <c r="D1016" t="s" s="15">
        <v>478</v>
      </c>
      <c r="E1016" s="22">
        <v>200</v>
      </c>
      <c r="F1016" s="23">
        <v>723.08</v>
      </c>
      <c r="G1016" s="24">
        <f>F1016*1.17</f>
        <v>846.0036</v>
      </c>
      <c r="H1016" s="21">
        <f>G1016/E1016</f>
        <v>4.230018</v>
      </c>
    </row>
    <row r="1017" ht="20" customHeight="1">
      <c r="A1017" t="s" s="15">
        <v>265</v>
      </c>
      <c r="B1017" t="s" s="16">
        <v>1515</v>
      </c>
      <c r="C1017" t="s" s="15">
        <v>1516</v>
      </c>
      <c r="D1017" s="76"/>
      <c r="E1017" s="22">
        <v>400</v>
      </c>
      <c r="F1017" s="40">
        <v>5736.75</v>
      </c>
      <c r="G1017" s="24">
        <v>6711.9975</v>
      </c>
      <c r="H1017" s="21">
        <f>G1017/E1017</f>
        <v>16.77999375</v>
      </c>
    </row>
    <row r="1018" ht="17" customHeight="1">
      <c r="A1018" t="s" s="34">
        <v>43</v>
      </c>
      <c r="B1018" t="s" s="34">
        <v>1383</v>
      </c>
      <c r="C1018" t="s" s="34">
        <v>1517</v>
      </c>
      <c r="D1018" t="s" s="34">
        <v>1518</v>
      </c>
      <c r="E1018" s="35">
        <v>20</v>
      </c>
      <c r="F1018" s="84">
        <f>G1018/1.17</f>
        <v>461.3675213675214</v>
      </c>
      <c r="G1018" s="37">
        <v>539.8</v>
      </c>
      <c r="H1018" s="8">
        <f>G1018/E1018</f>
        <v>26.99</v>
      </c>
    </row>
    <row r="1019" ht="28.5" customHeight="1">
      <c r="A1019" t="s" s="15">
        <v>807</v>
      </c>
      <c r="B1019" t="s" s="16">
        <v>1519</v>
      </c>
      <c r="C1019" t="s" s="15">
        <v>1520</v>
      </c>
      <c r="D1019" t="s" s="15">
        <v>1521</v>
      </c>
      <c r="E1019" s="22">
        <v>100</v>
      </c>
      <c r="F1019" s="68">
        <f>G1019/1.17</f>
        <v>1434.188034188034</v>
      </c>
      <c r="G1019" s="24">
        <v>1678</v>
      </c>
      <c r="H1019" s="21">
        <f>G1019/E1019</f>
        <v>16.78</v>
      </c>
    </row>
    <row r="1020" ht="17" customHeight="1">
      <c r="A1020" t="s" s="2">
        <v>43</v>
      </c>
      <c r="B1020" t="s" s="2">
        <v>353</v>
      </c>
      <c r="C1020" t="s" s="2">
        <v>354</v>
      </c>
      <c r="D1020" t="s" s="2">
        <v>355</v>
      </c>
      <c r="E1020" s="27">
        <v>200</v>
      </c>
      <c r="F1020" s="82">
        <f>G1020/1.17</f>
        <v>5656.410256410257</v>
      </c>
      <c r="G1020" s="28">
        <v>6618</v>
      </c>
      <c r="H1020" s="8">
        <f>G1020/E1020</f>
        <v>33.09</v>
      </c>
    </row>
    <row r="1021" ht="17" customHeight="1">
      <c r="A1021" t="s" s="5">
        <v>43</v>
      </c>
      <c r="B1021" t="s" s="5">
        <v>1494</v>
      </c>
      <c r="C1021" t="s" s="5">
        <v>1497</v>
      </c>
      <c r="D1021" t="s" s="5">
        <v>1495</v>
      </c>
      <c r="E1021" s="6">
        <v>300</v>
      </c>
      <c r="F1021" s="83">
        <f>G1021/1.17</f>
        <v>6153.846153846154</v>
      </c>
      <c r="G1021" s="7">
        <v>7200</v>
      </c>
      <c r="H1021" s="8">
        <f>G1021/E1021</f>
        <v>24</v>
      </c>
    </row>
    <row r="1022" ht="17" customHeight="1">
      <c r="A1022" t="s" s="5">
        <v>43</v>
      </c>
      <c r="B1022" t="s" s="5">
        <v>1496</v>
      </c>
      <c r="C1022" t="s" s="5">
        <v>572</v>
      </c>
      <c r="D1022" t="s" s="5">
        <v>1508</v>
      </c>
      <c r="E1022" s="6">
        <v>600</v>
      </c>
      <c r="F1022" s="83">
        <f>G1022/1.17</f>
        <v>24358.974358974359</v>
      </c>
      <c r="G1022" s="7">
        <v>28500</v>
      </c>
      <c r="H1022" s="8">
        <f>G1022/E1022</f>
        <v>47.5</v>
      </c>
    </row>
    <row r="1023" ht="17" customHeight="1">
      <c r="A1023" t="s" s="11">
        <v>43</v>
      </c>
      <c r="B1023" t="s" s="11">
        <v>1522</v>
      </c>
      <c r="C1023" t="s" s="11">
        <v>1523</v>
      </c>
      <c r="D1023" t="s" s="11">
        <v>1524</v>
      </c>
      <c r="E1023" s="12">
        <v>100</v>
      </c>
      <c r="F1023" s="79">
        <f>G1023/1.17</f>
        <v>734.1880341880342</v>
      </c>
      <c r="G1023" s="14">
        <v>859</v>
      </c>
      <c r="H1023" s="8">
        <f>G1023/E1023</f>
        <v>8.59</v>
      </c>
    </row>
    <row r="1024" ht="20" customHeight="1">
      <c r="A1024" t="s" s="16">
        <v>13</v>
      </c>
      <c r="B1024" t="s" s="17">
        <v>179</v>
      </c>
      <c r="C1024" t="s" s="15">
        <v>180</v>
      </c>
      <c r="D1024" t="s" s="15">
        <v>181</v>
      </c>
      <c r="E1024" s="22">
        <v>20</v>
      </c>
      <c r="F1024" s="68">
        <f>G1024/1.17</f>
        <v>316.2393162393163</v>
      </c>
      <c r="G1024" s="24">
        <v>370</v>
      </c>
      <c r="H1024" s="21">
        <f>G1024/E1024</f>
        <v>18.5</v>
      </c>
    </row>
    <row r="1025" ht="17" customHeight="1">
      <c r="A1025" t="s" s="2">
        <v>43</v>
      </c>
      <c r="B1025" t="s" s="2">
        <v>1383</v>
      </c>
      <c r="C1025" t="s" s="2">
        <v>1517</v>
      </c>
      <c r="D1025" t="s" s="2">
        <v>1518</v>
      </c>
      <c r="E1025" s="27">
        <v>30</v>
      </c>
      <c r="F1025" s="82">
        <f>G1025/1.17</f>
        <v>692.0512820512821</v>
      </c>
      <c r="G1025" s="28">
        <v>809.7</v>
      </c>
      <c r="H1025" s="8">
        <f>G1025/E1025</f>
        <v>26.99</v>
      </c>
    </row>
    <row r="1026" ht="17" customHeight="1">
      <c r="A1026" t="s" s="5">
        <v>43</v>
      </c>
      <c r="B1026" t="s" s="5">
        <v>1503</v>
      </c>
      <c r="C1026" t="s" s="5">
        <v>1504</v>
      </c>
      <c r="D1026" t="s" s="5">
        <v>1505</v>
      </c>
      <c r="E1026" s="6">
        <v>240</v>
      </c>
      <c r="F1026" s="83">
        <f>G1026/1.17</f>
        <v>3316.923076923077</v>
      </c>
      <c r="G1026" s="7">
        <v>3880.8</v>
      </c>
      <c r="H1026" s="8">
        <f>G1026/E1026</f>
        <v>16.17</v>
      </c>
    </row>
    <row r="1027" ht="17" customHeight="1">
      <c r="A1027" t="s" s="5">
        <v>43</v>
      </c>
      <c r="B1027" t="s" s="5">
        <v>1367</v>
      </c>
      <c r="C1027" t="s" s="5">
        <v>1129</v>
      </c>
      <c r="D1027" t="s" s="5">
        <v>1368</v>
      </c>
      <c r="E1027" s="6">
        <v>180</v>
      </c>
      <c r="F1027" s="83">
        <f>G1027/1.17</f>
        <v>4790.769230769230</v>
      </c>
      <c r="G1027" s="7">
        <v>5605.2</v>
      </c>
      <c r="H1027" s="8">
        <f>G1027/E1027</f>
        <v>31.14</v>
      </c>
    </row>
    <row r="1028" ht="17" customHeight="1">
      <c r="A1028" t="s" s="11">
        <v>43</v>
      </c>
      <c r="B1028" t="s" s="11">
        <v>1367</v>
      </c>
      <c r="C1028" t="s" s="11">
        <v>1129</v>
      </c>
      <c r="D1028" t="s" s="11">
        <v>1368</v>
      </c>
      <c r="E1028" s="12">
        <v>120</v>
      </c>
      <c r="F1028" s="79">
        <f>G1028/1.17</f>
        <v>3193.846153846154</v>
      </c>
      <c r="G1028" s="13">
        <v>3736.8</v>
      </c>
      <c r="H1028" s="8">
        <f>G1028/E1028</f>
        <v>31.14</v>
      </c>
    </row>
    <row r="1029" ht="17" customHeight="1">
      <c r="A1029" t="s" s="15">
        <v>265</v>
      </c>
      <c r="B1029" t="s" s="15">
        <v>1525</v>
      </c>
      <c r="C1029" t="s" s="15">
        <v>1526</v>
      </c>
      <c r="D1029" t="s" s="15">
        <v>1527</v>
      </c>
      <c r="E1029" s="18">
        <v>50</v>
      </c>
      <c r="F1029" s="38">
        <v>217.948717948718</v>
      </c>
      <c r="G1029" s="38">
        <v>255</v>
      </c>
      <c r="H1029" s="39">
        <f>G1029/E1029</f>
        <v>5.1</v>
      </c>
    </row>
    <row r="1030" ht="17" customHeight="1">
      <c r="A1030" t="s" s="2">
        <v>43</v>
      </c>
      <c r="B1030" t="s" s="2">
        <v>353</v>
      </c>
      <c r="C1030" t="s" s="2">
        <v>354</v>
      </c>
      <c r="D1030" t="s" s="2">
        <v>355</v>
      </c>
      <c r="E1030" s="27">
        <v>200</v>
      </c>
      <c r="F1030" s="82">
        <f>G1030/1.17</f>
        <v>5656.410256410257</v>
      </c>
      <c r="G1030" s="31">
        <v>6618</v>
      </c>
      <c r="H1030" s="8">
        <f>G1030/E1030</f>
        <v>33.09</v>
      </c>
    </row>
    <row r="1031" ht="17" customHeight="1">
      <c r="A1031" t="s" s="5">
        <v>43</v>
      </c>
      <c r="B1031" t="s" s="5">
        <v>1367</v>
      </c>
      <c r="C1031" t="s" s="5">
        <v>1129</v>
      </c>
      <c r="D1031" t="s" s="5">
        <v>1368</v>
      </c>
      <c r="E1031" s="6">
        <v>480</v>
      </c>
      <c r="F1031" s="83">
        <f>G1031/1.17</f>
        <v>12775.384615384617</v>
      </c>
      <c r="G1031" s="7">
        <v>14947.2</v>
      </c>
      <c r="H1031" s="8">
        <f>G1031/E1031</f>
        <v>31.14</v>
      </c>
    </row>
    <row r="1032" ht="17" customHeight="1">
      <c r="A1032" t="s" s="5">
        <v>43</v>
      </c>
      <c r="B1032" t="s" s="5">
        <v>706</v>
      </c>
      <c r="C1032" t="s" s="5">
        <v>707</v>
      </c>
      <c r="D1032" t="s" s="5">
        <v>708</v>
      </c>
      <c r="E1032" s="6">
        <v>480</v>
      </c>
      <c r="F1032" s="83">
        <f>G1032/1.17</f>
        <v>14711.794871794873</v>
      </c>
      <c r="G1032" s="7">
        <v>17212.8</v>
      </c>
      <c r="H1032" s="8">
        <f>G1032/E1032</f>
        <v>35.86</v>
      </c>
    </row>
    <row r="1033" ht="17" customHeight="1">
      <c r="A1033" t="s" s="5">
        <v>43</v>
      </c>
      <c r="B1033" t="s" s="5">
        <v>1509</v>
      </c>
      <c r="C1033" t="s" s="5">
        <v>78</v>
      </c>
      <c r="D1033" t="s" s="5">
        <v>295</v>
      </c>
      <c r="E1033" s="6">
        <v>100</v>
      </c>
      <c r="F1033" s="83">
        <f>G1033/1.17</f>
        <v>1452.991452991453</v>
      </c>
      <c r="G1033" s="7">
        <v>1700</v>
      </c>
      <c r="H1033" s="8">
        <f>G1033/E1033</f>
        <v>17</v>
      </c>
    </row>
    <row r="1034" ht="17" customHeight="1">
      <c r="A1034" t="s" s="5">
        <v>43</v>
      </c>
      <c r="B1034" t="s" s="5">
        <v>1494</v>
      </c>
      <c r="C1034" t="s" s="5">
        <v>1497</v>
      </c>
      <c r="D1034" t="s" s="5">
        <v>1495</v>
      </c>
      <c r="E1034" s="6">
        <v>300</v>
      </c>
      <c r="F1034" s="83">
        <f>G1034/1.17</f>
        <v>6153.846153846154</v>
      </c>
      <c r="G1034" s="7">
        <f>3600*2</f>
        <v>7200</v>
      </c>
      <c r="H1034" s="8">
        <f>G1034/E1034</f>
        <v>24</v>
      </c>
    </row>
    <row r="1035" ht="17" customHeight="1">
      <c r="A1035" t="s" s="5">
        <v>43</v>
      </c>
      <c r="B1035" t="s" s="5">
        <v>1166</v>
      </c>
      <c r="C1035" t="s" s="5">
        <v>1167</v>
      </c>
      <c r="D1035" t="s" s="5">
        <v>1498</v>
      </c>
      <c r="E1035" s="6">
        <v>180</v>
      </c>
      <c r="F1035" s="83">
        <f>G1035/1.17</f>
        <v>2873.846153846154</v>
      </c>
      <c r="G1035" s="7">
        <v>3362.4</v>
      </c>
      <c r="H1035" s="8">
        <f>G1035/E1035</f>
        <v>18.68</v>
      </c>
    </row>
    <row r="1036" ht="17" customHeight="1">
      <c r="A1036" t="s" s="5">
        <v>43</v>
      </c>
      <c r="B1036" t="s" s="5">
        <v>468</v>
      </c>
      <c r="C1036" t="s" s="5">
        <v>1499</v>
      </c>
      <c r="D1036" t="s" s="5">
        <v>1500</v>
      </c>
      <c r="E1036" s="6">
        <v>150</v>
      </c>
      <c r="F1036" s="83">
        <f>G1036/1.17</f>
        <v>3500</v>
      </c>
      <c r="G1036" s="7">
        <v>4095</v>
      </c>
      <c r="H1036" s="8">
        <f>G1036/E1036</f>
        <v>27.3</v>
      </c>
    </row>
    <row r="1037" ht="17" customHeight="1">
      <c r="A1037" t="s" s="5">
        <v>43</v>
      </c>
      <c r="B1037" t="s" s="5">
        <v>706</v>
      </c>
      <c r="C1037" t="s" s="5">
        <v>707</v>
      </c>
      <c r="D1037" t="s" s="5">
        <v>708</v>
      </c>
      <c r="E1037" s="6">
        <v>240</v>
      </c>
      <c r="F1037" s="83">
        <f>G1037/1.17</f>
        <v>7355.897435897436</v>
      </c>
      <c r="G1037" s="7">
        <v>8606.4</v>
      </c>
      <c r="H1037" s="8">
        <f>G1037/E1037</f>
        <v>35.86</v>
      </c>
    </row>
    <row r="1038" ht="17" customHeight="1">
      <c r="A1038" t="s" s="5">
        <v>43</v>
      </c>
      <c r="B1038" t="s" s="5">
        <v>1501</v>
      </c>
      <c r="C1038" t="s" s="5">
        <v>1502</v>
      </c>
      <c r="D1038" t="s" s="5">
        <v>275</v>
      </c>
      <c r="E1038" s="6">
        <v>200</v>
      </c>
      <c r="F1038" s="83">
        <f>G1038/1.17</f>
        <v>1464.957264957265</v>
      </c>
      <c r="G1038" s="7">
        <v>1714</v>
      </c>
      <c r="H1038" s="8">
        <f>G1038/E1038</f>
        <v>8.57</v>
      </c>
    </row>
    <row r="1039" ht="17" customHeight="1">
      <c r="A1039" t="s" s="5">
        <v>43</v>
      </c>
      <c r="B1039" t="s" s="5">
        <v>460</v>
      </c>
      <c r="C1039" t="s" s="5">
        <v>1528</v>
      </c>
      <c r="D1039" t="s" s="5">
        <v>1529</v>
      </c>
      <c r="E1039" s="6">
        <v>100</v>
      </c>
      <c r="F1039" s="83">
        <f>G1039/1.17</f>
        <v>6120.512820512821</v>
      </c>
      <c r="G1039" s="7">
        <f>2864.4+4296.6</f>
        <v>7161</v>
      </c>
      <c r="H1039" s="8">
        <f>G1039/E1039</f>
        <v>71.61</v>
      </c>
    </row>
    <row r="1040" ht="17" customHeight="1">
      <c r="A1040" t="s" s="11">
        <v>43</v>
      </c>
      <c r="B1040" t="s" s="11">
        <v>1503</v>
      </c>
      <c r="C1040" t="s" s="11">
        <v>1504</v>
      </c>
      <c r="D1040" t="s" s="11">
        <v>1505</v>
      </c>
      <c r="E1040" s="12">
        <v>120</v>
      </c>
      <c r="F1040" s="79">
        <f>G1040/1.17</f>
        <v>1658.461538461539</v>
      </c>
      <c r="G1040" s="14">
        <v>1940.4</v>
      </c>
      <c r="H1040" s="8">
        <f>G1040/E1040</f>
        <v>16.17</v>
      </c>
    </row>
    <row r="1041" ht="17" customHeight="1">
      <c r="A1041" t="s" s="15">
        <v>265</v>
      </c>
      <c r="B1041" t="s" s="15">
        <v>1525</v>
      </c>
      <c r="C1041" t="s" s="15">
        <v>1526</v>
      </c>
      <c r="D1041" t="s" s="15">
        <v>1527</v>
      </c>
      <c r="E1041" s="22">
        <v>60</v>
      </c>
      <c r="F1041" s="68">
        <v>261.538461538462</v>
      </c>
      <c r="G1041" s="24">
        <v>306</v>
      </c>
      <c r="H1041" s="21">
        <f>G1041/E1041</f>
        <v>5.1</v>
      </c>
    </row>
    <row r="1042" ht="17" customHeight="1">
      <c r="A1042" t="s" s="2">
        <v>43</v>
      </c>
      <c r="B1042" t="s" s="2">
        <v>913</v>
      </c>
      <c r="C1042" t="s" s="2">
        <v>914</v>
      </c>
      <c r="D1042" t="s" s="2">
        <v>915</v>
      </c>
      <c r="E1042" s="27">
        <v>100</v>
      </c>
      <c r="F1042" s="82">
        <f>G1042/1.17</f>
        <v>2323.931623931624</v>
      </c>
      <c r="G1042" s="28">
        <v>2719</v>
      </c>
      <c r="H1042" s="8">
        <f>G1042/E1042</f>
        <v>27.19</v>
      </c>
    </row>
    <row r="1043" ht="17" customHeight="1">
      <c r="A1043" t="s" s="5">
        <v>43</v>
      </c>
      <c r="B1043" t="s" s="5">
        <v>1530</v>
      </c>
      <c r="C1043" t="s" s="5">
        <v>1531</v>
      </c>
      <c r="D1043" t="s" s="5">
        <v>1532</v>
      </c>
      <c r="E1043" s="6">
        <v>8</v>
      </c>
      <c r="F1043" s="83">
        <f>G1043/1.17</f>
        <v>89.29914529914531</v>
      </c>
      <c r="G1043" s="7">
        <v>104.48</v>
      </c>
      <c r="H1043" s="8">
        <f>G1043/E1043</f>
        <v>13.06</v>
      </c>
    </row>
    <row r="1044" ht="17" customHeight="1">
      <c r="A1044" t="s" s="5">
        <v>43</v>
      </c>
      <c r="B1044" t="s" s="5">
        <v>1533</v>
      </c>
      <c r="C1044" t="s" s="5">
        <v>1534</v>
      </c>
      <c r="D1044" t="s" s="5">
        <v>1535</v>
      </c>
      <c r="E1044" s="6">
        <f>200</f>
        <v>200</v>
      </c>
      <c r="F1044" s="83">
        <f>G1044/1.17</f>
        <v>3270.085470085470</v>
      </c>
      <c r="G1044" s="7">
        <f>2295.6+1530.4</f>
        <v>3826</v>
      </c>
      <c r="H1044" s="8">
        <f>G1044/E1044</f>
        <v>19.13</v>
      </c>
    </row>
    <row r="1045" ht="17" customHeight="1">
      <c r="A1045" t="s" s="5">
        <v>43</v>
      </c>
      <c r="B1045" t="s" s="5">
        <v>1166</v>
      </c>
      <c r="C1045" t="s" s="5">
        <v>1167</v>
      </c>
      <c r="D1045" t="s" s="5">
        <v>1498</v>
      </c>
      <c r="E1045" s="6">
        <v>180</v>
      </c>
      <c r="F1045" s="83">
        <f>G1045/1.17</f>
        <v>2873.846153846154</v>
      </c>
      <c r="G1045" s="7">
        <v>3362.4</v>
      </c>
      <c r="H1045" s="8">
        <f>G1045/E1045</f>
        <v>18.68</v>
      </c>
    </row>
    <row r="1046" ht="17" customHeight="1">
      <c r="A1046" t="s" s="5">
        <v>43</v>
      </c>
      <c r="B1046" t="s" s="5">
        <v>460</v>
      </c>
      <c r="C1046" t="s" s="5">
        <v>1528</v>
      </c>
      <c r="D1046" t="s" s="5">
        <v>1529</v>
      </c>
      <c r="E1046" s="6">
        <v>100</v>
      </c>
      <c r="F1046" s="83">
        <f>G1046/1.17</f>
        <v>6120.512820512821</v>
      </c>
      <c r="G1046" s="7">
        <v>7161</v>
      </c>
      <c r="H1046" s="8">
        <f>G1046/E1046</f>
        <v>71.61</v>
      </c>
    </row>
    <row r="1047" ht="17" customHeight="1">
      <c r="A1047" t="s" s="5">
        <v>43</v>
      </c>
      <c r="B1047" t="s" s="5">
        <v>1166</v>
      </c>
      <c r="C1047" t="s" s="5">
        <v>1167</v>
      </c>
      <c r="D1047" t="s" s="5">
        <v>1498</v>
      </c>
      <c r="E1047" s="6">
        <v>180</v>
      </c>
      <c r="F1047" s="83">
        <f>G1047/1.17</f>
        <v>2873.846153846154</v>
      </c>
      <c r="G1047" s="7">
        <v>3362.4</v>
      </c>
      <c r="H1047" s="8">
        <f>G1047/E1047</f>
        <v>18.68</v>
      </c>
    </row>
    <row r="1048" ht="17" customHeight="1">
      <c r="A1048" t="s" s="5">
        <v>43</v>
      </c>
      <c r="B1048" t="s" s="5">
        <v>963</v>
      </c>
      <c r="C1048" t="s" s="5">
        <v>964</v>
      </c>
      <c r="D1048" t="s" s="5">
        <v>965</v>
      </c>
      <c r="E1048" s="6">
        <v>100</v>
      </c>
      <c r="F1048" s="83">
        <f>G1048/1.17</f>
        <v>1953.846153846154</v>
      </c>
      <c r="G1048" s="7">
        <v>2286</v>
      </c>
      <c r="H1048" s="8">
        <f>G1048/E1048</f>
        <v>22.86</v>
      </c>
    </row>
    <row r="1049" ht="17" customHeight="1">
      <c r="A1049" t="s" s="5">
        <v>43</v>
      </c>
      <c r="B1049" t="s" s="5">
        <v>1494</v>
      </c>
      <c r="C1049" t="s" s="5">
        <v>1497</v>
      </c>
      <c r="D1049" t="s" s="5">
        <v>1495</v>
      </c>
      <c r="E1049" s="6">
        <v>300</v>
      </c>
      <c r="F1049" s="83">
        <f>G1049/1.17</f>
        <v>6153.846153846154</v>
      </c>
      <c r="G1049" s="7">
        <v>7200</v>
      </c>
      <c r="H1049" s="8">
        <f>G1049/E1049</f>
        <v>24</v>
      </c>
    </row>
    <row r="1050" ht="17" customHeight="1">
      <c r="A1050" t="s" s="5">
        <v>43</v>
      </c>
      <c r="B1050" t="s" s="5">
        <v>1496</v>
      </c>
      <c r="C1050" t="s" s="5">
        <v>572</v>
      </c>
      <c r="D1050" t="s" s="5">
        <v>1508</v>
      </c>
      <c r="E1050" s="6">
        <v>800</v>
      </c>
      <c r="F1050" s="83">
        <f>G1050/1.17</f>
        <v>32478.632478632480</v>
      </c>
      <c r="G1050" s="7">
        <f>9500+28500</f>
        <v>38000</v>
      </c>
      <c r="H1050" s="8">
        <f>G1050/E1050</f>
        <v>47.5</v>
      </c>
    </row>
    <row r="1051" ht="17" customHeight="1">
      <c r="A1051" t="s" s="5">
        <v>43</v>
      </c>
      <c r="B1051" t="s" s="5">
        <v>1509</v>
      </c>
      <c r="C1051" t="s" s="5">
        <v>78</v>
      </c>
      <c r="D1051" t="s" s="5">
        <v>295</v>
      </c>
      <c r="E1051" s="6">
        <v>100</v>
      </c>
      <c r="F1051" s="83">
        <f>G1051/1.17</f>
        <v>512.8205128205128</v>
      </c>
      <c r="G1051" s="7">
        <v>600</v>
      </c>
      <c r="H1051" s="8">
        <f>G1051/E1051</f>
        <v>6</v>
      </c>
    </row>
    <row r="1052" ht="17" customHeight="1">
      <c r="A1052" t="s" s="5">
        <v>43</v>
      </c>
      <c r="B1052" t="s" s="5">
        <v>1513</v>
      </c>
      <c r="C1052" t="s" s="5">
        <v>1514</v>
      </c>
      <c r="D1052" t="s" s="5">
        <v>127</v>
      </c>
      <c r="E1052" s="6">
        <v>800</v>
      </c>
      <c r="F1052" s="83">
        <f>G1052/1.17</f>
        <v>13080.341880341881</v>
      </c>
      <c r="G1052" s="7">
        <v>15304</v>
      </c>
      <c r="H1052" s="8">
        <f>G1052/E1052</f>
        <v>19.13</v>
      </c>
    </row>
    <row r="1053" ht="17" customHeight="1">
      <c r="A1053" t="s" s="5">
        <v>43</v>
      </c>
      <c r="B1053" t="s" s="5">
        <v>44</v>
      </c>
      <c r="C1053" t="s" s="5">
        <v>343</v>
      </c>
      <c r="D1053" t="s" s="5">
        <v>46</v>
      </c>
      <c r="E1053" s="6">
        <v>200</v>
      </c>
      <c r="F1053" s="83">
        <f>G1053/1.17</f>
        <v>3764.102564102564</v>
      </c>
      <c r="G1053" s="7">
        <v>4404</v>
      </c>
      <c r="H1053" s="8">
        <f>G1053/E1053</f>
        <v>22.02</v>
      </c>
    </row>
    <row r="1054" ht="17" customHeight="1">
      <c r="A1054" t="s" s="5">
        <v>43</v>
      </c>
      <c r="B1054" t="s" s="5">
        <v>1503</v>
      </c>
      <c r="C1054" t="s" s="5">
        <v>1504</v>
      </c>
      <c r="D1054" t="s" s="5">
        <v>1505</v>
      </c>
      <c r="E1054" s="6">
        <v>180</v>
      </c>
      <c r="F1054" s="83">
        <f>G1054/1.17</f>
        <v>2487.692307692308</v>
      </c>
      <c r="G1054" s="7">
        <v>2910.6</v>
      </c>
      <c r="H1054" s="8">
        <f>G1054/E1054</f>
        <v>16.17</v>
      </c>
    </row>
    <row r="1055" ht="17" customHeight="1">
      <c r="A1055" t="s" s="5">
        <v>43</v>
      </c>
      <c r="B1055" t="s" s="5">
        <v>468</v>
      </c>
      <c r="C1055" t="s" s="5">
        <v>1499</v>
      </c>
      <c r="D1055" t="s" s="5">
        <v>1500</v>
      </c>
      <c r="E1055" s="6">
        <v>120</v>
      </c>
      <c r="F1055" s="83">
        <f>G1055/1.17</f>
        <v>2800</v>
      </c>
      <c r="G1055" s="7">
        <v>3276</v>
      </c>
      <c r="H1055" s="8">
        <f>G1055/E1055</f>
        <v>27.3</v>
      </c>
    </row>
    <row r="1056" ht="17" customHeight="1">
      <c r="A1056" t="s" s="5">
        <v>43</v>
      </c>
      <c r="B1056" t="s" s="5">
        <v>706</v>
      </c>
      <c r="C1056" t="s" s="5">
        <v>707</v>
      </c>
      <c r="D1056" t="s" s="5">
        <v>708</v>
      </c>
      <c r="E1056" s="6">
        <v>240</v>
      </c>
      <c r="F1056" s="83">
        <f>G1056/1.17</f>
        <v>7355.897435897436</v>
      </c>
      <c r="G1056" s="7">
        <v>8606.4</v>
      </c>
      <c r="H1056" s="8">
        <f>G1056/E1056</f>
        <v>35.86</v>
      </c>
    </row>
    <row r="1057" ht="17" customHeight="1">
      <c r="A1057" t="s" s="5">
        <v>43</v>
      </c>
      <c r="B1057" t="s" s="5">
        <v>1501</v>
      </c>
      <c r="C1057" t="s" s="5">
        <v>1502</v>
      </c>
      <c r="D1057" t="s" s="5">
        <v>275</v>
      </c>
      <c r="E1057" s="6">
        <v>100</v>
      </c>
      <c r="F1057" s="83">
        <f>G1057/1.17</f>
        <v>732.4786324786326</v>
      </c>
      <c r="G1057" s="7">
        <v>857</v>
      </c>
      <c r="H1057" s="8">
        <f>G1057/E1057</f>
        <v>8.57</v>
      </c>
    </row>
    <row r="1058" ht="17" customHeight="1">
      <c r="A1058" t="s" s="5">
        <v>43</v>
      </c>
      <c r="B1058" t="s" s="5">
        <v>1496</v>
      </c>
      <c r="C1058" t="s" s="5">
        <v>572</v>
      </c>
      <c r="D1058" t="s" s="5">
        <v>1508</v>
      </c>
      <c r="E1058" s="6">
        <v>400</v>
      </c>
      <c r="F1058" s="83">
        <f>G1058/1.17</f>
        <v>16239.316239316240</v>
      </c>
      <c r="G1058" s="7">
        <v>19000</v>
      </c>
      <c r="H1058" s="8">
        <f>G1058/E1058</f>
        <v>47.5</v>
      </c>
    </row>
    <row r="1059" ht="17" customHeight="1">
      <c r="A1059" t="s" s="5">
        <v>43</v>
      </c>
      <c r="B1059" t="s" s="5">
        <v>1166</v>
      </c>
      <c r="C1059" t="s" s="5">
        <v>1167</v>
      </c>
      <c r="D1059" t="s" s="5">
        <v>1498</v>
      </c>
      <c r="E1059" s="6">
        <v>180</v>
      </c>
      <c r="F1059" s="83">
        <f>G1059/1.17</f>
        <v>2873.846153846154</v>
      </c>
      <c r="G1059" s="7">
        <v>3362.4</v>
      </c>
      <c r="H1059" s="8">
        <f>G1059/E1059</f>
        <v>18.68</v>
      </c>
    </row>
    <row r="1060" ht="17" customHeight="1">
      <c r="A1060" t="s" s="11">
        <v>43</v>
      </c>
      <c r="B1060" t="s" s="11">
        <v>468</v>
      </c>
      <c r="C1060" t="s" s="11">
        <v>1499</v>
      </c>
      <c r="D1060" t="s" s="11">
        <v>1500</v>
      </c>
      <c r="E1060" s="12">
        <v>30</v>
      </c>
      <c r="F1060" s="79">
        <f>G1060/1.17</f>
        <v>700</v>
      </c>
      <c r="G1060" s="14">
        <v>819</v>
      </c>
      <c r="H1060" s="8">
        <f>G1060/E1060</f>
        <v>27.3</v>
      </c>
    </row>
    <row r="1061" ht="17" customHeight="1">
      <c r="A1061" t="s" s="15">
        <v>131</v>
      </c>
      <c r="B1061" t="s" s="15">
        <v>379</v>
      </c>
      <c r="C1061" t="s" s="15">
        <v>380</v>
      </c>
      <c r="D1061" t="s" s="15">
        <v>331</v>
      </c>
      <c r="E1061" s="22">
        <v>30</v>
      </c>
      <c r="F1061" s="68">
        <v>3438.46</v>
      </c>
      <c r="G1061" s="24">
        <f>F1061*1.17</f>
        <v>4022.9982</v>
      </c>
      <c r="H1061" s="21">
        <f>G1061/E1061</f>
        <v>134.09994</v>
      </c>
    </row>
    <row r="1062" ht="20" customHeight="1">
      <c r="A1062" t="s" s="2">
        <v>43</v>
      </c>
      <c r="B1062" t="s" s="2">
        <v>1536</v>
      </c>
      <c r="C1062" t="s" s="2">
        <v>1471</v>
      </c>
      <c r="D1062" t="s" s="26">
        <v>1537</v>
      </c>
      <c r="E1062" s="27">
        <v>20</v>
      </c>
      <c r="F1062" s="82">
        <f>G1062/1.17</f>
        <v>444.1025641025641</v>
      </c>
      <c r="G1062" s="28">
        <f>259.8*2</f>
        <v>519.6</v>
      </c>
      <c r="H1062" s="8">
        <f>G1062/E1062</f>
        <v>25.98</v>
      </c>
    </row>
    <row r="1063" ht="17" customHeight="1">
      <c r="A1063" t="s" s="11">
        <v>43</v>
      </c>
      <c r="B1063" t="s" s="11">
        <v>1503</v>
      </c>
      <c r="C1063" t="s" s="11">
        <v>1504</v>
      </c>
      <c r="D1063" t="s" s="11">
        <v>1505</v>
      </c>
      <c r="E1063" s="12">
        <v>180</v>
      </c>
      <c r="F1063" s="79">
        <f>G1063/1.17</f>
        <v>2487.692307692308</v>
      </c>
      <c r="G1063" s="14">
        <v>2910.6</v>
      </c>
      <c r="H1063" s="8">
        <f>G1063/E1063</f>
        <v>16.17</v>
      </c>
    </row>
    <row r="1064" ht="28.5" customHeight="1">
      <c r="A1064" t="s" s="16">
        <v>202</v>
      </c>
      <c r="B1064" t="s" s="15">
        <v>363</v>
      </c>
      <c r="C1064" t="s" s="15">
        <v>403</v>
      </c>
      <c r="D1064" t="s" s="15">
        <v>358</v>
      </c>
      <c r="E1064" s="22">
        <v>180</v>
      </c>
      <c r="F1064" s="68">
        <v>10092.31</v>
      </c>
      <c r="G1064" s="24">
        <f>F1064*1.17</f>
        <v>11808.0027</v>
      </c>
      <c r="H1064" s="21">
        <f>G1064/E1064</f>
        <v>65.600015</v>
      </c>
    </row>
    <row r="1065" ht="17" customHeight="1">
      <c r="A1065" t="s" s="2">
        <v>43</v>
      </c>
      <c r="B1065" t="s" s="2">
        <v>353</v>
      </c>
      <c r="C1065" t="s" s="2">
        <v>354</v>
      </c>
      <c r="D1065" t="s" s="2">
        <v>355</v>
      </c>
      <c r="E1065" s="27">
        <v>400</v>
      </c>
      <c r="F1065" s="82">
        <f>G1065/1.17</f>
        <v>11312.820512820514</v>
      </c>
      <c r="G1065" s="28">
        <v>13236</v>
      </c>
      <c r="H1065" s="8">
        <f>G1065/E1065</f>
        <v>33.09</v>
      </c>
    </row>
    <row r="1066" ht="17" customHeight="1">
      <c r="A1066" t="s" s="5">
        <v>43</v>
      </c>
      <c r="B1066" t="s" s="5">
        <v>1538</v>
      </c>
      <c r="C1066" t="s" s="5">
        <v>78</v>
      </c>
      <c r="D1066" t="s" s="5">
        <v>304</v>
      </c>
      <c r="E1066" s="6">
        <f t="shared" si="202"/>
        <v>240</v>
      </c>
      <c r="F1066" s="83">
        <f>G1066/1.17</f>
        <v>4724.102564102565</v>
      </c>
      <c r="G1066" s="7">
        <f>3684.8+1842.4</f>
        <v>5527.200000000001</v>
      </c>
      <c r="H1066" s="8">
        <f>G1066/E1066</f>
        <v>23.03</v>
      </c>
    </row>
    <row r="1067" ht="17" customHeight="1">
      <c r="A1067" t="s" s="5">
        <v>43</v>
      </c>
      <c r="B1067" t="s" s="5">
        <v>1503</v>
      </c>
      <c r="C1067" t="s" s="5">
        <v>1504</v>
      </c>
      <c r="D1067" t="s" s="5">
        <v>1505</v>
      </c>
      <c r="E1067" s="6">
        <v>60</v>
      </c>
      <c r="F1067" s="83">
        <f>G1067/1.17</f>
        <v>829.2307692307693</v>
      </c>
      <c r="G1067" s="7">
        <v>970.2</v>
      </c>
      <c r="H1067" s="8">
        <f>G1067/E1067</f>
        <v>16.17</v>
      </c>
    </row>
    <row r="1068" ht="17" customHeight="1">
      <c r="A1068" t="s" s="5">
        <v>43</v>
      </c>
      <c r="B1068" t="s" s="5">
        <v>1538</v>
      </c>
      <c r="C1068" t="s" s="5">
        <v>78</v>
      </c>
      <c r="D1068" t="s" s="5">
        <v>304</v>
      </c>
      <c r="E1068" s="6">
        <v>160</v>
      </c>
      <c r="F1068" s="83">
        <f>G1068/1.17</f>
        <v>3149.401709401710</v>
      </c>
      <c r="G1068" s="7">
        <v>3684.8</v>
      </c>
      <c r="H1068" s="8">
        <f>G1068/E1068</f>
        <v>23.03</v>
      </c>
    </row>
    <row r="1069" ht="17" customHeight="1">
      <c r="A1069" t="s" s="5">
        <v>43</v>
      </c>
      <c r="B1069" t="s" s="5">
        <v>1166</v>
      </c>
      <c r="C1069" t="s" s="5">
        <v>1167</v>
      </c>
      <c r="D1069" t="s" s="5">
        <v>1498</v>
      </c>
      <c r="E1069" s="6">
        <v>180</v>
      </c>
      <c r="F1069" s="83">
        <f>G1069/1.17</f>
        <v>2873.846153846154</v>
      </c>
      <c r="G1069" s="7">
        <v>3362.4</v>
      </c>
      <c r="H1069" s="8">
        <f>G1069/E1069</f>
        <v>18.68</v>
      </c>
    </row>
    <row r="1070" ht="17" customHeight="1">
      <c r="A1070" t="s" s="5">
        <v>43</v>
      </c>
      <c r="B1070" t="s" s="5">
        <v>44</v>
      </c>
      <c r="C1070" t="s" s="5">
        <v>343</v>
      </c>
      <c r="D1070" t="s" s="5">
        <v>46</v>
      </c>
      <c r="E1070" s="6">
        <v>200</v>
      </c>
      <c r="F1070" s="83">
        <f>G1070/1.17</f>
        <v>3764.102564102564</v>
      </c>
      <c r="G1070" s="7">
        <v>4404</v>
      </c>
      <c r="H1070" s="8">
        <f>G1070/E1070</f>
        <v>22.02</v>
      </c>
    </row>
    <row r="1071" ht="17" customHeight="1">
      <c r="A1071" t="s" s="5">
        <v>43</v>
      </c>
      <c r="B1071" t="s" s="5">
        <v>460</v>
      </c>
      <c r="C1071" t="s" s="5">
        <v>1528</v>
      </c>
      <c r="D1071" t="s" s="5">
        <v>1529</v>
      </c>
      <c r="E1071" s="6">
        <v>100</v>
      </c>
      <c r="F1071" s="83">
        <f>G1071/1.17</f>
        <v>6120.512820512821</v>
      </c>
      <c r="G1071" s="7">
        <v>7161</v>
      </c>
      <c r="H1071" s="8">
        <f>G1071/E1071</f>
        <v>71.61</v>
      </c>
    </row>
    <row r="1072" ht="17" customHeight="1">
      <c r="A1072" t="s" s="5">
        <v>43</v>
      </c>
      <c r="B1072" t="s" s="5">
        <v>963</v>
      </c>
      <c r="C1072" t="s" s="5">
        <v>964</v>
      </c>
      <c r="D1072" t="s" s="5">
        <v>965</v>
      </c>
      <c r="E1072" s="6">
        <v>150</v>
      </c>
      <c r="F1072" s="83">
        <f>G1072/1.17</f>
        <v>2930.769230769231</v>
      </c>
      <c r="G1072" s="7">
        <v>3429</v>
      </c>
      <c r="H1072" s="8">
        <f>G1072/E1072</f>
        <v>22.86</v>
      </c>
    </row>
    <row r="1073" ht="17" customHeight="1">
      <c r="A1073" t="s" s="5">
        <v>43</v>
      </c>
      <c r="B1073" t="s" s="5">
        <v>1494</v>
      </c>
      <c r="C1073" t="s" s="5">
        <v>1497</v>
      </c>
      <c r="D1073" t="s" s="5">
        <v>1495</v>
      </c>
      <c r="E1073" s="6">
        <v>300</v>
      </c>
      <c r="F1073" s="83">
        <f>G1073/1.17</f>
        <v>6153.846153846154</v>
      </c>
      <c r="G1073" s="7">
        <v>7200</v>
      </c>
      <c r="H1073" s="8">
        <f>G1073/E1073</f>
        <v>24</v>
      </c>
    </row>
    <row r="1074" ht="17" customHeight="1">
      <c r="A1074" t="s" s="11">
        <v>43</v>
      </c>
      <c r="B1074" t="s" s="11">
        <v>468</v>
      </c>
      <c r="C1074" t="s" s="11">
        <v>1499</v>
      </c>
      <c r="D1074" t="s" s="11">
        <v>1500</v>
      </c>
      <c r="E1074" s="12">
        <v>100</v>
      </c>
      <c r="F1074" s="79">
        <f>G1074/1.17</f>
        <v>2333.333333333333</v>
      </c>
      <c r="G1074" s="14">
        <v>2730</v>
      </c>
      <c r="H1074" s="8">
        <f>G1074/E1074</f>
        <v>27.3</v>
      </c>
    </row>
    <row r="1075" ht="20" customHeight="1">
      <c r="A1075" t="s" s="15">
        <v>265</v>
      </c>
      <c r="B1075" t="s" s="16">
        <v>1539</v>
      </c>
      <c r="C1075" t="s" s="15">
        <v>1455</v>
      </c>
      <c r="D1075" t="s" s="15">
        <v>1540</v>
      </c>
      <c r="E1075" s="22">
        <v>20</v>
      </c>
      <c r="F1075" s="68">
        <v>136.752136752137</v>
      </c>
      <c r="G1075" s="24">
        <v>160</v>
      </c>
      <c r="H1075" s="21">
        <f>G1075/E1075</f>
        <v>8</v>
      </c>
    </row>
    <row r="1076" ht="20" customHeight="1">
      <c r="A1076" t="s" s="2">
        <v>43</v>
      </c>
      <c r="B1076" t="s" s="2">
        <v>1536</v>
      </c>
      <c r="C1076" t="s" s="2">
        <v>1471</v>
      </c>
      <c r="D1076" t="s" s="26">
        <v>1537</v>
      </c>
      <c r="E1076" s="27">
        <v>30</v>
      </c>
      <c r="F1076" s="82">
        <f>G1076/1.17</f>
        <v>666.1538461538462</v>
      </c>
      <c r="G1076" s="28">
        <v>779.4</v>
      </c>
      <c r="H1076" s="8">
        <f>G1076/E1076</f>
        <v>25.98</v>
      </c>
    </row>
    <row r="1077" ht="17" customHeight="1">
      <c r="A1077" t="s" s="5">
        <v>43</v>
      </c>
      <c r="B1077" t="s" s="5">
        <v>1513</v>
      </c>
      <c r="C1077" t="s" s="5">
        <v>1514</v>
      </c>
      <c r="D1077" t="s" s="5">
        <v>127</v>
      </c>
      <c r="E1077" s="6">
        <v>800</v>
      </c>
      <c r="F1077" s="83">
        <f>G1077/1.17</f>
        <v>13080.341880341881</v>
      </c>
      <c r="G1077" s="7">
        <v>15304</v>
      </c>
      <c r="H1077" s="8">
        <f>G1077/E1077</f>
        <v>19.13</v>
      </c>
    </row>
    <row r="1078" ht="17" customHeight="1">
      <c r="A1078" t="s" s="5">
        <v>43</v>
      </c>
      <c r="B1078" t="s" s="5">
        <v>706</v>
      </c>
      <c r="C1078" t="s" s="5">
        <v>707</v>
      </c>
      <c r="D1078" t="s" s="5">
        <v>708</v>
      </c>
      <c r="E1078" s="6">
        <v>480</v>
      </c>
      <c r="F1078" s="83">
        <f>G1078/1.17</f>
        <v>14711.794871794873</v>
      </c>
      <c r="G1078" s="7">
        <v>17212.8</v>
      </c>
      <c r="H1078" s="8">
        <f>G1078/E1078</f>
        <v>35.86</v>
      </c>
    </row>
    <row r="1079" ht="17" customHeight="1">
      <c r="A1079" t="s" s="5">
        <v>43</v>
      </c>
      <c r="B1079" t="s" s="5">
        <v>1512</v>
      </c>
      <c r="C1079" t="s" s="5">
        <v>78</v>
      </c>
      <c r="D1079" t="s" s="9">
        <v>1478</v>
      </c>
      <c r="E1079" s="6">
        <v>100</v>
      </c>
      <c r="F1079" s="83">
        <f>G1079/1.17</f>
        <v>2350.427350427351</v>
      </c>
      <c r="G1079" s="7">
        <v>2750</v>
      </c>
      <c r="H1079" s="8">
        <f>G1079/E1079</f>
        <v>27.5</v>
      </c>
    </row>
    <row r="1080" ht="17" customHeight="1">
      <c r="A1080" t="s" s="5">
        <v>43</v>
      </c>
      <c r="B1080" t="s" s="5">
        <v>963</v>
      </c>
      <c r="C1080" t="s" s="5">
        <v>964</v>
      </c>
      <c r="D1080" t="s" s="5">
        <v>965</v>
      </c>
      <c r="E1080" s="6">
        <v>150</v>
      </c>
      <c r="F1080" s="83">
        <f>G1080/1.17</f>
        <v>2930.769230769231</v>
      </c>
      <c r="G1080" s="7">
        <v>3429</v>
      </c>
      <c r="H1080" s="8">
        <f>G1080/E1080</f>
        <v>22.86</v>
      </c>
    </row>
    <row r="1081" ht="17" customHeight="1">
      <c r="A1081" t="s" s="5">
        <v>43</v>
      </c>
      <c r="B1081" t="s" s="5">
        <v>1367</v>
      </c>
      <c r="C1081" t="s" s="5">
        <v>1129</v>
      </c>
      <c r="D1081" t="s" s="5">
        <v>1368</v>
      </c>
      <c r="E1081" s="6">
        <v>360</v>
      </c>
      <c r="F1081" s="83">
        <f>G1081/1.17</f>
        <v>9581.538461538461</v>
      </c>
      <c r="G1081" s="7">
        <v>11210.4</v>
      </c>
      <c r="H1081" s="8">
        <f>G1081/E1081</f>
        <v>31.14</v>
      </c>
    </row>
    <row r="1082" ht="17" customHeight="1">
      <c r="A1082" t="s" s="5">
        <v>43</v>
      </c>
      <c r="B1082" t="s" s="5">
        <v>706</v>
      </c>
      <c r="C1082" t="s" s="5">
        <v>707</v>
      </c>
      <c r="D1082" t="s" s="5">
        <v>708</v>
      </c>
      <c r="E1082" s="6">
        <v>240</v>
      </c>
      <c r="F1082" s="83">
        <f>G1082/1.17</f>
        <v>7355.897435897436</v>
      </c>
      <c r="G1082" s="7">
        <v>8606.4</v>
      </c>
      <c r="H1082" s="8">
        <f>G1082/E1082</f>
        <v>35.86</v>
      </c>
    </row>
    <row r="1083" ht="17" customHeight="1">
      <c r="A1083" t="s" s="5">
        <v>43</v>
      </c>
      <c r="B1083" t="s" s="5">
        <v>1098</v>
      </c>
      <c r="C1083" t="s" s="5">
        <v>1511</v>
      </c>
      <c r="D1083" t="s" s="5">
        <v>478</v>
      </c>
      <c r="E1083" s="6">
        <v>1800</v>
      </c>
      <c r="F1083" s="83">
        <f>G1083/1.17</f>
        <v>6661.538461538462</v>
      </c>
      <c r="G1083" s="7">
        <v>7794</v>
      </c>
      <c r="H1083" s="8">
        <f>G1083/E1083</f>
        <v>4.33</v>
      </c>
    </row>
    <row r="1084" ht="17" customHeight="1">
      <c r="A1084" t="s" s="5">
        <v>43</v>
      </c>
      <c r="B1084" t="s" s="5">
        <v>1530</v>
      </c>
      <c r="C1084" t="s" s="5">
        <v>1531</v>
      </c>
      <c r="D1084" t="s" s="5">
        <v>1532</v>
      </c>
      <c r="E1084" s="6">
        <v>32</v>
      </c>
      <c r="F1084" s="83">
        <f>G1084/1.17</f>
        <v>357.1965811965812</v>
      </c>
      <c r="G1084" s="7">
        <v>417.92</v>
      </c>
      <c r="H1084" s="8">
        <f>G1084/E1084</f>
        <v>13.06</v>
      </c>
    </row>
    <row r="1085" ht="17" customHeight="1">
      <c r="A1085" t="s" s="5">
        <v>43</v>
      </c>
      <c r="B1085" t="s" s="5">
        <v>1513</v>
      </c>
      <c r="C1085" t="s" s="5">
        <v>1514</v>
      </c>
      <c r="D1085" t="s" s="5">
        <v>127</v>
      </c>
      <c r="E1085" s="6">
        <v>400</v>
      </c>
      <c r="F1085" s="83">
        <f>G1085/1.17</f>
        <v>6540.170940170940</v>
      </c>
      <c r="G1085" s="7">
        <v>7652</v>
      </c>
      <c r="H1085" s="8">
        <f>G1085/E1085</f>
        <v>19.13</v>
      </c>
    </row>
    <row r="1086" ht="17" customHeight="1">
      <c r="A1086" t="s" s="5">
        <v>43</v>
      </c>
      <c r="B1086" t="s" s="5">
        <v>1513</v>
      </c>
      <c r="C1086" t="s" s="5">
        <v>1514</v>
      </c>
      <c r="D1086" t="s" s="5">
        <v>127</v>
      </c>
      <c r="E1086" s="6">
        <v>11</v>
      </c>
      <c r="F1086" s="83">
        <f>G1086/1.17</f>
        <v>179.8547008547009</v>
      </c>
      <c r="G1086" s="7">
        <v>210.43</v>
      </c>
      <c r="H1086" s="8">
        <f>G1086/E1086</f>
        <v>19.13</v>
      </c>
    </row>
    <row r="1087" ht="17" customHeight="1">
      <c r="A1087" t="s" s="5">
        <v>43</v>
      </c>
      <c r="B1087" t="s" s="5">
        <v>1509</v>
      </c>
      <c r="C1087" t="s" s="5">
        <v>78</v>
      </c>
      <c r="D1087" t="s" s="5">
        <v>295</v>
      </c>
      <c r="E1087" s="6">
        <v>100</v>
      </c>
      <c r="F1087" s="83">
        <f>G1087/1.17</f>
        <v>1452.991452991453</v>
      </c>
      <c r="G1087" s="7">
        <v>1700</v>
      </c>
      <c r="H1087" s="8">
        <f>G1087/E1087</f>
        <v>17</v>
      </c>
    </row>
    <row r="1088" ht="17" customHeight="1">
      <c r="A1088" t="s" s="5">
        <v>43</v>
      </c>
      <c r="B1088" t="s" s="5">
        <v>1503</v>
      </c>
      <c r="C1088" t="s" s="5">
        <v>1504</v>
      </c>
      <c r="D1088" t="s" s="5">
        <v>1505</v>
      </c>
      <c r="E1088" s="6">
        <f>180+60</f>
        <v>240</v>
      </c>
      <c r="F1088" s="83">
        <f>G1088/1.17</f>
        <v>3316.923076923077</v>
      </c>
      <c r="G1088" s="7">
        <f>2910.6+970.2</f>
        <v>3880.8</v>
      </c>
      <c r="H1088" s="8">
        <f>G1088/E1088</f>
        <v>16.17</v>
      </c>
    </row>
    <row r="1089" ht="17" customHeight="1">
      <c r="A1089" t="s" s="5">
        <v>43</v>
      </c>
      <c r="B1089" t="s" s="5">
        <v>1098</v>
      </c>
      <c r="C1089" t="s" s="5">
        <v>1511</v>
      </c>
      <c r="D1089" t="s" s="5">
        <v>478</v>
      </c>
      <c r="E1089" s="6">
        <v>900</v>
      </c>
      <c r="F1089" s="83">
        <f>G1089/1.17</f>
        <v>3330.769230769231</v>
      </c>
      <c r="G1089" s="7">
        <v>3897</v>
      </c>
      <c r="H1089" s="8">
        <f>G1089/E1089</f>
        <v>4.33</v>
      </c>
    </row>
    <row r="1090" ht="17" customHeight="1">
      <c r="A1090" t="s" s="11">
        <v>43</v>
      </c>
      <c r="B1090" t="s" s="11">
        <v>1367</v>
      </c>
      <c r="C1090" t="s" s="11">
        <v>1129</v>
      </c>
      <c r="D1090" t="s" s="11">
        <v>1368</v>
      </c>
      <c r="E1090" s="12">
        <v>60</v>
      </c>
      <c r="F1090" s="79">
        <f>G1090/1.17</f>
        <v>1596.923076923077</v>
      </c>
      <c r="G1090" s="14">
        <v>1868.4</v>
      </c>
      <c r="H1090" s="8">
        <f>G1090/E1090</f>
        <v>31.14</v>
      </c>
    </row>
    <row r="1091" ht="28.5" customHeight="1">
      <c r="A1091" t="s" s="16">
        <v>47</v>
      </c>
      <c r="B1091" t="s" s="15">
        <v>678</v>
      </c>
      <c r="C1091" s="76"/>
      <c r="D1091" t="s" s="15">
        <v>679</v>
      </c>
      <c r="E1091" s="18">
        <v>200</v>
      </c>
      <c r="F1091" s="85">
        <f>G1091/1.17</f>
        <v>16239.316239316240</v>
      </c>
      <c r="G1091" s="20">
        <v>19000</v>
      </c>
      <c r="H1091" s="21">
        <f>G1091/E1091</f>
        <v>95</v>
      </c>
    </row>
    <row r="1092" ht="20" customHeight="1">
      <c r="A1092" t="s" s="2">
        <v>43</v>
      </c>
      <c r="B1092" t="s" s="2">
        <v>1536</v>
      </c>
      <c r="C1092" t="s" s="2">
        <v>1471</v>
      </c>
      <c r="D1092" t="s" s="26">
        <v>1537</v>
      </c>
      <c r="E1092" s="27">
        <v>20</v>
      </c>
      <c r="F1092" s="82">
        <f>G1092/1.17</f>
        <v>444.1025641025641</v>
      </c>
      <c r="G1092" s="28">
        <v>519.6</v>
      </c>
      <c r="H1092" s="8">
        <f>G1092/E1092</f>
        <v>25.98</v>
      </c>
    </row>
    <row r="1093" ht="17" customHeight="1">
      <c r="A1093" t="s" s="5">
        <v>43</v>
      </c>
      <c r="B1093" t="s" s="5">
        <v>590</v>
      </c>
      <c r="C1093" t="s" s="5">
        <v>1086</v>
      </c>
      <c r="D1093" t="s" s="5">
        <v>592</v>
      </c>
      <c r="E1093" s="6">
        <v>20</v>
      </c>
      <c r="F1093" s="83">
        <f>G1093/1.17</f>
        <v>1138.461538461539</v>
      </c>
      <c r="G1093" s="7">
        <f>799.2+532.8</f>
        <v>1332</v>
      </c>
      <c r="H1093" s="8">
        <f>G1093/E1093</f>
        <v>66.59999999999999</v>
      </c>
    </row>
    <row r="1094" ht="17" customHeight="1">
      <c r="A1094" t="s" s="5">
        <v>43</v>
      </c>
      <c r="B1094" t="s" s="5">
        <v>460</v>
      </c>
      <c r="C1094" t="s" s="5">
        <v>1528</v>
      </c>
      <c r="D1094" t="s" s="5">
        <v>1529</v>
      </c>
      <c r="E1094" s="6">
        <v>99</v>
      </c>
      <c r="F1094" s="83">
        <f>G1094/1.17</f>
        <v>6059.307692307693</v>
      </c>
      <c r="G1094" s="7">
        <v>7089.39</v>
      </c>
      <c r="H1094" s="8">
        <f>G1094/E1094</f>
        <v>71.61</v>
      </c>
    </row>
    <row r="1095" ht="17" customHeight="1">
      <c r="A1095" t="s" s="5">
        <v>43</v>
      </c>
      <c r="B1095" t="s" s="5">
        <v>1538</v>
      </c>
      <c r="C1095" t="s" s="5">
        <v>78</v>
      </c>
      <c r="D1095" t="s" s="5">
        <v>304</v>
      </c>
      <c r="E1095" s="6">
        <v>400</v>
      </c>
      <c r="F1095" s="83">
        <f>G1095/1.17</f>
        <v>7873.504273504274</v>
      </c>
      <c r="G1095" s="7">
        <v>9212</v>
      </c>
      <c r="H1095" s="8">
        <f>G1095/E1095</f>
        <v>23.03</v>
      </c>
    </row>
    <row r="1096" ht="17" customHeight="1">
      <c r="A1096" t="s" s="5">
        <v>43</v>
      </c>
      <c r="B1096" t="s" s="5">
        <v>1166</v>
      </c>
      <c r="C1096" t="s" s="5">
        <v>1167</v>
      </c>
      <c r="D1096" t="s" s="5">
        <v>1498</v>
      </c>
      <c r="E1096" s="6">
        <v>540</v>
      </c>
      <c r="F1096" s="83">
        <f>G1096/1.17</f>
        <v>8621.538461538463</v>
      </c>
      <c r="G1096" s="7">
        <v>10087.2</v>
      </c>
      <c r="H1096" s="8">
        <f>G1096/E1096</f>
        <v>18.68</v>
      </c>
    </row>
    <row r="1097" ht="17" customHeight="1">
      <c r="A1097" t="s" s="5">
        <v>43</v>
      </c>
      <c r="B1097" t="s" s="9">
        <v>571</v>
      </c>
      <c r="C1097" t="s" s="5">
        <v>572</v>
      </c>
      <c r="D1097" t="s" s="9">
        <v>573</v>
      </c>
      <c r="E1097" s="6">
        <v>280</v>
      </c>
      <c r="F1097" s="83">
        <f>G1097/1.17</f>
        <v>2366.837606837607</v>
      </c>
      <c r="G1097" s="7">
        <v>2769.2</v>
      </c>
      <c r="H1097" s="8">
        <f>G1097/E1097</f>
        <v>9.889999999999999</v>
      </c>
    </row>
    <row r="1098" ht="17" customHeight="1">
      <c r="A1098" t="s" s="5">
        <v>43</v>
      </c>
      <c r="B1098" t="s" s="5">
        <v>44</v>
      </c>
      <c r="C1098" t="s" s="5">
        <v>343</v>
      </c>
      <c r="D1098" t="s" s="5">
        <v>46</v>
      </c>
      <c r="E1098" s="6">
        <v>400</v>
      </c>
      <c r="F1098" s="83">
        <f>G1098/1.17</f>
        <v>7528.205128205129</v>
      </c>
      <c r="G1098" s="7">
        <v>8808</v>
      </c>
      <c r="H1098" s="8">
        <f>G1098/E1098</f>
        <v>22.02</v>
      </c>
    </row>
    <row r="1099" ht="17" customHeight="1">
      <c r="A1099" t="s" s="11">
        <v>43</v>
      </c>
      <c r="B1099" t="s" s="11">
        <v>1496</v>
      </c>
      <c r="C1099" t="s" s="11">
        <v>572</v>
      </c>
      <c r="D1099" t="s" s="11">
        <v>1508</v>
      </c>
      <c r="E1099" s="12">
        <v>400</v>
      </c>
      <c r="F1099" s="79">
        <f>G1099/1.17</f>
        <v>16239.316239316240</v>
      </c>
      <c r="G1099" s="14">
        <v>19000</v>
      </c>
      <c r="H1099" s="8">
        <f>G1099/E1099</f>
        <v>47.5</v>
      </c>
    </row>
    <row r="1100" ht="20" customHeight="1">
      <c r="A1100" t="s" s="15">
        <v>763</v>
      </c>
      <c r="B1100" t="s" s="16">
        <v>1541</v>
      </c>
      <c r="C1100" t="s" s="15">
        <v>685</v>
      </c>
      <c r="D1100" t="s" s="15">
        <v>542</v>
      </c>
      <c r="E1100" s="22">
        <v>10000</v>
      </c>
      <c r="F1100" s="68">
        <f>G1100/1.17</f>
        <v>1196.581196581197</v>
      </c>
      <c r="G1100" s="24">
        <v>1400</v>
      </c>
      <c r="H1100" s="21">
        <f>G1100/E1100</f>
        <v>0.14</v>
      </c>
    </row>
    <row r="1101" ht="17" customHeight="1">
      <c r="A1101" t="s" s="34">
        <v>43</v>
      </c>
      <c r="B1101" t="s" s="34">
        <v>913</v>
      </c>
      <c r="C1101" t="s" s="34">
        <v>914</v>
      </c>
      <c r="D1101" t="s" s="34">
        <v>915</v>
      </c>
      <c r="E1101" s="35">
        <v>100</v>
      </c>
      <c r="F1101" s="84">
        <f>G1101/1.17</f>
        <v>2323.931623931624</v>
      </c>
      <c r="G1101" s="37">
        <v>2719</v>
      </c>
      <c r="H1101" s="8">
        <f>G1101/E1101</f>
        <v>27.19</v>
      </c>
    </row>
    <row r="1102" ht="28.5" customHeight="1">
      <c r="A1102" t="s" s="16">
        <v>47</v>
      </c>
      <c r="B1102" t="s" s="15">
        <v>680</v>
      </c>
      <c r="C1102" t="s" s="15">
        <v>544</v>
      </c>
      <c r="D1102" t="s" s="15">
        <v>545</v>
      </c>
      <c r="E1102" s="18">
        <v>48</v>
      </c>
      <c r="F1102" s="85">
        <f>G1102/1.17</f>
        <v>291.2820512820513</v>
      </c>
      <c r="G1102" s="20">
        <v>340.8</v>
      </c>
      <c r="H1102" s="21">
        <f>G1102/E1102</f>
        <v>7.100000000000001</v>
      </c>
    </row>
    <row r="1103" ht="17" customHeight="1">
      <c r="A1103" t="s" s="2">
        <v>43</v>
      </c>
      <c r="B1103" t="s" s="2">
        <v>1383</v>
      </c>
      <c r="C1103" t="s" s="2">
        <v>1517</v>
      </c>
      <c r="D1103" t="s" s="2">
        <v>1518</v>
      </c>
      <c r="E1103" s="27">
        <v>30</v>
      </c>
      <c r="F1103" s="82">
        <f>G1103/1.17</f>
        <v>692.0512820512821</v>
      </c>
      <c r="G1103" s="28">
        <v>809.7</v>
      </c>
      <c r="H1103" s="8">
        <f>G1103/E1103</f>
        <v>26.99</v>
      </c>
    </row>
    <row r="1104" ht="17" customHeight="1">
      <c r="A1104" t="s" s="5">
        <v>43</v>
      </c>
      <c r="B1104" t="s" s="5">
        <v>1542</v>
      </c>
      <c r="C1104" t="s" s="5">
        <v>453</v>
      </c>
      <c r="D1104" t="s" s="5">
        <v>1543</v>
      </c>
      <c r="E1104" s="6">
        <v>100</v>
      </c>
      <c r="F1104" s="83">
        <f>G1104/1.17</f>
        <v>1151.282051282051</v>
      </c>
      <c r="G1104" s="7">
        <v>1347</v>
      </c>
      <c r="H1104" s="8">
        <f>G1104/E1104</f>
        <v>13.47</v>
      </c>
    </row>
    <row r="1105" ht="17" customHeight="1">
      <c r="A1105" t="s" s="5">
        <v>43</v>
      </c>
      <c r="B1105" t="s" s="5">
        <v>1522</v>
      </c>
      <c r="C1105" t="s" s="5">
        <v>1523</v>
      </c>
      <c r="D1105" t="s" s="5">
        <v>1524</v>
      </c>
      <c r="E1105" s="6">
        <v>100</v>
      </c>
      <c r="F1105" s="83">
        <f>G1105/1.17</f>
        <v>734.1880341880342</v>
      </c>
      <c r="G1105" s="7">
        <v>859</v>
      </c>
      <c r="H1105" s="8">
        <f>G1105/E1105</f>
        <v>8.59</v>
      </c>
    </row>
    <row r="1106" ht="17" customHeight="1">
      <c r="A1106" t="s" s="5">
        <v>43</v>
      </c>
      <c r="B1106" t="s" s="5">
        <v>706</v>
      </c>
      <c r="C1106" t="s" s="5">
        <v>707</v>
      </c>
      <c r="D1106" t="s" s="5">
        <v>708</v>
      </c>
      <c r="E1106" s="6">
        <v>240</v>
      </c>
      <c r="F1106" s="83">
        <f>G1106/1.17</f>
        <v>7355.897435897436</v>
      </c>
      <c r="G1106" s="7">
        <v>8606.4</v>
      </c>
      <c r="H1106" s="8">
        <f>G1106/E1106</f>
        <v>35.86</v>
      </c>
    </row>
    <row r="1107" ht="17" customHeight="1">
      <c r="A1107" t="s" s="5">
        <v>43</v>
      </c>
      <c r="B1107" t="s" s="5">
        <v>1501</v>
      </c>
      <c r="C1107" t="s" s="5">
        <v>1502</v>
      </c>
      <c r="D1107" t="s" s="5">
        <v>275</v>
      </c>
      <c r="E1107" s="6">
        <v>100</v>
      </c>
      <c r="F1107" s="83">
        <f>G1107/1.17</f>
        <v>732.4786324786326</v>
      </c>
      <c r="G1107" s="7">
        <v>857</v>
      </c>
      <c r="H1107" s="8">
        <f>G1107/E1107</f>
        <v>8.57</v>
      </c>
    </row>
    <row r="1108" ht="17" customHeight="1">
      <c r="A1108" t="s" s="5">
        <v>43</v>
      </c>
      <c r="B1108" t="s" s="5">
        <v>1512</v>
      </c>
      <c r="C1108" t="s" s="5">
        <v>78</v>
      </c>
      <c r="D1108" t="s" s="9">
        <v>1478</v>
      </c>
      <c r="E1108" s="6">
        <v>100</v>
      </c>
      <c r="F1108" s="83">
        <f>G1108/1.17</f>
        <v>2350.427350427351</v>
      </c>
      <c r="G1108" s="7">
        <v>2750</v>
      </c>
      <c r="H1108" s="8">
        <f>G1108/E1108</f>
        <v>27.5</v>
      </c>
    </row>
    <row r="1109" ht="17" customHeight="1">
      <c r="A1109" t="s" s="5">
        <v>43</v>
      </c>
      <c r="B1109" t="s" s="5">
        <v>1509</v>
      </c>
      <c r="C1109" t="s" s="5">
        <v>78</v>
      </c>
      <c r="D1109" t="s" s="5">
        <v>295</v>
      </c>
      <c r="E1109" s="6">
        <v>100</v>
      </c>
      <c r="F1109" s="83">
        <f>G1109/1.17</f>
        <v>1452.991452991453</v>
      </c>
      <c r="G1109" s="7">
        <v>1700</v>
      </c>
      <c r="H1109" s="8">
        <f>G1109/E1109</f>
        <v>17</v>
      </c>
    </row>
    <row r="1110" ht="17" customHeight="1">
      <c r="A1110" t="s" s="5">
        <v>43</v>
      </c>
      <c r="B1110" t="s" s="5">
        <v>1538</v>
      </c>
      <c r="C1110" t="s" s="5">
        <v>78</v>
      </c>
      <c r="D1110" t="s" s="5">
        <v>304</v>
      </c>
      <c r="E1110" s="6">
        <v>240</v>
      </c>
      <c r="F1110" s="83">
        <f>G1110/1.17</f>
        <v>4724.102564102564</v>
      </c>
      <c r="G1110" s="7">
        <v>5527.2</v>
      </c>
      <c r="H1110" s="8">
        <f>G1110/E1110</f>
        <v>23.03</v>
      </c>
    </row>
    <row r="1111" ht="17" customHeight="1">
      <c r="A1111" t="s" s="5">
        <v>43</v>
      </c>
      <c r="B1111" t="s" s="5">
        <v>963</v>
      </c>
      <c r="C1111" t="s" s="5">
        <v>964</v>
      </c>
      <c r="D1111" t="s" s="5">
        <v>965</v>
      </c>
      <c r="E1111" s="6">
        <v>50</v>
      </c>
      <c r="F1111" s="83">
        <f>G1111/1.17</f>
        <v>976.923076923077</v>
      </c>
      <c r="G1111" s="7">
        <v>1143</v>
      </c>
      <c r="H1111" s="8">
        <f>G1111/E1111</f>
        <v>22.86</v>
      </c>
    </row>
    <row r="1112" ht="17" customHeight="1">
      <c r="A1112" t="s" s="5">
        <v>43</v>
      </c>
      <c r="B1112" t="s" s="5">
        <v>1494</v>
      </c>
      <c r="C1112" t="s" s="5">
        <v>1497</v>
      </c>
      <c r="D1112" t="s" s="5">
        <v>1495</v>
      </c>
      <c r="E1112" s="6">
        <v>450</v>
      </c>
      <c r="F1112" s="83">
        <f>G1112/1.17</f>
        <v>9230.769230769230</v>
      </c>
      <c r="G1112" s="7">
        <v>10800</v>
      </c>
      <c r="H1112" s="8">
        <f>G1112/E1112</f>
        <v>24</v>
      </c>
    </row>
    <row r="1113" ht="17" customHeight="1">
      <c r="A1113" t="s" s="5">
        <v>43</v>
      </c>
      <c r="B1113" t="s" s="5">
        <v>1533</v>
      </c>
      <c r="C1113" t="s" s="5">
        <v>1534</v>
      </c>
      <c r="D1113" t="s" s="5">
        <v>1535</v>
      </c>
      <c r="E1113" s="6">
        <v>120</v>
      </c>
      <c r="F1113" s="83">
        <f>G1113/1.17</f>
        <v>1962.051282051282</v>
      </c>
      <c r="G1113" s="7">
        <v>2295.6</v>
      </c>
      <c r="H1113" s="8">
        <f>G1113/E1113</f>
        <v>19.13</v>
      </c>
    </row>
    <row r="1114" ht="17" customHeight="1">
      <c r="A1114" t="s" s="5">
        <v>43</v>
      </c>
      <c r="B1114" t="s" s="5">
        <v>1166</v>
      </c>
      <c r="C1114" t="s" s="5">
        <v>1167</v>
      </c>
      <c r="D1114" t="s" s="5">
        <v>1498</v>
      </c>
      <c r="E1114" s="6">
        <v>180</v>
      </c>
      <c r="F1114" s="83">
        <f>G1114/1.17</f>
        <v>2873.846153846154</v>
      </c>
      <c r="G1114" s="7">
        <v>3362.4</v>
      </c>
      <c r="H1114" s="8">
        <f>G1114/E1114</f>
        <v>18.68</v>
      </c>
    </row>
    <row r="1115" ht="17" customHeight="1">
      <c r="A1115" t="s" s="5">
        <v>43</v>
      </c>
      <c r="B1115" t="s" s="9">
        <v>1544</v>
      </c>
      <c r="C1115" t="s" s="5">
        <v>1545</v>
      </c>
      <c r="D1115" t="s" s="9">
        <v>1546</v>
      </c>
      <c r="E1115" s="6">
        <v>20</v>
      </c>
      <c r="F1115" s="83">
        <f>G1115/1.17</f>
        <v>228.7179487179488</v>
      </c>
      <c r="G1115" s="7">
        <v>267.6</v>
      </c>
      <c r="H1115" s="8">
        <f>G1115/E1115</f>
        <v>13.38</v>
      </c>
    </row>
    <row r="1116" ht="17" customHeight="1">
      <c r="A1116" t="s" s="5">
        <v>43</v>
      </c>
      <c r="B1116" t="s" s="5">
        <v>468</v>
      </c>
      <c r="C1116" t="s" s="5">
        <v>1499</v>
      </c>
      <c r="D1116" t="s" s="5">
        <v>1500</v>
      </c>
      <c r="E1116" s="6">
        <v>100</v>
      </c>
      <c r="F1116" s="83">
        <f>G1116/1.17</f>
        <v>2333.333333333333</v>
      </c>
      <c r="G1116" s="7">
        <v>2730</v>
      </c>
      <c r="H1116" s="8">
        <f>G1116/E1116</f>
        <v>27.3</v>
      </c>
    </row>
    <row r="1117" ht="17" customHeight="1">
      <c r="A1117" t="s" s="5">
        <v>43</v>
      </c>
      <c r="B1117" t="s" s="5">
        <v>1530</v>
      </c>
      <c r="C1117" t="s" s="5">
        <v>1531</v>
      </c>
      <c r="D1117" t="s" s="5">
        <v>1532</v>
      </c>
      <c r="E1117" s="6">
        <v>40</v>
      </c>
      <c r="F1117" s="83">
        <f>G1117/1.17</f>
        <v>446.4957264957265</v>
      </c>
      <c r="G1117" s="7">
        <v>522.4</v>
      </c>
      <c r="H1117" s="8">
        <f>G1117/E1117</f>
        <v>13.06</v>
      </c>
    </row>
    <row r="1118" ht="17" customHeight="1">
      <c r="A1118" t="s" s="5">
        <v>43</v>
      </c>
      <c r="B1118" t="s" s="5">
        <v>44</v>
      </c>
      <c r="C1118" t="s" s="5">
        <v>343</v>
      </c>
      <c r="D1118" t="s" s="5">
        <v>46</v>
      </c>
      <c r="E1118" s="6">
        <v>400</v>
      </c>
      <c r="F1118" s="83">
        <f>G1118/1.17</f>
        <v>7528.205128205129</v>
      </c>
      <c r="G1118" s="7">
        <v>8808</v>
      </c>
      <c r="H1118" s="8">
        <f>G1118/E1118</f>
        <v>22.02</v>
      </c>
    </row>
    <row r="1119" ht="17" customHeight="1">
      <c r="A1119" t="s" s="5">
        <v>43</v>
      </c>
      <c r="B1119" t="s" s="5">
        <v>460</v>
      </c>
      <c r="C1119" t="s" s="5">
        <v>1528</v>
      </c>
      <c r="D1119" t="s" s="5">
        <v>1529</v>
      </c>
      <c r="E1119" s="6">
        <v>20</v>
      </c>
      <c r="F1119" s="83">
        <f>G1119/1.17</f>
        <v>1224.102564102564</v>
      </c>
      <c r="G1119" s="7">
        <v>1432.2</v>
      </c>
      <c r="H1119" s="8">
        <f>G1119/E1119</f>
        <v>71.61</v>
      </c>
    </row>
    <row r="1120" ht="17" customHeight="1">
      <c r="A1120" t="s" s="5">
        <v>43</v>
      </c>
      <c r="B1120" t="s" s="5">
        <v>1367</v>
      </c>
      <c r="C1120" t="s" s="5">
        <v>1129</v>
      </c>
      <c r="D1120" t="s" s="5">
        <v>1368</v>
      </c>
      <c r="E1120" s="6">
        <v>360</v>
      </c>
      <c r="F1120" s="83">
        <f>G1120/1.17</f>
        <v>9581.538461538461</v>
      </c>
      <c r="G1120" s="7">
        <v>11210.4</v>
      </c>
      <c r="H1120" s="8">
        <f>G1120/E1120</f>
        <v>31.14</v>
      </c>
    </row>
    <row r="1121" ht="17" customHeight="1">
      <c r="A1121" t="s" s="11">
        <v>43</v>
      </c>
      <c r="B1121" t="s" s="11">
        <v>590</v>
      </c>
      <c r="C1121" t="s" s="11">
        <v>1086</v>
      </c>
      <c r="D1121" t="s" s="11">
        <v>592</v>
      </c>
      <c r="E1121" s="12">
        <v>20</v>
      </c>
      <c r="F1121" s="79">
        <f>G1121/1.17</f>
        <v>1138.461538461539</v>
      </c>
      <c r="G1121" s="14">
        <v>1332</v>
      </c>
      <c r="H1121" s="8">
        <f>G1121/E1121</f>
        <v>66.59999999999999</v>
      </c>
    </row>
    <row r="1122" ht="28.5" customHeight="1">
      <c r="A1122" t="s" s="16">
        <v>47</v>
      </c>
      <c r="B1122" t="s" s="17">
        <v>680</v>
      </c>
      <c r="C1122" t="s" s="29">
        <v>544</v>
      </c>
      <c r="D1122" t="s" s="15">
        <v>545</v>
      </c>
      <c r="E1122" s="22">
        <v>48</v>
      </c>
      <c r="F1122" s="68">
        <f>G1122/1.17</f>
        <v>291.2820512820513</v>
      </c>
      <c r="G1122" s="24">
        <v>340.8</v>
      </c>
      <c r="H1122" s="21">
        <f>G1122/E1122</f>
        <v>7.100000000000001</v>
      </c>
    </row>
    <row r="1123" ht="17" customHeight="1">
      <c r="A1123" t="s" s="2">
        <v>43</v>
      </c>
      <c r="B1123" t="s" s="2">
        <v>353</v>
      </c>
      <c r="C1123" t="s" s="2">
        <v>354</v>
      </c>
      <c r="D1123" t="s" s="2">
        <v>355</v>
      </c>
      <c r="E1123" s="27">
        <v>200</v>
      </c>
      <c r="F1123" s="82">
        <f>G1123/1.17</f>
        <v>5656.410256410257</v>
      </c>
      <c r="G1123" s="28">
        <v>6618</v>
      </c>
      <c r="H1123" s="8">
        <f>G1123/E1123</f>
        <v>33.09</v>
      </c>
    </row>
    <row r="1124" ht="17" customHeight="1">
      <c r="A1124" t="s" s="5">
        <v>43</v>
      </c>
      <c r="B1124" t="s" s="5">
        <v>963</v>
      </c>
      <c r="C1124" t="s" s="5">
        <v>964</v>
      </c>
      <c r="D1124" t="s" s="5">
        <v>965</v>
      </c>
      <c r="E1124" s="6">
        <v>100</v>
      </c>
      <c r="F1124" s="83">
        <f>G1124/1.17</f>
        <v>1953.846153846154</v>
      </c>
      <c r="G1124" s="7">
        <v>2286</v>
      </c>
      <c r="H1124" s="8">
        <f>G1124/E1124</f>
        <v>22.86</v>
      </c>
    </row>
    <row r="1125" ht="17" customHeight="1">
      <c r="A1125" t="s" s="5">
        <v>43</v>
      </c>
      <c r="B1125" t="s" s="5">
        <v>1496</v>
      </c>
      <c r="C1125" t="s" s="5">
        <v>572</v>
      </c>
      <c r="D1125" t="s" s="5">
        <v>1508</v>
      </c>
      <c r="E1125" s="6">
        <v>600</v>
      </c>
      <c r="F1125" s="83">
        <f>G1125/1.17</f>
        <v>24358.974358974359</v>
      </c>
      <c r="G1125" s="7">
        <v>28500</v>
      </c>
      <c r="H1125" s="8">
        <f>G1125/E1125</f>
        <v>47.5</v>
      </c>
    </row>
    <row r="1126" ht="17" customHeight="1">
      <c r="A1126" t="s" s="11">
        <v>43</v>
      </c>
      <c r="B1126" t="s" s="11">
        <v>1533</v>
      </c>
      <c r="C1126" t="s" s="11">
        <v>1534</v>
      </c>
      <c r="D1126" t="s" s="11">
        <v>1535</v>
      </c>
      <c r="E1126" s="12">
        <v>120</v>
      </c>
      <c r="F1126" s="79">
        <f>G1126/1.17</f>
        <v>1962.051282051282</v>
      </c>
      <c r="G1126" s="14">
        <v>2295.6</v>
      </c>
      <c r="H1126" s="8">
        <f>G1126/E1126</f>
        <v>19.13</v>
      </c>
    </row>
    <row r="1127" ht="17" customHeight="1">
      <c r="A1127" t="s" s="15">
        <v>763</v>
      </c>
      <c r="B1127" t="s" s="15">
        <v>1547</v>
      </c>
      <c r="C1127" t="s" s="15">
        <v>779</v>
      </c>
      <c r="D1127" t="s" s="15">
        <v>780</v>
      </c>
      <c r="E1127" s="22">
        <v>80</v>
      </c>
      <c r="F1127" s="23">
        <f>G1127/1.17</f>
        <v>1675.213675213675</v>
      </c>
      <c r="G1127" s="24">
        <v>1960</v>
      </c>
      <c r="H1127" s="21">
        <f>G1127/E1127</f>
        <v>24.5</v>
      </c>
    </row>
    <row r="1128" ht="28.5" customHeight="1">
      <c r="A1128" t="s" s="16">
        <v>47</v>
      </c>
      <c r="B1128" t="s" s="16">
        <v>1548</v>
      </c>
      <c r="C1128" t="s" s="15">
        <v>1549</v>
      </c>
      <c r="D1128" t="s" s="15">
        <v>595</v>
      </c>
      <c r="E1128" s="22">
        <v>600</v>
      </c>
      <c r="F1128" s="40">
        <f>G1128/1.17</f>
        <v>1025.641025641026</v>
      </c>
      <c r="G1128" s="24">
        <v>1200</v>
      </c>
      <c r="H1128" s="21">
        <f>G1128/E1128</f>
        <v>2</v>
      </c>
    </row>
    <row r="1129" ht="17" customHeight="1">
      <c r="A1129" t="s" s="2">
        <v>43</v>
      </c>
      <c r="B1129" t="s" s="2">
        <v>1383</v>
      </c>
      <c r="C1129" t="s" s="2">
        <v>1517</v>
      </c>
      <c r="D1129" t="s" s="2">
        <v>1518</v>
      </c>
      <c r="E1129" s="27">
        <v>30</v>
      </c>
      <c r="F1129" s="82">
        <f>G1129/1.17</f>
        <v>692.0512820512821</v>
      </c>
      <c r="G1129" s="28">
        <v>809.7</v>
      </c>
      <c r="H1129" s="8">
        <f>G1129/E1129</f>
        <v>26.99</v>
      </c>
    </row>
    <row r="1130" ht="17" customHeight="1">
      <c r="A1130" t="s" s="5">
        <v>43</v>
      </c>
      <c r="B1130" t="s" s="5">
        <v>1503</v>
      </c>
      <c r="C1130" t="s" s="5">
        <v>1504</v>
      </c>
      <c r="D1130" t="s" s="5">
        <v>1505</v>
      </c>
      <c r="E1130" s="6">
        <v>180</v>
      </c>
      <c r="F1130" s="83">
        <f>G1130/1.17</f>
        <v>2487.692307692308</v>
      </c>
      <c r="G1130" s="7">
        <v>2910.6</v>
      </c>
      <c r="H1130" s="8">
        <f>G1130/E1130</f>
        <v>16.17</v>
      </c>
    </row>
    <row r="1131" ht="17" customHeight="1">
      <c r="A1131" t="s" s="5">
        <v>43</v>
      </c>
      <c r="B1131" t="s" s="5">
        <v>1513</v>
      </c>
      <c r="C1131" t="s" s="5">
        <v>1514</v>
      </c>
      <c r="D1131" t="s" s="5">
        <v>127</v>
      </c>
      <c r="E1131" s="6">
        <v>800</v>
      </c>
      <c r="F1131" s="83">
        <f>G1131/1.17</f>
        <v>13080.341880341881</v>
      </c>
      <c r="G1131" s="7">
        <v>15304</v>
      </c>
      <c r="H1131" s="8">
        <f>G1131/E1131</f>
        <v>19.13</v>
      </c>
    </row>
    <row r="1132" ht="17" customHeight="1">
      <c r="A1132" t="s" s="5">
        <v>43</v>
      </c>
      <c r="B1132" t="s" s="5">
        <v>1501</v>
      </c>
      <c r="C1132" t="s" s="5">
        <v>1502</v>
      </c>
      <c r="D1132" t="s" s="5">
        <v>275</v>
      </c>
      <c r="E1132" s="6">
        <v>30</v>
      </c>
      <c r="F1132" s="83">
        <f>G1132/1.17</f>
        <v>219.7435897435898</v>
      </c>
      <c r="G1132" s="7">
        <v>257.1</v>
      </c>
      <c r="H1132" s="8">
        <f>G1132/E1132</f>
        <v>8.57</v>
      </c>
    </row>
    <row r="1133" ht="17" customHeight="1">
      <c r="A1133" t="s" s="5">
        <v>43</v>
      </c>
      <c r="B1133" t="s" s="5">
        <v>1098</v>
      </c>
      <c r="C1133" t="s" s="5">
        <v>1511</v>
      </c>
      <c r="D1133" t="s" s="5">
        <v>478</v>
      </c>
      <c r="E1133" s="6">
        <v>1800</v>
      </c>
      <c r="F1133" s="83">
        <f>G1133/1.17</f>
        <v>6661.538461538462</v>
      </c>
      <c r="G1133" s="7">
        <v>7794</v>
      </c>
      <c r="H1133" s="8">
        <f>G1133/E1133</f>
        <v>4.33</v>
      </c>
    </row>
    <row r="1134" ht="17" customHeight="1">
      <c r="A1134" t="s" s="11">
        <v>43</v>
      </c>
      <c r="B1134" t="s" s="11">
        <v>1509</v>
      </c>
      <c r="C1134" t="s" s="11">
        <v>78</v>
      </c>
      <c r="D1134" t="s" s="11">
        <v>295</v>
      </c>
      <c r="E1134" s="12">
        <v>100</v>
      </c>
      <c r="F1134" s="79">
        <f>G1134/1.17</f>
        <v>1452.991452991453</v>
      </c>
      <c r="G1134" s="14">
        <v>1700</v>
      </c>
      <c r="H1134" s="8">
        <f>G1134/E1134</f>
        <v>17</v>
      </c>
    </row>
    <row r="1135" ht="28.5" customHeight="1">
      <c r="A1135" t="s" s="16">
        <v>47</v>
      </c>
      <c r="B1135" t="s" s="15">
        <v>1550</v>
      </c>
      <c r="C1135" t="s" s="15">
        <v>1551</v>
      </c>
      <c r="D1135" t="s" s="15">
        <v>774</v>
      </c>
      <c r="E1135" s="18">
        <v>20</v>
      </c>
      <c r="F1135" s="85">
        <f>G1135/1.17</f>
        <v>136.7521367521367</v>
      </c>
      <c r="G1135" s="20">
        <v>160</v>
      </c>
      <c r="H1135" s="21">
        <f>G1135/E1135</f>
        <v>8</v>
      </c>
    </row>
    <row r="1136" ht="28.5" customHeight="1">
      <c r="A1136" t="s" s="16">
        <v>47</v>
      </c>
      <c r="B1136" t="s" s="15">
        <v>582</v>
      </c>
      <c r="C1136" t="s" s="15">
        <v>1552</v>
      </c>
      <c r="D1136" t="s" s="15">
        <v>584</v>
      </c>
      <c r="E1136" s="22">
        <v>1500</v>
      </c>
      <c r="F1136" s="68">
        <f>G1136/1.17</f>
        <v>4871.794871794872</v>
      </c>
      <c r="G1136" s="24">
        <v>5700</v>
      </c>
      <c r="H1136" s="21">
        <f>G1136/E1136</f>
        <v>3.8</v>
      </c>
    </row>
    <row r="1137" ht="17" customHeight="1">
      <c r="A1137" t="s" s="2">
        <v>43</v>
      </c>
      <c r="B1137" t="s" s="2">
        <v>1553</v>
      </c>
      <c r="C1137" t="s" s="2">
        <v>813</v>
      </c>
      <c r="D1137" t="s" s="2">
        <v>814</v>
      </c>
      <c r="E1137" s="27">
        <v>-10</v>
      </c>
      <c r="F1137" s="82">
        <f>G1137/1.17</f>
        <v>-332.6495726495726</v>
      </c>
      <c r="G1137" s="28">
        <v>-389.2</v>
      </c>
      <c r="H1137" s="8">
        <f>G1137/E1137</f>
        <v>38.92</v>
      </c>
    </row>
    <row r="1138" ht="17" customHeight="1">
      <c r="A1138" t="s" s="5">
        <v>43</v>
      </c>
      <c r="B1138" t="s" s="5">
        <v>1509</v>
      </c>
      <c r="C1138" t="s" s="5">
        <v>78</v>
      </c>
      <c r="D1138" t="s" s="5">
        <v>295</v>
      </c>
      <c r="E1138" s="6">
        <v>100</v>
      </c>
      <c r="F1138" s="83">
        <f>G1138/1.17</f>
        <v>940.1709401709402</v>
      </c>
      <c r="G1138" s="7">
        <v>1100</v>
      </c>
      <c r="H1138" s="8">
        <f>G1138/E1138</f>
        <v>11</v>
      </c>
    </row>
    <row r="1139" ht="17" customHeight="1">
      <c r="A1139" t="s" s="5">
        <v>1235</v>
      </c>
      <c r="B1139" t="s" s="5">
        <v>1239</v>
      </c>
      <c r="C1139" t="s" s="5">
        <v>1237</v>
      </c>
      <c r="D1139" t="s" s="5">
        <v>1238</v>
      </c>
      <c r="E1139" s="6">
        <v>360</v>
      </c>
      <c r="F1139" s="7">
        <f>G1139/1.17</f>
        <v>12307.692307692309</v>
      </c>
      <c r="G1139" s="7">
        <v>14400</v>
      </c>
      <c r="H1139" s="8">
        <f>G1139/E1139</f>
        <v>40</v>
      </c>
    </row>
    <row r="1140" ht="17" customHeight="1">
      <c r="A1140" t="s" s="5">
        <v>1235</v>
      </c>
      <c r="B1140" t="s" s="5">
        <v>1239</v>
      </c>
      <c r="C1140" t="s" s="5">
        <v>1237</v>
      </c>
      <c r="D1140" t="s" s="5">
        <v>1238</v>
      </c>
      <c r="E1140" s="6">
        <v>120</v>
      </c>
      <c r="F1140" s="7">
        <v>4102.56</v>
      </c>
      <c r="G1140" s="7">
        <f>F1140*1.17</f>
        <v>4799.9952</v>
      </c>
      <c r="H1140" s="8">
        <f>G1140/E1140</f>
        <v>39.99996</v>
      </c>
    </row>
    <row r="1141" ht="17" customHeight="1">
      <c r="A1141" t="s" s="5">
        <v>1463</v>
      </c>
      <c r="B1141" t="s" s="5">
        <v>1554</v>
      </c>
      <c r="C1141" t="s" s="5">
        <v>1430</v>
      </c>
      <c r="D1141" t="s" s="5">
        <v>1051</v>
      </c>
      <c r="E1141" s="6">
        <v>200</v>
      </c>
      <c r="F1141" s="7">
        <v>3760.68</v>
      </c>
      <c r="G1141" s="7">
        <f>F1141*1.17</f>
        <v>4399.995599999999</v>
      </c>
      <c r="H1141" s="8">
        <f>G1141/E1141</f>
        <v>21.999978</v>
      </c>
    </row>
    <row r="1142" ht="17" customHeight="1">
      <c r="A1142" t="s" s="5">
        <v>1220</v>
      </c>
      <c r="B1142" t="s" s="5">
        <v>1211</v>
      </c>
      <c r="C1142" t="s" s="5">
        <v>126</v>
      </c>
      <c r="D1142" t="s" s="5">
        <v>1212</v>
      </c>
      <c r="E1142" s="6">
        <v>200</v>
      </c>
      <c r="F1142" s="7">
        <v>3348.72</v>
      </c>
      <c r="G1142" s="7">
        <f>F1142*1.17</f>
        <v>3918.002399999999</v>
      </c>
      <c r="H1142" s="8">
        <f>G1142/E1142</f>
        <v>19.590012</v>
      </c>
    </row>
    <row r="1143" ht="17" customHeight="1">
      <c r="A1143" t="s" s="5">
        <v>1220</v>
      </c>
      <c r="B1143" t="s" s="5">
        <v>1196</v>
      </c>
      <c r="C1143" t="s" s="5">
        <v>1555</v>
      </c>
      <c r="D1143" t="s" s="5">
        <v>1029</v>
      </c>
      <c r="E1143" s="6">
        <v>800</v>
      </c>
      <c r="F1143" s="7">
        <v>24273.5</v>
      </c>
      <c r="G1143" s="7">
        <f>F1143*1.17</f>
        <v>28399.995</v>
      </c>
      <c r="H1143" s="8">
        <f>G1143/E1143</f>
        <v>35.49999375</v>
      </c>
    </row>
    <row r="1144" ht="17" customHeight="1">
      <c r="A1144" t="s" s="5">
        <v>1220</v>
      </c>
      <c r="B1144" t="s" s="5">
        <v>1229</v>
      </c>
      <c r="C1144" t="s" s="5">
        <v>1228</v>
      </c>
      <c r="D1144" t="s" s="5">
        <v>1212</v>
      </c>
      <c r="E1144" s="6">
        <v>200</v>
      </c>
      <c r="F1144" s="7">
        <v>4017.09</v>
      </c>
      <c r="G1144" s="7">
        <f>F1144*1.17</f>
        <v>4699.9953</v>
      </c>
      <c r="H1144" s="8">
        <f>G1144/E1144</f>
        <v>23.4999765</v>
      </c>
    </row>
    <row r="1145" ht="17" customHeight="1">
      <c r="A1145" t="s" s="5">
        <v>1220</v>
      </c>
      <c r="B1145" t="s" s="5">
        <v>1225</v>
      </c>
      <c r="C1145" t="s" s="5">
        <v>1232</v>
      </c>
      <c r="D1145" t="s" s="5">
        <v>1556</v>
      </c>
      <c r="E1145" s="6">
        <v>200</v>
      </c>
      <c r="F1145" s="7">
        <v>3070.09</v>
      </c>
      <c r="G1145" s="7">
        <f>F1145*1.17</f>
        <v>3592.0053</v>
      </c>
      <c r="H1145" s="8">
        <f>G1145/E1145</f>
        <v>17.9600265</v>
      </c>
    </row>
    <row r="1146" ht="17" customHeight="1">
      <c r="A1146" t="s" s="5">
        <v>1557</v>
      </c>
      <c r="B1146" t="s" s="5">
        <v>590</v>
      </c>
      <c r="C1146" t="s" s="5">
        <v>1086</v>
      </c>
      <c r="D1146" t="s" s="5">
        <v>592</v>
      </c>
      <c r="E1146" s="6">
        <v>3</v>
      </c>
      <c r="F1146" s="7">
        <f>G1146/1.17</f>
        <v>170.7692307692308</v>
      </c>
      <c r="G1146" s="7">
        <v>199.8</v>
      </c>
      <c r="H1146" s="8">
        <f>G1146/E1146</f>
        <v>66.60000000000001</v>
      </c>
    </row>
    <row r="1147" ht="17" customHeight="1">
      <c r="A1147" t="s" s="5">
        <v>1557</v>
      </c>
      <c r="B1147" t="s" s="5">
        <v>590</v>
      </c>
      <c r="C1147" t="s" s="5">
        <v>1086</v>
      </c>
      <c r="D1147" t="s" s="5">
        <v>592</v>
      </c>
      <c r="E1147" s="6">
        <v>5</v>
      </c>
      <c r="F1147" s="7">
        <f>G1147/1.17</f>
        <v>284.6153846153846</v>
      </c>
      <c r="G1147" s="7">
        <v>333</v>
      </c>
      <c r="H1147" s="8">
        <f>G1147/E1147</f>
        <v>66.59999999999999</v>
      </c>
    </row>
    <row r="1148" ht="17" customHeight="1">
      <c r="A1148" t="s" s="5">
        <v>1557</v>
      </c>
      <c r="B1148" t="s" s="5">
        <v>1166</v>
      </c>
      <c r="C1148" t="s" s="5">
        <v>1167</v>
      </c>
      <c r="D1148" t="s" s="5">
        <v>1498</v>
      </c>
      <c r="E1148" s="6">
        <v>20</v>
      </c>
      <c r="F1148" s="7">
        <f>G1148/1.17</f>
        <v>319.3162393162394</v>
      </c>
      <c r="G1148" s="7">
        <v>373.6</v>
      </c>
      <c r="H1148" s="8">
        <f>G1148/E1148</f>
        <v>18.68</v>
      </c>
    </row>
    <row r="1149" ht="17" customHeight="1">
      <c r="A1149" t="s" s="5">
        <v>1557</v>
      </c>
      <c r="B1149" t="s" s="5">
        <v>1367</v>
      </c>
      <c r="C1149" t="s" s="5">
        <v>1129</v>
      </c>
      <c r="D1149" t="s" s="5">
        <v>1368</v>
      </c>
      <c r="E1149" s="6">
        <v>60</v>
      </c>
      <c r="F1149" s="7">
        <f>G1149/1.17</f>
        <v>1596.923076923077</v>
      </c>
      <c r="G1149" s="7">
        <v>1868.4</v>
      </c>
      <c r="H1149" s="8">
        <f>G1149/E1149</f>
        <v>31.14</v>
      </c>
    </row>
    <row r="1150" ht="17" customHeight="1">
      <c r="A1150" t="s" s="5">
        <v>1557</v>
      </c>
      <c r="B1150" t="s" s="9">
        <v>1558</v>
      </c>
      <c r="C1150" t="s" s="5">
        <v>1559</v>
      </c>
      <c r="D1150" t="s" s="9">
        <v>1560</v>
      </c>
      <c r="E1150" s="6">
        <v>30</v>
      </c>
      <c r="F1150" s="7">
        <f>G1150/1.17</f>
        <v>771.2820512820513</v>
      </c>
      <c r="G1150" s="7">
        <v>902.4</v>
      </c>
      <c r="H1150" s="8">
        <f>G1150/E1150</f>
        <v>30.08</v>
      </c>
    </row>
    <row r="1151" ht="17" customHeight="1">
      <c r="A1151" t="s" s="5">
        <v>1557</v>
      </c>
      <c r="B1151" t="s" s="5">
        <v>1166</v>
      </c>
      <c r="C1151" t="s" s="5">
        <v>1167</v>
      </c>
      <c r="D1151" t="s" s="5">
        <v>1498</v>
      </c>
      <c r="E1151" s="6">
        <v>20</v>
      </c>
      <c r="F1151" s="7">
        <f>G1151/1.17</f>
        <v>319.3162393162394</v>
      </c>
      <c r="G1151" s="7">
        <v>373.6</v>
      </c>
      <c r="H1151" s="8">
        <f>G1151/E1151</f>
        <v>18.68</v>
      </c>
    </row>
    <row r="1152" ht="17" customHeight="1">
      <c r="A1152" t="s" s="5">
        <v>1557</v>
      </c>
      <c r="B1152" t="s" s="5">
        <v>571</v>
      </c>
      <c r="C1152" t="s" s="5">
        <v>572</v>
      </c>
      <c r="D1152" t="s" s="5">
        <v>573</v>
      </c>
      <c r="E1152" s="6">
        <v>20</v>
      </c>
      <c r="F1152" s="7">
        <f>G1152/1.17</f>
        <v>169.0598290598291</v>
      </c>
      <c r="G1152" s="7">
        <v>197.8</v>
      </c>
      <c r="H1152" s="8">
        <f>G1152/E1152</f>
        <v>9.890000000000001</v>
      </c>
    </row>
    <row r="1153" ht="17" customHeight="1">
      <c r="A1153" t="s" s="5">
        <v>1557</v>
      </c>
      <c r="B1153" t="s" s="5">
        <v>1533</v>
      </c>
      <c r="C1153" t="s" s="5">
        <v>1534</v>
      </c>
      <c r="D1153" t="s" s="5">
        <v>1535</v>
      </c>
      <c r="E1153" s="6">
        <v>20</v>
      </c>
      <c r="F1153" s="7">
        <f>G1153/1.17</f>
        <v>327.0085470085471</v>
      </c>
      <c r="G1153" s="7">
        <v>382.6</v>
      </c>
      <c r="H1153" s="8">
        <f>G1153/E1153</f>
        <v>19.13</v>
      </c>
    </row>
    <row r="1154" ht="17" customHeight="1">
      <c r="A1154" t="s" s="5">
        <v>1557</v>
      </c>
      <c r="B1154" t="s" s="5">
        <v>571</v>
      </c>
      <c r="C1154" t="s" s="5">
        <v>572</v>
      </c>
      <c r="D1154" t="s" s="5">
        <v>573</v>
      </c>
      <c r="E1154" s="6">
        <v>20</v>
      </c>
      <c r="F1154" s="7">
        <f>G1154/1.17</f>
        <v>169.0598290598291</v>
      </c>
      <c r="G1154" s="7">
        <v>197.8</v>
      </c>
      <c r="H1154" s="8">
        <f>G1154/E1154</f>
        <v>9.890000000000001</v>
      </c>
    </row>
    <row r="1155" ht="17" customHeight="1">
      <c r="A1155" t="s" s="5">
        <v>1557</v>
      </c>
      <c r="B1155" t="s" s="5">
        <v>706</v>
      </c>
      <c r="C1155" t="s" s="5">
        <v>707</v>
      </c>
      <c r="D1155" t="s" s="5">
        <v>708</v>
      </c>
      <c r="E1155" s="6">
        <v>30</v>
      </c>
      <c r="F1155" s="7">
        <f>G1155/1.17</f>
        <v>919.4871794871796</v>
      </c>
      <c r="G1155" s="7">
        <v>1075.8</v>
      </c>
      <c r="H1155" s="8">
        <f>G1155/E1155</f>
        <v>35.86</v>
      </c>
    </row>
    <row r="1156" ht="17" customHeight="1">
      <c r="A1156" t="s" s="5">
        <v>1557</v>
      </c>
      <c r="B1156" t="s" s="9">
        <v>1558</v>
      </c>
      <c r="C1156" t="s" s="5">
        <v>1559</v>
      </c>
      <c r="D1156" t="s" s="9">
        <v>1560</v>
      </c>
      <c r="E1156" s="6">
        <v>30</v>
      </c>
      <c r="F1156" s="7">
        <f>G1156/1.17</f>
        <v>771.2820512820513</v>
      </c>
      <c r="G1156" s="7">
        <v>902.4</v>
      </c>
      <c r="H1156" s="8">
        <f>G1156/E1156</f>
        <v>30.08</v>
      </c>
    </row>
    <row r="1157" ht="17" customHeight="1">
      <c r="A1157" t="s" s="5">
        <v>1557</v>
      </c>
      <c r="B1157" t="s" s="5">
        <v>571</v>
      </c>
      <c r="C1157" t="s" s="5">
        <v>572</v>
      </c>
      <c r="D1157" t="s" s="5">
        <v>573</v>
      </c>
      <c r="E1157" s="6">
        <v>30</v>
      </c>
      <c r="F1157" s="7">
        <f>G1157/1.17</f>
        <v>253.5897435897436</v>
      </c>
      <c r="G1157" s="7">
        <v>296.7</v>
      </c>
      <c r="H1157" s="8">
        <f>G1157/E1157</f>
        <v>9.889999999999999</v>
      </c>
    </row>
    <row r="1158" ht="17" customHeight="1">
      <c r="A1158" t="s" s="5">
        <v>1557</v>
      </c>
      <c r="B1158" t="s" s="5">
        <v>590</v>
      </c>
      <c r="C1158" t="s" s="5">
        <v>1086</v>
      </c>
      <c r="D1158" t="s" s="5">
        <v>592</v>
      </c>
      <c r="E1158" s="6">
        <v>5</v>
      </c>
      <c r="F1158" s="7">
        <f>G1158/1.17</f>
        <v>284.6153846153846</v>
      </c>
      <c r="G1158" s="7">
        <v>333</v>
      </c>
      <c r="H1158" s="8">
        <f>G1158/E1158</f>
        <v>66.59999999999999</v>
      </c>
    </row>
    <row r="1159" ht="17" customHeight="1">
      <c r="A1159" t="s" s="5">
        <v>1557</v>
      </c>
      <c r="B1159" t="s" s="9">
        <v>1558</v>
      </c>
      <c r="C1159" t="s" s="5">
        <v>1559</v>
      </c>
      <c r="D1159" t="s" s="9">
        <v>1560</v>
      </c>
      <c r="E1159" s="6">
        <v>30</v>
      </c>
      <c r="F1159" s="7">
        <f>G1159/1.17</f>
        <v>848.4615384615386</v>
      </c>
      <c r="G1159" s="7">
        <v>992.7</v>
      </c>
      <c r="H1159" s="8">
        <f>G1159/E1159</f>
        <v>33.09</v>
      </c>
    </row>
    <row r="1160" ht="17" customHeight="1">
      <c r="A1160" t="s" s="5">
        <v>1235</v>
      </c>
      <c r="B1160" t="s" s="5">
        <v>1239</v>
      </c>
      <c r="C1160" t="s" s="5">
        <v>1237</v>
      </c>
      <c r="D1160" t="s" s="5">
        <v>1238</v>
      </c>
      <c r="E1160" s="6">
        <v>600</v>
      </c>
      <c r="F1160" s="7">
        <v>20512.82</v>
      </c>
      <c r="G1160" s="7">
        <f>F1160*1.17</f>
        <v>23999.9994</v>
      </c>
      <c r="H1160" s="8">
        <f>G1160/E1160</f>
        <v>39.999999</v>
      </c>
    </row>
    <row r="1161" ht="17" customHeight="1">
      <c r="A1161" t="s" s="5">
        <v>1557</v>
      </c>
      <c r="B1161" t="s" s="5">
        <v>1513</v>
      </c>
      <c r="C1161" t="s" s="5">
        <v>1514</v>
      </c>
      <c r="D1161" t="s" s="5">
        <v>127</v>
      </c>
      <c r="E1161" s="6">
        <v>-11</v>
      </c>
      <c r="F1161" s="7">
        <v>-194.62</v>
      </c>
      <c r="G1161" s="7">
        <f>F1161*1.17</f>
        <v>-227.7054</v>
      </c>
      <c r="H1161" s="8">
        <f>G1161/E1161</f>
        <v>20.70049090909091</v>
      </c>
    </row>
    <row r="1162" ht="17" customHeight="1">
      <c r="A1162" t="s" s="5">
        <v>1557</v>
      </c>
      <c r="B1162" t="s" s="5">
        <v>44</v>
      </c>
      <c r="C1162" t="s" s="5">
        <v>343</v>
      </c>
      <c r="D1162" t="s" s="5">
        <v>46</v>
      </c>
      <c r="E1162" s="6">
        <v>-119</v>
      </c>
      <c r="F1162" s="7">
        <f>G1162/1.17</f>
        <v>-2239.641025641026</v>
      </c>
      <c r="G1162" s="7">
        <v>-2620.38</v>
      </c>
      <c r="H1162" s="8">
        <f>G1162/E1162</f>
        <v>22.02</v>
      </c>
    </row>
    <row r="1163" ht="17" customHeight="1">
      <c r="A1163" t="s" s="5">
        <v>1557</v>
      </c>
      <c r="B1163" t="s" s="9">
        <v>1558</v>
      </c>
      <c r="C1163" t="s" s="5">
        <v>1559</v>
      </c>
      <c r="D1163" t="s" s="9">
        <v>1560</v>
      </c>
      <c r="E1163" s="6">
        <v>-10</v>
      </c>
      <c r="F1163" s="7">
        <f>G1163/1.17</f>
        <v>-257.0940170940171</v>
      </c>
      <c r="G1163" s="7">
        <v>-300.8</v>
      </c>
      <c r="H1163" s="8">
        <f>G1163/E1163</f>
        <v>30.08</v>
      </c>
    </row>
    <row r="1164" ht="17" customHeight="1">
      <c r="A1164" t="s" s="5">
        <v>1557</v>
      </c>
      <c r="B1164" t="s" s="5">
        <v>706</v>
      </c>
      <c r="C1164" t="s" s="5">
        <v>707</v>
      </c>
      <c r="D1164" t="s" s="5">
        <v>708</v>
      </c>
      <c r="E1164" s="6">
        <v>-30</v>
      </c>
      <c r="F1164" s="7">
        <f>G1164/1.17</f>
        <v>-919.4871794871796</v>
      </c>
      <c r="G1164" s="7">
        <v>-1075.8</v>
      </c>
      <c r="H1164" s="8">
        <f>G1164/E1164</f>
        <v>35.86</v>
      </c>
    </row>
    <row r="1165" ht="17" customHeight="1">
      <c r="A1165" t="s" s="5">
        <v>1557</v>
      </c>
      <c r="B1165" t="s" s="5">
        <v>1367</v>
      </c>
      <c r="C1165" t="s" s="5">
        <v>1129</v>
      </c>
      <c r="D1165" t="s" s="5">
        <v>1368</v>
      </c>
      <c r="E1165" s="6">
        <v>-60</v>
      </c>
      <c r="F1165" s="7">
        <f>G1165/1.17</f>
        <v>-1596.923076923077</v>
      </c>
      <c r="G1165" s="7">
        <v>-1868.4</v>
      </c>
      <c r="H1165" s="8">
        <f>G1165/E1165</f>
        <v>31.14</v>
      </c>
    </row>
    <row r="1166" ht="17" customHeight="1">
      <c r="A1166" t="s" s="5">
        <v>1557</v>
      </c>
      <c r="B1166" t="s" s="9">
        <v>1558</v>
      </c>
      <c r="C1166" t="s" s="5">
        <v>1559</v>
      </c>
      <c r="D1166" t="s" s="9">
        <v>1560</v>
      </c>
      <c r="E1166" s="6">
        <v>-30</v>
      </c>
      <c r="F1166" s="7">
        <f>G1166/1.17</f>
        <v>-771.2820512820513</v>
      </c>
      <c r="G1166" s="7">
        <v>-902.4</v>
      </c>
      <c r="H1166" s="8">
        <f>G1166/E1166</f>
        <v>30.08</v>
      </c>
    </row>
    <row r="1167" ht="17" customHeight="1">
      <c r="A1167" t="s" s="5">
        <v>1557</v>
      </c>
      <c r="B1167" t="s" s="5">
        <v>706</v>
      </c>
      <c r="C1167" t="s" s="5">
        <v>707</v>
      </c>
      <c r="D1167" t="s" s="5">
        <v>708</v>
      </c>
      <c r="E1167" s="6">
        <v>-21</v>
      </c>
      <c r="F1167" s="7">
        <f>G1167/1.17</f>
        <v>-643.6410256410256</v>
      </c>
      <c r="G1167" s="7">
        <v>-753.0599999999999</v>
      </c>
      <c r="H1167" s="8">
        <f>G1167/E1167</f>
        <v>35.86</v>
      </c>
    </row>
    <row r="1168" ht="17" customHeight="1">
      <c r="A1168" t="s" s="5">
        <v>1557</v>
      </c>
      <c r="B1168" t="s" s="5">
        <v>1367</v>
      </c>
      <c r="C1168" t="s" s="5">
        <v>1129</v>
      </c>
      <c r="D1168" t="s" s="5">
        <v>1368</v>
      </c>
      <c r="E1168" s="6">
        <v>-17</v>
      </c>
      <c r="F1168" s="7">
        <f>G1168/1.17</f>
        <v>-452.4615384615385</v>
      </c>
      <c r="G1168" s="7">
        <v>-529.38</v>
      </c>
      <c r="H1168" s="8">
        <f>G1168/E1168</f>
        <v>31.14</v>
      </c>
    </row>
    <row r="1169" ht="17" customHeight="1">
      <c r="A1169" t="s" s="5">
        <v>1557</v>
      </c>
      <c r="B1169" t="s" s="9">
        <v>1558</v>
      </c>
      <c r="C1169" t="s" s="5">
        <v>1559</v>
      </c>
      <c r="D1169" t="s" s="9">
        <v>1560</v>
      </c>
      <c r="E1169" s="6">
        <v>-29</v>
      </c>
      <c r="F1169" s="7">
        <f>G1169/1.17</f>
        <v>-745.5726495726497</v>
      </c>
      <c r="G1169" s="7">
        <v>-872.3200000000001</v>
      </c>
      <c r="H1169" s="8">
        <f>G1169/E1169</f>
        <v>30.08</v>
      </c>
    </row>
    <row r="1170" ht="17" customHeight="1">
      <c r="A1170" t="s" s="5">
        <v>1557</v>
      </c>
      <c r="B1170" t="s" s="9">
        <v>1558</v>
      </c>
      <c r="C1170" t="s" s="5">
        <v>1559</v>
      </c>
      <c r="D1170" t="s" s="9">
        <v>1560</v>
      </c>
      <c r="E1170" s="6">
        <v>-30</v>
      </c>
      <c r="F1170" s="7">
        <f>G1170/1.17</f>
        <v>-848.4615384615386</v>
      </c>
      <c r="G1170" s="7">
        <v>-992.7</v>
      </c>
      <c r="H1170" s="8">
        <f>G1170/E1170</f>
        <v>33.09</v>
      </c>
    </row>
    <row r="1171" ht="17" customHeight="1">
      <c r="A1171" t="s" s="5">
        <v>1235</v>
      </c>
      <c r="B1171" t="s" s="5">
        <v>1239</v>
      </c>
      <c r="C1171" t="s" s="5">
        <v>1237</v>
      </c>
      <c r="D1171" t="s" s="5">
        <v>1238</v>
      </c>
      <c r="E1171" s="6">
        <v>180</v>
      </c>
      <c r="F1171" s="7">
        <v>6153.85</v>
      </c>
      <c r="G1171" s="7">
        <f>F1171*1.17</f>
        <v>7200.0045</v>
      </c>
      <c r="H1171" s="8">
        <f>G1171/E1171</f>
        <v>40.000025</v>
      </c>
    </row>
    <row r="1172" ht="17" customHeight="1">
      <c r="A1172" t="s" s="5">
        <v>1561</v>
      </c>
      <c r="B1172" t="s" s="5">
        <v>1562</v>
      </c>
      <c r="C1172" t="s" s="5">
        <v>1563</v>
      </c>
      <c r="D1172" t="s" s="5">
        <v>1564</v>
      </c>
      <c r="E1172" s="6">
        <v>200</v>
      </c>
      <c r="F1172" s="7">
        <v>3162.39</v>
      </c>
      <c r="G1172" s="7">
        <f>F1172*1.17</f>
        <v>3699.9963</v>
      </c>
      <c r="H1172" s="8">
        <f>G1172/E1172</f>
        <v>18.4999815</v>
      </c>
    </row>
    <row r="1173" ht="17" customHeight="1">
      <c r="A1173" t="s" s="5">
        <v>1561</v>
      </c>
      <c r="B1173" t="s" s="5">
        <v>1562</v>
      </c>
      <c r="C1173" t="s" s="5">
        <v>1563</v>
      </c>
      <c r="D1173" t="s" s="5">
        <v>1564</v>
      </c>
      <c r="E1173" s="6">
        <v>50</v>
      </c>
      <c r="F1173" s="7">
        <v>790.6</v>
      </c>
      <c r="G1173" s="7">
        <f>F1173*1.17</f>
        <v>925.002</v>
      </c>
      <c r="H1173" s="8">
        <f>G1173/E1173</f>
        <v>18.50004</v>
      </c>
    </row>
    <row r="1174" ht="17" customHeight="1">
      <c r="A1174" t="s" s="5">
        <v>1561</v>
      </c>
      <c r="B1174" t="s" s="5">
        <v>998</v>
      </c>
      <c r="C1174" t="s" s="5">
        <v>32</v>
      </c>
      <c r="D1174" t="s" s="5">
        <v>1565</v>
      </c>
      <c r="E1174" s="6">
        <v>20</v>
      </c>
      <c r="F1174" s="7">
        <v>256.41</v>
      </c>
      <c r="G1174" s="7">
        <f>F1174*1.17</f>
        <v>299.9997</v>
      </c>
      <c r="H1174" s="8">
        <f>G1174/E1174</f>
        <v>14.999985</v>
      </c>
    </row>
    <row r="1175" ht="17" customHeight="1">
      <c r="A1175" t="s" s="5">
        <v>1561</v>
      </c>
      <c r="B1175" t="s" s="5">
        <v>1566</v>
      </c>
      <c r="C1175" t="s" s="5">
        <v>1321</v>
      </c>
      <c r="D1175" t="s" s="5">
        <v>79</v>
      </c>
      <c r="E1175" s="6">
        <v>100</v>
      </c>
      <c r="F1175" s="7">
        <v>1410.26</v>
      </c>
      <c r="G1175" s="7">
        <f>F1175*1.17</f>
        <v>1650.0042</v>
      </c>
      <c r="H1175" s="8">
        <f>G1175/E1175</f>
        <v>16.500042</v>
      </c>
    </row>
    <row r="1176" ht="17" customHeight="1">
      <c r="A1176" t="s" s="5">
        <v>1561</v>
      </c>
      <c r="B1176" t="s" s="5">
        <v>1567</v>
      </c>
      <c r="C1176" t="s" s="5">
        <v>1568</v>
      </c>
      <c r="D1176" t="s" s="5">
        <v>1569</v>
      </c>
      <c r="E1176" s="6">
        <v>200</v>
      </c>
      <c r="F1176" s="7">
        <v>786.3200000000001</v>
      </c>
      <c r="G1176" s="7">
        <f>F1176*1.17</f>
        <v>919.9944</v>
      </c>
      <c r="H1176" s="8">
        <f>G1176/E1176</f>
        <v>4.599972</v>
      </c>
    </row>
    <row r="1177" ht="17" customHeight="1">
      <c r="A1177" t="s" s="5">
        <v>1561</v>
      </c>
      <c r="B1177" t="s" s="5">
        <v>1525</v>
      </c>
      <c r="C1177" t="s" s="5">
        <v>1570</v>
      </c>
      <c r="D1177" t="s" s="5">
        <v>1571</v>
      </c>
      <c r="E1177" s="6">
        <v>185</v>
      </c>
      <c r="F1177" s="7">
        <v>363.68</v>
      </c>
      <c r="G1177" s="7">
        <f>F1177*1.17</f>
        <v>425.5056</v>
      </c>
      <c r="H1177" s="8">
        <f>G1177/E1177</f>
        <v>2.30003027027027</v>
      </c>
    </row>
    <row r="1178" ht="17" customHeight="1">
      <c r="A1178" t="s" s="5">
        <v>1561</v>
      </c>
      <c r="B1178" t="s" s="5">
        <v>1572</v>
      </c>
      <c r="C1178" t="s" s="5">
        <v>1573</v>
      </c>
      <c r="D1178" t="s" s="5">
        <v>1574</v>
      </c>
      <c r="E1178" s="6">
        <v>400</v>
      </c>
      <c r="F1178" s="7">
        <v>1675.21</v>
      </c>
      <c r="G1178" s="7">
        <f>F1178*1.17</f>
        <v>1959.9957</v>
      </c>
      <c r="H1178" s="8">
        <f>G1178/E1178</f>
        <v>4.89998925</v>
      </c>
    </row>
    <row r="1179" ht="17" customHeight="1">
      <c r="A1179" t="s" s="5">
        <v>1561</v>
      </c>
      <c r="B1179" t="s" s="5">
        <v>1211</v>
      </c>
      <c r="C1179" t="s" s="5">
        <v>126</v>
      </c>
      <c r="D1179" t="s" s="5">
        <v>1212</v>
      </c>
      <c r="E1179" s="6">
        <v>100</v>
      </c>
      <c r="F1179" s="7">
        <v>1674.36</v>
      </c>
      <c r="G1179" s="7">
        <f>F1179*1.17</f>
        <v>1959.0012</v>
      </c>
      <c r="H1179" s="8">
        <f>G1179/E1179</f>
        <v>19.590012</v>
      </c>
    </row>
    <row r="1180" ht="17" customHeight="1">
      <c r="A1180" t="s" s="11">
        <v>1561</v>
      </c>
      <c r="B1180" t="s" s="11">
        <v>1196</v>
      </c>
      <c r="C1180" t="s" s="11">
        <v>1555</v>
      </c>
      <c r="D1180" t="s" s="11">
        <v>1029</v>
      </c>
      <c r="E1180" s="12">
        <v>200</v>
      </c>
      <c r="F1180" s="14">
        <v>6076.92</v>
      </c>
      <c r="G1180" s="14">
        <f>F1180*1.17</f>
        <v>7109.9964</v>
      </c>
      <c r="H1180" s="8">
        <f>G1180/E1180</f>
        <v>35.549982</v>
      </c>
    </row>
    <row r="1181" ht="17" customHeight="1">
      <c r="A1181" t="s" s="15">
        <v>1561</v>
      </c>
      <c r="B1181" t="s" s="15">
        <v>1470</v>
      </c>
      <c r="C1181" t="s" s="15">
        <v>1471</v>
      </c>
      <c r="D1181" t="s" s="15">
        <v>1472</v>
      </c>
      <c r="E1181" s="22">
        <v>540</v>
      </c>
      <c r="F1181" s="40">
        <v>11538.46</v>
      </c>
      <c r="G1181" s="24">
        <f>F1181*1.17</f>
        <v>13499.9982</v>
      </c>
      <c r="H1181" s="21">
        <f>G1181/E1181</f>
        <v>24.99999666666666</v>
      </c>
    </row>
    <row r="1182" ht="17" customHeight="1">
      <c r="A1182" t="s" s="15">
        <v>43</v>
      </c>
      <c r="B1182" t="s" s="15">
        <v>1513</v>
      </c>
      <c r="C1182" t="s" s="15">
        <v>1514</v>
      </c>
      <c r="D1182" t="s" s="15">
        <v>127</v>
      </c>
      <c r="E1182" s="18">
        <v>800</v>
      </c>
      <c r="F1182" s="19">
        <f>G1182/1.17</f>
        <v>13080.341880341881</v>
      </c>
      <c r="G1182" s="20">
        <v>15304</v>
      </c>
      <c r="H1182" s="21">
        <f>G1182/E1182</f>
        <v>19.13</v>
      </c>
    </row>
    <row r="1183" ht="17" customHeight="1">
      <c r="A1183" t="s" s="2">
        <v>1575</v>
      </c>
      <c r="B1183" t="s" s="2">
        <v>659</v>
      </c>
      <c r="C1183" t="s" s="2">
        <v>660</v>
      </c>
      <c r="D1183" t="s" s="2">
        <v>661</v>
      </c>
      <c r="E1183" s="27">
        <v>300</v>
      </c>
      <c r="F1183" s="31">
        <v>3692.31</v>
      </c>
      <c r="G1183" s="28">
        <f>F1183*1.17</f>
        <v>4320.0027</v>
      </c>
      <c r="H1183" s="8">
        <f>G1183/E1183</f>
        <v>14.400009</v>
      </c>
    </row>
    <row r="1184" ht="17" customHeight="1">
      <c r="A1184" t="s" s="5">
        <v>1576</v>
      </c>
      <c r="B1184" t="s" s="5">
        <v>1096</v>
      </c>
      <c r="C1184" t="s" s="5">
        <v>1577</v>
      </c>
      <c r="D1184" s="54"/>
      <c r="E1184" s="6">
        <v>1600</v>
      </c>
      <c r="F1184" s="7">
        <v>26475.21</v>
      </c>
      <c r="G1184" s="7">
        <v>30975.9957</v>
      </c>
      <c r="H1184" s="8">
        <f>G1184/E1184</f>
        <v>19.3599973125</v>
      </c>
    </row>
    <row r="1185" ht="17" customHeight="1">
      <c r="A1185" t="s" s="5">
        <v>1576</v>
      </c>
      <c r="B1185" t="s" s="5">
        <v>1578</v>
      </c>
      <c r="C1185" t="s" s="5">
        <v>1579</v>
      </c>
      <c r="D1185" s="54"/>
      <c r="E1185" s="6">
        <v>100</v>
      </c>
      <c r="F1185" s="7">
        <v>1400.85</v>
      </c>
      <c r="G1185" s="7">
        <v>1638.9945</v>
      </c>
      <c r="H1185" s="8">
        <f>G1185/E1185</f>
        <v>16.389945</v>
      </c>
    </row>
    <row r="1186" ht="17" customHeight="1">
      <c r="A1186" t="s" s="5">
        <v>1453</v>
      </c>
      <c r="B1186" t="s" s="5">
        <v>1580</v>
      </c>
      <c r="C1186" t="s" s="5">
        <v>1581</v>
      </c>
      <c r="D1186" s="54"/>
      <c r="E1186" s="6">
        <v>540</v>
      </c>
      <c r="F1186" s="7">
        <v>5570.77</v>
      </c>
      <c r="G1186" s="7">
        <v>6517.8009</v>
      </c>
      <c r="H1186" s="8">
        <f>G1186/E1186</f>
        <v>12.07000166666667</v>
      </c>
    </row>
    <row r="1187" ht="17" customHeight="1">
      <c r="A1187" t="s" s="11">
        <v>1453</v>
      </c>
      <c r="B1187" t="s" s="11">
        <v>1582</v>
      </c>
      <c r="C1187" t="s" s="11">
        <v>1583</v>
      </c>
      <c r="D1187" s="52"/>
      <c r="E1187" s="12">
        <v>1200</v>
      </c>
      <c r="F1187" s="13">
        <v>1846.15</v>
      </c>
      <c r="G1187" s="14">
        <v>2159.9955</v>
      </c>
      <c r="H1187" s="8">
        <f>G1187/E1187</f>
        <v>1.79999625</v>
      </c>
    </row>
    <row r="1188" ht="17" customHeight="1">
      <c r="A1188" t="s" s="15">
        <v>43</v>
      </c>
      <c r="B1188" t="s" s="15">
        <v>1513</v>
      </c>
      <c r="C1188" t="s" s="15">
        <v>1514</v>
      </c>
      <c r="D1188" t="s" s="15">
        <v>127</v>
      </c>
      <c r="E1188" s="18">
        <v>800</v>
      </c>
      <c r="F1188" s="19">
        <f>G1188/1.17</f>
        <v>13080.341880341881</v>
      </c>
      <c r="G1188" s="20">
        <v>15304</v>
      </c>
      <c r="H1188" s="21">
        <f>G1188/E1188</f>
        <v>19.13</v>
      </c>
    </row>
    <row r="1189" ht="17" customHeight="1">
      <c r="A1189" t="s" s="2">
        <v>1453</v>
      </c>
      <c r="B1189" t="s" s="2">
        <v>1584</v>
      </c>
      <c r="C1189" t="s" s="2">
        <v>1492</v>
      </c>
      <c r="D1189" s="51"/>
      <c r="E1189" s="27">
        <v>300</v>
      </c>
      <c r="F1189" s="31">
        <v>794.87</v>
      </c>
      <c r="G1189" s="28">
        <v>929.9979</v>
      </c>
      <c r="H1189" s="8">
        <f>G1189/E1189</f>
        <v>3.099993</v>
      </c>
    </row>
    <row r="1190" ht="17" customHeight="1">
      <c r="A1190" t="s" s="5">
        <v>1453</v>
      </c>
      <c r="B1190" t="s" s="5">
        <v>1582</v>
      </c>
      <c r="C1190" t="s" s="5">
        <v>1583</v>
      </c>
      <c r="D1190" s="54"/>
      <c r="E1190" s="6">
        <v>1200</v>
      </c>
      <c r="F1190" s="7">
        <v>1846.15</v>
      </c>
      <c r="G1190" s="7">
        <v>2159.9955</v>
      </c>
      <c r="H1190" s="8">
        <f>G1190/E1190</f>
        <v>1.79999625</v>
      </c>
    </row>
    <row r="1191" ht="17" customHeight="1">
      <c r="A1191" t="s" s="11">
        <v>265</v>
      </c>
      <c r="B1191" t="s" s="11">
        <v>1585</v>
      </c>
      <c r="C1191" t="s" s="11">
        <v>1586</v>
      </c>
      <c r="D1191" t="s" s="11">
        <v>1587</v>
      </c>
      <c r="E1191" s="12">
        <v>10</v>
      </c>
      <c r="F1191" s="14">
        <v>350.427350427350</v>
      </c>
      <c r="G1191" s="14">
        <v>410</v>
      </c>
      <c r="H1191" s="8">
        <f>G1191/E1191</f>
        <v>41</v>
      </c>
    </row>
    <row r="1192" ht="28.5" customHeight="1">
      <c r="A1192" t="s" s="16">
        <v>892</v>
      </c>
      <c r="B1192" t="s" s="15">
        <v>815</v>
      </c>
      <c r="C1192" t="s" s="15">
        <v>907</v>
      </c>
      <c r="D1192" t="s" s="15">
        <v>817</v>
      </c>
      <c r="E1192" s="22">
        <v>600</v>
      </c>
      <c r="F1192" s="24">
        <f>G1192/1.17</f>
        <v>5887.179487179487</v>
      </c>
      <c r="G1192" s="24">
        <v>6888</v>
      </c>
      <c r="H1192" s="21">
        <f>G1192/E1192</f>
        <v>11.48</v>
      </c>
    </row>
    <row r="1193" ht="17" customHeight="1">
      <c r="A1193" t="s" s="2">
        <v>265</v>
      </c>
      <c r="B1193" t="s" s="2">
        <v>1588</v>
      </c>
      <c r="C1193" t="s" s="2">
        <v>453</v>
      </c>
      <c r="D1193" t="s" s="2">
        <v>1589</v>
      </c>
      <c r="E1193" s="27">
        <v>200</v>
      </c>
      <c r="F1193" s="28">
        <v>2302.5641025641</v>
      </c>
      <c r="G1193" s="28">
        <v>2694</v>
      </c>
      <c r="H1193" s="8">
        <f>G1193/E1193</f>
        <v>13.47</v>
      </c>
    </row>
    <row r="1194" ht="17" customHeight="1">
      <c r="A1194" t="s" s="5">
        <v>265</v>
      </c>
      <c r="B1194" t="s" s="5">
        <v>511</v>
      </c>
      <c r="C1194" t="s" s="5">
        <v>325</v>
      </c>
      <c r="D1194" t="s" s="5">
        <v>1044</v>
      </c>
      <c r="E1194" s="6">
        <v>600</v>
      </c>
      <c r="F1194" s="7">
        <v>12969.2307692308</v>
      </c>
      <c r="G1194" s="7">
        <v>15174</v>
      </c>
      <c r="H1194" s="8">
        <f>G1194/E1194</f>
        <v>25.29</v>
      </c>
    </row>
    <row r="1195" ht="17" customHeight="1">
      <c r="A1195" t="s" s="11">
        <v>265</v>
      </c>
      <c r="B1195" t="s" s="11">
        <v>1061</v>
      </c>
      <c r="C1195" t="s" s="11">
        <v>980</v>
      </c>
      <c r="D1195" t="s" s="11">
        <v>1590</v>
      </c>
      <c r="E1195" s="12">
        <v>20</v>
      </c>
      <c r="F1195" s="14">
        <v>731.623931623932</v>
      </c>
      <c r="G1195" s="14">
        <v>856</v>
      </c>
      <c r="H1195" s="8">
        <f>G1195/E1195</f>
        <v>42.8</v>
      </c>
    </row>
    <row r="1196" ht="17" customHeight="1">
      <c r="A1196" t="s" s="15">
        <v>265</v>
      </c>
      <c r="B1196" t="s" s="15">
        <v>166</v>
      </c>
      <c r="C1196" t="s" s="15">
        <v>1591</v>
      </c>
      <c r="D1196" t="s" s="15">
        <v>1592</v>
      </c>
      <c r="E1196" s="22">
        <v>30</v>
      </c>
      <c r="F1196" s="24">
        <v>653.846153846154</v>
      </c>
      <c r="G1196" s="24">
        <v>765</v>
      </c>
      <c r="H1196" s="21">
        <f>G1196/E1196</f>
        <v>25.5</v>
      </c>
    </row>
    <row r="1197" ht="20" customHeight="1">
      <c r="A1197" t="s" s="2">
        <v>265</v>
      </c>
      <c r="B1197" t="s" s="2">
        <v>1593</v>
      </c>
      <c r="C1197" t="s" s="2">
        <v>1594</v>
      </c>
      <c r="D1197" t="s" s="86">
        <v>1595</v>
      </c>
      <c r="E1197" s="27">
        <v>6</v>
      </c>
      <c r="F1197" s="28">
        <v>282.051282051282</v>
      </c>
      <c r="G1197" s="28">
        <v>330</v>
      </c>
      <c r="H1197" s="8">
        <f>G1197/E1197</f>
        <v>55</v>
      </c>
    </row>
    <row r="1198" ht="17" customHeight="1">
      <c r="A1198" t="s" s="5">
        <v>265</v>
      </c>
      <c r="B1198" t="s" s="5">
        <v>1070</v>
      </c>
      <c r="C1198" t="s" s="5">
        <v>801</v>
      </c>
      <c r="D1198" t="s" s="5">
        <v>1596</v>
      </c>
      <c r="E1198" s="6">
        <v>600</v>
      </c>
      <c r="F1198" s="7">
        <v>14328.2051282051</v>
      </c>
      <c r="G1198" s="7">
        <v>16764</v>
      </c>
      <c r="H1198" s="8">
        <f>G1198/E1198</f>
        <v>27.94</v>
      </c>
    </row>
    <row r="1199" ht="17" customHeight="1">
      <c r="A1199" t="s" s="5">
        <v>265</v>
      </c>
      <c r="B1199" t="s" s="5">
        <v>1597</v>
      </c>
      <c r="C1199" t="s" s="5">
        <v>123</v>
      </c>
      <c r="D1199" t="s" s="5">
        <v>1598</v>
      </c>
      <c r="E1199" s="6">
        <v>20</v>
      </c>
      <c r="F1199" s="7">
        <v>150.427350427350</v>
      </c>
      <c r="G1199" s="7">
        <v>176</v>
      </c>
      <c r="H1199" s="8">
        <f>G1199/E1199</f>
        <v>8.800000000000001</v>
      </c>
    </row>
    <row r="1200" ht="17" customHeight="1">
      <c r="A1200" t="s" s="5">
        <v>265</v>
      </c>
      <c r="B1200" t="s" s="5">
        <v>1288</v>
      </c>
      <c r="C1200" t="s" s="5">
        <v>1289</v>
      </c>
      <c r="D1200" t="s" s="5">
        <v>1599</v>
      </c>
      <c r="E1200" s="6">
        <v>30</v>
      </c>
      <c r="F1200" s="7">
        <v>820.512820512821</v>
      </c>
      <c r="G1200" s="7">
        <v>960</v>
      </c>
      <c r="H1200" s="8">
        <f>G1200/E1200</f>
        <v>32</v>
      </c>
    </row>
    <row r="1201" ht="17" customHeight="1">
      <c r="A1201" t="s" s="5">
        <v>265</v>
      </c>
      <c r="B1201" t="s" s="5">
        <v>1600</v>
      </c>
      <c r="C1201" t="s" s="5">
        <v>1601</v>
      </c>
      <c r="D1201" t="s" s="5">
        <v>777</v>
      </c>
      <c r="E1201" s="6">
        <v>20</v>
      </c>
      <c r="F1201" s="7">
        <v>547.008547008547</v>
      </c>
      <c r="G1201" s="7">
        <v>640</v>
      </c>
      <c r="H1201" s="8">
        <f>G1201/E1201</f>
        <v>32</v>
      </c>
    </row>
    <row r="1202" ht="17" customHeight="1">
      <c r="A1202" t="s" s="5">
        <v>265</v>
      </c>
      <c r="B1202" t="s" s="5">
        <v>1602</v>
      </c>
      <c r="C1202" t="s" s="5">
        <v>1603</v>
      </c>
      <c r="D1202" t="s" s="5">
        <v>1604</v>
      </c>
      <c r="E1202" s="6">
        <v>20</v>
      </c>
      <c r="F1202" s="7">
        <v>222.222222222222</v>
      </c>
      <c r="G1202" s="7">
        <v>260</v>
      </c>
      <c r="H1202" s="8">
        <f>G1202/E1202</f>
        <v>13</v>
      </c>
    </row>
    <row r="1203" ht="17" customHeight="1">
      <c r="A1203" t="s" s="5">
        <v>265</v>
      </c>
      <c r="B1203" t="s" s="5">
        <v>820</v>
      </c>
      <c r="C1203" t="s" s="5">
        <v>821</v>
      </c>
      <c r="D1203" t="s" s="5">
        <v>822</v>
      </c>
      <c r="E1203" s="6">
        <v>200</v>
      </c>
      <c r="F1203" s="87">
        <v>333.333333333333</v>
      </c>
      <c r="G1203" s="87">
        <v>390</v>
      </c>
      <c r="H1203" s="8">
        <f>G1203/E1203</f>
        <v>1.95</v>
      </c>
    </row>
    <row r="1204" ht="17" customHeight="1">
      <c r="A1204" t="s" s="5">
        <v>265</v>
      </c>
      <c r="B1204" t="s" s="5">
        <v>590</v>
      </c>
      <c r="C1204" t="s" s="5">
        <v>1605</v>
      </c>
      <c r="D1204" t="s" s="5">
        <v>1606</v>
      </c>
      <c r="E1204" s="6">
        <v>20</v>
      </c>
      <c r="F1204" s="87">
        <v>1326.495726495730</v>
      </c>
      <c r="G1204" s="87">
        <v>1552</v>
      </c>
      <c r="H1204" s="8">
        <f>G1204/E1204</f>
        <v>77.59999999999999</v>
      </c>
    </row>
    <row r="1205" ht="17" customHeight="1">
      <c r="A1205" t="s" s="11">
        <v>265</v>
      </c>
      <c r="B1205" t="s" s="11">
        <v>1607</v>
      </c>
      <c r="C1205" t="s" s="11">
        <v>1608</v>
      </c>
      <c r="D1205" t="s" s="11">
        <v>1072</v>
      </c>
      <c r="E1205" s="12">
        <v>60</v>
      </c>
      <c r="F1205" s="88">
        <v>766.666666666667</v>
      </c>
      <c r="G1205" s="88">
        <v>897</v>
      </c>
      <c r="H1205" s="8">
        <f>G1205/E1205</f>
        <v>14.95</v>
      </c>
    </row>
    <row r="1206" ht="17" customHeight="1">
      <c r="A1206" t="s" s="15">
        <v>1203</v>
      </c>
      <c r="B1206" t="s" s="15">
        <v>1609</v>
      </c>
      <c r="C1206" t="s" s="15">
        <v>1610</v>
      </c>
      <c r="D1206" t="s" s="15">
        <v>1611</v>
      </c>
      <c r="E1206" s="22">
        <v>900</v>
      </c>
      <c r="F1206" s="68">
        <v>32740.78</v>
      </c>
      <c r="G1206" s="68">
        <f>F1206*1.03</f>
        <v>33723.0034</v>
      </c>
      <c r="H1206" s="21">
        <f>G1206/E1206</f>
        <v>37.47000377777778</v>
      </c>
    </row>
    <row r="1207" ht="17" customHeight="1">
      <c r="A1207" t="s" s="34">
        <v>265</v>
      </c>
      <c r="B1207" t="s" s="34">
        <v>1612</v>
      </c>
      <c r="C1207" t="s" s="34">
        <v>1613</v>
      </c>
      <c r="D1207" t="s" s="34">
        <v>1614</v>
      </c>
      <c r="E1207" s="35">
        <v>40</v>
      </c>
      <c r="F1207" s="89">
        <v>4906.837606837610</v>
      </c>
      <c r="G1207" s="89">
        <v>5741</v>
      </c>
      <c r="H1207" s="8">
        <f>G1207/E1207</f>
        <v>143.525</v>
      </c>
    </row>
    <row r="1208" ht="17" customHeight="1">
      <c r="A1208" t="s" s="15">
        <v>793</v>
      </c>
      <c r="B1208" t="s" s="15">
        <v>802</v>
      </c>
      <c r="C1208" t="s" s="15">
        <v>453</v>
      </c>
      <c r="D1208" t="s" s="15">
        <v>510</v>
      </c>
      <c r="E1208" s="22">
        <v>2700</v>
      </c>
      <c r="F1208" s="68">
        <f>G1208/1.17</f>
        <v>41353.846153846156</v>
      </c>
      <c r="G1208" s="68">
        <v>48384</v>
      </c>
      <c r="H1208" s="21">
        <f>G1208/E1208</f>
        <v>17.92</v>
      </c>
    </row>
    <row r="1209" ht="17" customHeight="1">
      <c r="A1209" t="s" s="2">
        <v>265</v>
      </c>
      <c r="B1209" t="s" s="2">
        <v>1615</v>
      </c>
      <c r="C1209" t="s" s="2">
        <v>1616</v>
      </c>
      <c r="D1209" t="s" s="2">
        <v>375</v>
      </c>
      <c r="E1209" s="27">
        <v>400</v>
      </c>
      <c r="F1209" s="90">
        <v>8697.4358974359</v>
      </c>
      <c r="G1209" s="90">
        <v>10176</v>
      </c>
      <c r="H1209" s="8">
        <f>G1209/E1209</f>
        <v>25.44</v>
      </c>
    </row>
    <row r="1210" ht="17" customHeight="1">
      <c r="A1210" t="s" s="11">
        <v>265</v>
      </c>
      <c r="B1210" t="s" s="11">
        <v>1617</v>
      </c>
      <c r="C1210" t="s" s="11">
        <v>1618</v>
      </c>
      <c r="D1210" t="s" s="11">
        <v>1619</v>
      </c>
      <c r="E1210" s="12">
        <v>300</v>
      </c>
      <c r="F1210" s="88">
        <v>1964.102564102560</v>
      </c>
      <c r="G1210" s="88">
        <v>2298</v>
      </c>
      <c r="H1210" s="8">
        <f>G1210/E1210</f>
        <v>7.66</v>
      </c>
    </row>
    <row r="1211" ht="17" customHeight="1">
      <c r="A1211" t="s" s="15">
        <v>577</v>
      </c>
      <c r="B1211" t="s" s="15">
        <v>1003</v>
      </c>
      <c r="C1211" t="s" s="15">
        <v>489</v>
      </c>
      <c r="D1211" t="s" s="15">
        <v>865</v>
      </c>
      <c r="E1211" s="18">
        <v>1200</v>
      </c>
      <c r="F1211" s="49">
        <f>G1211/1.17</f>
        <v>38974.358974358976</v>
      </c>
      <c r="G1211" s="65">
        <v>45600</v>
      </c>
      <c r="H1211" s="21">
        <f>G1211/E1211</f>
        <v>38</v>
      </c>
    </row>
    <row r="1212" ht="17" customHeight="1">
      <c r="A1212" t="s" s="15">
        <v>1620</v>
      </c>
      <c r="B1212" t="s" s="15">
        <v>1003</v>
      </c>
      <c r="C1212" t="s" s="15">
        <v>489</v>
      </c>
      <c r="D1212" t="s" s="15">
        <v>383</v>
      </c>
      <c r="E1212" s="22">
        <v>400</v>
      </c>
      <c r="F1212" s="68">
        <f>G1212/1.17</f>
        <v>5958.974358974359</v>
      </c>
      <c r="G1212" s="40">
        <v>6972</v>
      </c>
      <c r="H1212" s="21">
        <f>G1212/E1212</f>
        <v>17.43</v>
      </c>
    </row>
    <row r="1213" ht="17" customHeight="1">
      <c r="A1213" t="s" s="2">
        <v>265</v>
      </c>
      <c r="B1213" t="s" s="2">
        <v>1621</v>
      </c>
      <c r="C1213" t="s" s="2">
        <v>204</v>
      </c>
      <c r="D1213" t="s" s="2">
        <v>304</v>
      </c>
      <c r="E1213" s="27">
        <v>300</v>
      </c>
      <c r="F1213" s="90">
        <v>8415.384615384621</v>
      </c>
      <c r="G1213" s="90">
        <v>9846</v>
      </c>
      <c r="H1213" s="8">
        <f>G1213/E1213</f>
        <v>32.82</v>
      </c>
    </row>
    <row r="1214" ht="17" customHeight="1">
      <c r="A1214" t="s" s="5">
        <v>265</v>
      </c>
      <c r="B1214" t="s" s="5">
        <v>195</v>
      </c>
      <c r="C1214" t="s" s="5">
        <v>196</v>
      </c>
      <c r="D1214" t="s" s="5">
        <v>1622</v>
      </c>
      <c r="E1214" s="6">
        <v>60</v>
      </c>
      <c r="F1214" s="87">
        <v>369.230769230769</v>
      </c>
      <c r="G1214" s="87">
        <v>432</v>
      </c>
      <c r="H1214" s="8">
        <f>G1214/E1214</f>
        <v>7.2</v>
      </c>
    </row>
    <row r="1215" ht="17" customHeight="1">
      <c r="A1215" t="s" s="5">
        <v>265</v>
      </c>
      <c r="B1215" t="s" s="5">
        <v>175</v>
      </c>
      <c r="C1215" t="s" s="5">
        <v>819</v>
      </c>
      <c r="D1215" t="s" s="5">
        <v>175</v>
      </c>
      <c r="E1215" s="6">
        <v>240</v>
      </c>
      <c r="F1215" s="87">
        <v>3593.846153846150</v>
      </c>
      <c r="G1215" s="87">
        <v>4204.8</v>
      </c>
      <c r="H1215" s="8">
        <f>G1215/E1215</f>
        <v>17.52</v>
      </c>
    </row>
    <row r="1216" ht="17" customHeight="1">
      <c r="A1216" t="s" s="5">
        <v>265</v>
      </c>
      <c r="B1216" t="s" s="5">
        <v>1623</v>
      </c>
      <c r="C1216" t="s" s="5">
        <v>1304</v>
      </c>
      <c r="D1216" t="s" s="5">
        <v>1624</v>
      </c>
      <c r="E1216" s="6">
        <v>80</v>
      </c>
      <c r="F1216" s="87">
        <v>492.307692307692</v>
      </c>
      <c r="G1216" s="87">
        <v>576</v>
      </c>
      <c r="H1216" s="8">
        <f>G1216/E1216</f>
        <v>7.2</v>
      </c>
    </row>
    <row r="1217" ht="17" customHeight="1">
      <c r="A1217" t="s" s="5">
        <v>265</v>
      </c>
      <c r="B1217" t="s" s="5">
        <v>1625</v>
      </c>
      <c r="C1217" t="s" s="5">
        <v>81</v>
      </c>
      <c r="D1217" t="s" s="5">
        <v>1626</v>
      </c>
      <c r="E1217" s="6">
        <v>600</v>
      </c>
      <c r="F1217" s="87">
        <v>16923.0769230769</v>
      </c>
      <c r="G1217" s="87">
        <v>19800</v>
      </c>
      <c r="H1217" s="8">
        <f>G1217/E1217</f>
        <v>33</v>
      </c>
    </row>
    <row r="1218" ht="17" customHeight="1">
      <c r="A1218" t="s" s="5">
        <v>265</v>
      </c>
      <c r="B1218" t="s" s="5">
        <v>197</v>
      </c>
      <c r="C1218" t="s" s="5">
        <v>1627</v>
      </c>
      <c r="D1218" t="s" s="5">
        <v>199</v>
      </c>
      <c r="E1218" s="6">
        <v>10</v>
      </c>
      <c r="F1218" s="87">
        <v>133.760683760684</v>
      </c>
      <c r="G1218" s="87">
        <v>156.5</v>
      </c>
      <c r="H1218" s="8">
        <f>G1218/E1218</f>
        <v>15.65</v>
      </c>
    </row>
    <row r="1219" ht="17" customHeight="1">
      <c r="A1219" t="s" s="5">
        <v>265</v>
      </c>
      <c r="B1219" t="s" s="5">
        <v>1378</v>
      </c>
      <c r="C1219" t="s" s="5">
        <v>1403</v>
      </c>
      <c r="D1219" t="s" s="5">
        <v>1404</v>
      </c>
      <c r="E1219" s="6">
        <v>50</v>
      </c>
      <c r="F1219" s="87">
        <v>89.74358974358979</v>
      </c>
      <c r="G1219" s="87">
        <v>105</v>
      </c>
      <c r="H1219" s="8">
        <f>G1219/E1219</f>
        <v>2.1</v>
      </c>
    </row>
    <row r="1220" ht="17" customHeight="1">
      <c r="A1220" t="s" s="5">
        <v>265</v>
      </c>
      <c r="B1220" t="s" s="5">
        <v>1429</v>
      </c>
      <c r="C1220" t="s" s="5">
        <v>833</v>
      </c>
      <c r="D1220" t="s" s="5">
        <v>1628</v>
      </c>
      <c r="E1220" s="6">
        <v>300</v>
      </c>
      <c r="F1220" s="87">
        <v>8471.794871794869</v>
      </c>
      <c r="G1220" s="87">
        <v>9912</v>
      </c>
      <c r="H1220" s="8">
        <f>G1220/E1220</f>
        <v>33.04</v>
      </c>
    </row>
    <row r="1221" ht="17" customHeight="1">
      <c r="A1221" t="s" s="5">
        <v>265</v>
      </c>
      <c r="B1221" t="s" s="5">
        <v>775</v>
      </c>
      <c r="C1221" t="s" s="5">
        <v>1629</v>
      </c>
      <c r="D1221" t="s" s="5">
        <v>1630</v>
      </c>
      <c r="E1221" s="6">
        <v>20</v>
      </c>
      <c r="F1221" s="87">
        <v>17.0940170940171</v>
      </c>
      <c r="G1221" s="87">
        <v>20</v>
      </c>
      <c r="H1221" s="8">
        <f>G1221/E1221</f>
        <v>1</v>
      </c>
    </row>
    <row r="1222" ht="17" customHeight="1">
      <c r="A1222" t="s" s="11">
        <v>265</v>
      </c>
      <c r="B1222" t="s" s="11">
        <v>1631</v>
      </c>
      <c r="C1222" t="s" s="11">
        <v>970</v>
      </c>
      <c r="D1222" t="s" s="11">
        <v>1632</v>
      </c>
      <c r="E1222" s="12">
        <v>20</v>
      </c>
      <c r="F1222" s="88">
        <v>237.777777777778</v>
      </c>
      <c r="G1222" s="88">
        <v>278.2</v>
      </c>
      <c r="H1222" s="8">
        <f>G1222/E1222</f>
        <v>13.91</v>
      </c>
    </row>
    <row r="1223" ht="20" customHeight="1">
      <c r="A1223" t="s" s="15">
        <v>794</v>
      </c>
      <c r="B1223" t="s" s="16">
        <v>1633</v>
      </c>
      <c r="C1223" t="s" s="15">
        <v>796</v>
      </c>
      <c r="D1223" t="s" s="15">
        <v>797</v>
      </c>
      <c r="E1223" s="22">
        <v>400</v>
      </c>
      <c r="F1223" s="68">
        <f>G1223/1.17</f>
        <v>9914.529914529916</v>
      </c>
      <c r="G1223" s="68">
        <v>11600</v>
      </c>
      <c r="H1223" s="21">
        <f>G1223/E1223</f>
        <v>29</v>
      </c>
    </row>
    <row r="1224" ht="17" customHeight="1">
      <c r="A1224" t="s" s="2">
        <v>265</v>
      </c>
      <c r="B1224" t="s" s="2">
        <v>1634</v>
      </c>
      <c r="C1224" t="s" s="2">
        <v>1137</v>
      </c>
      <c r="D1224" t="s" s="2">
        <v>331</v>
      </c>
      <c r="E1224" s="27">
        <v>200</v>
      </c>
      <c r="F1224" s="90">
        <v>664.957264957265</v>
      </c>
      <c r="G1224" s="90">
        <v>778</v>
      </c>
      <c r="H1224" s="8">
        <f>G1224/E1224</f>
        <v>3.89</v>
      </c>
    </row>
    <row r="1225" ht="17" customHeight="1">
      <c r="A1225" t="s" s="11">
        <v>265</v>
      </c>
      <c r="B1225" t="s" s="11">
        <v>1635</v>
      </c>
      <c r="C1225" t="s" s="11">
        <v>1636</v>
      </c>
      <c r="D1225" t="s" s="11">
        <v>1637</v>
      </c>
      <c r="E1225" s="12">
        <v>50</v>
      </c>
      <c r="F1225" s="88">
        <v>1069.230769230770</v>
      </c>
      <c r="G1225" s="88">
        <v>1251</v>
      </c>
      <c r="H1225" s="8">
        <f>G1225/E1225</f>
        <v>25.02</v>
      </c>
    </row>
    <row r="1226" ht="17" customHeight="1">
      <c r="A1226" t="s" s="15">
        <v>1479</v>
      </c>
      <c r="B1226" t="s" s="15">
        <v>1489</v>
      </c>
      <c r="C1226" t="s" s="15">
        <v>1490</v>
      </c>
      <c r="D1226" t="s" s="15">
        <v>1136</v>
      </c>
      <c r="E1226" s="22">
        <v>1000</v>
      </c>
      <c r="F1226" s="68">
        <v>38230.77</v>
      </c>
      <c r="G1226" s="68">
        <f>F1226*1.17</f>
        <v>44730.000899999992</v>
      </c>
      <c r="H1226" s="21">
        <f>G1226/E1226</f>
        <v>44.73000089999999</v>
      </c>
    </row>
    <row r="1227" ht="17" customHeight="1">
      <c r="A1227" t="s" s="2">
        <v>265</v>
      </c>
      <c r="B1227" t="s" s="2">
        <v>1638</v>
      </c>
      <c r="C1227" t="s" s="2">
        <v>731</v>
      </c>
      <c r="D1227" t="s" s="2">
        <v>1639</v>
      </c>
      <c r="E1227" s="27">
        <v>20</v>
      </c>
      <c r="F1227" s="90">
        <v>58.1196581196581</v>
      </c>
      <c r="G1227" s="90">
        <v>68</v>
      </c>
      <c r="H1227" s="8">
        <f>G1227/E1227</f>
        <v>3.4</v>
      </c>
    </row>
    <row r="1228" ht="17" customHeight="1">
      <c r="A1228" t="s" s="5">
        <v>265</v>
      </c>
      <c r="B1228" t="s" s="5">
        <v>490</v>
      </c>
      <c r="C1228" t="s" s="5">
        <v>1640</v>
      </c>
      <c r="D1228" t="s" s="5">
        <v>1416</v>
      </c>
      <c r="E1228" s="6">
        <v>30</v>
      </c>
      <c r="F1228" s="87">
        <v>512.820512820513</v>
      </c>
      <c r="G1228" s="87">
        <v>600</v>
      </c>
      <c r="H1228" s="8">
        <f>G1228/E1228</f>
        <v>20</v>
      </c>
    </row>
    <row r="1229" ht="17" customHeight="1">
      <c r="A1229" t="s" s="5">
        <v>265</v>
      </c>
      <c r="B1229" t="s" s="5">
        <v>1617</v>
      </c>
      <c r="C1229" t="s" s="5">
        <v>1618</v>
      </c>
      <c r="D1229" t="s" s="5">
        <v>1619</v>
      </c>
      <c r="E1229" s="6">
        <v>200</v>
      </c>
      <c r="F1229" s="87">
        <v>1309.401709401710</v>
      </c>
      <c r="G1229" s="87">
        <v>1532</v>
      </c>
      <c r="H1229" s="8">
        <f>G1229/E1229</f>
        <v>7.66</v>
      </c>
    </row>
    <row r="1230" ht="17" customHeight="1">
      <c r="A1230" t="s" s="5">
        <v>265</v>
      </c>
      <c r="B1230" t="s" s="5">
        <v>1617</v>
      </c>
      <c r="C1230" t="s" s="5">
        <v>1618</v>
      </c>
      <c r="D1230" t="s" s="5">
        <v>1619</v>
      </c>
      <c r="E1230" s="6">
        <v>100</v>
      </c>
      <c r="F1230" s="87">
        <v>654.700854700855</v>
      </c>
      <c r="G1230" s="87">
        <v>766</v>
      </c>
      <c r="H1230" s="8">
        <f>G1230/E1230</f>
        <v>7.66</v>
      </c>
    </row>
    <row r="1231" ht="17" customHeight="1">
      <c r="A1231" t="s" s="5">
        <v>265</v>
      </c>
      <c r="B1231" t="s" s="5">
        <v>1641</v>
      </c>
      <c r="C1231" t="s" s="5">
        <v>198</v>
      </c>
      <c r="D1231" t="s" s="5">
        <v>1642</v>
      </c>
      <c r="E1231" s="6">
        <v>20</v>
      </c>
      <c r="F1231" s="87">
        <v>25.6410256410256</v>
      </c>
      <c r="G1231" s="87">
        <v>30</v>
      </c>
      <c r="H1231" s="8">
        <f>G1231/E1231</f>
        <v>1.5</v>
      </c>
    </row>
    <row r="1232" ht="17" customHeight="1">
      <c r="A1232" t="s" s="5">
        <v>265</v>
      </c>
      <c r="B1232" t="s" s="5">
        <v>163</v>
      </c>
      <c r="C1232" t="s" s="5">
        <v>1643</v>
      </c>
      <c r="D1232" t="s" s="5">
        <v>165</v>
      </c>
      <c r="E1232" s="6">
        <v>20</v>
      </c>
      <c r="F1232" s="87">
        <v>45.2991452991453</v>
      </c>
      <c r="G1232" s="87">
        <v>53</v>
      </c>
      <c r="H1232" s="8">
        <f>G1232/E1232</f>
        <v>2.65</v>
      </c>
    </row>
    <row r="1233" ht="17" customHeight="1">
      <c r="A1233" t="s" s="5">
        <v>265</v>
      </c>
      <c r="B1233" t="s" s="5">
        <v>1644</v>
      </c>
      <c r="C1233" t="s" s="5">
        <v>1645</v>
      </c>
      <c r="D1233" t="s" s="5">
        <v>1646</v>
      </c>
      <c r="E1233" s="6">
        <v>400</v>
      </c>
      <c r="F1233" s="87">
        <v>2170.940170940170</v>
      </c>
      <c r="G1233" s="87">
        <v>2540</v>
      </c>
      <c r="H1233" s="8">
        <f>G1233/E1233</f>
        <v>6.35</v>
      </c>
    </row>
    <row r="1234" ht="17" customHeight="1">
      <c r="A1234" t="s" s="5">
        <v>265</v>
      </c>
      <c r="B1234" t="s" s="5">
        <v>1251</v>
      </c>
      <c r="C1234" t="s" s="5">
        <v>1647</v>
      </c>
      <c r="D1234" t="s" s="5">
        <v>79</v>
      </c>
      <c r="E1234" s="6">
        <v>50</v>
      </c>
      <c r="F1234" s="87">
        <v>106.837606837607</v>
      </c>
      <c r="G1234" s="87">
        <v>125</v>
      </c>
      <c r="H1234" s="8">
        <f>G1234/E1234</f>
        <v>2.5</v>
      </c>
    </row>
    <row r="1235" ht="17" customHeight="1">
      <c r="A1235" t="s" s="5">
        <v>265</v>
      </c>
      <c r="B1235" t="s" s="5">
        <v>1648</v>
      </c>
      <c r="C1235" t="s" s="5">
        <v>1649</v>
      </c>
      <c r="D1235" t="s" s="5">
        <v>1650</v>
      </c>
      <c r="E1235" s="6">
        <v>30</v>
      </c>
      <c r="F1235" s="87">
        <v>89.74358974358979</v>
      </c>
      <c r="G1235" s="87">
        <v>105</v>
      </c>
      <c r="H1235" s="8">
        <f>G1235/E1235</f>
        <v>3.5</v>
      </c>
    </row>
    <row r="1236" ht="17" customHeight="1">
      <c r="A1236" t="s" s="5">
        <v>265</v>
      </c>
      <c r="B1236" t="s" s="5">
        <v>1320</v>
      </c>
      <c r="C1236" t="s" s="5">
        <v>1321</v>
      </c>
      <c r="D1236" t="s" s="5">
        <v>1651</v>
      </c>
      <c r="E1236" s="6">
        <v>20</v>
      </c>
      <c r="F1236" s="87">
        <v>109.401709401709</v>
      </c>
      <c r="G1236" s="87">
        <v>128</v>
      </c>
      <c r="H1236" s="8">
        <f>G1236/E1236</f>
        <v>6.4</v>
      </c>
    </row>
    <row r="1237" ht="17" customHeight="1">
      <c r="A1237" t="s" s="5">
        <v>265</v>
      </c>
      <c r="B1237" t="s" s="5">
        <v>1652</v>
      </c>
      <c r="C1237" t="s" s="5">
        <v>1653</v>
      </c>
      <c r="D1237" t="s" s="5">
        <v>79</v>
      </c>
      <c r="E1237" s="6">
        <v>40</v>
      </c>
      <c r="F1237" s="87">
        <v>232.478632478633</v>
      </c>
      <c r="G1237" s="87">
        <v>272</v>
      </c>
      <c r="H1237" s="8">
        <f>G1237/E1237</f>
        <v>6.8</v>
      </c>
    </row>
    <row r="1238" ht="17" customHeight="1">
      <c r="A1238" t="s" s="5">
        <v>265</v>
      </c>
      <c r="B1238" t="s" s="5">
        <v>433</v>
      </c>
      <c r="C1238" t="s" s="5">
        <v>434</v>
      </c>
      <c r="D1238" t="s" s="5">
        <v>1654</v>
      </c>
      <c r="E1238" s="6">
        <v>30</v>
      </c>
      <c r="F1238" s="87">
        <v>660.256410256410</v>
      </c>
      <c r="G1238" s="87">
        <v>772.5</v>
      </c>
      <c r="H1238" s="8">
        <f>G1238/E1238</f>
        <v>25.75</v>
      </c>
    </row>
    <row r="1239" ht="17" customHeight="1">
      <c r="A1239" t="s" s="5">
        <v>265</v>
      </c>
      <c r="B1239" t="s" s="5">
        <v>1655</v>
      </c>
      <c r="C1239" t="s" s="5">
        <v>279</v>
      </c>
      <c r="D1239" t="s" s="5">
        <v>1656</v>
      </c>
      <c r="E1239" s="6">
        <v>60</v>
      </c>
      <c r="F1239" s="87">
        <v>936.410256410256</v>
      </c>
      <c r="G1239" s="87">
        <v>1095.6</v>
      </c>
      <c r="H1239" s="8">
        <f>G1239/E1239</f>
        <v>18.26</v>
      </c>
    </row>
    <row r="1240" ht="17" customHeight="1">
      <c r="A1240" t="s" s="5">
        <v>265</v>
      </c>
      <c r="B1240" t="s" s="5">
        <v>1657</v>
      </c>
      <c r="C1240" t="s" s="5">
        <v>1658</v>
      </c>
      <c r="D1240" t="s" s="5">
        <v>1659</v>
      </c>
      <c r="E1240" s="6">
        <v>400</v>
      </c>
      <c r="F1240" s="87">
        <v>13114.5299145299</v>
      </c>
      <c r="G1240" s="87">
        <v>15344</v>
      </c>
      <c r="H1240" s="8">
        <f>G1240/E1240</f>
        <v>38.36</v>
      </c>
    </row>
    <row r="1241" ht="17" customHeight="1">
      <c r="A1241" t="s" s="5">
        <v>265</v>
      </c>
      <c r="B1241" t="s" s="5">
        <v>1567</v>
      </c>
      <c r="C1241" t="s" s="5">
        <v>1660</v>
      </c>
      <c r="D1241" t="s" s="5">
        <v>842</v>
      </c>
      <c r="E1241" s="6">
        <v>500</v>
      </c>
      <c r="F1241" s="87">
        <v>3341.880341880340</v>
      </c>
      <c r="G1241" s="87">
        <v>3910</v>
      </c>
      <c r="H1241" s="8">
        <f>G1241/E1241</f>
        <v>7.82</v>
      </c>
    </row>
    <row r="1242" ht="17" customHeight="1">
      <c r="A1242" t="s" s="11">
        <v>265</v>
      </c>
      <c r="B1242" t="s" s="11">
        <v>1096</v>
      </c>
      <c r="C1242" t="s" s="11">
        <v>1057</v>
      </c>
      <c r="D1242" t="s" s="11">
        <v>1661</v>
      </c>
      <c r="E1242" s="12">
        <v>400</v>
      </c>
      <c r="F1242" s="88">
        <v>11429.0598290598</v>
      </c>
      <c r="G1242" s="88">
        <v>13372</v>
      </c>
      <c r="H1242" s="8">
        <f>G1242/E1242</f>
        <v>33.43</v>
      </c>
    </row>
    <row r="1243" ht="17" customHeight="1">
      <c r="A1243" t="s" s="15">
        <v>265</v>
      </c>
      <c r="B1243" t="s" s="15">
        <v>1045</v>
      </c>
      <c r="C1243" t="s" s="15">
        <v>1046</v>
      </c>
      <c r="D1243" t="s" s="15">
        <v>1662</v>
      </c>
      <c r="E1243" s="18">
        <v>600</v>
      </c>
      <c r="F1243" s="38">
        <v>12697.4358974359</v>
      </c>
      <c r="G1243" s="38">
        <v>14856</v>
      </c>
      <c r="H1243" s="39">
        <f>G1243/E1243</f>
        <v>24.76</v>
      </c>
    </row>
    <row r="1244" ht="17" customHeight="1">
      <c r="A1244" t="s" s="2">
        <v>265</v>
      </c>
      <c r="B1244" t="s" s="2">
        <v>1663</v>
      </c>
      <c r="C1244" t="s" s="2">
        <v>129</v>
      </c>
      <c r="D1244" t="s" s="2">
        <v>16</v>
      </c>
      <c r="E1244" s="27">
        <v>3</v>
      </c>
      <c r="F1244" s="90">
        <v>97.4358974358974</v>
      </c>
      <c r="G1244" s="90">
        <v>114</v>
      </c>
      <c r="H1244" s="8">
        <f>G1244/E1244</f>
        <v>38</v>
      </c>
    </row>
    <row r="1245" ht="17" customHeight="1">
      <c r="A1245" t="s" s="5">
        <v>265</v>
      </c>
      <c r="B1245" t="s" s="5">
        <v>1303</v>
      </c>
      <c r="C1245" t="s" s="5">
        <v>1664</v>
      </c>
      <c r="D1245" t="s" s="5">
        <v>1665</v>
      </c>
      <c r="E1245" s="6">
        <v>300</v>
      </c>
      <c r="F1245" s="87">
        <v>4679.487179487180</v>
      </c>
      <c r="G1245" s="87">
        <v>5475</v>
      </c>
      <c r="H1245" s="8">
        <f>G1245/E1245</f>
        <v>18.25</v>
      </c>
    </row>
    <row r="1246" ht="17" customHeight="1">
      <c r="A1246" t="s" s="5">
        <v>265</v>
      </c>
      <c r="B1246" t="s" s="5">
        <v>1666</v>
      </c>
      <c r="C1246" t="s" s="5">
        <v>1667</v>
      </c>
      <c r="D1246" t="s" s="5">
        <v>1668</v>
      </c>
      <c r="E1246" s="6">
        <v>10</v>
      </c>
      <c r="F1246" s="87">
        <v>117.948717948718</v>
      </c>
      <c r="G1246" s="87">
        <v>138</v>
      </c>
      <c r="H1246" s="8">
        <f>G1246/E1246</f>
        <v>13.8</v>
      </c>
    </row>
    <row r="1247" ht="17" customHeight="1">
      <c r="A1247" t="s" s="5">
        <v>265</v>
      </c>
      <c r="B1247" t="s" s="5">
        <v>1669</v>
      </c>
      <c r="C1247" t="s" s="5">
        <v>1670</v>
      </c>
      <c r="D1247" t="s" s="5">
        <v>469</v>
      </c>
      <c r="E1247" s="6">
        <v>50</v>
      </c>
      <c r="F1247" s="87">
        <v>461.538461538462</v>
      </c>
      <c r="G1247" s="87">
        <v>540</v>
      </c>
      <c r="H1247" s="8">
        <f>G1247/E1247</f>
        <v>10.8</v>
      </c>
    </row>
    <row r="1248" ht="17" customHeight="1">
      <c r="A1248" t="s" s="5">
        <v>265</v>
      </c>
      <c r="B1248" t="s" s="5">
        <v>1671</v>
      </c>
      <c r="C1248" t="s" s="5">
        <v>94</v>
      </c>
      <c r="D1248" t="s" s="5">
        <v>1267</v>
      </c>
      <c r="E1248" s="6">
        <v>100</v>
      </c>
      <c r="F1248" s="87">
        <v>735.042735042735</v>
      </c>
      <c r="G1248" s="87">
        <v>860</v>
      </c>
      <c r="H1248" s="8">
        <f>G1248/E1248</f>
        <v>8.6</v>
      </c>
    </row>
    <row r="1249" ht="17" customHeight="1">
      <c r="A1249" t="s" s="5">
        <v>265</v>
      </c>
      <c r="B1249" t="s" s="5">
        <v>1672</v>
      </c>
      <c r="C1249" t="s" s="5">
        <v>1673</v>
      </c>
      <c r="D1249" t="s" s="5">
        <v>1674</v>
      </c>
      <c r="E1249" s="6">
        <v>20</v>
      </c>
      <c r="F1249" s="87">
        <v>413.162393162393</v>
      </c>
      <c r="G1249" s="87">
        <v>483.4</v>
      </c>
      <c r="H1249" s="8">
        <f>G1249/E1249</f>
        <v>24.17</v>
      </c>
    </row>
    <row r="1250" ht="17" customHeight="1">
      <c r="A1250" t="s" s="5">
        <v>265</v>
      </c>
      <c r="B1250" t="s" s="5">
        <v>1675</v>
      </c>
      <c r="C1250" t="s" s="5">
        <v>441</v>
      </c>
      <c r="D1250" t="s" s="5">
        <v>1676</v>
      </c>
      <c r="E1250" s="6">
        <v>150</v>
      </c>
      <c r="F1250" s="87">
        <v>5458.974358974360</v>
      </c>
      <c r="G1250" s="87">
        <v>6387</v>
      </c>
      <c r="H1250" s="8">
        <f>G1250/E1250</f>
        <v>42.58</v>
      </c>
    </row>
    <row r="1251" ht="17" customHeight="1">
      <c r="A1251" t="s" s="5">
        <v>265</v>
      </c>
      <c r="B1251" t="s" s="5">
        <v>1454</v>
      </c>
      <c r="C1251" t="s" s="5">
        <v>1455</v>
      </c>
      <c r="D1251" t="s" s="5">
        <v>1418</v>
      </c>
      <c r="E1251" s="6">
        <v>40</v>
      </c>
      <c r="F1251" s="87">
        <v>335.042735042735</v>
      </c>
      <c r="G1251" s="87">
        <v>392</v>
      </c>
      <c r="H1251" s="8">
        <f>G1251/E1251</f>
        <v>9.800000000000001</v>
      </c>
    </row>
    <row r="1252" ht="17" customHeight="1">
      <c r="A1252" t="s" s="5">
        <v>265</v>
      </c>
      <c r="B1252" t="s" s="5">
        <v>1677</v>
      </c>
      <c r="C1252" t="s" s="5">
        <v>1678</v>
      </c>
      <c r="D1252" t="s" s="5">
        <v>1679</v>
      </c>
      <c r="E1252" s="6">
        <v>10</v>
      </c>
      <c r="F1252" s="87">
        <v>67.0940170940171</v>
      </c>
      <c r="G1252" s="87">
        <v>78.5</v>
      </c>
      <c r="H1252" s="8">
        <f>G1252/E1252</f>
        <v>7.85</v>
      </c>
    </row>
    <row r="1253" ht="17" customHeight="1">
      <c r="A1253" t="s" s="11">
        <v>265</v>
      </c>
      <c r="B1253" t="s" s="11">
        <v>351</v>
      </c>
      <c r="C1253" t="s" s="11">
        <v>352</v>
      </c>
      <c r="D1253" t="s" s="11">
        <v>295</v>
      </c>
      <c r="E1253" s="12">
        <v>110</v>
      </c>
      <c r="F1253" s="88">
        <v>1457.264957264960</v>
      </c>
      <c r="G1253" s="88">
        <v>1705</v>
      </c>
      <c r="H1253" s="8">
        <f>G1253/E1253</f>
        <v>15.5</v>
      </c>
    </row>
    <row r="1254" ht="17" customHeight="1">
      <c r="A1254" t="s" s="15">
        <v>131</v>
      </c>
      <c r="B1254" t="s" s="15">
        <v>465</v>
      </c>
      <c r="C1254" t="s" s="15">
        <v>466</v>
      </c>
      <c r="D1254" t="s" s="15">
        <v>467</v>
      </c>
      <c r="E1254" s="22">
        <v>300</v>
      </c>
      <c r="F1254" s="68">
        <v>482.05</v>
      </c>
      <c r="G1254" s="68">
        <f>F1254*1.17</f>
        <v>563.9985</v>
      </c>
      <c r="H1254" s="21">
        <f>G1254/E1254</f>
        <v>1.879995</v>
      </c>
    </row>
    <row r="1255" ht="17" customHeight="1">
      <c r="A1255" t="s" s="2">
        <v>265</v>
      </c>
      <c r="B1255" t="s" s="2">
        <v>1680</v>
      </c>
      <c r="C1255" t="s" s="2">
        <v>1681</v>
      </c>
      <c r="D1255" t="s" s="2">
        <v>1682</v>
      </c>
      <c r="E1255" s="27">
        <v>50</v>
      </c>
      <c r="F1255" s="90">
        <v>162.393162393162</v>
      </c>
      <c r="G1255" s="90">
        <v>190</v>
      </c>
      <c r="H1255" s="8">
        <f>G1255/E1255</f>
        <v>3.8</v>
      </c>
    </row>
    <row r="1256" ht="17" customHeight="1">
      <c r="A1256" t="s" s="5">
        <v>265</v>
      </c>
      <c r="B1256" t="s" s="5">
        <v>28</v>
      </c>
      <c r="C1256" t="s" s="5">
        <v>29</v>
      </c>
      <c r="D1256" t="s" s="5">
        <v>1683</v>
      </c>
      <c r="E1256" s="6">
        <v>20</v>
      </c>
      <c r="F1256" s="87">
        <v>313.333333333333</v>
      </c>
      <c r="G1256" s="87">
        <v>366.6</v>
      </c>
      <c r="H1256" s="8">
        <f>G1256/E1256</f>
        <v>18.33</v>
      </c>
    </row>
    <row r="1257" ht="17" customHeight="1">
      <c r="A1257" t="s" s="5">
        <v>265</v>
      </c>
      <c r="B1257" t="s" s="5">
        <v>1684</v>
      </c>
      <c r="C1257" t="s" s="5">
        <v>78</v>
      </c>
      <c r="D1257" t="s" s="5">
        <v>1685</v>
      </c>
      <c r="E1257" s="6">
        <v>100</v>
      </c>
      <c r="F1257" s="87">
        <v>3255.555555555560</v>
      </c>
      <c r="G1257" s="87">
        <v>3809</v>
      </c>
      <c r="H1257" s="8">
        <f>G1257/E1257</f>
        <v>38.09</v>
      </c>
    </row>
    <row r="1258" ht="17" customHeight="1">
      <c r="A1258" t="s" s="5">
        <v>265</v>
      </c>
      <c r="B1258" t="s" s="5">
        <v>1503</v>
      </c>
      <c r="C1258" t="s" s="5">
        <v>1686</v>
      </c>
      <c r="D1258" t="s" s="5">
        <v>1619</v>
      </c>
      <c r="E1258" s="6">
        <v>60</v>
      </c>
      <c r="F1258" s="87">
        <v>829.2307692307691</v>
      </c>
      <c r="G1258" s="87">
        <v>970.2</v>
      </c>
      <c r="H1258" s="8">
        <f>G1258/E1258</f>
        <v>16.17</v>
      </c>
    </row>
    <row r="1259" ht="17" customHeight="1">
      <c r="A1259" t="s" s="5">
        <v>265</v>
      </c>
      <c r="B1259" t="s" s="5">
        <v>1394</v>
      </c>
      <c r="C1259" t="s" s="5">
        <v>1395</v>
      </c>
      <c r="D1259" t="s" s="5">
        <v>1687</v>
      </c>
      <c r="E1259" s="6">
        <v>50</v>
      </c>
      <c r="F1259" s="7">
        <v>547.008547008547</v>
      </c>
      <c r="G1259" s="7">
        <v>640</v>
      </c>
      <c r="H1259" s="8">
        <f>G1259/E1259</f>
        <v>12.8</v>
      </c>
    </row>
    <row r="1260" ht="17" customHeight="1">
      <c r="A1260" t="s" s="5">
        <v>265</v>
      </c>
      <c r="B1260" t="s" s="5">
        <v>979</v>
      </c>
      <c r="C1260" t="s" s="5">
        <v>980</v>
      </c>
      <c r="D1260" t="s" s="5">
        <v>981</v>
      </c>
      <c r="E1260" s="6">
        <v>20</v>
      </c>
      <c r="F1260" s="7">
        <v>213.675213675214</v>
      </c>
      <c r="G1260" s="7">
        <v>250</v>
      </c>
      <c r="H1260" s="8">
        <f>G1260/E1260</f>
        <v>12.5</v>
      </c>
    </row>
    <row r="1261" ht="17" customHeight="1">
      <c r="A1261" t="s" s="5">
        <v>265</v>
      </c>
      <c r="B1261" t="s" s="5">
        <v>1688</v>
      </c>
      <c r="C1261" t="s" s="5">
        <v>1689</v>
      </c>
      <c r="D1261" t="s" s="5">
        <v>1690</v>
      </c>
      <c r="E1261" s="6">
        <v>50</v>
      </c>
      <c r="F1261" s="7">
        <v>1153.4188034188</v>
      </c>
      <c r="G1261" s="7">
        <v>1349.5</v>
      </c>
      <c r="H1261" s="8">
        <f>G1261/E1261</f>
        <v>26.99</v>
      </c>
    </row>
    <row r="1262" ht="17" customHeight="1">
      <c r="A1262" t="s" s="5">
        <v>265</v>
      </c>
      <c r="B1262" t="s" s="5">
        <v>1691</v>
      </c>
      <c r="C1262" t="s" s="5">
        <v>731</v>
      </c>
      <c r="D1262" t="s" s="5">
        <v>1692</v>
      </c>
      <c r="E1262" s="6">
        <v>30</v>
      </c>
      <c r="F1262" s="7">
        <v>115.384615384615</v>
      </c>
      <c r="G1262" s="7">
        <v>135</v>
      </c>
      <c r="H1262" s="8">
        <f>G1262/E1262</f>
        <v>4.5</v>
      </c>
    </row>
    <row r="1263" ht="17" customHeight="1">
      <c r="A1263" t="s" s="5">
        <v>265</v>
      </c>
      <c r="B1263" t="s" s="5">
        <v>1693</v>
      </c>
      <c r="C1263" t="s" s="5">
        <v>1694</v>
      </c>
      <c r="D1263" t="s" s="5">
        <v>1695</v>
      </c>
      <c r="E1263" s="6">
        <v>60</v>
      </c>
      <c r="F1263" s="7">
        <v>410.256410256410</v>
      </c>
      <c r="G1263" s="7">
        <v>480</v>
      </c>
      <c r="H1263" s="8">
        <f>G1263/E1263</f>
        <v>8</v>
      </c>
    </row>
    <row r="1264" ht="17" customHeight="1">
      <c r="A1264" t="s" s="5">
        <v>265</v>
      </c>
      <c r="B1264" t="s" s="5">
        <v>1696</v>
      </c>
      <c r="C1264" t="s" s="5">
        <v>1147</v>
      </c>
      <c r="D1264" t="s" s="5">
        <v>1697</v>
      </c>
      <c r="E1264" s="6">
        <v>100</v>
      </c>
      <c r="F1264" s="7">
        <v>752.136752136752</v>
      </c>
      <c r="G1264" s="7">
        <v>880</v>
      </c>
      <c r="H1264" s="8">
        <f>G1264/E1264</f>
        <v>8.800000000000001</v>
      </c>
    </row>
    <row r="1265" ht="17" customHeight="1">
      <c r="A1265" t="s" s="5">
        <v>265</v>
      </c>
      <c r="B1265" t="s" s="5">
        <v>44</v>
      </c>
      <c r="C1265" t="s" s="5">
        <v>45</v>
      </c>
      <c r="D1265" t="s" s="5">
        <v>344</v>
      </c>
      <c r="E1265" s="6">
        <v>100</v>
      </c>
      <c r="F1265" s="7">
        <v>1882.051282051280</v>
      </c>
      <c r="G1265" s="7">
        <v>2202</v>
      </c>
      <c r="H1265" s="8">
        <f>G1265/E1265</f>
        <v>22.02</v>
      </c>
    </row>
    <row r="1266" ht="17" customHeight="1">
      <c r="A1266" t="s" s="5">
        <v>265</v>
      </c>
      <c r="B1266" t="s" s="5">
        <v>1283</v>
      </c>
      <c r="C1266" t="s" s="5">
        <v>821</v>
      </c>
      <c r="D1266" t="s" s="5">
        <v>822</v>
      </c>
      <c r="E1266" s="6">
        <v>80</v>
      </c>
      <c r="F1266" s="7">
        <v>464.957264957265</v>
      </c>
      <c r="G1266" s="7">
        <v>544</v>
      </c>
      <c r="H1266" s="8">
        <f>G1266/E1266</f>
        <v>6.8</v>
      </c>
    </row>
    <row r="1267" ht="17" customHeight="1">
      <c r="A1267" t="s" s="5">
        <v>265</v>
      </c>
      <c r="B1267" t="s" s="5">
        <v>820</v>
      </c>
      <c r="C1267" t="s" s="5">
        <v>821</v>
      </c>
      <c r="D1267" t="s" s="5">
        <v>822</v>
      </c>
      <c r="E1267" s="6">
        <v>2</v>
      </c>
      <c r="F1267" s="7">
        <v>3.33333333333333</v>
      </c>
      <c r="G1267" s="7">
        <v>3.9</v>
      </c>
      <c r="H1267" s="8">
        <f>G1267/E1267</f>
        <v>1.95</v>
      </c>
    </row>
    <row r="1268" ht="17" customHeight="1">
      <c r="A1268" t="s" s="5">
        <v>265</v>
      </c>
      <c r="B1268" t="s" s="5">
        <v>820</v>
      </c>
      <c r="C1268" t="s" s="5">
        <v>821</v>
      </c>
      <c r="D1268" t="s" s="5">
        <v>822</v>
      </c>
      <c r="E1268" s="6">
        <v>69</v>
      </c>
      <c r="F1268" s="7">
        <v>115</v>
      </c>
      <c r="G1268" s="7">
        <v>134.55</v>
      </c>
      <c r="H1268" s="8">
        <f>G1268/E1268</f>
        <v>1.95</v>
      </c>
    </row>
    <row r="1269" ht="17" customHeight="1">
      <c r="A1269" t="s" s="5">
        <v>265</v>
      </c>
      <c r="B1269" t="s" s="5">
        <v>1698</v>
      </c>
      <c r="C1269" t="s" s="5">
        <v>1699</v>
      </c>
      <c r="D1269" t="s" s="5">
        <v>1700</v>
      </c>
      <c r="E1269" s="6">
        <v>30</v>
      </c>
      <c r="F1269" s="7">
        <v>128.205128205128</v>
      </c>
      <c r="G1269" s="7">
        <v>150</v>
      </c>
      <c r="H1269" s="8">
        <f>G1269/E1269</f>
        <v>5</v>
      </c>
    </row>
    <row r="1270" ht="17" customHeight="1">
      <c r="A1270" t="s" s="5">
        <v>265</v>
      </c>
      <c r="B1270" t="s" s="5">
        <v>490</v>
      </c>
      <c r="C1270" t="s" s="5">
        <v>1640</v>
      </c>
      <c r="D1270" t="s" s="5">
        <v>1540</v>
      </c>
      <c r="E1270" s="6">
        <v>40</v>
      </c>
      <c r="F1270" s="7">
        <v>653.675213675214</v>
      </c>
      <c r="G1270" s="7">
        <v>764.8</v>
      </c>
      <c r="H1270" s="8">
        <f>G1270/E1270</f>
        <v>19.12</v>
      </c>
    </row>
    <row r="1271" ht="17" customHeight="1">
      <c r="A1271" t="s" s="5">
        <v>265</v>
      </c>
      <c r="B1271" t="s" s="5">
        <v>1701</v>
      </c>
      <c r="C1271" t="s" s="5">
        <v>1702</v>
      </c>
      <c r="D1271" t="s" s="5">
        <v>1418</v>
      </c>
      <c r="E1271" s="6">
        <v>10</v>
      </c>
      <c r="F1271" s="7">
        <v>38.4615384615385</v>
      </c>
      <c r="G1271" s="7">
        <v>45</v>
      </c>
      <c r="H1271" s="8">
        <f>G1271/E1271</f>
        <v>4.5</v>
      </c>
    </row>
    <row r="1272" ht="17" customHeight="1">
      <c r="A1272" t="s" s="11">
        <v>265</v>
      </c>
      <c r="B1272" t="s" s="11">
        <v>1429</v>
      </c>
      <c r="C1272" t="s" s="11">
        <v>833</v>
      </c>
      <c r="D1272" t="s" s="11">
        <v>1703</v>
      </c>
      <c r="E1272" s="12">
        <v>300</v>
      </c>
      <c r="F1272" s="14">
        <v>8471.794871794869</v>
      </c>
      <c r="G1272" s="14">
        <v>9912</v>
      </c>
      <c r="H1272" s="8">
        <f>G1272/E1272</f>
        <v>33.04</v>
      </c>
    </row>
    <row r="1273" ht="17" customHeight="1">
      <c r="A1273" t="s" s="15">
        <v>1400</v>
      </c>
      <c r="B1273" t="s" s="15">
        <v>1401</v>
      </c>
      <c r="C1273" t="s" s="15">
        <v>489</v>
      </c>
      <c r="D1273" t="s" s="15">
        <v>1402</v>
      </c>
      <c r="E1273" s="22">
        <v>10</v>
      </c>
      <c r="F1273" s="24">
        <f>G1273/1.17</f>
        <v>89.74358974358975</v>
      </c>
      <c r="G1273" s="24">
        <v>105</v>
      </c>
      <c r="H1273" s="21">
        <f>G1273/E1273</f>
        <v>10.5</v>
      </c>
    </row>
    <row r="1274" ht="17" customHeight="1">
      <c r="A1274" t="s" s="2">
        <v>265</v>
      </c>
      <c r="B1274" t="s" s="2">
        <v>1704</v>
      </c>
      <c r="C1274" t="s" s="2">
        <v>425</v>
      </c>
      <c r="D1274" t="s" s="2">
        <v>1705</v>
      </c>
      <c r="E1274" s="27">
        <v>20</v>
      </c>
      <c r="F1274" s="28">
        <v>353.504273504274</v>
      </c>
      <c r="G1274" s="28">
        <v>413.6</v>
      </c>
      <c r="H1274" s="8">
        <f>G1274/E1274</f>
        <v>20.68</v>
      </c>
    </row>
    <row r="1275" ht="17" customHeight="1">
      <c r="A1275" t="s" s="11">
        <v>265</v>
      </c>
      <c r="B1275" t="s" s="11">
        <v>253</v>
      </c>
      <c r="C1275" t="s" s="11">
        <v>78</v>
      </c>
      <c r="D1275" t="s" s="11">
        <v>1706</v>
      </c>
      <c r="E1275" s="12">
        <v>40</v>
      </c>
      <c r="F1275" s="14">
        <v>222.222222222222</v>
      </c>
      <c r="G1275" s="14">
        <v>260</v>
      </c>
      <c r="H1275" s="8">
        <f>G1275/E1275</f>
        <v>6.5</v>
      </c>
    </row>
    <row r="1276" ht="17" customHeight="1">
      <c r="A1276" t="s" s="15">
        <v>265</v>
      </c>
      <c r="B1276" t="s" s="15">
        <v>511</v>
      </c>
      <c r="C1276" t="s" s="15">
        <v>325</v>
      </c>
      <c r="D1276" t="s" s="15">
        <v>1044</v>
      </c>
      <c r="E1276" s="22">
        <v>1200</v>
      </c>
      <c r="F1276" s="24">
        <v>25938.4615384615</v>
      </c>
      <c r="G1276" s="24">
        <v>30348</v>
      </c>
      <c r="H1276" s="21">
        <f>G1276/E1276</f>
        <v>25.29</v>
      </c>
    </row>
    <row r="1277" ht="17" customHeight="1">
      <c r="A1277" t="s" s="2">
        <v>265</v>
      </c>
      <c r="B1277" t="s" s="2">
        <v>1612</v>
      </c>
      <c r="C1277" t="s" s="2">
        <v>1613</v>
      </c>
      <c r="D1277" t="s" s="2">
        <v>1614</v>
      </c>
      <c r="E1277" s="27">
        <v>40</v>
      </c>
      <c r="F1277" s="28">
        <v>4907.350427350430</v>
      </c>
      <c r="G1277" s="28">
        <v>5741.6</v>
      </c>
      <c r="H1277" s="8">
        <f>G1277/E1277</f>
        <v>143.54</v>
      </c>
    </row>
    <row r="1278" ht="17" customHeight="1">
      <c r="A1278" t="s" s="5">
        <v>265</v>
      </c>
      <c r="B1278" t="s" s="5">
        <v>1707</v>
      </c>
      <c r="C1278" t="s" s="5">
        <v>1708</v>
      </c>
      <c r="D1278" t="s" s="5">
        <v>1709</v>
      </c>
      <c r="E1278" s="6">
        <v>20</v>
      </c>
      <c r="F1278" s="7">
        <v>334.358974358974</v>
      </c>
      <c r="G1278" s="7">
        <v>391.2</v>
      </c>
      <c r="H1278" s="8">
        <f>G1278/E1278</f>
        <v>19.56</v>
      </c>
    </row>
    <row r="1279" ht="17" customHeight="1">
      <c r="A1279" t="s" s="5">
        <v>265</v>
      </c>
      <c r="B1279" t="s" s="5">
        <v>1710</v>
      </c>
      <c r="C1279" t="s" s="5">
        <v>1711</v>
      </c>
      <c r="D1279" t="s" s="5">
        <v>1596</v>
      </c>
      <c r="E1279" s="6">
        <v>30</v>
      </c>
      <c r="F1279" s="7">
        <v>584.615384615385</v>
      </c>
      <c r="G1279" s="7">
        <v>684</v>
      </c>
      <c r="H1279" s="8">
        <f>G1279/E1279</f>
        <v>22.8</v>
      </c>
    </row>
    <row r="1280" ht="17" customHeight="1">
      <c r="A1280" t="s" s="5">
        <v>265</v>
      </c>
      <c r="B1280" t="s" s="5">
        <v>1712</v>
      </c>
      <c r="C1280" t="s" s="5">
        <v>1713</v>
      </c>
      <c r="D1280" t="s" s="5">
        <v>562</v>
      </c>
      <c r="E1280" s="6">
        <v>450</v>
      </c>
      <c r="F1280" s="7">
        <v>4423.076923076920</v>
      </c>
      <c r="G1280" s="7">
        <v>5175</v>
      </c>
      <c r="H1280" s="8">
        <f>G1280/E1280</f>
        <v>11.5</v>
      </c>
    </row>
    <row r="1281" ht="17" customHeight="1">
      <c r="A1281" t="s" s="5">
        <v>265</v>
      </c>
      <c r="B1281" t="s" s="5">
        <v>1714</v>
      </c>
      <c r="C1281" t="s" s="5">
        <v>1715</v>
      </c>
      <c r="D1281" t="s" s="5">
        <v>1716</v>
      </c>
      <c r="E1281" s="6">
        <v>100</v>
      </c>
      <c r="F1281" s="7">
        <v>2740.170940170940</v>
      </c>
      <c r="G1281" s="7">
        <v>3206</v>
      </c>
      <c r="H1281" s="8">
        <f>G1281/E1281</f>
        <v>32.06</v>
      </c>
    </row>
    <row r="1282" ht="17" customHeight="1">
      <c r="A1282" t="s" s="5">
        <v>265</v>
      </c>
      <c r="B1282" t="s" s="5">
        <v>706</v>
      </c>
      <c r="C1282" t="s" s="5">
        <v>707</v>
      </c>
      <c r="D1282" t="s" s="5">
        <v>708</v>
      </c>
      <c r="E1282" s="6">
        <v>240</v>
      </c>
      <c r="F1282" s="7">
        <v>7355.897435897440</v>
      </c>
      <c r="G1282" s="7">
        <v>8606.4</v>
      </c>
      <c r="H1282" s="8">
        <f>G1282/E1282</f>
        <v>35.86</v>
      </c>
    </row>
    <row r="1283" ht="17" customHeight="1">
      <c r="A1283" t="s" s="11">
        <v>265</v>
      </c>
      <c r="B1283" t="s" s="11">
        <v>22</v>
      </c>
      <c r="C1283" t="s" s="11">
        <v>1717</v>
      </c>
      <c r="D1283" t="s" s="11">
        <v>1718</v>
      </c>
      <c r="E1283" s="12">
        <v>300</v>
      </c>
      <c r="F1283" s="14">
        <v>5928.205128205130</v>
      </c>
      <c r="G1283" s="14">
        <v>6936</v>
      </c>
      <c r="H1283" s="8">
        <f>G1283/E1283</f>
        <v>23.12</v>
      </c>
    </row>
    <row r="1284" ht="28.5" customHeight="1">
      <c r="A1284" t="s" s="15">
        <v>807</v>
      </c>
      <c r="B1284" t="s" s="16">
        <v>1719</v>
      </c>
      <c r="C1284" t="s" s="15">
        <v>489</v>
      </c>
      <c r="D1284" t="s" s="15">
        <v>1720</v>
      </c>
      <c r="E1284" s="22">
        <v>720</v>
      </c>
      <c r="F1284" s="24">
        <f>G1284/1.17</f>
        <v>67076.923076923078</v>
      </c>
      <c r="G1284" s="24">
        <v>78480</v>
      </c>
      <c r="H1284" s="21">
        <f>G1284/E1284</f>
        <v>109</v>
      </c>
    </row>
    <row r="1285" ht="28.5" customHeight="1">
      <c r="A1285" t="s" s="15">
        <v>807</v>
      </c>
      <c r="B1285" t="s" s="16">
        <v>1719</v>
      </c>
      <c r="C1285" t="s" s="15">
        <v>489</v>
      </c>
      <c r="D1285" t="s" s="15">
        <v>1720</v>
      </c>
      <c r="E1285" s="22">
        <v>1000</v>
      </c>
      <c r="F1285" s="24">
        <f>G1285/1.17</f>
        <v>93162.393162393171</v>
      </c>
      <c r="G1285" s="24">
        <v>109000</v>
      </c>
      <c r="H1285" s="21">
        <f>G1285/E1285</f>
        <v>109</v>
      </c>
    </row>
    <row r="1286" ht="17" customHeight="1">
      <c r="A1286" t="s" s="2">
        <v>265</v>
      </c>
      <c r="B1286" t="s" s="2">
        <v>1721</v>
      </c>
      <c r="C1286" t="s" s="2">
        <v>1722</v>
      </c>
      <c r="D1286" t="s" s="2">
        <v>1723</v>
      </c>
      <c r="E1286" s="27">
        <v>300</v>
      </c>
      <c r="F1286" s="28">
        <v>4102.5641025641</v>
      </c>
      <c r="G1286" s="28">
        <v>4800</v>
      </c>
      <c r="H1286" s="8">
        <f>G1286/E1286</f>
        <v>16</v>
      </c>
    </row>
    <row r="1287" ht="17" customHeight="1">
      <c r="A1287" t="s" s="5">
        <v>265</v>
      </c>
      <c r="B1287" t="s" s="5">
        <v>1724</v>
      </c>
      <c r="C1287" t="s" s="5">
        <v>1725</v>
      </c>
      <c r="D1287" t="s" s="5">
        <v>1726</v>
      </c>
      <c r="E1287" s="6">
        <v>40</v>
      </c>
      <c r="F1287" s="7">
        <v>786.324786324786</v>
      </c>
      <c r="G1287" s="7">
        <v>920</v>
      </c>
      <c r="H1287" s="8">
        <f>G1287/E1287</f>
        <v>23</v>
      </c>
    </row>
    <row r="1288" ht="17" customHeight="1">
      <c r="A1288" t="s" s="5">
        <v>265</v>
      </c>
      <c r="B1288" t="s" s="5">
        <v>1070</v>
      </c>
      <c r="C1288" t="s" s="5">
        <v>801</v>
      </c>
      <c r="D1288" t="s" s="5">
        <v>1596</v>
      </c>
      <c r="E1288" s="6">
        <v>1200</v>
      </c>
      <c r="F1288" s="7">
        <v>28656.4102564103</v>
      </c>
      <c r="G1288" s="7">
        <v>33528</v>
      </c>
      <c r="H1288" s="8">
        <f>G1288/E1288</f>
        <v>27.94</v>
      </c>
    </row>
    <row r="1289" ht="17" customHeight="1">
      <c r="A1289" t="s" s="11">
        <v>265</v>
      </c>
      <c r="B1289" t="s" s="11">
        <v>1727</v>
      </c>
      <c r="C1289" t="s" s="11">
        <v>1728</v>
      </c>
      <c r="D1289" t="s" s="11">
        <v>127</v>
      </c>
      <c r="E1289" s="12">
        <v>30</v>
      </c>
      <c r="F1289" s="14">
        <v>184.615384615385</v>
      </c>
      <c r="G1289" s="14">
        <v>216</v>
      </c>
      <c r="H1289" s="8">
        <f>G1289/E1289</f>
        <v>7.2</v>
      </c>
    </row>
    <row r="1290" ht="28.5" customHeight="1">
      <c r="A1290" t="s" s="15">
        <v>807</v>
      </c>
      <c r="B1290" t="s" s="16">
        <v>1719</v>
      </c>
      <c r="C1290" t="s" s="15">
        <v>489</v>
      </c>
      <c r="D1290" t="s" s="15">
        <v>1720</v>
      </c>
      <c r="E1290" s="22">
        <v>880</v>
      </c>
      <c r="F1290" s="24">
        <f>G1290/1.17</f>
        <v>81982.905982905984</v>
      </c>
      <c r="G1290" s="24">
        <v>95920</v>
      </c>
      <c r="H1290" s="21">
        <f>G1290/E1290</f>
        <v>109</v>
      </c>
    </row>
    <row r="1291" ht="17" customHeight="1">
      <c r="A1291" t="s" s="2">
        <v>265</v>
      </c>
      <c r="B1291" t="s" s="2">
        <v>1704</v>
      </c>
      <c r="C1291" t="s" s="2">
        <v>425</v>
      </c>
      <c r="D1291" t="s" s="2">
        <v>1705</v>
      </c>
      <c r="E1291" s="27">
        <v>200</v>
      </c>
      <c r="F1291" s="28">
        <v>3535.042735042740</v>
      </c>
      <c r="G1291" s="28">
        <v>4136</v>
      </c>
      <c r="H1291" s="8">
        <f>G1291/E1291</f>
        <v>20.68</v>
      </c>
    </row>
    <row r="1292" ht="17" customHeight="1">
      <c r="A1292" t="s" s="5">
        <v>265</v>
      </c>
      <c r="B1292" t="s" s="5">
        <v>1729</v>
      </c>
      <c r="C1292" t="s" s="5">
        <v>78</v>
      </c>
      <c r="D1292" t="s" s="5">
        <v>1730</v>
      </c>
      <c r="E1292" s="6">
        <v>20</v>
      </c>
      <c r="F1292" s="7">
        <v>74.35897435897439</v>
      </c>
      <c r="G1292" s="7">
        <v>87</v>
      </c>
      <c r="H1292" s="8">
        <f>G1292/E1292</f>
        <v>4.35</v>
      </c>
    </row>
    <row r="1293" ht="17" customHeight="1">
      <c r="A1293" t="s" s="5">
        <v>265</v>
      </c>
      <c r="B1293" t="s" s="5">
        <v>163</v>
      </c>
      <c r="C1293" t="s" s="5">
        <v>1643</v>
      </c>
      <c r="D1293" t="s" s="5">
        <v>165</v>
      </c>
      <c r="E1293" s="6">
        <v>30</v>
      </c>
      <c r="F1293" s="7">
        <v>67.948717948718</v>
      </c>
      <c r="G1293" s="7">
        <v>79.5</v>
      </c>
      <c r="H1293" s="8">
        <f>G1293/E1293</f>
        <v>2.65</v>
      </c>
    </row>
    <row r="1294" ht="17" customHeight="1">
      <c r="A1294" t="s" s="5">
        <v>265</v>
      </c>
      <c r="B1294" t="s" s="5">
        <v>846</v>
      </c>
      <c r="C1294" t="s" s="5">
        <v>1731</v>
      </c>
      <c r="D1294" t="s" s="5">
        <v>1732</v>
      </c>
      <c r="E1294" s="6">
        <v>30</v>
      </c>
      <c r="F1294" s="7">
        <v>328.205128205128</v>
      </c>
      <c r="G1294" s="7">
        <v>384</v>
      </c>
      <c r="H1294" s="8">
        <f>G1294/E1294</f>
        <v>12.8</v>
      </c>
    </row>
    <row r="1295" ht="17" customHeight="1">
      <c r="A1295" t="s" s="5">
        <v>265</v>
      </c>
      <c r="B1295" t="s" s="5">
        <v>1733</v>
      </c>
      <c r="C1295" t="s" s="5">
        <v>1430</v>
      </c>
      <c r="D1295" t="s" s="5">
        <v>1734</v>
      </c>
      <c r="E1295" s="6">
        <v>500</v>
      </c>
      <c r="F1295" s="7">
        <v>15867.5213675214</v>
      </c>
      <c r="G1295" s="7">
        <v>18565</v>
      </c>
      <c r="H1295" s="8">
        <f>G1295/E1295</f>
        <v>37.13</v>
      </c>
    </row>
    <row r="1296" ht="17" customHeight="1">
      <c r="A1296" t="s" s="5">
        <v>265</v>
      </c>
      <c r="B1296" t="s" s="5">
        <v>1735</v>
      </c>
      <c r="C1296" t="s" s="5">
        <v>1736</v>
      </c>
      <c r="D1296" t="s" s="5">
        <v>1737</v>
      </c>
      <c r="E1296" s="6">
        <v>200</v>
      </c>
      <c r="F1296" s="7">
        <v>2970.940170940170</v>
      </c>
      <c r="G1296" s="7">
        <v>3476</v>
      </c>
      <c r="H1296" s="8">
        <f>G1296/E1296</f>
        <v>17.38</v>
      </c>
    </row>
    <row r="1297" ht="17" customHeight="1">
      <c r="A1297" t="s" s="11">
        <v>265</v>
      </c>
      <c r="B1297" t="s" s="11">
        <v>1070</v>
      </c>
      <c r="C1297" t="s" s="11">
        <v>801</v>
      </c>
      <c r="D1297" t="s" s="11">
        <v>1596</v>
      </c>
      <c r="E1297" s="12">
        <v>600</v>
      </c>
      <c r="F1297" s="14">
        <v>14328.2051282051</v>
      </c>
      <c r="G1297" s="14">
        <v>16764</v>
      </c>
      <c r="H1297" s="8">
        <f>G1297/E1297</f>
        <v>27.94</v>
      </c>
    </row>
    <row r="1298" ht="28.5" customHeight="1">
      <c r="A1298" t="s" s="15">
        <v>807</v>
      </c>
      <c r="B1298" t="s" s="16">
        <v>1719</v>
      </c>
      <c r="C1298" t="s" s="15">
        <v>489</v>
      </c>
      <c r="D1298" t="s" s="15">
        <v>1720</v>
      </c>
      <c r="E1298" s="22">
        <v>1000</v>
      </c>
      <c r="F1298" s="40">
        <f>G1298/1.17</f>
        <v>93162.393162393171</v>
      </c>
      <c r="G1298" s="24">
        <v>109000</v>
      </c>
      <c r="H1298" s="21">
        <f>G1298/E1298</f>
        <v>109</v>
      </c>
    </row>
    <row r="1299" ht="17" customHeight="1">
      <c r="A1299" t="s" s="15">
        <v>43</v>
      </c>
      <c r="B1299" t="s" s="15">
        <v>1522</v>
      </c>
      <c r="C1299" t="s" s="15">
        <v>1523</v>
      </c>
      <c r="D1299" t="s" s="15">
        <v>1524</v>
      </c>
      <c r="E1299" s="18">
        <v>100</v>
      </c>
      <c r="F1299" s="19">
        <f>G1299/1.17</f>
        <v>734.1880341880342</v>
      </c>
      <c r="G1299" s="20">
        <v>859</v>
      </c>
      <c r="H1299" s="21">
        <f>G1299/E1299</f>
        <v>8.59</v>
      </c>
    </row>
    <row r="1300" ht="15" customHeight="1">
      <c r="A1300" t="s" s="2">
        <v>265</v>
      </c>
      <c r="B1300" t="s" s="86">
        <v>1353</v>
      </c>
      <c r="C1300" t="s" s="2">
        <v>1354</v>
      </c>
      <c r="D1300" t="s" s="2">
        <v>1355</v>
      </c>
      <c r="E1300" s="27">
        <v>10</v>
      </c>
      <c r="F1300" s="31">
        <v>98.2905982905983</v>
      </c>
      <c r="G1300" s="28">
        <v>115</v>
      </c>
      <c r="H1300" s="8">
        <f>G1300/E1300</f>
        <v>11.5</v>
      </c>
    </row>
    <row r="1301" ht="17" customHeight="1">
      <c r="A1301" t="s" s="5">
        <v>265</v>
      </c>
      <c r="B1301" t="s" s="5">
        <v>1419</v>
      </c>
      <c r="C1301" t="s" s="5">
        <v>1738</v>
      </c>
      <c r="D1301" t="s" s="5">
        <v>1739</v>
      </c>
      <c r="E1301" s="6">
        <v>60</v>
      </c>
      <c r="F1301" s="7">
        <v>235.897435897436</v>
      </c>
      <c r="G1301" s="7">
        <v>276</v>
      </c>
      <c r="H1301" s="8">
        <f>G1301/E1301</f>
        <v>4.6</v>
      </c>
    </row>
    <row r="1302" ht="17" customHeight="1">
      <c r="A1302" t="s" s="5">
        <v>265</v>
      </c>
      <c r="B1302" t="s" s="5">
        <v>1378</v>
      </c>
      <c r="C1302" t="s" s="5">
        <v>1740</v>
      </c>
      <c r="D1302" t="s" s="5">
        <v>1630</v>
      </c>
      <c r="E1302" s="6">
        <v>60</v>
      </c>
      <c r="F1302" s="7">
        <v>117.948717948718</v>
      </c>
      <c r="G1302" s="7">
        <v>138</v>
      </c>
      <c r="H1302" s="8">
        <f>G1302/E1302</f>
        <v>2.3</v>
      </c>
    </row>
    <row r="1303" ht="17" customHeight="1">
      <c r="A1303" t="s" s="5">
        <v>265</v>
      </c>
      <c r="B1303" t="s" s="5">
        <v>69</v>
      </c>
      <c r="C1303" t="s" s="5">
        <v>70</v>
      </c>
      <c r="D1303" t="s" s="5">
        <v>1741</v>
      </c>
      <c r="E1303" s="6">
        <v>60</v>
      </c>
      <c r="F1303" s="7">
        <v>117.948717948718</v>
      </c>
      <c r="G1303" s="7">
        <v>138</v>
      </c>
      <c r="H1303" s="8">
        <f>G1303/E1303</f>
        <v>2.3</v>
      </c>
    </row>
    <row r="1304" ht="17" customHeight="1">
      <c r="A1304" t="s" s="5">
        <v>265</v>
      </c>
      <c r="B1304" t="s" s="5">
        <v>1146</v>
      </c>
      <c r="C1304" t="s" s="5">
        <v>466</v>
      </c>
      <c r="D1304" t="s" s="5">
        <v>1742</v>
      </c>
      <c r="E1304" s="6">
        <v>500</v>
      </c>
      <c r="F1304" s="7">
        <v>10538.4615384615</v>
      </c>
      <c r="G1304" s="7">
        <v>12330</v>
      </c>
      <c r="H1304" s="8">
        <f>G1304/E1304</f>
        <v>24.66</v>
      </c>
    </row>
    <row r="1305" ht="17" customHeight="1">
      <c r="A1305" t="s" s="5">
        <v>265</v>
      </c>
      <c r="B1305" t="s" s="5">
        <v>1743</v>
      </c>
      <c r="C1305" t="s" s="5">
        <v>100</v>
      </c>
      <c r="D1305" t="s" s="5">
        <v>1744</v>
      </c>
      <c r="E1305" s="6">
        <v>200</v>
      </c>
      <c r="F1305" s="7">
        <v>598.290598290598</v>
      </c>
      <c r="G1305" s="7">
        <v>700</v>
      </c>
      <c r="H1305" s="8">
        <f>G1305/E1305</f>
        <v>3.5</v>
      </c>
    </row>
    <row r="1306" ht="17" customHeight="1">
      <c r="A1306" t="s" s="11">
        <v>265</v>
      </c>
      <c r="B1306" t="s" s="11">
        <v>1745</v>
      </c>
      <c r="C1306" t="s" s="11">
        <v>1746</v>
      </c>
      <c r="D1306" t="s" s="11">
        <v>1747</v>
      </c>
      <c r="E1306" s="12">
        <v>200</v>
      </c>
      <c r="F1306" s="14">
        <v>4066.666666666670</v>
      </c>
      <c r="G1306" s="14">
        <v>4758</v>
      </c>
      <c r="H1306" s="8">
        <f>G1306/E1306</f>
        <v>23.79</v>
      </c>
    </row>
    <row r="1307" ht="17" customHeight="1">
      <c r="A1307" t="s" s="15">
        <v>131</v>
      </c>
      <c r="B1307" t="s" s="15">
        <v>431</v>
      </c>
      <c r="C1307" t="s" s="15">
        <v>1748</v>
      </c>
      <c r="D1307" t="s" s="15">
        <v>424</v>
      </c>
      <c r="E1307" s="22">
        <v>1000</v>
      </c>
      <c r="F1307" s="24">
        <v>70512.820000000007</v>
      </c>
      <c r="G1307" s="24">
        <f>F1307*1.17</f>
        <v>82499.9994</v>
      </c>
      <c r="H1307" s="21">
        <f>G1307/E1307</f>
        <v>82.49999940000001</v>
      </c>
    </row>
    <row r="1308" ht="17" customHeight="1">
      <c r="A1308" t="s" s="2">
        <v>265</v>
      </c>
      <c r="B1308" t="s" s="2">
        <v>1749</v>
      </c>
      <c r="C1308" t="s" s="2">
        <v>1750</v>
      </c>
      <c r="D1308" t="s" s="2">
        <v>1751</v>
      </c>
      <c r="E1308" s="27">
        <v>200</v>
      </c>
      <c r="F1308" s="28">
        <v>2661.538461538460</v>
      </c>
      <c r="G1308" s="28">
        <v>3114</v>
      </c>
      <c r="H1308" s="8">
        <f>G1308/E1308</f>
        <v>15.57</v>
      </c>
    </row>
    <row r="1309" ht="17" customHeight="1">
      <c r="A1309" t="s" s="5">
        <v>265</v>
      </c>
      <c r="B1309" t="s" s="5">
        <v>1752</v>
      </c>
      <c r="C1309" t="s" s="5">
        <v>1338</v>
      </c>
      <c r="D1309" t="s" s="5">
        <v>1122</v>
      </c>
      <c r="E1309" s="6">
        <v>8</v>
      </c>
      <c r="F1309" s="7">
        <v>46.4957264957265</v>
      </c>
      <c r="G1309" s="7">
        <v>54.4</v>
      </c>
      <c r="H1309" s="8">
        <f>G1309/E1309</f>
        <v>6.8</v>
      </c>
    </row>
    <row r="1310" ht="17" customHeight="1">
      <c r="A1310" t="s" s="5">
        <v>265</v>
      </c>
      <c r="B1310" t="s" s="5">
        <v>1753</v>
      </c>
      <c r="C1310" t="s" s="5">
        <v>1640</v>
      </c>
      <c r="D1310" t="s" s="5">
        <v>1754</v>
      </c>
      <c r="E1310" s="6">
        <v>30</v>
      </c>
      <c r="F1310" s="7">
        <v>138.461538461538</v>
      </c>
      <c r="G1310" s="7">
        <v>162</v>
      </c>
      <c r="H1310" s="8">
        <f>G1310/E1310</f>
        <v>5.4</v>
      </c>
    </row>
    <row r="1311" ht="17" customHeight="1">
      <c r="A1311" t="s" s="5">
        <v>265</v>
      </c>
      <c r="B1311" t="s" s="5">
        <v>1755</v>
      </c>
      <c r="C1311" t="s" s="5">
        <v>1740</v>
      </c>
      <c r="D1311" t="s" s="5">
        <v>1756</v>
      </c>
      <c r="E1311" s="6">
        <v>100</v>
      </c>
      <c r="F1311" s="7">
        <v>683.7606837606839</v>
      </c>
      <c r="G1311" s="7">
        <v>800</v>
      </c>
      <c r="H1311" s="8">
        <f>G1311/E1311</f>
        <v>8</v>
      </c>
    </row>
    <row r="1312" ht="17" customHeight="1">
      <c r="A1312" t="s" s="11">
        <v>265</v>
      </c>
      <c r="B1312" t="s" s="11">
        <v>66</v>
      </c>
      <c r="C1312" t="s" s="11">
        <v>1021</v>
      </c>
      <c r="D1312" t="s" s="11">
        <v>1757</v>
      </c>
      <c r="E1312" s="12">
        <v>300</v>
      </c>
      <c r="F1312" s="14">
        <v>8046.153846153850</v>
      </c>
      <c r="G1312" s="13">
        <v>9414</v>
      </c>
      <c r="H1312" s="8">
        <f>G1312/E1312</f>
        <v>31.38</v>
      </c>
    </row>
    <row r="1313" ht="17" customHeight="1">
      <c r="A1313" t="s" s="15">
        <v>577</v>
      </c>
      <c r="B1313" t="s" s="15">
        <v>1758</v>
      </c>
      <c r="C1313" t="s" s="15">
        <v>473</v>
      </c>
      <c r="D1313" t="s" s="15">
        <v>118</v>
      </c>
      <c r="E1313" s="22">
        <v>1800</v>
      </c>
      <c r="F1313" s="91">
        <f>G1313/1.17</f>
        <v>12307.692307692309</v>
      </c>
      <c r="G1313" s="49">
        <v>14400</v>
      </c>
      <c r="H1313" s="39">
        <f>G1313/E1313</f>
        <v>8</v>
      </c>
    </row>
    <row r="1314" ht="17" customHeight="1">
      <c r="A1314" t="s" s="15">
        <v>43</v>
      </c>
      <c r="B1314" t="s" s="15">
        <v>1530</v>
      </c>
      <c r="C1314" t="s" s="15">
        <v>1531</v>
      </c>
      <c r="D1314" t="s" s="15">
        <v>1532</v>
      </c>
      <c r="E1314" s="18">
        <v>240</v>
      </c>
      <c r="F1314" s="19">
        <f>G1314/1.17</f>
        <v>267.8974358974359</v>
      </c>
      <c r="G1314" s="65">
        <v>313.44</v>
      </c>
      <c r="H1314" s="21">
        <f>G1314/E1314</f>
        <v>1.306</v>
      </c>
    </row>
    <row r="1315" ht="17" customHeight="1">
      <c r="A1315" t="s" s="2">
        <v>265</v>
      </c>
      <c r="B1315" t="s" s="2">
        <v>1759</v>
      </c>
      <c r="C1315" t="s" s="2">
        <v>1455</v>
      </c>
      <c r="D1315" t="s" s="2">
        <v>1540</v>
      </c>
      <c r="E1315" s="27">
        <v>80</v>
      </c>
      <c r="F1315" s="31">
        <v>547.008547008547</v>
      </c>
      <c r="G1315" s="28">
        <v>640</v>
      </c>
      <c r="H1315" s="8">
        <f>G1315/E1315</f>
        <v>8</v>
      </c>
    </row>
    <row r="1316" ht="17" customHeight="1">
      <c r="A1316" t="s" s="5">
        <v>265</v>
      </c>
      <c r="B1316" t="s" s="5">
        <v>1760</v>
      </c>
      <c r="C1316" t="s" s="5">
        <v>1761</v>
      </c>
      <c r="D1316" t="s" s="5">
        <v>1762</v>
      </c>
      <c r="E1316" s="6">
        <v>30</v>
      </c>
      <c r="F1316" s="7">
        <v>230.769230769231</v>
      </c>
      <c r="G1316" s="7">
        <v>270</v>
      </c>
      <c r="H1316" s="8">
        <f>G1316/E1316</f>
        <v>9</v>
      </c>
    </row>
    <row r="1317" ht="17" customHeight="1">
      <c r="A1317" t="s" s="11">
        <v>265</v>
      </c>
      <c r="B1317" t="s" s="11">
        <v>266</v>
      </c>
      <c r="C1317" t="s" s="11">
        <v>267</v>
      </c>
      <c r="D1317" t="s" s="11">
        <v>268</v>
      </c>
      <c r="E1317" s="12">
        <v>100</v>
      </c>
      <c r="F1317" s="14">
        <v>1799.1452991453</v>
      </c>
      <c r="G1317" s="14">
        <v>2105</v>
      </c>
      <c r="H1317" s="8">
        <f>G1317/E1317</f>
        <v>21.05</v>
      </c>
    </row>
    <row r="1318" ht="17" customHeight="1">
      <c r="A1318" t="s" s="15">
        <v>265</v>
      </c>
      <c r="B1318" t="s" s="15">
        <v>1530</v>
      </c>
      <c r="C1318" t="s" s="15">
        <v>1531</v>
      </c>
      <c r="D1318" t="s" s="15">
        <v>1763</v>
      </c>
      <c r="E1318" s="22">
        <v>160</v>
      </c>
      <c r="F1318" s="24">
        <v>1785.982905982910</v>
      </c>
      <c r="G1318" s="24">
        <v>2089.6</v>
      </c>
      <c r="H1318" s="21">
        <f>G1318/E1318</f>
        <v>13.06</v>
      </c>
    </row>
    <row r="1319" ht="17" customHeight="1">
      <c r="A1319" t="s" s="2">
        <v>265</v>
      </c>
      <c r="B1319" t="s" s="2">
        <v>1764</v>
      </c>
      <c r="C1319" t="s" s="2">
        <v>1765</v>
      </c>
      <c r="D1319" t="s" s="2">
        <v>1766</v>
      </c>
      <c r="E1319" s="27">
        <v>60</v>
      </c>
      <c r="F1319" s="28">
        <v>321.025641025641</v>
      </c>
      <c r="G1319" s="28">
        <v>375.6</v>
      </c>
      <c r="H1319" s="8">
        <f>G1319/E1319</f>
        <v>6.260000000000001</v>
      </c>
    </row>
    <row r="1320" ht="17" customHeight="1">
      <c r="A1320" t="s" s="5">
        <v>265</v>
      </c>
      <c r="B1320" t="s" s="5">
        <v>1767</v>
      </c>
      <c r="C1320" t="s" s="5">
        <v>1768</v>
      </c>
      <c r="D1320" t="s" s="5">
        <v>1769</v>
      </c>
      <c r="E1320" s="6">
        <v>50</v>
      </c>
      <c r="F1320" s="7">
        <v>355.555555555556</v>
      </c>
      <c r="G1320" s="7">
        <v>416</v>
      </c>
      <c r="H1320" s="8">
        <f>G1320/E1320</f>
        <v>8.32</v>
      </c>
    </row>
    <row r="1321" ht="17" customHeight="1">
      <c r="A1321" t="s" s="5">
        <v>265</v>
      </c>
      <c r="B1321" t="s" s="5">
        <v>1770</v>
      </c>
      <c r="C1321" t="s" s="5">
        <v>1311</v>
      </c>
      <c r="D1321" t="s" s="5">
        <v>1771</v>
      </c>
      <c r="E1321" s="6">
        <v>10</v>
      </c>
      <c r="F1321" s="7">
        <v>162.222222222222</v>
      </c>
      <c r="G1321" s="7">
        <v>189.8</v>
      </c>
      <c r="H1321" s="8">
        <f>G1321/E1321</f>
        <v>18.98</v>
      </c>
    </row>
    <row r="1322" ht="17" customHeight="1">
      <c r="A1322" t="s" s="5">
        <v>265</v>
      </c>
      <c r="B1322" t="s" s="5">
        <v>299</v>
      </c>
      <c r="C1322" t="s" s="5">
        <v>1772</v>
      </c>
      <c r="D1322" t="s" s="5">
        <v>1773</v>
      </c>
      <c r="E1322" s="6">
        <v>300</v>
      </c>
      <c r="F1322" s="7">
        <v>8415.384615384621</v>
      </c>
      <c r="G1322" s="7">
        <v>9846</v>
      </c>
      <c r="H1322" s="8">
        <f>G1322/E1322</f>
        <v>32.82</v>
      </c>
    </row>
    <row r="1323" ht="17" customHeight="1">
      <c r="A1323" t="s" s="11">
        <v>265</v>
      </c>
      <c r="B1323" t="s" s="11">
        <v>1774</v>
      </c>
      <c r="C1323" t="s" s="11">
        <v>346</v>
      </c>
      <c r="D1323" t="s" s="11">
        <v>1775</v>
      </c>
      <c r="E1323" s="12">
        <v>10</v>
      </c>
      <c r="F1323" s="14">
        <v>239.316239316239</v>
      </c>
      <c r="G1323" s="14">
        <v>280</v>
      </c>
      <c r="H1323" s="8">
        <f>G1323/E1323</f>
        <v>28</v>
      </c>
    </row>
    <row r="1324" ht="17" customHeight="1">
      <c r="A1324" t="s" s="15">
        <v>1479</v>
      </c>
      <c r="B1324" t="s" s="15">
        <v>1077</v>
      </c>
      <c r="C1324" t="s" s="15">
        <v>1484</v>
      </c>
      <c r="D1324" t="s" s="15">
        <v>939</v>
      </c>
      <c r="E1324" s="22">
        <v>2000</v>
      </c>
      <c r="F1324" s="24">
        <v>80518.2</v>
      </c>
      <c r="G1324" s="24">
        <v>94280</v>
      </c>
      <c r="H1324" s="21">
        <f>G1324/E1324</f>
        <v>47.14</v>
      </c>
    </row>
    <row r="1325" ht="15" customHeight="1">
      <c r="A1325" t="s" s="2">
        <v>265</v>
      </c>
      <c r="B1325" t="s" s="86">
        <v>1776</v>
      </c>
      <c r="C1325" t="s" s="2">
        <v>1777</v>
      </c>
      <c r="D1325" t="s" s="2">
        <v>1778</v>
      </c>
      <c r="E1325" s="27">
        <v>200</v>
      </c>
      <c r="F1325" s="28">
        <v>5266.666666666670</v>
      </c>
      <c r="G1325" s="28">
        <v>6162</v>
      </c>
      <c r="H1325" s="8">
        <f>G1325/E1325</f>
        <v>30.81</v>
      </c>
    </row>
    <row r="1326" ht="17" customHeight="1">
      <c r="A1326" t="s" s="5">
        <v>265</v>
      </c>
      <c r="B1326" t="s" s="5">
        <v>1248</v>
      </c>
      <c r="C1326" t="s" s="5">
        <v>1779</v>
      </c>
      <c r="D1326" t="s" s="5">
        <v>1604</v>
      </c>
      <c r="E1326" s="6">
        <v>20</v>
      </c>
      <c r="F1326" s="7">
        <v>128.205128205128</v>
      </c>
      <c r="G1326" s="7">
        <v>150</v>
      </c>
      <c r="H1326" s="8">
        <f>G1326/E1326</f>
        <v>7.5</v>
      </c>
    </row>
    <row r="1327" ht="17" customHeight="1">
      <c r="A1327" t="s" s="5">
        <v>265</v>
      </c>
      <c r="B1327" t="s" s="5">
        <v>750</v>
      </c>
      <c r="C1327" t="s" s="5">
        <v>1492</v>
      </c>
      <c r="D1327" t="s" s="5">
        <v>1723</v>
      </c>
      <c r="E1327" s="6">
        <v>300</v>
      </c>
      <c r="F1327" s="7">
        <v>794.871794871795</v>
      </c>
      <c r="G1327" s="7">
        <v>930</v>
      </c>
      <c r="H1327" s="8">
        <f>G1327/E1327</f>
        <v>3.1</v>
      </c>
    </row>
    <row r="1328" ht="17" customHeight="1">
      <c r="A1328" t="s" s="11">
        <v>265</v>
      </c>
      <c r="B1328" t="s" s="11">
        <v>1780</v>
      </c>
      <c r="C1328" t="s" s="11">
        <v>1781</v>
      </c>
      <c r="D1328" t="s" s="11">
        <v>1782</v>
      </c>
      <c r="E1328" s="12">
        <v>400</v>
      </c>
      <c r="F1328" s="13">
        <v>11538.4615384615</v>
      </c>
      <c r="G1328" s="14">
        <v>13500</v>
      </c>
      <c r="H1328" s="8">
        <f>G1328/E1328</f>
        <v>33.75</v>
      </c>
    </row>
    <row r="1329" ht="17" customHeight="1">
      <c r="A1329" t="s" s="15">
        <v>141</v>
      </c>
      <c r="B1329" t="s" s="15">
        <v>1301</v>
      </c>
      <c r="C1329" t="s" s="15">
        <v>1302</v>
      </c>
      <c r="D1329" t="s" s="15">
        <v>478</v>
      </c>
      <c r="E1329" s="18">
        <v>100</v>
      </c>
      <c r="F1329" s="30">
        <f>G1329/1.17</f>
        <v>239.3162393162393</v>
      </c>
      <c r="G1329" s="20">
        <v>280</v>
      </c>
      <c r="H1329" s="21">
        <f>G1329/E1329</f>
        <v>2.8</v>
      </c>
    </row>
    <row r="1330" ht="17" customHeight="1">
      <c r="A1330" t="s" s="2">
        <v>265</v>
      </c>
      <c r="B1330" t="s" s="2">
        <v>1783</v>
      </c>
      <c r="C1330" t="s" s="2">
        <v>821</v>
      </c>
      <c r="D1330" t="s" s="2">
        <v>336</v>
      </c>
      <c r="E1330" s="27">
        <v>30</v>
      </c>
      <c r="F1330" s="31">
        <v>89.74358974358979</v>
      </c>
      <c r="G1330" s="28">
        <v>105</v>
      </c>
      <c r="H1330" s="8">
        <f>G1330/E1330</f>
        <v>3.5</v>
      </c>
    </row>
    <row r="1331" ht="17" customHeight="1">
      <c r="A1331" t="s" s="5">
        <v>265</v>
      </c>
      <c r="B1331" t="s" s="5">
        <v>1784</v>
      </c>
      <c r="C1331" t="s" s="5">
        <v>821</v>
      </c>
      <c r="D1331" t="s" s="5">
        <v>822</v>
      </c>
      <c r="E1331" s="6">
        <v>360</v>
      </c>
      <c r="F1331" s="7">
        <v>600</v>
      </c>
      <c r="G1331" s="7">
        <v>702</v>
      </c>
      <c r="H1331" s="8">
        <f>G1331/E1331</f>
        <v>1.95</v>
      </c>
    </row>
    <row r="1332" ht="17" customHeight="1">
      <c r="A1332" t="s" s="5">
        <v>265</v>
      </c>
      <c r="B1332" t="s" s="5">
        <v>1785</v>
      </c>
      <c r="C1332" t="s" s="5">
        <v>1786</v>
      </c>
      <c r="D1332" t="s" s="5">
        <v>592</v>
      </c>
      <c r="E1332" s="6">
        <v>20</v>
      </c>
      <c r="F1332" s="7">
        <v>369.230769230769</v>
      </c>
      <c r="G1332" s="7">
        <v>432</v>
      </c>
      <c r="H1332" s="8">
        <f>G1332/E1332</f>
        <v>21.6</v>
      </c>
    </row>
    <row r="1333" ht="17" customHeight="1">
      <c r="A1333" t="s" s="5">
        <v>265</v>
      </c>
      <c r="B1333" t="s" s="5">
        <v>1787</v>
      </c>
      <c r="C1333" t="s" s="5">
        <v>1788</v>
      </c>
      <c r="D1333" t="s" s="5">
        <v>1789</v>
      </c>
      <c r="E1333" s="6">
        <v>200</v>
      </c>
      <c r="F1333" s="7">
        <v>2136.752136752140</v>
      </c>
      <c r="G1333" s="7">
        <v>2500</v>
      </c>
      <c r="H1333" s="8">
        <f>G1333/E1333</f>
        <v>12.5</v>
      </c>
    </row>
    <row r="1334" ht="17" customHeight="1">
      <c r="A1334" t="s" s="5">
        <v>265</v>
      </c>
      <c r="B1334" t="s" s="5">
        <v>1790</v>
      </c>
      <c r="C1334" t="s" s="5">
        <v>1708</v>
      </c>
      <c r="D1334" t="s" s="5">
        <v>1789</v>
      </c>
      <c r="E1334" s="6">
        <v>100</v>
      </c>
      <c r="F1334" s="7">
        <v>1282.051282051280</v>
      </c>
      <c r="G1334" s="7">
        <v>1500</v>
      </c>
      <c r="H1334" s="8">
        <f>G1334/E1334</f>
        <v>15</v>
      </c>
    </row>
    <row r="1335" ht="17" customHeight="1">
      <c r="A1335" t="s" s="11">
        <v>265</v>
      </c>
      <c r="B1335" t="s" s="11">
        <v>188</v>
      </c>
      <c r="C1335" t="s" s="11">
        <v>189</v>
      </c>
      <c r="D1335" t="s" s="11">
        <v>1791</v>
      </c>
      <c r="E1335" s="12">
        <v>30</v>
      </c>
      <c r="F1335" s="14">
        <v>91.5384615384615</v>
      </c>
      <c r="G1335" s="14">
        <v>107.1</v>
      </c>
      <c r="H1335" s="8">
        <f>G1335/E1335</f>
        <v>3.57</v>
      </c>
    </row>
    <row r="1336" ht="20" customHeight="1">
      <c r="A1336" t="s" s="16">
        <v>13</v>
      </c>
      <c r="B1336" t="s" s="15">
        <v>1792</v>
      </c>
      <c r="C1336" t="s" s="15">
        <v>1793</v>
      </c>
      <c r="D1336" t="s" s="15">
        <v>1659</v>
      </c>
      <c r="E1336" s="22">
        <v>10</v>
      </c>
      <c r="F1336" s="24">
        <f>G1336/1.17</f>
        <v>55.55555555555556</v>
      </c>
      <c r="G1336" s="24">
        <v>65</v>
      </c>
      <c r="H1336" s="21">
        <f>G1336/E1336</f>
        <v>6.5</v>
      </c>
    </row>
    <row r="1337" ht="17" customHeight="1">
      <c r="A1337" t="s" s="2">
        <v>265</v>
      </c>
      <c r="B1337" t="s" s="2">
        <v>1794</v>
      </c>
      <c r="C1337" t="s" s="2">
        <v>489</v>
      </c>
      <c r="D1337" t="s" s="2">
        <v>1795</v>
      </c>
      <c r="E1337" s="27">
        <v>600</v>
      </c>
      <c r="F1337" s="28">
        <v>11769.2307692308</v>
      </c>
      <c r="G1337" s="28">
        <v>13770</v>
      </c>
      <c r="H1337" s="8">
        <f>G1337/E1337</f>
        <v>22.95</v>
      </c>
    </row>
    <row r="1338" ht="17" customHeight="1">
      <c r="A1338" t="s" s="5">
        <v>265</v>
      </c>
      <c r="B1338" t="s" s="5">
        <v>1631</v>
      </c>
      <c r="C1338" t="s" s="5">
        <v>970</v>
      </c>
      <c r="D1338" t="s" s="5">
        <v>1796</v>
      </c>
      <c r="E1338" s="6">
        <v>50</v>
      </c>
      <c r="F1338" s="7">
        <v>594.444444444444</v>
      </c>
      <c r="G1338" s="7">
        <v>695.5</v>
      </c>
      <c r="H1338" s="8">
        <f>G1338/E1338</f>
        <v>13.91</v>
      </c>
    </row>
    <row r="1339" ht="17" customHeight="1">
      <c r="A1339" t="s" s="5">
        <v>265</v>
      </c>
      <c r="B1339" t="s" s="5">
        <v>1797</v>
      </c>
      <c r="C1339" t="s" s="5">
        <v>1036</v>
      </c>
      <c r="D1339" t="s" s="5">
        <v>478</v>
      </c>
      <c r="E1339" s="6">
        <v>50</v>
      </c>
      <c r="F1339" s="7">
        <v>998.290598290598</v>
      </c>
      <c r="G1339" s="7">
        <v>1168</v>
      </c>
      <c r="H1339" s="8">
        <f>G1339/E1339</f>
        <v>23.36</v>
      </c>
    </row>
    <row r="1340" ht="17" customHeight="1">
      <c r="A1340" t="s" s="5">
        <v>265</v>
      </c>
      <c r="B1340" t="s" s="5">
        <v>1798</v>
      </c>
      <c r="C1340" t="s" s="5">
        <v>1046</v>
      </c>
      <c r="D1340" t="s" s="5">
        <v>1799</v>
      </c>
      <c r="E1340" s="6">
        <v>200</v>
      </c>
      <c r="F1340" s="7">
        <v>3396.5811965812</v>
      </c>
      <c r="G1340" s="7">
        <v>3974</v>
      </c>
      <c r="H1340" s="8">
        <f>G1340/E1340</f>
        <v>19.87</v>
      </c>
    </row>
    <row r="1341" ht="17" customHeight="1">
      <c r="A1341" t="s" s="5">
        <v>265</v>
      </c>
      <c r="B1341" t="s" s="5">
        <v>1800</v>
      </c>
      <c r="C1341" t="s" s="5">
        <v>1801</v>
      </c>
      <c r="D1341" t="s" s="5">
        <v>1802</v>
      </c>
      <c r="E1341" s="6">
        <v>30</v>
      </c>
      <c r="F1341" s="7">
        <v>502.564102564103</v>
      </c>
      <c r="G1341" s="7">
        <v>588</v>
      </c>
      <c r="H1341" s="8">
        <f>G1341/E1341</f>
        <v>19.6</v>
      </c>
    </row>
    <row r="1342" ht="17" customHeight="1">
      <c r="A1342" t="s" s="5">
        <v>265</v>
      </c>
      <c r="B1342" t="s" s="5">
        <v>266</v>
      </c>
      <c r="C1342" t="s" s="5">
        <v>1350</v>
      </c>
      <c r="D1342" t="s" s="5">
        <v>268</v>
      </c>
      <c r="E1342" s="6">
        <v>100</v>
      </c>
      <c r="F1342" s="7">
        <v>1799.1452991453</v>
      </c>
      <c r="G1342" s="7">
        <v>2105</v>
      </c>
      <c r="H1342" s="8">
        <f>G1342/E1342</f>
        <v>21.05</v>
      </c>
    </row>
    <row r="1343" ht="17" customHeight="1">
      <c r="A1343" t="s" s="11">
        <v>265</v>
      </c>
      <c r="B1343" t="s" s="11">
        <v>1803</v>
      </c>
      <c r="C1343" t="s" s="11">
        <v>1804</v>
      </c>
      <c r="D1343" t="s" s="11">
        <v>1805</v>
      </c>
      <c r="E1343" s="12">
        <v>10</v>
      </c>
      <c r="F1343" s="14">
        <v>384.615384615385</v>
      </c>
      <c r="G1343" s="14">
        <v>450</v>
      </c>
      <c r="H1343" s="8">
        <f>G1343/E1343</f>
        <v>45</v>
      </c>
    </row>
    <row r="1344" ht="17" customHeight="1">
      <c r="A1344" s="92"/>
      <c r="B1344" s="76"/>
      <c r="C1344" s="76"/>
      <c r="D1344" s="76"/>
      <c r="E1344" s="76"/>
      <c r="F1344" s="76"/>
      <c r="G1344" s="76"/>
      <c r="H1344" s="93"/>
    </row>
    <row r="1345" ht="17" customHeight="1">
      <c r="A1345" t="s" s="2">
        <v>265</v>
      </c>
      <c r="B1345" t="s" s="2">
        <v>1806</v>
      </c>
      <c r="C1345" t="s" s="2">
        <v>1807</v>
      </c>
      <c r="D1345" s="51"/>
      <c r="E1345" s="27">
        <v>1440</v>
      </c>
      <c r="F1345" s="28">
        <v>37821.54</v>
      </c>
      <c r="G1345" s="28">
        <v>44251.2018</v>
      </c>
      <c r="H1345" s="61"/>
    </row>
    <row r="1346" ht="17" customHeight="1">
      <c r="A1346" t="s" s="5">
        <v>265</v>
      </c>
      <c r="B1346" t="s" s="5">
        <v>1808</v>
      </c>
      <c r="C1346" t="s" s="5">
        <v>1516</v>
      </c>
      <c r="D1346" s="54"/>
      <c r="E1346" s="6">
        <v>360</v>
      </c>
      <c r="F1346" s="7">
        <v>7015.38</v>
      </c>
      <c r="G1346" s="7">
        <v>8207.9946</v>
      </c>
      <c r="H1346" s="61"/>
    </row>
    <row r="1347" ht="17" customHeight="1">
      <c r="A1347" t="s" s="5">
        <v>265</v>
      </c>
      <c r="B1347" t="s" s="5">
        <v>1696</v>
      </c>
      <c r="C1347" t="s" s="5">
        <v>1147</v>
      </c>
      <c r="D1347" s="54"/>
      <c r="E1347" s="6">
        <v>100</v>
      </c>
      <c r="F1347" s="7">
        <v>752.14</v>
      </c>
      <c r="G1347" s="7">
        <v>880.0038</v>
      </c>
      <c r="H1347" s="61"/>
    </row>
    <row r="1348" ht="17" customHeight="1">
      <c r="A1348" t="s" s="5">
        <v>1809</v>
      </c>
      <c r="B1348" t="s" s="5">
        <v>506</v>
      </c>
      <c r="C1348" t="s" s="5">
        <v>261</v>
      </c>
      <c r="D1348" t="s" s="5">
        <v>508</v>
      </c>
      <c r="E1348" s="6">
        <v>2000</v>
      </c>
      <c r="F1348" s="7">
        <v>5299.15</v>
      </c>
      <c r="G1348" s="7">
        <f>F1348*1.17</f>
        <v>6200.005499999999</v>
      </c>
      <c r="H1348" s="61"/>
    </row>
    <row r="1349" ht="17" customHeight="1">
      <c r="A1349" t="s" s="5">
        <v>1810</v>
      </c>
      <c r="B1349" t="s" s="5">
        <v>506</v>
      </c>
      <c r="C1349" t="s" s="5">
        <v>261</v>
      </c>
      <c r="D1349" t="s" s="5">
        <v>508</v>
      </c>
      <c r="E1349" s="6">
        <v>400</v>
      </c>
      <c r="F1349" s="7">
        <v>1059.83</v>
      </c>
      <c r="G1349" s="7">
        <f>F1349*1.17</f>
        <v>1240.0011</v>
      </c>
      <c r="H1349" s="61"/>
    </row>
    <row r="1350" ht="17" customHeight="1">
      <c r="A1350" t="s" s="5">
        <v>1811</v>
      </c>
      <c r="B1350" t="s" s="5">
        <v>506</v>
      </c>
      <c r="C1350" t="s" s="5">
        <v>425</v>
      </c>
      <c r="D1350" t="s" s="5">
        <v>508</v>
      </c>
      <c r="E1350" s="6">
        <v>2000</v>
      </c>
      <c r="F1350" s="7">
        <v>9743.59</v>
      </c>
      <c r="G1350" s="7">
        <f>F1350*1.17</f>
        <v>11400.0003</v>
      </c>
      <c r="H1350" s="61"/>
    </row>
    <row r="1351" ht="17" customHeight="1">
      <c r="A1351" t="s" s="5">
        <v>1812</v>
      </c>
      <c r="B1351" t="s" s="5">
        <v>506</v>
      </c>
      <c r="C1351" t="s" s="5">
        <v>425</v>
      </c>
      <c r="D1351" t="s" s="5">
        <v>508</v>
      </c>
      <c r="E1351" s="6">
        <v>800</v>
      </c>
      <c r="F1351" s="7">
        <v>3897.44</v>
      </c>
      <c r="G1351" s="7">
        <f>F1351*1.17</f>
        <v>4560.0048</v>
      </c>
      <c r="H1351" s="61"/>
    </row>
    <row r="1352" ht="17" customHeight="1">
      <c r="A1352" t="s" s="5">
        <v>1813</v>
      </c>
      <c r="B1352" t="s" s="5">
        <v>506</v>
      </c>
      <c r="C1352" t="s" s="5">
        <v>425</v>
      </c>
      <c r="D1352" t="s" s="5">
        <v>508</v>
      </c>
      <c r="E1352" s="6">
        <v>800</v>
      </c>
      <c r="F1352" s="7">
        <v>3897.44</v>
      </c>
      <c r="G1352" s="7">
        <f>F1352*1.17</f>
        <v>4560.0048</v>
      </c>
      <c r="H1352" s="61"/>
    </row>
    <row r="1353" ht="17" customHeight="1">
      <c r="A1353" t="s" s="5">
        <v>1814</v>
      </c>
      <c r="B1353" t="s" s="5">
        <v>506</v>
      </c>
      <c r="C1353" t="s" s="5">
        <v>425</v>
      </c>
      <c r="D1353" t="s" s="5">
        <v>508</v>
      </c>
      <c r="E1353" s="6">
        <v>800</v>
      </c>
      <c r="F1353" s="7">
        <v>2119.66</v>
      </c>
      <c r="G1353" s="7">
        <f>F1353*1.17</f>
        <v>2480.0022</v>
      </c>
      <c r="H1353" s="61"/>
    </row>
    <row r="1354" ht="17" customHeight="1">
      <c r="A1354" t="s" s="5">
        <v>1815</v>
      </c>
      <c r="B1354" t="s" s="5">
        <v>1816</v>
      </c>
      <c r="C1354" t="s" s="5">
        <v>1817</v>
      </c>
      <c r="D1354" t="s" s="5">
        <v>1818</v>
      </c>
      <c r="E1354" s="6">
        <v>200</v>
      </c>
      <c r="F1354" s="7">
        <v>4960.68</v>
      </c>
      <c r="G1354" s="7">
        <f>F1354*1.17</f>
        <v>5803.9956</v>
      </c>
      <c r="H1354" s="61"/>
    </row>
    <row r="1355" ht="17" customHeight="1">
      <c r="A1355" t="s" s="5">
        <v>1815</v>
      </c>
      <c r="B1355" t="s" s="5">
        <v>802</v>
      </c>
      <c r="C1355" t="s" s="5">
        <v>1807</v>
      </c>
      <c r="D1355" t="s" s="5">
        <v>510</v>
      </c>
      <c r="E1355" s="6">
        <v>1440</v>
      </c>
      <c r="F1355" s="7">
        <v>37070.77</v>
      </c>
      <c r="G1355" s="7">
        <f>F1355*1.17</f>
        <v>43372.800899999995</v>
      </c>
      <c r="H1355" s="61"/>
    </row>
    <row r="1356" ht="17" customHeight="1">
      <c r="A1356" t="s" s="5">
        <v>1815</v>
      </c>
      <c r="B1356" t="s" s="5">
        <v>1819</v>
      </c>
      <c r="C1356" t="s" s="5">
        <v>1820</v>
      </c>
      <c r="D1356" t="s" s="5">
        <v>1821</v>
      </c>
      <c r="E1356" s="6">
        <v>720</v>
      </c>
      <c r="F1356" s="7">
        <v>18923.08</v>
      </c>
      <c r="G1356" s="7">
        <f>F1356*1.17</f>
        <v>22140.0036</v>
      </c>
      <c r="H1356" s="61"/>
    </row>
    <row r="1357" ht="17" customHeight="1">
      <c r="A1357" t="s" s="5">
        <v>1815</v>
      </c>
      <c r="B1357" t="s" s="5">
        <v>802</v>
      </c>
      <c r="C1357" t="s" s="5">
        <v>1807</v>
      </c>
      <c r="D1357" t="s" s="5">
        <v>510</v>
      </c>
      <c r="E1357" s="6">
        <v>2400</v>
      </c>
      <c r="F1357" s="7">
        <v>61784.62</v>
      </c>
      <c r="G1357" s="7">
        <f>F1357*1.17</f>
        <v>72288.005399999995</v>
      </c>
      <c r="H1357" s="61"/>
    </row>
    <row r="1358" ht="17" customHeight="1">
      <c r="A1358" t="s" s="5">
        <v>1822</v>
      </c>
      <c r="B1358" t="s" s="5">
        <v>1823</v>
      </c>
      <c r="C1358" t="s" s="5">
        <v>1722</v>
      </c>
      <c r="D1358" t="s" s="5">
        <v>1824</v>
      </c>
      <c r="E1358" s="6">
        <v>1200</v>
      </c>
      <c r="F1358" s="7">
        <v>2871.79</v>
      </c>
      <c r="G1358" s="7">
        <f>F1358*1.17</f>
        <v>3359.9943</v>
      </c>
      <c r="H1358" s="61"/>
    </row>
    <row r="1359" ht="17" customHeight="1">
      <c r="A1359" t="s" s="5">
        <v>1825</v>
      </c>
      <c r="B1359" t="s" s="5">
        <v>1823</v>
      </c>
      <c r="C1359" t="s" s="5">
        <v>1722</v>
      </c>
      <c r="D1359" t="s" s="5">
        <v>1824</v>
      </c>
      <c r="E1359" s="6">
        <v>6000</v>
      </c>
      <c r="F1359" s="7">
        <v>13846.15</v>
      </c>
      <c r="G1359" s="7">
        <f>F1359*1.17</f>
        <v>16199.9955</v>
      </c>
      <c r="H1359" s="61"/>
    </row>
    <row r="1360" ht="17" customHeight="1">
      <c r="A1360" t="s" s="5">
        <v>1826</v>
      </c>
      <c r="B1360" t="s" s="5">
        <v>1823</v>
      </c>
      <c r="C1360" t="s" s="5">
        <v>1722</v>
      </c>
      <c r="D1360" t="s" s="5">
        <v>1824</v>
      </c>
      <c r="E1360" s="6">
        <v>6000</v>
      </c>
      <c r="F1360" s="7">
        <v>11794.87</v>
      </c>
      <c r="G1360" s="7">
        <f>F1360*1.17</f>
        <v>13799.9979</v>
      </c>
      <c r="H1360" s="61"/>
    </row>
    <row r="1361" ht="17" customHeight="1">
      <c r="A1361" t="s" s="5">
        <v>1827</v>
      </c>
      <c r="B1361" t="s" s="5">
        <v>1823</v>
      </c>
      <c r="C1361" t="s" s="5">
        <v>1722</v>
      </c>
      <c r="D1361" t="s" s="5">
        <v>1824</v>
      </c>
      <c r="E1361" s="6">
        <v>166680</v>
      </c>
      <c r="F1361" s="7">
        <v>263553.85</v>
      </c>
      <c r="G1361" s="7">
        <f>F1361*1.17</f>
        <v>308358.0045</v>
      </c>
      <c r="H1361" s="61"/>
    </row>
    <row r="1362" ht="17" customHeight="1">
      <c r="A1362" t="s" s="5">
        <v>1826</v>
      </c>
      <c r="B1362" t="s" s="5">
        <v>1823</v>
      </c>
      <c r="C1362" t="s" s="5">
        <v>1722</v>
      </c>
      <c r="D1362" t="s" s="5">
        <v>1824</v>
      </c>
      <c r="E1362" s="6">
        <v>6000</v>
      </c>
      <c r="F1362" s="7">
        <v>11794.87</v>
      </c>
      <c r="G1362" s="7">
        <f>F1362*1.17</f>
        <v>13799.9979</v>
      </c>
      <c r="H1362" s="61"/>
    </row>
    <row r="1363" ht="17" customHeight="1">
      <c r="A1363" t="s" s="5">
        <v>1828</v>
      </c>
      <c r="B1363" t="s" s="5">
        <v>1823</v>
      </c>
      <c r="C1363" t="s" s="5">
        <v>1722</v>
      </c>
      <c r="D1363" t="s" s="5">
        <v>1824</v>
      </c>
      <c r="E1363" s="6">
        <v>2400</v>
      </c>
      <c r="F1363" s="7">
        <v>6321.5600000006</v>
      </c>
      <c r="G1363" s="7">
        <f>F1363*1.17</f>
        <v>7396.225200000701</v>
      </c>
      <c r="H1363" s="61"/>
    </row>
    <row r="1364" ht="17" customHeight="1">
      <c r="A1364" t="s" s="5">
        <v>1829</v>
      </c>
      <c r="B1364" t="s" s="5">
        <v>1823</v>
      </c>
      <c r="C1364" t="s" s="5">
        <v>1722</v>
      </c>
      <c r="D1364" t="s" s="5">
        <v>1824</v>
      </c>
      <c r="E1364" s="6">
        <v>2400</v>
      </c>
      <c r="F1364" s="7">
        <v>5538.46</v>
      </c>
      <c r="G1364" s="7">
        <f>F1364*1.17</f>
        <v>6479.9982</v>
      </c>
      <c r="H1364" s="61"/>
    </row>
    <row r="1365" ht="17" customHeight="1">
      <c r="A1365" t="s" s="5">
        <v>1830</v>
      </c>
      <c r="B1365" t="s" s="5">
        <v>1823</v>
      </c>
      <c r="C1365" t="s" s="5">
        <v>1722</v>
      </c>
      <c r="D1365" t="s" s="5">
        <v>1824</v>
      </c>
      <c r="E1365" s="6">
        <v>2400</v>
      </c>
      <c r="F1365" s="7">
        <v>3076.92</v>
      </c>
      <c r="G1365" s="7">
        <f>F1365*1.17</f>
        <v>3599.9964</v>
      </c>
      <c r="H1365" s="61"/>
    </row>
    <row r="1366" ht="17" customHeight="1">
      <c r="A1366" t="s" s="5">
        <v>1831</v>
      </c>
      <c r="B1366" t="s" s="5">
        <v>1823</v>
      </c>
      <c r="C1366" t="s" s="5">
        <v>1722</v>
      </c>
      <c r="D1366" t="s" s="5">
        <v>1824</v>
      </c>
      <c r="E1366" s="6">
        <v>3600</v>
      </c>
      <c r="F1366" s="7">
        <v>8307.690000000001</v>
      </c>
      <c r="G1366" s="7">
        <f>F1366*1.17</f>
        <v>9719.997300000001</v>
      </c>
      <c r="H1366" s="61"/>
    </row>
    <row r="1367" ht="17" customHeight="1">
      <c r="A1367" t="s" s="5">
        <v>1832</v>
      </c>
      <c r="B1367" t="s" s="5">
        <v>1823</v>
      </c>
      <c r="C1367" t="s" s="5">
        <v>1722</v>
      </c>
      <c r="D1367" t="s" s="5">
        <v>1824</v>
      </c>
      <c r="E1367" s="6">
        <v>1200</v>
      </c>
      <c r="F1367" s="7">
        <v>2769.23</v>
      </c>
      <c r="G1367" s="7">
        <f>F1367*1.17</f>
        <v>3239.9991</v>
      </c>
      <c r="H1367" s="61"/>
    </row>
    <row r="1368" ht="17" customHeight="1">
      <c r="A1368" t="s" s="5">
        <v>1833</v>
      </c>
      <c r="B1368" t="s" s="5">
        <v>1834</v>
      </c>
      <c r="C1368" t="s" s="5">
        <v>1835</v>
      </c>
      <c r="D1368" t="s" s="5">
        <v>547</v>
      </c>
      <c r="E1368" s="6">
        <v>-30000</v>
      </c>
      <c r="F1368" s="7">
        <v>-132743.36</v>
      </c>
      <c r="G1368" s="7">
        <f>F1368*1.13</f>
        <v>-149999.9968</v>
      </c>
      <c r="H1368" s="61"/>
    </row>
    <row r="1369" ht="17" customHeight="1">
      <c r="A1369" t="s" s="11">
        <v>1833</v>
      </c>
      <c r="B1369" t="s" s="11">
        <v>1834</v>
      </c>
      <c r="C1369" t="s" s="11">
        <v>1835</v>
      </c>
      <c r="D1369" t="s" s="11">
        <v>547</v>
      </c>
      <c r="E1369" s="12">
        <v>30000</v>
      </c>
      <c r="F1369" s="14">
        <v>132743.36</v>
      </c>
      <c r="G1369" s="14">
        <f>F1369*1.13</f>
        <v>149999.9968</v>
      </c>
      <c r="H1369" s="61"/>
    </row>
    <row r="1370" ht="17" customHeight="1">
      <c r="A1370" s="76"/>
      <c r="B1370" s="76"/>
      <c r="C1370" s="76"/>
      <c r="D1370" s="76"/>
      <c r="E1370" s="76"/>
      <c r="F1370" s="24"/>
      <c r="G1370" s="24"/>
      <c r="H1370" s="93"/>
    </row>
    <row r="1371" ht="17" customHeight="1">
      <c r="A1371" s="76"/>
      <c r="B1371" s="76"/>
      <c r="C1371" s="76"/>
      <c r="D1371" s="76"/>
      <c r="E1371" s="76"/>
      <c r="F1371" s="24"/>
      <c r="G1371" s="24"/>
      <c r="H1371" s="93"/>
    </row>
    <row r="1372" ht="17" customHeight="1">
      <c r="A1372" s="76"/>
      <c r="B1372" s="76"/>
      <c r="C1372" s="76"/>
      <c r="D1372" s="76"/>
      <c r="E1372" s="76"/>
      <c r="F1372" s="24"/>
      <c r="G1372" s="24"/>
      <c r="H1372" s="93"/>
    </row>
    <row r="1373" ht="17" customHeight="1">
      <c r="A1373" s="76"/>
      <c r="B1373" s="76"/>
      <c r="C1373" s="76"/>
      <c r="D1373" s="76"/>
      <c r="E1373" s="76"/>
      <c r="F1373" s="24">
        <f>SUM(F2:F1369)</f>
        <v>10667411.2</v>
      </c>
      <c r="G1373" s="24"/>
      <c r="H1373" s="93"/>
    </row>
    <row r="1374" ht="17" customHeight="1">
      <c r="A1374" s="76"/>
      <c r="B1374" s="76"/>
      <c r="C1374" s="76"/>
      <c r="D1374" s="76"/>
      <c r="E1374" s="76"/>
      <c r="F1374" s="24"/>
      <c r="G1374" s="24"/>
      <c r="H1374" s="93"/>
    </row>
    <row r="1375" ht="17" customHeight="1">
      <c r="A1375" s="76"/>
      <c r="B1375" s="76"/>
      <c r="C1375" s="76"/>
      <c r="D1375" s="76"/>
      <c r="E1375" s="76"/>
      <c r="F1375" s="24"/>
      <c r="G1375" s="24"/>
      <c r="H1375" s="93"/>
    </row>
    <row r="1376" ht="17" customHeight="1">
      <c r="A1376" s="76"/>
      <c r="B1376" s="76"/>
      <c r="C1376" s="76"/>
      <c r="D1376" s="76"/>
      <c r="E1376" s="76"/>
      <c r="F1376" s="24"/>
      <c r="G1376" s="24"/>
      <c r="H1376" s="93"/>
    </row>
    <row r="1377" ht="17" customHeight="1">
      <c r="A1377" s="76"/>
      <c r="B1377" s="76"/>
      <c r="C1377" s="76"/>
      <c r="D1377" s="76"/>
      <c r="E1377" s="76"/>
      <c r="F1377" s="24"/>
      <c r="G1377" s="24"/>
      <c r="H1377" s="93"/>
    </row>
    <row r="1378" ht="17" customHeight="1">
      <c r="A1378" s="76"/>
      <c r="B1378" s="76"/>
      <c r="C1378" s="76"/>
      <c r="D1378" s="76"/>
      <c r="E1378" s="76"/>
      <c r="F1378" s="24"/>
      <c r="G1378" s="24"/>
      <c r="H1378" s="93"/>
    </row>
    <row r="1379" ht="17" customHeight="1">
      <c r="A1379" s="76"/>
      <c r="B1379" s="76"/>
      <c r="C1379" s="76"/>
      <c r="D1379" s="76"/>
      <c r="E1379" s="76"/>
      <c r="F1379" s="24"/>
      <c r="G1379" s="24"/>
      <c r="H1379" s="93"/>
    </row>
    <row r="1380" ht="17" customHeight="1">
      <c r="A1380" s="76"/>
      <c r="B1380" s="76"/>
      <c r="C1380" s="76"/>
      <c r="D1380" s="76"/>
      <c r="E1380" s="76"/>
      <c r="F1380" s="24"/>
      <c r="G1380" s="24"/>
      <c r="H1380" s="93"/>
    </row>
    <row r="1381" ht="17" customHeight="1">
      <c r="A1381" s="76"/>
      <c r="B1381" s="76"/>
      <c r="C1381" s="76"/>
      <c r="D1381" s="76"/>
      <c r="E1381" s="76"/>
      <c r="F1381" s="24"/>
      <c r="G1381" s="24"/>
      <c r="H1381" s="93"/>
    </row>
    <row r="1382" ht="17" customHeight="1">
      <c r="A1382" s="76"/>
      <c r="B1382" s="76"/>
      <c r="C1382" s="76"/>
      <c r="D1382" s="76"/>
      <c r="E1382" s="76"/>
      <c r="F1382" s="24"/>
      <c r="G1382" s="24"/>
      <c r="H1382" s="93"/>
    </row>
    <row r="1383" ht="17" customHeight="1">
      <c r="A1383" s="76"/>
      <c r="B1383" s="76"/>
      <c r="C1383" s="76"/>
      <c r="D1383" s="76"/>
      <c r="E1383" s="76"/>
      <c r="F1383" s="24"/>
      <c r="G1383" s="24"/>
      <c r="H1383" s="93"/>
    </row>
    <row r="1384" ht="17" customHeight="1">
      <c r="A1384" s="76"/>
      <c r="B1384" s="76"/>
      <c r="C1384" s="76"/>
      <c r="D1384" s="76"/>
      <c r="E1384" s="76"/>
      <c r="F1384" s="24"/>
      <c r="G1384" s="24"/>
      <c r="H1384" s="93"/>
    </row>
    <row r="1385" ht="17" customHeight="1">
      <c r="A1385" s="76"/>
      <c r="B1385" s="76"/>
      <c r="C1385" s="76"/>
      <c r="D1385" s="76"/>
      <c r="E1385" s="76"/>
      <c r="F1385" s="24"/>
      <c r="G1385" s="24"/>
      <c r="H1385" s="93"/>
    </row>
    <row r="1386" ht="17" customHeight="1">
      <c r="A1386" s="76"/>
      <c r="B1386" s="76"/>
      <c r="C1386" s="76"/>
      <c r="D1386" s="76"/>
      <c r="E1386" s="76"/>
      <c r="F1386" s="24"/>
      <c r="G1386" s="24"/>
      <c r="H1386" s="93"/>
    </row>
    <row r="1387" ht="17" customHeight="1">
      <c r="A1387" s="76"/>
      <c r="B1387" s="76"/>
      <c r="C1387" s="76"/>
      <c r="D1387" s="76"/>
      <c r="E1387" s="76"/>
      <c r="F1387" s="24"/>
      <c r="G1387" s="24"/>
      <c r="H1387" s="93"/>
    </row>
    <row r="1388" ht="17" customHeight="1">
      <c r="A1388" s="76"/>
      <c r="B1388" s="76"/>
      <c r="C1388" s="76"/>
      <c r="D1388" s="76"/>
      <c r="E1388" s="76"/>
      <c r="F1388" s="24"/>
      <c r="G1388" s="24"/>
      <c r="H1388" s="93"/>
    </row>
    <row r="1389" ht="17" customHeight="1">
      <c r="A1389" s="76"/>
      <c r="B1389" s="76"/>
      <c r="C1389" s="76"/>
      <c r="D1389" s="76"/>
      <c r="E1389" s="76"/>
      <c r="F1389" s="24"/>
      <c r="G1389" s="24"/>
      <c r="H1389" s="93"/>
    </row>
    <row r="1390" ht="17" customHeight="1">
      <c r="A1390" s="76"/>
      <c r="B1390" s="76"/>
      <c r="C1390" s="76"/>
      <c r="D1390" s="76"/>
      <c r="E1390" s="76"/>
      <c r="F1390" s="24"/>
      <c r="G1390" s="24"/>
      <c r="H1390" s="93"/>
    </row>
    <row r="1391" ht="17" customHeight="1">
      <c r="A1391" s="76"/>
      <c r="B1391" s="76"/>
      <c r="C1391" s="76"/>
      <c r="D1391" s="76"/>
      <c r="E1391" s="76"/>
      <c r="F1391" s="24"/>
      <c r="G1391" s="24"/>
      <c r="H1391" s="93"/>
    </row>
    <row r="1392" ht="17" customHeight="1">
      <c r="A1392" s="76"/>
      <c r="B1392" s="76"/>
      <c r="C1392" s="76"/>
      <c r="D1392" s="76"/>
      <c r="E1392" s="76"/>
      <c r="F1392" s="24"/>
      <c r="G1392" s="24"/>
      <c r="H1392" s="93"/>
    </row>
    <row r="1393" ht="17" customHeight="1">
      <c r="A1393" s="76"/>
      <c r="B1393" s="76"/>
      <c r="C1393" s="76"/>
      <c r="D1393" s="76"/>
      <c r="E1393" s="76"/>
      <c r="F1393" s="24"/>
      <c r="G1393" s="24"/>
      <c r="H1393" s="93"/>
    </row>
    <row r="1394" ht="17" customHeight="1">
      <c r="A1394" s="76"/>
      <c r="B1394" s="76"/>
      <c r="C1394" s="76"/>
      <c r="D1394" s="76"/>
      <c r="E1394" s="76"/>
      <c r="F1394" s="24"/>
      <c r="G1394" s="24"/>
      <c r="H1394" s="93"/>
    </row>
    <row r="1395" ht="17" customHeight="1">
      <c r="A1395" s="76"/>
      <c r="B1395" s="76"/>
      <c r="C1395" s="76"/>
      <c r="D1395" s="76"/>
      <c r="E1395" s="76"/>
      <c r="F1395" s="24"/>
      <c r="G1395" s="24"/>
      <c r="H1395" s="93"/>
    </row>
    <row r="1396" ht="17" customHeight="1">
      <c r="A1396" s="76"/>
      <c r="B1396" s="76"/>
      <c r="C1396" s="76"/>
      <c r="D1396" s="76"/>
      <c r="E1396" s="76"/>
      <c r="F1396" s="24"/>
      <c r="G1396" s="24"/>
      <c r="H1396" s="93"/>
    </row>
    <row r="1397" ht="17" customHeight="1">
      <c r="A1397" s="76"/>
      <c r="B1397" s="76"/>
      <c r="C1397" s="76"/>
      <c r="D1397" s="76"/>
      <c r="E1397" s="76"/>
      <c r="F1397" s="24"/>
      <c r="G1397" s="24"/>
      <c r="H1397" s="93"/>
    </row>
  </sheetData>
  <hyperlinks>
    <hyperlink ref="B114" r:id="rId1" location="" tooltip="" display=""/>
    <hyperlink ref="B891" r:id="rId2" location="" tooltip="" display=""/>
    <hyperlink ref="B1062" r:id="rId3" location="" tooltip="" display=""/>
    <hyperlink ref="B1076" r:id="rId4" location="" tooltip="" display=""/>
    <hyperlink ref="B1092" r:id="rId5" location="" tooltip="" display=""/>
    <hyperlink ref="D1197" r:id="rId6" location="" tooltip="" display=""/>
    <hyperlink ref="B1300" r:id="rId7" location="" tooltip="" display=""/>
    <hyperlink ref="B1325" r:id="rId8" location="" tooltip="" display=""/>
  </hyperlinks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